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5.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6.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7.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8.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9.xml" ContentType="application/vnd.openxmlformats-officedocument.spreadsheetml.pivotTable+xml"/>
  <Override PartName="/xl/pivotTables/pivotTable20.xml" ContentType="application/vnd.openxmlformats-officedocument.spreadsheetml.pivotTable+xml"/>
  <Override PartName="/xl/drawings/drawing9.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pivotTables/pivotTable21.xml" ContentType="application/vnd.openxmlformats-officedocument.spreadsheetml.pivotTable+xml"/>
  <Override PartName="/xl/pivotTables/pivotTable22.xml" ContentType="application/vnd.openxmlformats-officedocument.spreadsheetml.pivotTable+xml"/>
  <Override PartName="/xl/drawings/drawing10.xml" ContentType="application/vnd.openxmlformats-officedocument.drawing+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23.xml" ContentType="application/vnd.openxmlformats-officedocument.spreadsheetml.pivotTable+xml"/>
  <Override PartName="/xl/pivotTables/pivotTable24.xml" ContentType="application/vnd.openxmlformats-officedocument.spreadsheetml.pivotTable+xml"/>
  <Override PartName="/xl/drawings/drawing11.xml" ContentType="application/vnd.openxmlformats-officedocument.drawing+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pivotTables/pivotTable25.xml" ContentType="application/vnd.openxmlformats-officedocument.spreadsheetml.pivotTable+xml"/>
  <Override PartName="/xl/pivotTables/pivotTable26.xml" ContentType="application/vnd.openxmlformats-officedocument.spreadsheetml.pivotTable+xml"/>
  <Override PartName="/xl/drawings/drawing12.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pivotTables/pivotTable27.xml" ContentType="application/vnd.openxmlformats-officedocument.spreadsheetml.pivotTable+xml"/>
  <Override PartName="/xl/pivotTables/pivotTable28.xml" ContentType="application/vnd.openxmlformats-officedocument.spreadsheetml.pivotTable+xml"/>
  <Override PartName="/xl/drawings/drawing13.xml" ContentType="application/vnd.openxmlformats-officedocument.drawing+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pivotTables/pivotTable29.xml" ContentType="application/vnd.openxmlformats-officedocument.spreadsheetml.pivotTable+xml"/>
  <Override PartName="/xl/pivotTables/pivotTable30.xml" ContentType="application/vnd.openxmlformats-officedocument.spreadsheetml.pivotTable+xml"/>
  <Override PartName="/xl/drawings/drawing14.xml" ContentType="application/vnd.openxmlformats-officedocument.drawing+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pivotTables/pivotTable31.xml" ContentType="application/vnd.openxmlformats-officedocument.spreadsheetml.pivotTable+xml"/>
  <Override PartName="/xl/pivotTables/pivotTable32.xml" ContentType="application/vnd.openxmlformats-officedocument.spreadsheetml.pivotTable+xml"/>
  <Override PartName="/xl/drawings/drawing15.xml" ContentType="application/vnd.openxmlformats-officedocument.drawing+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pivotTables/pivotTable33.xml" ContentType="application/vnd.openxmlformats-officedocument.spreadsheetml.pivotTable+xml"/>
  <Override PartName="/xl/pivotTables/pivotTable34.xml" ContentType="application/vnd.openxmlformats-officedocument.spreadsheetml.pivotTable+xml"/>
  <Override PartName="/xl/drawings/drawing16.xml" ContentType="application/vnd.openxmlformats-officedocument.drawing+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pivotTables/pivotTable35.xml" ContentType="application/vnd.openxmlformats-officedocument.spreadsheetml.pivotTable+xml"/>
  <Override PartName="/xl/pivotTables/pivotTable36.xml" ContentType="application/vnd.openxmlformats-officedocument.spreadsheetml.pivotTable+xml"/>
  <Override PartName="/xl/drawings/drawing17.xml" ContentType="application/vnd.openxmlformats-officedocument.drawing+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pivotTables/pivotTable37.xml" ContentType="application/vnd.openxmlformats-officedocument.spreadsheetml.pivotTable+xml"/>
  <Override PartName="/xl/pivotTables/pivotTable38.xml" ContentType="application/vnd.openxmlformats-officedocument.spreadsheetml.pivotTable+xml"/>
  <Override PartName="/xl/drawings/drawing18.xml" ContentType="application/vnd.openxmlformats-officedocument.drawing+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pivotTables/pivotTable39.xml" ContentType="application/vnd.openxmlformats-officedocument.spreadsheetml.pivotTable+xml"/>
  <Override PartName="/xl/pivotTables/pivotTable40.xml" ContentType="application/vnd.openxmlformats-officedocument.spreadsheetml.pivotTable+xml"/>
  <Override PartName="/xl/drawings/drawing19.xml" ContentType="application/vnd.openxmlformats-officedocument.drawing+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pivotTables/pivotTable41.xml" ContentType="application/vnd.openxmlformats-officedocument.spreadsheetml.pivotTable+xml"/>
  <Override PartName="/xl/pivotTables/pivotTable42.xml" ContentType="application/vnd.openxmlformats-officedocument.spreadsheetml.pivotTable+xml"/>
  <Override PartName="/xl/drawings/drawing20.xml" ContentType="application/vnd.openxmlformats-officedocument.drawing+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pivotTables/pivotTable43.xml" ContentType="application/vnd.openxmlformats-officedocument.spreadsheetml.pivotTable+xml"/>
  <Override PartName="/xl/pivotTables/pivotTable44.xml" ContentType="application/vnd.openxmlformats-officedocument.spreadsheetml.pivotTable+xml"/>
  <Override PartName="/xl/drawings/drawing21.xml" ContentType="application/vnd.openxmlformats-officedocument.drawing+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pivotTables/pivotTable45.xml" ContentType="application/vnd.openxmlformats-officedocument.spreadsheetml.pivotTable+xml"/>
  <Override PartName="/xl/pivotTables/pivotTable46.xml" ContentType="application/vnd.openxmlformats-officedocument.spreadsheetml.pivotTable+xml"/>
  <Override PartName="/xl/drawings/drawing22.xml" ContentType="application/vnd.openxmlformats-officedocument.drawing+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pivotTables/pivotTable47.xml" ContentType="application/vnd.openxmlformats-officedocument.spreadsheetml.pivotTable+xml"/>
  <Override PartName="/xl/pivotTables/pivotTable48.xml" ContentType="application/vnd.openxmlformats-officedocument.spreadsheetml.pivotTable+xml"/>
  <Override PartName="/xl/drawings/drawing23.xml" ContentType="application/vnd.openxmlformats-officedocument.drawing+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pivotTables/pivotTable49.xml" ContentType="application/vnd.openxmlformats-officedocument.spreadsheetml.pivotTable+xml"/>
  <Override PartName="/xl/pivotTables/pivotTable50.xml" ContentType="application/vnd.openxmlformats-officedocument.spreadsheetml.pivotTable+xml"/>
  <Override PartName="/xl/drawings/drawing24.xml" ContentType="application/vnd.openxmlformats-officedocument.drawing+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25.xml" ContentType="application/vnd.openxmlformats-officedocument.drawing+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drawings/drawing26.xml" ContentType="application/vnd.openxmlformats-officedocument.drawing+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eddjw\Desktop\EddWebster.com\public_html\downloads\"/>
    </mc:Choice>
  </mc:AlternateContent>
  <bookViews>
    <workbookView xWindow="0" yWindow="0" windowWidth="23040" windowHeight="8616"/>
  </bookViews>
  <sheets>
    <sheet name="MENU" sheetId="18" r:id="rId1"/>
    <sheet name="INSTRUCTIONS" sheetId="4" r:id="rId2"/>
    <sheet name="DATA - Warehouse Data" sheetId="1" r:id="rId3"/>
    <sheet name="DATA - Destination Database" sheetId="3" r:id="rId4"/>
    <sheet name="PRIORITY BATCHES" sheetId="2" r:id="rId5"/>
    <sheet name="DASHBOARD" sheetId="28" r:id="rId6"/>
    <sheet name="EDA - Product" sheetId="5" r:id="rId7"/>
    <sheet name="EDA - Batch No." sheetId="6" r:id="rId8"/>
    <sheet name="EDA - SKU No." sheetId="8" r:id="rId9"/>
    <sheet name="EDA - Customer" sheetId="7" r:id="rId10"/>
    <sheet name="EDA - Status Code" sheetId="9" r:id="rId11"/>
    <sheet name="EDA - Arrival Date" sheetId="10" r:id="rId12"/>
    <sheet name="EDA - Time of Arrival" sheetId="11" r:id="rId13"/>
    <sheet name="EDA - Delivery Vehicle" sheetId="12" r:id="rId14"/>
    <sheet name="EDA - Cycle" sheetId="13" r:id="rId15"/>
    <sheet name="EDA - Temperature Restriction" sheetId="14" r:id="rId16"/>
    <sheet name="EDA - Dispatch Date" sheetId="16" r:id="rId17"/>
    <sheet name="EDA - Status Code 2" sheetId="17" r:id="rId18"/>
    <sheet name="EDA - ID" sheetId="22" r:id="rId19"/>
    <sheet name="EDA - Tier" sheetId="21" r:id="rId20"/>
    <sheet name="EDA - SKU Segmentation" sheetId="23" r:id="rId21"/>
    <sheet name="EDA - Customer Segment" sheetId="24" r:id="rId22"/>
    <sheet name="EDA - Cross Dock Required" sheetId="25" r:id="rId23"/>
    <sheet name="EDA - End Market" sheetId="26" r:id="rId24"/>
    <sheet name="SUMMARY" sheetId="19" r:id="rId25"/>
    <sheet name="REFERENCES" sheetId="20" r:id="rId26"/>
  </sheets>
  <definedNames>
    <definedName name="_xlnm._FilterDatabase" localSheetId="3" hidden="1">'DATA - Destination Database'!$B$7:$H$973</definedName>
    <definedName name="_xlnm._FilterDatabase" localSheetId="2" hidden="1">'DATA - Warehouse Data'!$B$10:$X$976</definedName>
    <definedName name="_xlnm.Print_Area" localSheetId="5">DASHBOARD!$A$1:$Q$296</definedName>
    <definedName name="Slicer_Arrival_Date">#N/A</definedName>
    <definedName name="Slicer_Batch_No.">#N/A</definedName>
    <definedName name="Slicer_Cross_Dock_Required">#N/A</definedName>
    <definedName name="Slicer_Customer">#N/A</definedName>
    <definedName name="Slicer_Customer_Segmentation">#N/A</definedName>
    <definedName name="Slicer_Cycle">#N/A</definedName>
    <definedName name="Slicer_Delivery_Vehicle">#N/A</definedName>
    <definedName name="Slicer_Despatch_Date">#N/A</definedName>
    <definedName name="Slicer_End_Market">#N/A</definedName>
    <definedName name="Slicer_ID">#N/A</definedName>
    <definedName name="Slicer_Priority_Batch?">#N/A</definedName>
    <definedName name="Slicer_Product">#N/A</definedName>
    <definedName name="Slicer_SKU_Segmentation">#N/A</definedName>
    <definedName name="Slicer_Status_Code">#N/A</definedName>
    <definedName name="Slicer_Status_Code_2">#N/A</definedName>
    <definedName name="Slicer_Temperature_Restriction">#N/A</definedName>
    <definedName name="Slicer_Tier">#N/A</definedName>
    <definedName name="Slicer_Time_of_Arrival">#N/A</definedName>
    <definedName name="Slicer_Trimmed_SKU_No.">#N/A</definedName>
  </definedNames>
  <calcPr calcId="162913"/>
  <pivotCaches>
    <pivotCache cacheId="0" r:id="rId27"/>
  </pivotCaches>
  <extLst>
    <ext xmlns:x14="http://schemas.microsoft.com/office/spreadsheetml/2009/9/main" uri="{BBE1A952-AA13-448e-AADC-164F8A28A991}">
      <x14:slicerCaches>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5" i="18" l="1"/>
  <c r="A5" i="18"/>
  <c r="B5" i="4"/>
  <c r="A5" i="4"/>
  <c r="B5" i="1"/>
  <c r="A5" i="1"/>
  <c r="B5" i="3"/>
  <c r="A5" i="3"/>
  <c r="B5" i="2"/>
  <c r="A5" i="2"/>
  <c r="B5" i="28"/>
  <c r="A5" i="28"/>
  <c r="C3" i="28"/>
  <c r="A5" i="20" l="1"/>
  <c r="A5" i="19"/>
  <c r="A5" i="26"/>
  <c r="A5" i="25"/>
  <c r="A5" i="24"/>
  <c r="A5" i="23"/>
  <c r="A5" i="21"/>
  <c r="A5" i="22"/>
  <c r="A5" i="17"/>
  <c r="A5" i="16"/>
  <c r="A5" i="14"/>
  <c r="A5" i="13"/>
  <c r="A5" i="12"/>
  <c r="A5" i="11"/>
  <c r="A5" i="10"/>
  <c r="A5" i="9"/>
  <c r="A5" i="7"/>
  <c r="A5" i="8"/>
  <c r="A5" i="6"/>
  <c r="A5" i="5"/>
  <c r="H17" i="10" l="1"/>
  <c r="H16" i="10"/>
  <c r="H15" i="10"/>
  <c r="H14" i="10"/>
  <c r="H11" i="10"/>
  <c r="H10" i="10"/>
  <c r="C17" i="10"/>
  <c r="C16" i="10"/>
  <c r="C15" i="10"/>
  <c r="C14" i="10"/>
  <c r="C10" i="16"/>
  <c r="C11" i="10"/>
  <c r="C10" i="10"/>
  <c r="C10" i="28"/>
  <c r="R976" i="1"/>
  <c r="P976" i="1"/>
  <c r="O976" i="1"/>
  <c r="N976" i="1"/>
  <c r="X976" i="1" s="1"/>
  <c r="R975" i="1"/>
  <c r="P975" i="1"/>
  <c r="O975" i="1"/>
  <c r="N975" i="1"/>
  <c r="W975" i="1" s="1"/>
  <c r="Q975" i="1" l="1"/>
  <c r="Q976" i="1"/>
  <c r="T975" i="1"/>
  <c r="U976" i="1"/>
  <c r="U975" i="1"/>
  <c r="X975" i="1"/>
  <c r="V975" i="1"/>
  <c r="S976" i="1"/>
  <c r="W976" i="1"/>
  <c r="V976" i="1"/>
  <c r="S975" i="1"/>
  <c r="T976" i="1"/>
  <c r="H11" i="26" l="1"/>
  <c r="H10" i="26"/>
  <c r="C11" i="26"/>
  <c r="C10" i="26"/>
  <c r="B5" i="26"/>
  <c r="C3" i="26"/>
  <c r="B5" i="25"/>
  <c r="C3" i="25"/>
  <c r="B5" i="24"/>
  <c r="C3" i="24"/>
  <c r="B5" i="23"/>
  <c r="C3" i="23"/>
  <c r="C10" i="22"/>
  <c r="H11" i="22"/>
  <c r="C11" i="22"/>
  <c r="H10" i="22"/>
  <c r="B5" i="22"/>
  <c r="C3" i="22"/>
  <c r="B5" i="21"/>
  <c r="C3" i="21"/>
  <c r="C16" i="16" l="1"/>
  <c r="C17" i="16"/>
  <c r="C18" i="16"/>
  <c r="C15" i="16"/>
  <c r="B5" i="20"/>
  <c r="C3" i="20"/>
  <c r="C11" i="16"/>
  <c r="C14" i="16" l="1"/>
  <c r="B5" i="19"/>
  <c r="C3" i="19"/>
  <c r="R12" i="1" l="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49" i="1"/>
  <c r="R116" i="1"/>
  <c r="R117" i="1"/>
  <c r="R118" i="1"/>
  <c r="R119" i="1"/>
  <c r="R120" i="1"/>
  <c r="R121" i="1"/>
  <c r="R122" i="1"/>
  <c r="R123" i="1"/>
  <c r="R124" i="1"/>
  <c r="R125" i="1"/>
  <c r="R126" i="1"/>
  <c r="R127" i="1"/>
  <c r="R128" i="1"/>
  <c r="R129" i="1"/>
  <c r="R130" i="1"/>
  <c r="R115" i="1"/>
  <c r="R132" i="1"/>
  <c r="R133" i="1"/>
  <c r="R134" i="1"/>
  <c r="R135" i="1"/>
  <c r="R136" i="1"/>
  <c r="R137" i="1"/>
  <c r="R138" i="1"/>
  <c r="R139" i="1"/>
  <c r="R140" i="1"/>
  <c r="R141" i="1"/>
  <c r="R142" i="1"/>
  <c r="R143" i="1"/>
  <c r="R144" i="1"/>
  <c r="R145" i="1"/>
  <c r="R146" i="1"/>
  <c r="R147" i="1"/>
  <c r="R148" i="1"/>
  <c r="R131"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4" i="1"/>
  <c r="R383" i="1"/>
  <c r="R420"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382"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40" i="1"/>
  <c r="R729" i="1"/>
  <c r="R730" i="1"/>
  <c r="R731" i="1"/>
  <c r="R732" i="1"/>
  <c r="R733" i="1"/>
  <c r="R734" i="1"/>
  <c r="R735" i="1"/>
  <c r="R736" i="1"/>
  <c r="R737" i="1"/>
  <c r="R738" i="1"/>
  <c r="R739" i="1"/>
  <c r="R741" i="1"/>
  <c r="R745" i="1"/>
  <c r="R742" i="1"/>
  <c r="R743" i="1"/>
  <c r="R744" i="1"/>
  <c r="R859"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728"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11" i="1"/>
  <c r="B5" i="17"/>
  <c r="B5" i="16"/>
  <c r="B5" i="14"/>
  <c r="B5" i="13"/>
  <c r="B5" i="12"/>
  <c r="B5" i="11"/>
  <c r="B5" i="10"/>
  <c r="B5" i="9"/>
  <c r="B5" i="5"/>
  <c r="B5" i="6"/>
  <c r="B5" i="8"/>
  <c r="B5" i="7"/>
  <c r="H16" i="6"/>
  <c r="H15" i="6"/>
  <c r="H14" i="6"/>
  <c r="C14" i="6"/>
  <c r="C16" i="6"/>
  <c r="C15" i="6"/>
  <c r="H11" i="8" l="1"/>
  <c r="H10" i="8"/>
  <c r="C11" i="8"/>
  <c r="C10" i="8"/>
  <c r="H11" i="6"/>
  <c r="H10" i="6"/>
  <c r="C11" i="6"/>
  <c r="C10" i="6"/>
  <c r="C3" i="18" l="1"/>
  <c r="C3" i="17"/>
  <c r="C3" i="16"/>
  <c r="C3" i="14"/>
  <c r="C3" i="13"/>
  <c r="C3" i="12"/>
  <c r="C3" i="11"/>
  <c r="C3" i="10"/>
  <c r="C3" i="9"/>
  <c r="C3" i="8"/>
  <c r="C3" i="7"/>
  <c r="C3" i="6"/>
  <c r="C3" i="5" l="1"/>
  <c r="O12" i="1" l="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49" i="1"/>
  <c r="O116" i="1"/>
  <c r="O117" i="1"/>
  <c r="O118" i="1"/>
  <c r="O119" i="1"/>
  <c r="O120" i="1"/>
  <c r="O121" i="1"/>
  <c r="O122" i="1"/>
  <c r="O123" i="1"/>
  <c r="O124" i="1"/>
  <c r="O125" i="1"/>
  <c r="O126" i="1"/>
  <c r="O127" i="1"/>
  <c r="O128" i="1"/>
  <c r="O129" i="1"/>
  <c r="O130" i="1"/>
  <c r="O115" i="1"/>
  <c r="O132" i="1"/>
  <c r="O133" i="1"/>
  <c r="O134" i="1"/>
  <c r="O135" i="1"/>
  <c r="O136" i="1"/>
  <c r="O137" i="1"/>
  <c r="O138" i="1"/>
  <c r="O139" i="1"/>
  <c r="O140" i="1"/>
  <c r="O141" i="1"/>
  <c r="O142" i="1"/>
  <c r="O143" i="1"/>
  <c r="O144" i="1"/>
  <c r="O145" i="1"/>
  <c r="O146" i="1"/>
  <c r="O147" i="1"/>
  <c r="O148" i="1"/>
  <c r="O131"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4" i="1"/>
  <c r="O383" i="1"/>
  <c r="O420"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382"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40" i="1"/>
  <c r="O729" i="1"/>
  <c r="O730" i="1"/>
  <c r="O731" i="1"/>
  <c r="O732" i="1"/>
  <c r="O733" i="1"/>
  <c r="O734" i="1"/>
  <c r="O735" i="1"/>
  <c r="O736" i="1"/>
  <c r="O737" i="1"/>
  <c r="O738" i="1"/>
  <c r="O739" i="1"/>
  <c r="O741" i="1"/>
  <c r="O745" i="1"/>
  <c r="O742" i="1"/>
  <c r="O743" i="1"/>
  <c r="O744" i="1"/>
  <c r="O859"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728"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11" i="1"/>
  <c r="Q12" i="1" l="1"/>
  <c r="N12" i="1"/>
  <c r="P12" i="1"/>
  <c r="N13" i="1"/>
  <c r="P13" i="1"/>
  <c r="Q13" i="1" s="1"/>
  <c r="N14" i="1"/>
  <c r="P14" i="1"/>
  <c r="Q14" i="1" s="1"/>
  <c r="N15" i="1"/>
  <c r="P15" i="1"/>
  <c r="Q15" i="1" s="1"/>
  <c r="N16" i="1"/>
  <c r="P16" i="1"/>
  <c r="Q16" i="1" s="1"/>
  <c r="N17" i="1"/>
  <c r="P17" i="1"/>
  <c r="Q17" i="1" s="1"/>
  <c r="N18" i="1"/>
  <c r="P18" i="1"/>
  <c r="Q18" i="1" s="1"/>
  <c r="N19" i="1"/>
  <c r="P19" i="1"/>
  <c r="Q19" i="1" s="1"/>
  <c r="N20" i="1"/>
  <c r="P20" i="1"/>
  <c r="Q20" i="1" s="1"/>
  <c r="N21" i="1"/>
  <c r="P21" i="1"/>
  <c r="Q21" i="1" s="1"/>
  <c r="N22" i="1"/>
  <c r="P22" i="1"/>
  <c r="Q22" i="1" s="1"/>
  <c r="N23" i="1"/>
  <c r="P23" i="1"/>
  <c r="Q23" i="1" s="1"/>
  <c r="N24" i="1"/>
  <c r="P24" i="1"/>
  <c r="Q24" i="1" s="1"/>
  <c r="N25" i="1"/>
  <c r="P25" i="1"/>
  <c r="Q25" i="1" s="1"/>
  <c r="N26" i="1"/>
  <c r="P26" i="1"/>
  <c r="Q26" i="1" s="1"/>
  <c r="N27" i="1"/>
  <c r="P27" i="1"/>
  <c r="Q27" i="1" s="1"/>
  <c r="N28" i="1"/>
  <c r="P28" i="1"/>
  <c r="Q28" i="1" s="1"/>
  <c r="N29" i="1"/>
  <c r="P29" i="1"/>
  <c r="Q29" i="1" s="1"/>
  <c r="N30" i="1"/>
  <c r="P30" i="1"/>
  <c r="Q30" i="1" s="1"/>
  <c r="N31" i="1"/>
  <c r="P31" i="1"/>
  <c r="Q31" i="1" s="1"/>
  <c r="N32" i="1"/>
  <c r="P32" i="1"/>
  <c r="Q32" i="1" s="1"/>
  <c r="N33" i="1"/>
  <c r="P33" i="1"/>
  <c r="Q33" i="1" s="1"/>
  <c r="N34" i="1"/>
  <c r="P34" i="1"/>
  <c r="Q34" i="1" s="1"/>
  <c r="N35" i="1"/>
  <c r="P35" i="1"/>
  <c r="Q35" i="1" s="1"/>
  <c r="N36" i="1"/>
  <c r="P36" i="1"/>
  <c r="Q36" i="1" s="1"/>
  <c r="N37" i="1"/>
  <c r="P37" i="1"/>
  <c r="Q37" i="1" s="1"/>
  <c r="N38" i="1"/>
  <c r="P38" i="1"/>
  <c r="Q38" i="1" s="1"/>
  <c r="N39" i="1"/>
  <c r="P39" i="1"/>
  <c r="Q39" i="1" s="1"/>
  <c r="N40" i="1"/>
  <c r="P40" i="1"/>
  <c r="Q40" i="1" s="1"/>
  <c r="N41" i="1"/>
  <c r="P41" i="1"/>
  <c r="Q41" i="1" s="1"/>
  <c r="N42" i="1"/>
  <c r="P42" i="1"/>
  <c r="Q42" i="1" s="1"/>
  <c r="N43" i="1"/>
  <c r="P43" i="1"/>
  <c r="Q43" i="1" s="1"/>
  <c r="N44" i="1"/>
  <c r="P44" i="1"/>
  <c r="Q44" i="1" s="1"/>
  <c r="N45" i="1"/>
  <c r="P45" i="1"/>
  <c r="Q45" i="1" s="1"/>
  <c r="N46" i="1"/>
  <c r="P46" i="1"/>
  <c r="Q46" i="1" s="1"/>
  <c r="N47" i="1"/>
  <c r="P47" i="1"/>
  <c r="Q47" i="1" s="1"/>
  <c r="N48" i="1"/>
  <c r="P48" i="1"/>
  <c r="Q48" i="1" s="1"/>
  <c r="N49" i="1"/>
  <c r="P49" i="1"/>
  <c r="Q49" i="1" s="1"/>
  <c r="N50" i="1"/>
  <c r="P50" i="1"/>
  <c r="Q50" i="1" s="1"/>
  <c r="N51" i="1"/>
  <c r="P51" i="1"/>
  <c r="Q51" i="1" s="1"/>
  <c r="N52" i="1"/>
  <c r="P52" i="1"/>
  <c r="Q52" i="1" s="1"/>
  <c r="N53" i="1"/>
  <c r="P53" i="1"/>
  <c r="Q53" i="1" s="1"/>
  <c r="N54" i="1"/>
  <c r="P54" i="1"/>
  <c r="Q54" i="1" s="1"/>
  <c r="N55" i="1"/>
  <c r="P55" i="1"/>
  <c r="Q55" i="1" s="1"/>
  <c r="N56" i="1"/>
  <c r="P56" i="1"/>
  <c r="Q56" i="1" s="1"/>
  <c r="N57" i="1"/>
  <c r="P57" i="1"/>
  <c r="Q57" i="1" s="1"/>
  <c r="N58" i="1"/>
  <c r="P58" i="1"/>
  <c r="Q58" i="1" s="1"/>
  <c r="N59" i="1"/>
  <c r="P59" i="1"/>
  <c r="Q59" i="1" s="1"/>
  <c r="N60" i="1"/>
  <c r="P60" i="1"/>
  <c r="Q60" i="1" s="1"/>
  <c r="N61" i="1"/>
  <c r="P61" i="1"/>
  <c r="Q61" i="1" s="1"/>
  <c r="N62" i="1"/>
  <c r="P62" i="1"/>
  <c r="Q62" i="1" s="1"/>
  <c r="N63" i="1"/>
  <c r="P63" i="1"/>
  <c r="Q63" i="1" s="1"/>
  <c r="N64" i="1"/>
  <c r="P64" i="1"/>
  <c r="Q64" i="1" s="1"/>
  <c r="N65" i="1"/>
  <c r="P65" i="1"/>
  <c r="Q65" i="1" s="1"/>
  <c r="N66" i="1"/>
  <c r="P66" i="1"/>
  <c r="Q66" i="1" s="1"/>
  <c r="N67" i="1"/>
  <c r="P67" i="1"/>
  <c r="Q67" i="1" s="1"/>
  <c r="N68" i="1"/>
  <c r="P68" i="1"/>
  <c r="Q68" i="1" s="1"/>
  <c r="N69" i="1"/>
  <c r="P69" i="1"/>
  <c r="Q69" i="1" s="1"/>
  <c r="N70" i="1"/>
  <c r="P70" i="1"/>
  <c r="Q70" i="1" s="1"/>
  <c r="N71" i="1"/>
  <c r="P71" i="1"/>
  <c r="Q71" i="1" s="1"/>
  <c r="N72" i="1"/>
  <c r="P72" i="1"/>
  <c r="Q72" i="1" s="1"/>
  <c r="N73" i="1"/>
  <c r="P73" i="1"/>
  <c r="Q73" i="1" s="1"/>
  <c r="N74" i="1"/>
  <c r="P74" i="1"/>
  <c r="Q74" i="1" s="1"/>
  <c r="N75" i="1"/>
  <c r="P75" i="1"/>
  <c r="Q75" i="1" s="1"/>
  <c r="N76" i="1"/>
  <c r="P76" i="1"/>
  <c r="Q76" i="1" s="1"/>
  <c r="N77" i="1"/>
  <c r="P77" i="1"/>
  <c r="Q77" i="1" s="1"/>
  <c r="N78" i="1"/>
  <c r="P78" i="1"/>
  <c r="Q78" i="1" s="1"/>
  <c r="N79" i="1"/>
  <c r="P79" i="1"/>
  <c r="Q79" i="1" s="1"/>
  <c r="N80" i="1"/>
  <c r="P80" i="1"/>
  <c r="Q80" i="1" s="1"/>
  <c r="N81" i="1"/>
  <c r="P81" i="1"/>
  <c r="Q81" i="1" s="1"/>
  <c r="N82" i="1"/>
  <c r="P82" i="1"/>
  <c r="Q82" i="1" s="1"/>
  <c r="N83" i="1"/>
  <c r="P83" i="1"/>
  <c r="Q83" i="1" s="1"/>
  <c r="N84" i="1"/>
  <c r="P84" i="1"/>
  <c r="Q84" i="1" s="1"/>
  <c r="N85" i="1"/>
  <c r="P85" i="1"/>
  <c r="Q85" i="1" s="1"/>
  <c r="N86" i="1"/>
  <c r="P86" i="1"/>
  <c r="Q86" i="1" s="1"/>
  <c r="N87" i="1"/>
  <c r="P87" i="1"/>
  <c r="Q87" i="1" s="1"/>
  <c r="N88" i="1"/>
  <c r="P88" i="1"/>
  <c r="Q88" i="1" s="1"/>
  <c r="N89" i="1"/>
  <c r="P89" i="1"/>
  <c r="Q89" i="1" s="1"/>
  <c r="N90" i="1"/>
  <c r="P90" i="1"/>
  <c r="Q90" i="1" s="1"/>
  <c r="N91" i="1"/>
  <c r="P91" i="1"/>
  <c r="Q91" i="1" s="1"/>
  <c r="N92" i="1"/>
  <c r="P92" i="1"/>
  <c r="Q92" i="1" s="1"/>
  <c r="N93" i="1"/>
  <c r="P93" i="1"/>
  <c r="Q93" i="1" s="1"/>
  <c r="N94" i="1"/>
  <c r="P94" i="1"/>
  <c r="Q94" i="1" s="1"/>
  <c r="N95" i="1"/>
  <c r="P95" i="1"/>
  <c r="Q95" i="1" s="1"/>
  <c r="N96" i="1"/>
  <c r="P96" i="1"/>
  <c r="Q96" i="1" s="1"/>
  <c r="N97" i="1"/>
  <c r="P97" i="1"/>
  <c r="Q97" i="1" s="1"/>
  <c r="N98" i="1"/>
  <c r="P98" i="1"/>
  <c r="Q98" i="1" s="1"/>
  <c r="N99" i="1"/>
  <c r="P99" i="1"/>
  <c r="Q99" i="1" s="1"/>
  <c r="N100" i="1"/>
  <c r="P100" i="1"/>
  <c r="Q100" i="1" s="1"/>
  <c r="N101" i="1"/>
  <c r="P101" i="1"/>
  <c r="Q101" i="1" s="1"/>
  <c r="N102" i="1"/>
  <c r="P102" i="1"/>
  <c r="Q102" i="1" s="1"/>
  <c r="N103" i="1"/>
  <c r="P103" i="1"/>
  <c r="Q103" i="1" s="1"/>
  <c r="N104" i="1"/>
  <c r="P104" i="1"/>
  <c r="Q104" i="1" s="1"/>
  <c r="N105" i="1"/>
  <c r="P105" i="1"/>
  <c r="Q105" i="1" s="1"/>
  <c r="N106" i="1"/>
  <c r="P106" i="1"/>
  <c r="Q106" i="1" s="1"/>
  <c r="N107" i="1"/>
  <c r="P107" i="1"/>
  <c r="Q107" i="1" s="1"/>
  <c r="N108" i="1"/>
  <c r="P108" i="1"/>
  <c r="Q108" i="1" s="1"/>
  <c r="N109" i="1"/>
  <c r="P109" i="1"/>
  <c r="Q109" i="1" s="1"/>
  <c r="N110" i="1"/>
  <c r="P110" i="1"/>
  <c r="Q110" i="1" s="1"/>
  <c r="N111" i="1"/>
  <c r="P111" i="1"/>
  <c r="Q111" i="1" s="1"/>
  <c r="N112" i="1"/>
  <c r="P112" i="1"/>
  <c r="Q112" i="1" s="1"/>
  <c r="N113" i="1"/>
  <c r="P113" i="1"/>
  <c r="Q113" i="1" s="1"/>
  <c r="N114" i="1"/>
  <c r="P114" i="1"/>
  <c r="Q114" i="1" s="1"/>
  <c r="N149" i="1"/>
  <c r="P149" i="1"/>
  <c r="Q149" i="1" s="1"/>
  <c r="N116" i="1"/>
  <c r="P116" i="1"/>
  <c r="Q116" i="1" s="1"/>
  <c r="N117" i="1"/>
  <c r="P117" i="1"/>
  <c r="Q117" i="1" s="1"/>
  <c r="N118" i="1"/>
  <c r="P118" i="1"/>
  <c r="Q118" i="1" s="1"/>
  <c r="N119" i="1"/>
  <c r="P119" i="1"/>
  <c r="Q119" i="1" s="1"/>
  <c r="N120" i="1"/>
  <c r="P120" i="1"/>
  <c r="Q120" i="1" s="1"/>
  <c r="N121" i="1"/>
  <c r="P121" i="1"/>
  <c r="Q121" i="1" s="1"/>
  <c r="N122" i="1"/>
  <c r="P122" i="1"/>
  <c r="Q122" i="1" s="1"/>
  <c r="N123" i="1"/>
  <c r="P123" i="1"/>
  <c r="Q123" i="1" s="1"/>
  <c r="N124" i="1"/>
  <c r="P124" i="1"/>
  <c r="Q124" i="1" s="1"/>
  <c r="N125" i="1"/>
  <c r="P125" i="1"/>
  <c r="Q125" i="1" s="1"/>
  <c r="N126" i="1"/>
  <c r="P126" i="1"/>
  <c r="Q126" i="1" s="1"/>
  <c r="N127" i="1"/>
  <c r="P127" i="1"/>
  <c r="Q127" i="1" s="1"/>
  <c r="N128" i="1"/>
  <c r="P128" i="1"/>
  <c r="Q128" i="1" s="1"/>
  <c r="N129" i="1"/>
  <c r="P129" i="1"/>
  <c r="Q129" i="1" s="1"/>
  <c r="N130" i="1"/>
  <c r="P130" i="1"/>
  <c r="Q130" i="1" s="1"/>
  <c r="N115" i="1"/>
  <c r="P115" i="1"/>
  <c r="Q115" i="1" s="1"/>
  <c r="N132" i="1"/>
  <c r="P132" i="1"/>
  <c r="Q132" i="1" s="1"/>
  <c r="N133" i="1"/>
  <c r="P133" i="1"/>
  <c r="Q133" i="1" s="1"/>
  <c r="N134" i="1"/>
  <c r="P134" i="1"/>
  <c r="Q134" i="1" s="1"/>
  <c r="N135" i="1"/>
  <c r="P135" i="1"/>
  <c r="Q135" i="1" s="1"/>
  <c r="N136" i="1"/>
  <c r="P136" i="1"/>
  <c r="Q136" i="1" s="1"/>
  <c r="N137" i="1"/>
  <c r="P137" i="1"/>
  <c r="Q137" i="1" s="1"/>
  <c r="N138" i="1"/>
  <c r="P138" i="1"/>
  <c r="Q138" i="1" s="1"/>
  <c r="N139" i="1"/>
  <c r="P139" i="1"/>
  <c r="Q139" i="1" s="1"/>
  <c r="N140" i="1"/>
  <c r="P140" i="1"/>
  <c r="Q140" i="1" s="1"/>
  <c r="N141" i="1"/>
  <c r="P141" i="1"/>
  <c r="Q141" i="1" s="1"/>
  <c r="N142" i="1"/>
  <c r="P142" i="1"/>
  <c r="Q142" i="1" s="1"/>
  <c r="N143" i="1"/>
  <c r="P143" i="1"/>
  <c r="Q143" i="1" s="1"/>
  <c r="N144" i="1"/>
  <c r="P144" i="1"/>
  <c r="Q144" i="1" s="1"/>
  <c r="N145" i="1"/>
  <c r="P145" i="1"/>
  <c r="Q145" i="1" s="1"/>
  <c r="N146" i="1"/>
  <c r="P146" i="1"/>
  <c r="Q146" i="1" s="1"/>
  <c r="N147" i="1"/>
  <c r="P147" i="1"/>
  <c r="Q147" i="1" s="1"/>
  <c r="N148" i="1"/>
  <c r="P148" i="1"/>
  <c r="Q148" i="1" s="1"/>
  <c r="N131" i="1"/>
  <c r="P131" i="1"/>
  <c r="Q131" i="1" s="1"/>
  <c r="N150" i="1"/>
  <c r="P150" i="1"/>
  <c r="Q150" i="1" s="1"/>
  <c r="N151" i="1"/>
  <c r="P151" i="1"/>
  <c r="Q151" i="1" s="1"/>
  <c r="N152" i="1"/>
  <c r="P152" i="1"/>
  <c r="Q152" i="1" s="1"/>
  <c r="N153" i="1"/>
  <c r="P153" i="1"/>
  <c r="Q153" i="1" s="1"/>
  <c r="N154" i="1"/>
  <c r="P154" i="1"/>
  <c r="Q154" i="1" s="1"/>
  <c r="N155" i="1"/>
  <c r="P155" i="1"/>
  <c r="Q155" i="1" s="1"/>
  <c r="N156" i="1"/>
  <c r="P156" i="1"/>
  <c r="Q156" i="1" s="1"/>
  <c r="N157" i="1"/>
  <c r="P157" i="1"/>
  <c r="Q157" i="1" s="1"/>
  <c r="N158" i="1"/>
  <c r="P158" i="1"/>
  <c r="Q158" i="1" s="1"/>
  <c r="N159" i="1"/>
  <c r="P159" i="1"/>
  <c r="Q159" i="1" s="1"/>
  <c r="N160" i="1"/>
  <c r="P160" i="1"/>
  <c r="Q160" i="1" s="1"/>
  <c r="N161" i="1"/>
  <c r="P161" i="1"/>
  <c r="Q161" i="1" s="1"/>
  <c r="N162" i="1"/>
  <c r="P162" i="1"/>
  <c r="Q162" i="1" s="1"/>
  <c r="N163" i="1"/>
  <c r="P163" i="1"/>
  <c r="Q163" i="1" s="1"/>
  <c r="N164" i="1"/>
  <c r="P164" i="1"/>
  <c r="Q164" i="1" s="1"/>
  <c r="N165" i="1"/>
  <c r="P165" i="1"/>
  <c r="Q165" i="1" s="1"/>
  <c r="N166" i="1"/>
  <c r="P166" i="1"/>
  <c r="Q166" i="1" s="1"/>
  <c r="N167" i="1"/>
  <c r="P167" i="1"/>
  <c r="Q167" i="1" s="1"/>
  <c r="N168" i="1"/>
  <c r="P168" i="1"/>
  <c r="Q168" i="1" s="1"/>
  <c r="N169" i="1"/>
  <c r="P169" i="1"/>
  <c r="Q169" i="1" s="1"/>
  <c r="N170" i="1"/>
  <c r="P170" i="1"/>
  <c r="Q170" i="1" s="1"/>
  <c r="N171" i="1"/>
  <c r="P171" i="1"/>
  <c r="Q171" i="1" s="1"/>
  <c r="N172" i="1"/>
  <c r="P172" i="1"/>
  <c r="Q172" i="1" s="1"/>
  <c r="N173" i="1"/>
  <c r="P173" i="1"/>
  <c r="Q173" i="1" s="1"/>
  <c r="N174" i="1"/>
  <c r="P174" i="1"/>
  <c r="Q174" i="1" s="1"/>
  <c r="N175" i="1"/>
  <c r="P175" i="1"/>
  <c r="Q175" i="1" s="1"/>
  <c r="N176" i="1"/>
  <c r="P176" i="1"/>
  <c r="Q176" i="1" s="1"/>
  <c r="N177" i="1"/>
  <c r="P177" i="1"/>
  <c r="Q177" i="1" s="1"/>
  <c r="N178" i="1"/>
  <c r="P178" i="1"/>
  <c r="Q178" i="1" s="1"/>
  <c r="N179" i="1"/>
  <c r="P179" i="1"/>
  <c r="Q179" i="1" s="1"/>
  <c r="N180" i="1"/>
  <c r="P180" i="1"/>
  <c r="Q180" i="1" s="1"/>
  <c r="N181" i="1"/>
  <c r="P181" i="1"/>
  <c r="Q181" i="1" s="1"/>
  <c r="N182" i="1"/>
  <c r="P182" i="1"/>
  <c r="Q182" i="1" s="1"/>
  <c r="N183" i="1"/>
  <c r="P183" i="1"/>
  <c r="Q183" i="1" s="1"/>
  <c r="N184" i="1"/>
  <c r="P184" i="1"/>
  <c r="Q184" i="1" s="1"/>
  <c r="N185" i="1"/>
  <c r="P185" i="1"/>
  <c r="Q185" i="1" s="1"/>
  <c r="N186" i="1"/>
  <c r="P186" i="1"/>
  <c r="Q186" i="1" s="1"/>
  <c r="N187" i="1"/>
  <c r="P187" i="1"/>
  <c r="Q187" i="1" s="1"/>
  <c r="N188" i="1"/>
  <c r="P188" i="1"/>
  <c r="Q188" i="1" s="1"/>
  <c r="N189" i="1"/>
  <c r="P189" i="1"/>
  <c r="Q189" i="1" s="1"/>
  <c r="N190" i="1"/>
  <c r="P190" i="1"/>
  <c r="Q190" i="1" s="1"/>
  <c r="N191" i="1"/>
  <c r="P191" i="1"/>
  <c r="Q191" i="1" s="1"/>
  <c r="N192" i="1"/>
  <c r="P192" i="1"/>
  <c r="Q192" i="1" s="1"/>
  <c r="N193" i="1"/>
  <c r="P193" i="1"/>
  <c r="Q193" i="1" s="1"/>
  <c r="N194" i="1"/>
  <c r="P194" i="1"/>
  <c r="Q194" i="1" s="1"/>
  <c r="N195" i="1"/>
  <c r="P195" i="1"/>
  <c r="Q195" i="1" s="1"/>
  <c r="N196" i="1"/>
  <c r="P196" i="1"/>
  <c r="Q196" i="1" s="1"/>
  <c r="N197" i="1"/>
  <c r="P197" i="1"/>
  <c r="Q197" i="1" s="1"/>
  <c r="N198" i="1"/>
  <c r="P198" i="1"/>
  <c r="Q198" i="1" s="1"/>
  <c r="N199" i="1"/>
  <c r="P199" i="1"/>
  <c r="Q199" i="1" s="1"/>
  <c r="N200" i="1"/>
  <c r="P200" i="1"/>
  <c r="Q200" i="1" s="1"/>
  <c r="N201" i="1"/>
  <c r="P201" i="1"/>
  <c r="Q201" i="1" s="1"/>
  <c r="N202" i="1"/>
  <c r="P202" i="1"/>
  <c r="Q202" i="1" s="1"/>
  <c r="N203" i="1"/>
  <c r="P203" i="1"/>
  <c r="Q203" i="1" s="1"/>
  <c r="N204" i="1"/>
  <c r="P204" i="1"/>
  <c r="Q204" i="1" s="1"/>
  <c r="N205" i="1"/>
  <c r="P205" i="1"/>
  <c r="Q205" i="1" s="1"/>
  <c r="N206" i="1"/>
  <c r="P206" i="1"/>
  <c r="Q206" i="1" s="1"/>
  <c r="N207" i="1"/>
  <c r="P207" i="1"/>
  <c r="Q207" i="1" s="1"/>
  <c r="N208" i="1"/>
  <c r="P208" i="1"/>
  <c r="Q208" i="1" s="1"/>
  <c r="N209" i="1"/>
  <c r="P209" i="1"/>
  <c r="Q209" i="1" s="1"/>
  <c r="N210" i="1"/>
  <c r="P210" i="1"/>
  <c r="Q210" i="1" s="1"/>
  <c r="N211" i="1"/>
  <c r="P211" i="1"/>
  <c r="Q211" i="1" s="1"/>
  <c r="N212" i="1"/>
  <c r="P212" i="1"/>
  <c r="Q212" i="1" s="1"/>
  <c r="N213" i="1"/>
  <c r="P213" i="1"/>
  <c r="Q213" i="1" s="1"/>
  <c r="N214" i="1"/>
  <c r="P214" i="1"/>
  <c r="Q214" i="1" s="1"/>
  <c r="N215" i="1"/>
  <c r="P215" i="1"/>
  <c r="Q215" i="1" s="1"/>
  <c r="N216" i="1"/>
  <c r="P216" i="1"/>
  <c r="Q216" i="1" s="1"/>
  <c r="N217" i="1"/>
  <c r="P217" i="1"/>
  <c r="Q217" i="1" s="1"/>
  <c r="N218" i="1"/>
  <c r="P218" i="1"/>
  <c r="Q218" i="1" s="1"/>
  <c r="N219" i="1"/>
  <c r="P219" i="1"/>
  <c r="Q219" i="1" s="1"/>
  <c r="N220" i="1"/>
  <c r="P220" i="1"/>
  <c r="Q220" i="1" s="1"/>
  <c r="N221" i="1"/>
  <c r="P221" i="1"/>
  <c r="Q221" i="1" s="1"/>
  <c r="N222" i="1"/>
  <c r="P222" i="1"/>
  <c r="Q222" i="1" s="1"/>
  <c r="N223" i="1"/>
  <c r="P223" i="1"/>
  <c r="Q223" i="1" s="1"/>
  <c r="N224" i="1"/>
  <c r="P224" i="1"/>
  <c r="Q224" i="1" s="1"/>
  <c r="N225" i="1"/>
  <c r="P225" i="1"/>
  <c r="Q225" i="1" s="1"/>
  <c r="N226" i="1"/>
  <c r="P226" i="1"/>
  <c r="Q226" i="1" s="1"/>
  <c r="N227" i="1"/>
  <c r="P227" i="1"/>
  <c r="Q227" i="1" s="1"/>
  <c r="N228" i="1"/>
  <c r="P228" i="1"/>
  <c r="Q228" i="1" s="1"/>
  <c r="N229" i="1"/>
  <c r="P229" i="1"/>
  <c r="Q229" i="1" s="1"/>
  <c r="N230" i="1"/>
  <c r="P230" i="1"/>
  <c r="Q230" i="1" s="1"/>
  <c r="N231" i="1"/>
  <c r="P231" i="1"/>
  <c r="Q231" i="1" s="1"/>
  <c r="N232" i="1"/>
  <c r="P232" i="1"/>
  <c r="Q232" i="1" s="1"/>
  <c r="N233" i="1"/>
  <c r="P233" i="1"/>
  <c r="Q233" i="1" s="1"/>
  <c r="N234" i="1"/>
  <c r="P234" i="1"/>
  <c r="Q234" i="1" s="1"/>
  <c r="N235" i="1"/>
  <c r="P235" i="1"/>
  <c r="Q235" i="1" s="1"/>
  <c r="N236" i="1"/>
  <c r="P236" i="1"/>
  <c r="Q236" i="1" s="1"/>
  <c r="N237" i="1"/>
  <c r="P237" i="1"/>
  <c r="Q237" i="1" s="1"/>
  <c r="N238" i="1"/>
  <c r="P238" i="1"/>
  <c r="Q238" i="1" s="1"/>
  <c r="N239" i="1"/>
  <c r="P239" i="1"/>
  <c r="Q239" i="1" s="1"/>
  <c r="N240" i="1"/>
  <c r="P240" i="1"/>
  <c r="Q240" i="1" s="1"/>
  <c r="N241" i="1"/>
  <c r="P241" i="1"/>
  <c r="Q241" i="1" s="1"/>
  <c r="N242" i="1"/>
  <c r="P242" i="1"/>
  <c r="Q242" i="1" s="1"/>
  <c r="N243" i="1"/>
  <c r="P243" i="1"/>
  <c r="Q243" i="1" s="1"/>
  <c r="N244" i="1"/>
  <c r="P244" i="1"/>
  <c r="Q244" i="1" s="1"/>
  <c r="N245" i="1"/>
  <c r="P245" i="1"/>
  <c r="Q245" i="1" s="1"/>
  <c r="N246" i="1"/>
  <c r="P246" i="1"/>
  <c r="Q246" i="1" s="1"/>
  <c r="N247" i="1"/>
  <c r="P247" i="1"/>
  <c r="Q247" i="1" s="1"/>
  <c r="N248" i="1"/>
  <c r="P248" i="1"/>
  <c r="Q248" i="1" s="1"/>
  <c r="N249" i="1"/>
  <c r="P249" i="1"/>
  <c r="Q249" i="1" s="1"/>
  <c r="N250" i="1"/>
  <c r="P250" i="1"/>
  <c r="Q250" i="1" s="1"/>
  <c r="N251" i="1"/>
  <c r="P251" i="1"/>
  <c r="Q251" i="1" s="1"/>
  <c r="N252" i="1"/>
  <c r="P252" i="1"/>
  <c r="Q252" i="1" s="1"/>
  <c r="N253" i="1"/>
  <c r="P253" i="1"/>
  <c r="Q253" i="1" s="1"/>
  <c r="N254" i="1"/>
  <c r="P254" i="1"/>
  <c r="Q254" i="1" s="1"/>
  <c r="N255" i="1"/>
  <c r="P255" i="1"/>
  <c r="Q255" i="1" s="1"/>
  <c r="N256" i="1"/>
  <c r="P256" i="1"/>
  <c r="Q256" i="1" s="1"/>
  <c r="N257" i="1"/>
  <c r="P257" i="1"/>
  <c r="Q257" i="1" s="1"/>
  <c r="N258" i="1"/>
  <c r="P258" i="1"/>
  <c r="Q258" i="1" s="1"/>
  <c r="N259" i="1"/>
  <c r="P259" i="1"/>
  <c r="Q259" i="1" s="1"/>
  <c r="N260" i="1"/>
  <c r="P260" i="1"/>
  <c r="Q260" i="1" s="1"/>
  <c r="N261" i="1"/>
  <c r="P261" i="1"/>
  <c r="Q261" i="1" s="1"/>
  <c r="N262" i="1"/>
  <c r="P262" i="1"/>
  <c r="Q262" i="1" s="1"/>
  <c r="N263" i="1"/>
  <c r="P263" i="1"/>
  <c r="Q263" i="1" s="1"/>
  <c r="N264" i="1"/>
  <c r="P264" i="1"/>
  <c r="Q264" i="1" s="1"/>
  <c r="N265" i="1"/>
  <c r="P265" i="1"/>
  <c r="Q265" i="1" s="1"/>
  <c r="N266" i="1"/>
  <c r="P266" i="1"/>
  <c r="Q266" i="1" s="1"/>
  <c r="N267" i="1"/>
  <c r="P267" i="1"/>
  <c r="Q267" i="1" s="1"/>
  <c r="N268" i="1"/>
  <c r="P268" i="1"/>
  <c r="Q268" i="1" s="1"/>
  <c r="N269" i="1"/>
  <c r="P269" i="1"/>
  <c r="Q269" i="1" s="1"/>
  <c r="N270" i="1"/>
  <c r="P270" i="1"/>
  <c r="Q270" i="1" s="1"/>
  <c r="N271" i="1"/>
  <c r="P271" i="1"/>
  <c r="Q271" i="1" s="1"/>
  <c r="N272" i="1"/>
  <c r="P272" i="1"/>
  <c r="Q272" i="1" s="1"/>
  <c r="N273" i="1"/>
  <c r="P273" i="1"/>
  <c r="Q273" i="1" s="1"/>
  <c r="N274" i="1"/>
  <c r="P274" i="1"/>
  <c r="Q274" i="1" s="1"/>
  <c r="N275" i="1"/>
  <c r="P275" i="1"/>
  <c r="Q275" i="1" s="1"/>
  <c r="N276" i="1"/>
  <c r="P276" i="1"/>
  <c r="Q276" i="1" s="1"/>
  <c r="N277" i="1"/>
  <c r="P277" i="1"/>
  <c r="Q277" i="1" s="1"/>
  <c r="N278" i="1"/>
  <c r="P278" i="1"/>
  <c r="Q278" i="1" s="1"/>
  <c r="N279" i="1"/>
  <c r="P279" i="1"/>
  <c r="Q279" i="1" s="1"/>
  <c r="N280" i="1"/>
  <c r="P280" i="1"/>
  <c r="Q280" i="1" s="1"/>
  <c r="N281" i="1"/>
  <c r="P281" i="1"/>
  <c r="Q281" i="1" s="1"/>
  <c r="N282" i="1"/>
  <c r="P282" i="1"/>
  <c r="Q282" i="1" s="1"/>
  <c r="N283" i="1"/>
  <c r="P283" i="1"/>
  <c r="Q283" i="1" s="1"/>
  <c r="N284" i="1"/>
  <c r="P284" i="1"/>
  <c r="Q284" i="1" s="1"/>
  <c r="N285" i="1"/>
  <c r="P285" i="1"/>
  <c r="Q285" i="1" s="1"/>
  <c r="N286" i="1"/>
  <c r="P286" i="1"/>
  <c r="Q286" i="1" s="1"/>
  <c r="N287" i="1"/>
  <c r="P287" i="1"/>
  <c r="Q287" i="1" s="1"/>
  <c r="N288" i="1"/>
  <c r="P288" i="1"/>
  <c r="Q288" i="1" s="1"/>
  <c r="N289" i="1"/>
  <c r="P289" i="1"/>
  <c r="Q289" i="1" s="1"/>
  <c r="N290" i="1"/>
  <c r="P290" i="1"/>
  <c r="Q290" i="1" s="1"/>
  <c r="N291" i="1"/>
  <c r="P291" i="1"/>
  <c r="Q291" i="1" s="1"/>
  <c r="N292" i="1"/>
  <c r="P292" i="1"/>
  <c r="Q292" i="1" s="1"/>
  <c r="N293" i="1"/>
  <c r="P293" i="1"/>
  <c r="Q293" i="1" s="1"/>
  <c r="N294" i="1"/>
  <c r="P294" i="1"/>
  <c r="Q294" i="1" s="1"/>
  <c r="N295" i="1"/>
  <c r="P295" i="1"/>
  <c r="Q295" i="1" s="1"/>
  <c r="N296" i="1"/>
  <c r="P296" i="1"/>
  <c r="Q296" i="1" s="1"/>
  <c r="N297" i="1"/>
  <c r="P297" i="1"/>
  <c r="Q297" i="1" s="1"/>
  <c r="N298" i="1"/>
  <c r="P298" i="1"/>
  <c r="Q298" i="1" s="1"/>
  <c r="N299" i="1"/>
  <c r="P299" i="1"/>
  <c r="Q299" i="1" s="1"/>
  <c r="N300" i="1"/>
  <c r="P300" i="1"/>
  <c r="Q300" i="1" s="1"/>
  <c r="N301" i="1"/>
  <c r="P301" i="1"/>
  <c r="Q301" i="1" s="1"/>
  <c r="N302" i="1"/>
  <c r="P302" i="1"/>
  <c r="Q302" i="1" s="1"/>
  <c r="N303" i="1"/>
  <c r="P303" i="1"/>
  <c r="Q303" i="1" s="1"/>
  <c r="N304" i="1"/>
  <c r="P304" i="1"/>
  <c r="Q304" i="1" s="1"/>
  <c r="N305" i="1"/>
  <c r="P305" i="1"/>
  <c r="Q305" i="1" s="1"/>
  <c r="N306" i="1"/>
  <c r="P306" i="1"/>
  <c r="Q306" i="1" s="1"/>
  <c r="N307" i="1"/>
  <c r="P307" i="1"/>
  <c r="Q307" i="1" s="1"/>
  <c r="N308" i="1"/>
  <c r="P308" i="1"/>
  <c r="Q308" i="1" s="1"/>
  <c r="N309" i="1"/>
  <c r="P309" i="1"/>
  <c r="Q309" i="1" s="1"/>
  <c r="N310" i="1"/>
  <c r="P310" i="1"/>
  <c r="Q310" i="1" s="1"/>
  <c r="N311" i="1"/>
  <c r="P311" i="1"/>
  <c r="Q311" i="1" s="1"/>
  <c r="N312" i="1"/>
  <c r="P312" i="1"/>
  <c r="Q312" i="1" s="1"/>
  <c r="N313" i="1"/>
  <c r="P313" i="1"/>
  <c r="Q313" i="1" s="1"/>
  <c r="N314" i="1"/>
  <c r="P314" i="1"/>
  <c r="Q314" i="1" s="1"/>
  <c r="N315" i="1"/>
  <c r="P315" i="1"/>
  <c r="Q315" i="1" s="1"/>
  <c r="N316" i="1"/>
  <c r="P316" i="1"/>
  <c r="Q316" i="1" s="1"/>
  <c r="N317" i="1"/>
  <c r="P317" i="1"/>
  <c r="Q317" i="1" s="1"/>
  <c r="N318" i="1"/>
  <c r="P318" i="1"/>
  <c r="Q318" i="1" s="1"/>
  <c r="N319" i="1"/>
  <c r="P319" i="1"/>
  <c r="Q319" i="1" s="1"/>
  <c r="N320" i="1"/>
  <c r="P320" i="1"/>
  <c r="Q320" i="1" s="1"/>
  <c r="N321" i="1"/>
  <c r="P321" i="1"/>
  <c r="Q321" i="1" s="1"/>
  <c r="N322" i="1"/>
  <c r="P322" i="1"/>
  <c r="Q322" i="1" s="1"/>
  <c r="N323" i="1"/>
  <c r="P323" i="1"/>
  <c r="Q323" i="1" s="1"/>
  <c r="N324" i="1"/>
  <c r="P324" i="1"/>
  <c r="Q324" i="1" s="1"/>
  <c r="N325" i="1"/>
  <c r="P325" i="1"/>
  <c r="Q325" i="1" s="1"/>
  <c r="N326" i="1"/>
  <c r="P326" i="1"/>
  <c r="Q326" i="1" s="1"/>
  <c r="N327" i="1"/>
  <c r="P327" i="1"/>
  <c r="Q327" i="1" s="1"/>
  <c r="N328" i="1"/>
  <c r="P328" i="1"/>
  <c r="Q328" i="1" s="1"/>
  <c r="N329" i="1"/>
  <c r="P329" i="1"/>
  <c r="Q329" i="1" s="1"/>
  <c r="N330" i="1"/>
  <c r="P330" i="1"/>
  <c r="Q330" i="1" s="1"/>
  <c r="N331" i="1"/>
  <c r="P331" i="1"/>
  <c r="Q331" i="1" s="1"/>
  <c r="N332" i="1"/>
  <c r="P332" i="1"/>
  <c r="Q332" i="1" s="1"/>
  <c r="N333" i="1"/>
  <c r="P333" i="1"/>
  <c r="Q333" i="1" s="1"/>
  <c r="N334" i="1"/>
  <c r="P334" i="1"/>
  <c r="Q334" i="1" s="1"/>
  <c r="N335" i="1"/>
  <c r="P335" i="1"/>
  <c r="Q335" i="1" s="1"/>
  <c r="N336" i="1"/>
  <c r="P336" i="1"/>
  <c r="Q336" i="1" s="1"/>
  <c r="N337" i="1"/>
  <c r="P337" i="1"/>
  <c r="Q337" i="1" s="1"/>
  <c r="N338" i="1"/>
  <c r="P338" i="1"/>
  <c r="Q338" i="1" s="1"/>
  <c r="N339" i="1"/>
  <c r="P339" i="1"/>
  <c r="Q339" i="1" s="1"/>
  <c r="N340" i="1"/>
  <c r="P340" i="1"/>
  <c r="Q340" i="1" s="1"/>
  <c r="N341" i="1"/>
  <c r="P341" i="1"/>
  <c r="Q341" i="1" s="1"/>
  <c r="N342" i="1"/>
  <c r="P342" i="1"/>
  <c r="Q342" i="1" s="1"/>
  <c r="N343" i="1"/>
  <c r="P343" i="1"/>
  <c r="Q343" i="1" s="1"/>
  <c r="N344" i="1"/>
  <c r="P344" i="1"/>
  <c r="Q344" i="1" s="1"/>
  <c r="N345" i="1"/>
  <c r="P345" i="1"/>
  <c r="Q345" i="1" s="1"/>
  <c r="N346" i="1"/>
  <c r="P346" i="1"/>
  <c r="Q346" i="1" s="1"/>
  <c r="N347" i="1"/>
  <c r="P347" i="1"/>
  <c r="Q347" i="1" s="1"/>
  <c r="N348" i="1"/>
  <c r="P348" i="1"/>
  <c r="Q348" i="1" s="1"/>
  <c r="N349" i="1"/>
  <c r="P349" i="1"/>
  <c r="Q349" i="1" s="1"/>
  <c r="N350" i="1"/>
  <c r="P350" i="1"/>
  <c r="Q350" i="1" s="1"/>
  <c r="N351" i="1"/>
  <c r="P351" i="1"/>
  <c r="Q351" i="1" s="1"/>
  <c r="N352" i="1"/>
  <c r="P352" i="1"/>
  <c r="Q352" i="1" s="1"/>
  <c r="N353" i="1"/>
  <c r="P353" i="1"/>
  <c r="Q353" i="1" s="1"/>
  <c r="N354" i="1"/>
  <c r="P354" i="1"/>
  <c r="Q354" i="1" s="1"/>
  <c r="N355" i="1"/>
  <c r="P355" i="1"/>
  <c r="Q355" i="1" s="1"/>
  <c r="N356" i="1"/>
  <c r="P356" i="1"/>
  <c r="Q356" i="1" s="1"/>
  <c r="N357" i="1"/>
  <c r="P357" i="1"/>
  <c r="Q357" i="1" s="1"/>
  <c r="N358" i="1"/>
  <c r="P358" i="1"/>
  <c r="Q358" i="1" s="1"/>
  <c r="N359" i="1"/>
  <c r="P359" i="1"/>
  <c r="Q359" i="1" s="1"/>
  <c r="N360" i="1"/>
  <c r="P360" i="1"/>
  <c r="Q360" i="1" s="1"/>
  <c r="N361" i="1"/>
  <c r="P361" i="1"/>
  <c r="Q361" i="1" s="1"/>
  <c r="N362" i="1"/>
  <c r="P362" i="1"/>
  <c r="Q362" i="1" s="1"/>
  <c r="N363" i="1"/>
  <c r="P363" i="1"/>
  <c r="Q363" i="1" s="1"/>
  <c r="N364" i="1"/>
  <c r="P364" i="1"/>
  <c r="Q364" i="1" s="1"/>
  <c r="N365" i="1"/>
  <c r="P365" i="1"/>
  <c r="Q365" i="1" s="1"/>
  <c r="N366" i="1"/>
  <c r="P366" i="1"/>
  <c r="Q366" i="1" s="1"/>
  <c r="N367" i="1"/>
  <c r="P367" i="1"/>
  <c r="Q367" i="1" s="1"/>
  <c r="N368" i="1"/>
  <c r="P368" i="1"/>
  <c r="Q368" i="1" s="1"/>
  <c r="N369" i="1"/>
  <c r="P369" i="1"/>
  <c r="Q369" i="1" s="1"/>
  <c r="N370" i="1"/>
  <c r="P370" i="1"/>
  <c r="Q370" i="1" s="1"/>
  <c r="N371" i="1"/>
  <c r="P371" i="1"/>
  <c r="Q371" i="1" s="1"/>
  <c r="N372" i="1"/>
  <c r="P372" i="1"/>
  <c r="Q372" i="1" s="1"/>
  <c r="N373" i="1"/>
  <c r="P373" i="1"/>
  <c r="Q373" i="1" s="1"/>
  <c r="N374" i="1"/>
  <c r="P374" i="1"/>
  <c r="Q374" i="1" s="1"/>
  <c r="N375" i="1"/>
  <c r="P375" i="1"/>
  <c r="Q375" i="1" s="1"/>
  <c r="N376" i="1"/>
  <c r="P376" i="1"/>
  <c r="Q376" i="1" s="1"/>
  <c r="N377" i="1"/>
  <c r="P377" i="1"/>
  <c r="Q377" i="1" s="1"/>
  <c r="N378" i="1"/>
  <c r="P378" i="1"/>
  <c r="Q378" i="1" s="1"/>
  <c r="N379" i="1"/>
  <c r="P379" i="1"/>
  <c r="Q379" i="1" s="1"/>
  <c r="N380" i="1"/>
  <c r="P380" i="1"/>
  <c r="Q380" i="1" s="1"/>
  <c r="N381" i="1"/>
  <c r="P381" i="1"/>
  <c r="Q381" i="1" s="1"/>
  <c r="N384" i="1"/>
  <c r="P384" i="1"/>
  <c r="Q384" i="1" s="1"/>
  <c r="N383" i="1"/>
  <c r="P383" i="1"/>
  <c r="Q383" i="1" s="1"/>
  <c r="N420" i="1"/>
  <c r="P420" i="1"/>
  <c r="Q420" i="1" s="1"/>
  <c r="N385" i="1"/>
  <c r="P385" i="1"/>
  <c r="Q385" i="1" s="1"/>
  <c r="N386" i="1"/>
  <c r="P386" i="1"/>
  <c r="Q386" i="1" s="1"/>
  <c r="N387" i="1"/>
  <c r="P387" i="1"/>
  <c r="Q387" i="1" s="1"/>
  <c r="N388" i="1"/>
  <c r="P388" i="1"/>
  <c r="Q388" i="1" s="1"/>
  <c r="N389" i="1"/>
  <c r="P389" i="1"/>
  <c r="Q389" i="1" s="1"/>
  <c r="N390" i="1"/>
  <c r="P390" i="1"/>
  <c r="Q390" i="1" s="1"/>
  <c r="N391" i="1"/>
  <c r="P391" i="1"/>
  <c r="Q391" i="1" s="1"/>
  <c r="N392" i="1"/>
  <c r="P392" i="1"/>
  <c r="Q392" i="1" s="1"/>
  <c r="N393" i="1"/>
  <c r="P393" i="1"/>
  <c r="Q393" i="1" s="1"/>
  <c r="N394" i="1"/>
  <c r="P394" i="1"/>
  <c r="Q394" i="1" s="1"/>
  <c r="N395" i="1"/>
  <c r="P395" i="1"/>
  <c r="Q395" i="1" s="1"/>
  <c r="N396" i="1"/>
  <c r="P396" i="1"/>
  <c r="Q396" i="1" s="1"/>
  <c r="N397" i="1"/>
  <c r="P397" i="1"/>
  <c r="Q397" i="1" s="1"/>
  <c r="N398" i="1"/>
  <c r="P398" i="1"/>
  <c r="Q398" i="1" s="1"/>
  <c r="N399" i="1"/>
  <c r="P399" i="1"/>
  <c r="Q399" i="1" s="1"/>
  <c r="N400" i="1"/>
  <c r="P400" i="1"/>
  <c r="Q400" i="1" s="1"/>
  <c r="N401" i="1"/>
  <c r="P401" i="1"/>
  <c r="Q401" i="1" s="1"/>
  <c r="N402" i="1"/>
  <c r="P402" i="1"/>
  <c r="Q402" i="1" s="1"/>
  <c r="N403" i="1"/>
  <c r="P403" i="1"/>
  <c r="Q403" i="1" s="1"/>
  <c r="N404" i="1"/>
  <c r="P404" i="1"/>
  <c r="Q404" i="1" s="1"/>
  <c r="N405" i="1"/>
  <c r="P405" i="1"/>
  <c r="Q405" i="1" s="1"/>
  <c r="N406" i="1"/>
  <c r="P406" i="1"/>
  <c r="Q406" i="1" s="1"/>
  <c r="N407" i="1"/>
  <c r="P407" i="1"/>
  <c r="Q407" i="1" s="1"/>
  <c r="N408" i="1"/>
  <c r="P408" i="1"/>
  <c r="Q408" i="1" s="1"/>
  <c r="N409" i="1"/>
  <c r="P409" i="1"/>
  <c r="Q409" i="1" s="1"/>
  <c r="N410" i="1"/>
  <c r="P410" i="1"/>
  <c r="Q410" i="1" s="1"/>
  <c r="N411" i="1"/>
  <c r="P411" i="1"/>
  <c r="Q411" i="1" s="1"/>
  <c r="N412" i="1"/>
  <c r="P412" i="1"/>
  <c r="Q412" i="1" s="1"/>
  <c r="N413" i="1"/>
  <c r="P413" i="1"/>
  <c r="Q413" i="1" s="1"/>
  <c r="N414" i="1"/>
  <c r="P414" i="1"/>
  <c r="Q414" i="1" s="1"/>
  <c r="N415" i="1"/>
  <c r="P415" i="1"/>
  <c r="Q415" i="1" s="1"/>
  <c r="N416" i="1"/>
  <c r="P416" i="1"/>
  <c r="Q416" i="1" s="1"/>
  <c r="N417" i="1"/>
  <c r="P417" i="1"/>
  <c r="Q417" i="1" s="1"/>
  <c r="N418" i="1"/>
  <c r="P418" i="1"/>
  <c r="Q418" i="1" s="1"/>
  <c r="N419" i="1"/>
  <c r="P419" i="1"/>
  <c r="Q419" i="1" s="1"/>
  <c r="N382" i="1"/>
  <c r="P382" i="1"/>
  <c r="Q382" i="1" s="1"/>
  <c r="N421" i="1"/>
  <c r="P421" i="1"/>
  <c r="Q421" i="1" s="1"/>
  <c r="N422" i="1"/>
  <c r="P422" i="1"/>
  <c r="Q422" i="1" s="1"/>
  <c r="N423" i="1"/>
  <c r="P423" i="1"/>
  <c r="Q423" i="1" s="1"/>
  <c r="N424" i="1"/>
  <c r="P424" i="1"/>
  <c r="Q424" i="1" s="1"/>
  <c r="N425" i="1"/>
  <c r="P425" i="1"/>
  <c r="Q425" i="1" s="1"/>
  <c r="N426" i="1"/>
  <c r="P426" i="1"/>
  <c r="Q426" i="1" s="1"/>
  <c r="N427" i="1"/>
  <c r="P427" i="1"/>
  <c r="Q427" i="1" s="1"/>
  <c r="N428" i="1"/>
  <c r="P428" i="1"/>
  <c r="Q428" i="1" s="1"/>
  <c r="N429" i="1"/>
  <c r="P429" i="1"/>
  <c r="Q429" i="1" s="1"/>
  <c r="N430" i="1"/>
  <c r="P430" i="1"/>
  <c r="Q430" i="1" s="1"/>
  <c r="N431" i="1"/>
  <c r="P431" i="1"/>
  <c r="Q431" i="1" s="1"/>
  <c r="N432" i="1"/>
  <c r="P432" i="1"/>
  <c r="Q432" i="1" s="1"/>
  <c r="N433" i="1"/>
  <c r="P433" i="1"/>
  <c r="Q433" i="1" s="1"/>
  <c r="N434" i="1"/>
  <c r="P434" i="1"/>
  <c r="Q434" i="1" s="1"/>
  <c r="N435" i="1"/>
  <c r="P435" i="1"/>
  <c r="Q435" i="1" s="1"/>
  <c r="N436" i="1"/>
  <c r="P436" i="1"/>
  <c r="Q436" i="1" s="1"/>
  <c r="N437" i="1"/>
  <c r="P437" i="1"/>
  <c r="Q437" i="1" s="1"/>
  <c r="N438" i="1"/>
  <c r="P438" i="1"/>
  <c r="Q438" i="1" s="1"/>
  <c r="N439" i="1"/>
  <c r="P439" i="1"/>
  <c r="Q439" i="1" s="1"/>
  <c r="N440" i="1"/>
  <c r="P440" i="1"/>
  <c r="Q440" i="1" s="1"/>
  <c r="N441" i="1"/>
  <c r="P441" i="1"/>
  <c r="Q441" i="1" s="1"/>
  <c r="N442" i="1"/>
  <c r="P442" i="1"/>
  <c r="Q442" i="1" s="1"/>
  <c r="N443" i="1"/>
  <c r="P443" i="1"/>
  <c r="Q443" i="1" s="1"/>
  <c r="N444" i="1"/>
  <c r="P444" i="1"/>
  <c r="Q444" i="1" s="1"/>
  <c r="N445" i="1"/>
  <c r="P445" i="1"/>
  <c r="Q445" i="1" s="1"/>
  <c r="N446" i="1"/>
  <c r="P446" i="1"/>
  <c r="Q446" i="1" s="1"/>
  <c r="N447" i="1"/>
  <c r="P447" i="1"/>
  <c r="Q447" i="1" s="1"/>
  <c r="N448" i="1"/>
  <c r="P448" i="1"/>
  <c r="Q448" i="1" s="1"/>
  <c r="N449" i="1"/>
  <c r="P449" i="1"/>
  <c r="Q449" i="1" s="1"/>
  <c r="N450" i="1"/>
  <c r="P450" i="1"/>
  <c r="Q450" i="1" s="1"/>
  <c r="N451" i="1"/>
  <c r="P451" i="1"/>
  <c r="Q451" i="1" s="1"/>
  <c r="N452" i="1"/>
  <c r="P452" i="1"/>
  <c r="Q452" i="1" s="1"/>
  <c r="N453" i="1"/>
  <c r="P453" i="1"/>
  <c r="Q453" i="1" s="1"/>
  <c r="N454" i="1"/>
  <c r="P454" i="1"/>
  <c r="Q454" i="1" s="1"/>
  <c r="N455" i="1"/>
  <c r="P455" i="1"/>
  <c r="Q455" i="1" s="1"/>
  <c r="N456" i="1"/>
  <c r="P456" i="1"/>
  <c r="Q456" i="1" s="1"/>
  <c r="N457" i="1"/>
  <c r="P457" i="1"/>
  <c r="Q457" i="1" s="1"/>
  <c r="N458" i="1"/>
  <c r="P458" i="1"/>
  <c r="Q458" i="1" s="1"/>
  <c r="N459" i="1"/>
  <c r="P459" i="1"/>
  <c r="Q459" i="1" s="1"/>
  <c r="N460" i="1"/>
  <c r="P460" i="1"/>
  <c r="Q460" i="1" s="1"/>
  <c r="N461" i="1"/>
  <c r="P461" i="1"/>
  <c r="Q461" i="1" s="1"/>
  <c r="N462" i="1"/>
  <c r="P462" i="1"/>
  <c r="Q462" i="1" s="1"/>
  <c r="N463" i="1"/>
  <c r="P463" i="1"/>
  <c r="Q463" i="1" s="1"/>
  <c r="N464" i="1"/>
  <c r="P464" i="1"/>
  <c r="Q464" i="1" s="1"/>
  <c r="N465" i="1"/>
  <c r="P465" i="1"/>
  <c r="Q465" i="1" s="1"/>
  <c r="N466" i="1"/>
  <c r="P466" i="1"/>
  <c r="Q466" i="1" s="1"/>
  <c r="N467" i="1"/>
  <c r="P467" i="1"/>
  <c r="Q467" i="1" s="1"/>
  <c r="N468" i="1"/>
  <c r="P468" i="1"/>
  <c r="Q468" i="1" s="1"/>
  <c r="N469" i="1"/>
  <c r="P469" i="1"/>
  <c r="Q469" i="1" s="1"/>
  <c r="N470" i="1"/>
  <c r="P470" i="1"/>
  <c r="Q470" i="1" s="1"/>
  <c r="N471" i="1"/>
  <c r="P471" i="1"/>
  <c r="Q471" i="1" s="1"/>
  <c r="N472" i="1"/>
  <c r="P472" i="1"/>
  <c r="Q472" i="1" s="1"/>
  <c r="N473" i="1"/>
  <c r="P473" i="1"/>
  <c r="Q473" i="1" s="1"/>
  <c r="N474" i="1"/>
  <c r="P474" i="1"/>
  <c r="Q474" i="1" s="1"/>
  <c r="N475" i="1"/>
  <c r="P475" i="1"/>
  <c r="Q475" i="1" s="1"/>
  <c r="N476" i="1"/>
  <c r="P476" i="1"/>
  <c r="Q476" i="1" s="1"/>
  <c r="N477" i="1"/>
  <c r="P477" i="1"/>
  <c r="Q477" i="1" s="1"/>
  <c r="N478" i="1"/>
  <c r="P478" i="1"/>
  <c r="Q478" i="1" s="1"/>
  <c r="N479" i="1"/>
  <c r="P479" i="1"/>
  <c r="Q479" i="1" s="1"/>
  <c r="N480" i="1"/>
  <c r="P480" i="1"/>
  <c r="Q480" i="1" s="1"/>
  <c r="N481" i="1"/>
  <c r="P481" i="1"/>
  <c r="Q481" i="1" s="1"/>
  <c r="N482" i="1"/>
  <c r="P482" i="1"/>
  <c r="Q482" i="1" s="1"/>
  <c r="N483" i="1"/>
  <c r="P483" i="1"/>
  <c r="Q483" i="1" s="1"/>
  <c r="N484" i="1"/>
  <c r="P484" i="1"/>
  <c r="Q484" i="1" s="1"/>
  <c r="N485" i="1"/>
  <c r="P485" i="1"/>
  <c r="Q485" i="1" s="1"/>
  <c r="N486" i="1"/>
  <c r="P486" i="1"/>
  <c r="Q486" i="1" s="1"/>
  <c r="N487" i="1"/>
  <c r="P487" i="1"/>
  <c r="Q487" i="1" s="1"/>
  <c r="N488" i="1"/>
  <c r="P488" i="1"/>
  <c r="Q488" i="1" s="1"/>
  <c r="N489" i="1"/>
  <c r="P489" i="1"/>
  <c r="Q489" i="1" s="1"/>
  <c r="N490" i="1"/>
  <c r="P490" i="1"/>
  <c r="Q490" i="1" s="1"/>
  <c r="N491" i="1"/>
  <c r="P491" i="1"/>
  <c r="Q491" i="1" s="1"/>
  <c r="N492" i="1"/>
  <c r="P492" i="1"/>
  <c r="Q492" i="1" s="1"/>
  <c r="N493" i="1"/>
  <c r="P493" i="1"/>
  <c r="Q493" i="1" s="1"/>
  <c r="N494" i="1"/>
  <c r="P494" i="1"/>
  <c r="Q494" i="1" s="1"/>
  <c r="N495" i="1"/>
  <c r="P495" i="1"/>
  <c r="Q495" i="1" s="1"/>
  <c r="N496" i="1"/>
  <c r="P496" i="1"/>
  <c r="Q496" i="1" s="1"/>
  <c r="N497" i="1"/>
  <c r="P497" i="1"/>
  <c r="Q497" i="1" s="1"/>
  <c r="N498" i="1"/>
  <c r="P498" i="1"/>
  <c r="Q498" i="1" s="1"/>
  <c r="N499" i="1"/>
  <c r="P499" i="1"/>
  <c r="Q499" i="1" s="1"/>
  <c r="N500" i="1"/>
  <c r="P500" i="1"/>
  <c r="Q500" i="1" s="1"/>
  <c r="N501" i="1"/>
  <c r="P501" i="1"/>
  <c r="Q501" i="1" s="1"/>
  <c r="N502" i="1"/>
  <c r="P502" i="1"/>
  <c r="Q502" i="1" s="1"/>
  <c r="N503" i="1"/>
  <c r="P503" i="1"/>
  <c r="Q503" i="1" s="1"/>
  <c r="N504" i="1"/>
  <c r="P504" i="1"/>
  <c r="Q504" i="1" s="1"/>
  <c r="N505" i="1"/>
  <c r="P505" i="1"/>
  <c r="Q505" i="1" s="1"/>
  <c r="N506" i="1"/>
  <c r="P506" i="1"/>
  <c r="Q506" i="1" s="1"/>
  <c r="N507" i="1"/>
  <c r="P507" i="1"/>
  <c r="Q507" i="1" s="1"/>
  <c r="N508" i="1"/>
  <c r="P508" i="1"/>
  <c r="Q508" i="1" s="1"/>
  <c r="N509" i="1"/>
  <c r="P509" i="1"/>
  <c r="Q509" i="1" s="1"/>
  <c r="N510" i="1"/>
  <c r="P510" i="1"/>
  <c r="Q510" i="1" s="1"/>
  <c r="N511" i="1"/>
  <c r="P511" i="1"/>
  <c r="Q511" i="1" s="1"/>
  <c r="N512" i="1"/>
  <c r="P512" i="1"/>
  <c r="Q512" i="1" s="1"/>
  <c r="N513" i="1"/>
  <c r="P513" i="1"/>
  <c r="Q513" i="1" s="1"/>
  <c r="N514" i="1"/>
  <c r="P514" i="1"/>
  <c r="Q514" i="1" s="1"/>
  <c r="N515" i="1"/>
  <c r="P515" i="1"/>
  <c r="Q515" i="1" s="1"/>
  <c r="N516" i="1"/>
  <c r="P516" i="1"/>
  <c r="Q516" i="1" s="1"/>
  <c r="N517" i="1"/>
  <c r="P517" i="1"/>
  <c r="Q517" i="1" s="1"/>
  <c r="N518" i="1"/>
  <c r="P518" i="1"/>
  <c r="Q518" i="1" s="1"/>
  <c r="N519" i="1"/>
  <c r="P519" i="1"/>
  <c r="Q519" i="1" s="1"/>
  <c r="N520" i="1"/>
  <c r="P520" i="1"/>
  <c r="Q520" i="1" s="1"/>
  <c r="N521" i="1"/>
  <c r="P521" i="1"/>
  <c r="Q521" i="1" s="1"/>
  <c r="N522" i="1"/>
  <c r="P522" i="1"/>
  <c r="Q522" i="1" s="1"/>
  <c r="N523" i="1"/>
  <c r="P523" i="1"/>
  <c r="Q523" i="1" s="1"/>
  <c r="N524" i="1"/>
  <c r="P524" i="1"/>
  <c r="Q524" i="1" s="1"/>
  <c r="N525" i="1"/>
  <c r="P525" i="1"/>
  <c r="Q525" i="1" s="1"/>
  <c r="N526" i="1"/>
  <c r="P526" i="1"/>
  <c r="Q526" i="1" s="1"/>
  <c r="N527" i="1"/>
  <c r="P527" i="1"/>
  <c r="Q527" i="1" s="1"/>
  <c r="N528" i="1"/>
  <c r="P528" i="1"/>
  <c r="Q528" i="1" s="1"/>
  <c r="N529" i="1"/>
  <c r="P529" i="1"/>
  <c r="Q529" i="1" s="1"/>
  <c r="N530" i="1"/>
  <c r="P530" i="1"/>
  <c r="Q530" i="1" s="1"/>
  <c r="N531" i="1"/>
  <c r="P531" i="1"/>
  <c r="Q531" i="1" s="1"/>
  <c r="N532" i="1"/>
  <c r="P532" i="1"/>
  <c r="Q532" i="1" s="1"/>
  <c r="N533" i="1"/>
  <c r="P533" i="1"/>
  <c r="Q533" i="1" s="1"/>
  <c r="N534" i="1"/>
  <c r="P534" i="1"/>
  <c r="Q534" i="1" s="1"/>
  <c r="N535" i="1"/>
  <c r="P535" i="1"/>
  <c r="Q535" i="1" s="1"/>
  <c r="N536" i="1"/>
  <c r="P536" i="1"/>
  <c r="Q536" i="1" s="1"/>
  <c r="N537" i="1"/>
  <c r="P537" i="1"/>
  <c r="Q537" i="1" s="1"/>
  <c r="N538" i="1"/>
  <c r="P538" i="1"/>
  <c r="Q538" i="1" s="1"/>
  <c r="N539" i="1"/>
  <c r="P539" i="1"/>
  <c r="Q539" i="1" s="1"/>
  <c r="N540" i="1"/>
  <c r="P540" i="1"/>
  <c r="Q540" i="1" s="1"/>
  <c r="N541" i="1"/>
  <c r="P541" i="1"/>
  <c r="Q541" i="1" s="1"/>
  <c r="N542" i="1"/>
  <c r="P542" i="1"/>
  <c r="Q542" i="1" s="1"/>
  <c r="N543" i="1"/>
  <c r="P543" i="1"/>
  <c r="Q543" i="1" s="1"/>
  <c r="N544" i="1"/>
  <c r="P544" i="1"/>
  <c r="Q544" i="1" s="1"/>
  <c r="N545" i="1"/>
  <c r="P545" i="1"/>
  <c r="Q545" i="1" s="1"/>
  <c r="N546" i="1"/>
  <c r="P546" i="1"/>
  <c r="Q546" i="1" s="1"/>
  <c r="N547" i="1"/>
  <c r="P547" i="1"/>
  <c r="Q547" i="1" s="1"/>
  <c r="N548" i="1"/>
  <c r="P548" i="1"/>
  <c r="Q548" i="1" s="1"/>
  <c r="N549" i="1"/>
  <c r="P549" i="1"/>
  <c r="Q549" i="1" s="1"/>
  <c r="N550" i="1"/>
  <c r="P550" i="1"/>
  <c r="Q550" i="1" s="1"/>
  <c r="N551" i="1"/>
  <c r="P551" i="1"/>
  <c r="Q551" i="1" s="1"/>
  <c r="N552" i="1"/>
  <c r="P552" i="1"/>
  <c r="Q552" i="1" s="1"/>
  <c r="N553" i="1"/>
  <c r="P553" i="1"/>
  <c r="Q553" i="1" s="1"/>
  <c r="N554" i="1"/>
  <c r="P554" i="1"/>
  <c r="Q554" i="1" s="1"/>
  <c r="N555" i="1"/>
  <c r="P555" i="1"/>
  <c r="Q555" i="1" s="1"/>
  <c r="N556" i="1"/>
  <c r="P556" i="1"/>
  <c r="Q556" i="1" s="1"/>
  <c r="N557" i="1"/>
  <c r="P557" i="1"/>
  <c r="Q557" i="1" s="1"/>
  <c r="N558" i="1"/>
  <c r="P558" i="1"/>
  <c r="Q558" i="1" s="1"/>
  <c r="N559" i="1"/>
  <c r="P559" i="1"/>
  <c r="Q559" i="1" s="1"/>
  <c r="N560" i="1"/>
  <c r="P560" i="1"/>
  <c r="Q560" i="1" s="1"/>
  <c r="N561" i="1"/>
  <c r="P561" i="1"/>
  <c r="Q561" i="1" s="1"/>
  <c r="N562" i="1"/>
  <c r="P562" i="1"/>
  <c r="Q562" i="1" s="1"/>
  <c r="N563" i="1"/>
  <c r="P563" i="1"/>
  <c r="Q563" i="1" s="1"/>
  <c r="N564" i="1"/>
  <c r="P564" i="1"/>
  <c r="Q564" i="1" s="1"/>
  <c r="N565" i="1"/>
  <c r="P565" i="1"/>
  <c r="Q565" i="1" s="1"/>
  <c r="N566" i="1"/>
  <c r="P566" i="1"/>
  <c r="Q566" i="1" s="1"/>
  <c r="N567" i="1"/>
  <c r="P567" i="1"/>
  <c r="Q567" i="1" s="1"/>
  <c r="N568" i="1"/>
  <c r="P568" i="1"/>
  <c r="Q568" i="1" s="1"/>
  <c r="N569" i="1"/>
  <c r="P569" i="1"/>
  <c r="Q569" i="1" s="1"/>
  <c r="N570" i="1"/>
  <c r="P570" i="1"/>
  <c r="Q570" i="1" s="1"/>
  <c r="N571" i="1"/>
  <c r="P571" i="1"/>
  <c r="Q571" i="1" s="1"/>
  <c r="N572" i="1"/>
  <c r="P572" i="1"/>
  <c r="Q572" i="1" s="1"/>
  <c r="N573" i="1"/>
  <c r="P573" i="1"/>
  <c r="Q573" i="1" s="1"/>
  <c r="N574" i="1"/>
  <c r="P574" i="1"/>
  <c r="Q574" i="1" s="1"/>
  <c r="N575" i="1"/>
  <c r="P575" i="1"/>
  <c r="Q575" i="1" s="1"/>
  <c r="N576" i="1"/>
  <c r="P576" i="1"/>
  <c r="Q576" i="1" s="1"/>
  <c r="N577" i="1"/>
  <c r="P577" i="1"/>
  <c r="Q577" i="1" s="1"/>
  <c r="N578" i="1"/>
  <c r="P578" i="1"/>
  <c r="Q578" i="1" s="1"/>
  <c r="N579" i="1"/>
  <c r="P579" i="1"/>
  <c r="Q579" i="1" s="1"/>
  <c r="N580" i="1"/>
  <c r="P580" i="1"/>
  <c r="Q580" i="1" s="1"/>
  <c r="N581" i="1"/>
  <c r="P581" i="1"/>
  <c r="Q581" i="1" s="1"/>
  <c r="N582" i="1"/>
  <c r="P582" i="1"/>
  <c r="Q582" i="1" s="1"/>
  <c r="N583" i="1"/>
  <c r="P583" i="1"/>
  <c r="Q583" i="1" s="1"/>
  <c r="N584" i="1"/>
  <c r="P584" i="1"/>
  <c r="Q584" i="1" s="1"/>
  <c r="N585" i="1"/>
  <c r="P585" i="1"/>
  <c r="Q585" i="1" s="1"/>
  <c r="N586" i="1"/>
  <c r="P586" i="1"/>
  <c r="Q586" i="1" s="1"/>
  <c r="N587" i="1"/>
  <c r="P587" i="1"/>
  <c r="Q587" i="1" s="1"/>
  <c r="N588" i="1"/>
  <c r="P588" i="1"/>
  <c r="Q588" i="1" s="1"/>
  <c r="N589" i="1"/>
  <c r="P589" i="1"/>
  <c r="Q589" i="1" s="1"/>
  <c r="N590" i="1"/>
  <c r="P590" i="1"/>
  <c r="Q590" i="1" s="1"/>
  <c r="N591" i="1"/>
  <c r="P591" i="1"/>
  <c r="Q591" i="1" s="1"/>
  <c r="N592" i="1"/>
  <c r="P592" i="1"/>
  <c r="Q592" i="1" s="1"/>
  <c r="N593" i="1"/>
  <c r="P593" i="1"/>
  <c r="Q593" i="1" s="1"/>
  <c r="N594" i="1"/>
  <c r="P594" i="1"/>
  <c r="Q594" i="1" s="1"/>
  <c r="N595" i="1"/>
  <c r="P595" i="1"/>
  <c r="Q595" i="1" s="1"/>
  <c r="N596" i="1"/>
  <c r="P596" i="1"/>
  <c r="Q596" i="1" s="1"/>
  <c r="N597" i="1"/>
  <c r="P597" i="1"/>
  <c r="Q597" i="1" s="1"/>
  <c r="N598" i="1"/>
  <c r="P598" i="1"/>
  <c r="Q598" i="1" s="1"/>
  <c r="N599" i="1"/>
  <c r="P599" i="1"/>
  <c r="Q599" i="1" s="1"/>
  <c r="N600" i="1"/>
  <c r="P600" i="1"/>
  <c r="Q600" i="1" s="1"/>
  <c r="N601" i="1"/>
  <c r="P601" i="1"/>
  <c r="Q601" i="1" s="1"/>
  <c r="N602" i="1"/>
  <c r="P602" i="1"/>
  <c r="Q602" i="1" s="1"/>
  <c r="N603" i="1"/>
  <c r="P603" i="1"/>
  <c r="Q603" i="1" s="1"/>
  <c r="N604" i="1"/>
  <c r="P604" i="1"/>
  <c r="Q604" i="1" s="1"/>
  <c r="N605" i="1"/>
  <c r="P605" i="1"/>
  <c r="Q605" i="1" s="1"/>
  <c r="N606" i="1"/>
  <c r="P606" i="1"/>
  <c r="Q606" i="1" s="1"/>
  <c r="N607" i="1"/>
  <c r="P607" i="1"/>
  <c r="Q607" i="1" s="1"/>
  <c r="N608" i="1"/>
  <c r="P608" i="1"/>
  <c r="Q608" i="1" s="1"/>
  <c r="N609" i="1"/>
  <c r="P609" i="1"/>
  <c r="Q609" i="1" s="1"/>
  <c r="N610" i="1"/>
  <c r="P610" i="1"/>
  <c r="Q610" i="1" s="1"/>
  <c r="N611" i="1"/>
  <c r="P611" i="1"/>
  <c r="Q611" i="1" s="1"/>
  <c r="N612" i="1"/>
  <c r="P612" i="1"/>
  <c r="Q612" i="1" s="1"/>
  <c r="N613" i="1"/>
  <c r="P613" i="1"/>
  <c r="Q613" i="1" s="1"/>
  <c r="N614" i="1"/>
  <c r="P614" i="1"/>
  <c r="Q614" i="1" s="1"/>
  <c r="N615" i="1"/>
  <c r="P615" i="1"/>
  <c r="Q615" i="1" s="1"/>
  <c r="N616" i="1"/>
  <c r="P616" i="1"/>
  <c r="Q616" i="1" s="1"/>
  <c r="N617" i="1"/>
  <c r="P617" i="1"/>
  <c r="Q617" i="1" s="1"/>
  <c r="N618" i="1"/>
  <c r="P618" i="1"/>
  <c r="Q618" i="1" s="1"/>
  <c r="N619" i="1"/>
  <c r="P619" i="1"/>
  <c r="Q619" i="1" s="1"/>
  <c r="N620" i="1"/>
  <c r="P620" i="1"/>
  <c r="Q620" i="1" s="1"/>
  <c r="N621" i="1"/>
  <c r="P621" i="1"/>
  <c r="Q621" i="1" s="1"/>
  <c r="N622" i="1"/>
  <c r="P622" i="1"/>
  <c r="Q622" i="1" s="1"/>
  <c r="N623" i="1"/>
  <c r="P623" i="1"/>
  <c r="Q623" i="1" s="1"/>
  <c r="N624" i="1"/>
  <c r="P624" i="1"/>
  <c r="Q624" i="1" s="1"/>
  <c r="N625" i="1"/>
  <c r="P625" i="1"/>
  <c r="Q625" i="1" s="1"/>
  <c r="N626" i="1"/>
  <c r="P626" i="1"/>
  <c r="Q626" i="1" s="1"/>
  <c r="N627" i="1"/>
  <c r="P627" i="1"/>
  <c r="Q627" i="1" s="1"/>
  <c r="N628" i="1"/>
  <c r="P628" i="1"/>
  <c r="Q628" i="1" s="1"/>
  <c r="N629" i="1"/>
  <c r="P629" i="1"/>
  <c r="Q629" i="1" s="1"/>
  <c r="N630" i="1"/>
  <c r="P630" i="1"/>
  <c r="Q630" i="1" s="1"/>
  <c r="N631" i="1"/>
  <c r="P631" i="1"/>
  <c r="Q631" i="1" s="1"/>
  <c r="N632" i="1"/>
  <c r="P632" i="1"/>
  <c r="Q632" i="1" s="1"/>
  <c r="N633" i="1"/>
  <c r="P633" i="1"/>
  <c r="Q633" i="1" s="1"/>
  <c r="N634" i="1"/>
  <c r="P634" i="1"/>
  <c r="Q634" i="1" s="1"/>
  <c r="N635" i="1"/>
  <c r="P635" i="1"/>
  <c r="Q635" i="1" s="1"/>
  <c r="N636" i="1"/>
  <c r="P636" i="1"/>
  <c r="Q636" i="1" s="1"/>
  <c r="N637" i="1"/>
  <c r="P637" i="1"/>
  <c r="Q637" i="1" s="1"/>
  <c r="N638" i="1"/>
  <c r="P638" i="1"/>
  <c r="Q638" i="1" s="1"/>
  <c r="N639" i="1"/>
  <c r="P639" i="1"/>
  <c r="Q639" i="1" s="1"/>
  <c r="N640" i="1"/>
  <c r="P640" i="1"/>
  <c r="Q640" i="1" s="1"/>
  <c r="N641" i="1"/>
  <c r="P641" i="1"/>
  <c r="Q641" i="1" s="1"/>
  <c r="N642" i="1"/>
  <c r="P642" i="1"/>
  <c r="Q642" i="1" s="1"/>
  <c r="N643" i="1"/>
  <c r="P643" i="1"/>
  <c r="Q643" i="1" s="1"/>
  <c r="N644" i="1"/>
  <c r="P644" i="1"/>
  <c r="Q644" i="1" s="1"/>
  <c r="N645" i="1"/>
  <c r="P645" i="1"/>
  <c r="Q645" i="1" s="1"/>
  <c r="N646" i="1"/>
  <c r="P646" i="1"/>
  <c r="Q646" i="1" s="1"/>
  <c r="N647" i="1"/>
  <c r="P647" i="1"/>
  <c r="Q647" i="1" s="1"/>
  <c r="N648" i="1"/>
  <c r="P648" i="1"/>
  <c r="Q648" i="1" s="1"/>
  <c r="N649" i="1"/>
  <c r="P649" i="1"/>
  <c r="Q649" i="1" s="1"/>
  <c r="N650" i="1"/>
  <c r="P650" i="1"/>
  <c r="Q650" i="1" s="1"/>
  <c r="N651" i="1"/>
  <c r="P651" i="1"/>
  <c r="Q651" i="1" s="1"/>
  <c r="N652" i="1"/>
  <c r="P652" i="1"/>
  <c r="Q652" i="1" s="1"/>
  <c r="N653" i="1"/>
  <c r="P653" i="1"/>
  <c r="Q653" i="1" s="1"/>
  <c r="N654" i="1"/>
  <c r="P654" i="1"/>
  <c r="Q654" i="1" s="1"/>
  <c r="N655" i="1"/>
  <c r="P655" i="1"/>
  <c r="Q655" i="1" s="1"/>
  <c r="N656" i="1"/>
  <c r="P656" i="1"/>
  <c r="Q656" i="1" s="1"/>
  <c r="N657" i="1"/>
  <c r="P657" i="1"/>
  <c r="Q657" i="1" s="1"/>
  <c r="N658" i="1"/>
  <c r="P658" i="1"/>
  <c r="Q658" i="1" s="1"/>
  <c r="N659" i="1"/>
  <c r="P659" i="1"/>
  <c r="Q659" i="1" s="1"/>
  <c r="N660" i="1"/>
  <c r="P660" i="1"/>
  <c r="Q660" i="1" s="1"/>
  <c r="N661" i="1"/>
  <c r="P661" i="1"/>
  <c r="Q661" i="1" s="1"/>
  <c r="N662" i="1"/>
  <c r="P662" i="1"/>
  <c r="Q662" i="1" s="1"/>
  <c r="N663" i="1"/>
  <c r="P663" i="1"/>
  <c r="Q663" i="1" s="1"/>
  <c r="N664" i="1"/>
  <c r="P664" i="1"/>
  <c r="Q664" i="1" s="1"/>
  <c r="N665" i="1"/>
  <c r="P665" i="1"/>
  <c r="Q665" i="1" s="1"/>
  <c r="N666" i="1"/>
  <c r="P666" i="1"/>
  <c r="Q666" i="1" s="1"/>
  <c r="N667" i="1"/>
  <c r="P667" i="1"/>
  <c r="Q667" i="1" s="1"/>
  <c r="N668" i="1"/>
  <c r="P668" i="1"/>
  <c r="Q668" i="1" s="1"/>
  <c r="N669" i="1"/>
  <c r="P669" i="1"/>
  <c r="Q669" i="1" s="1"/>
  <c r="N670" i="1"/>
  <c r="P670" i="1"/>
  <c r="Q670" i="1" s="1"/>
  <c r="N671" i="1"/>
  <c r="P671" i="1"/>
  <c r="Q671" i="1" s="1"/>
  <c r="N672" i="1"/>
  <c r="P672" i="1"/>
  <c r="Q672" i="1" s="1"/>
  <c r="N673" i="1"/>
  <c r="P673" i="1"/>
  <c r="Q673" i="1" s="1"/>
  <c r="N674" i="1"/>
  <c r="P674" i="1"/>
  <c r="Q674" i="1" s="1"/>
  <c r="N675" i="1"/>
  <c r="P675" i="1"/>
  <c r="Q675" i="1" s="1"/>
  <c r="N676" i="1"/>
  <c r="P676" i="1"/>
  <c r="Q676" i="1" s="1"/>
  <c r="N677" i="1"/>
  <c r="P677" i="1"/>
  <c r="Q677" i="1" s="1"/>
  <c r="N678" i="1"/>
  <c r="P678" i="1"/>
  <c r="Q678" i="1" s="1"/>
  <c r="N679" i="1"/>
  <c r="P679" i="1"/>
  <c r="Q679" i="1" s="1"/>
  <c r="N680" i="1"/>
  <c r="P680" i="1"/>
  <c r="Q680" i="1" s="1"/>
  <c r="N681" i="1"/>
  <c r="P681" i="1"/>
  <c r="Q681" i="1" s="1"/>
  <c r="N682" i="1"/>
  <c r="P682" i="1"/>
  <c r="Q682" i="1" s="1"/>
  <c r="N683" i="1"/>
  <c r="P683" i="1"/>
  <c r="Q683" i="1" s="1"/>
  <c r="N684" i="1"/>
  <c r="P684" i="1"/>
  <c r="Q684" i="1" s="1"/>
  <c r="N685" i="1"/>
  <c r="P685" i="1"/>
  <c r="Q685" i="1" s="1"/>
  <c r="N686" i="1"/>
  <c r="P686" i="1"/>
  <c r="Q686" i="1" s="1"/>
  <c r="N687" i="1"/>
  <c r="P687" i="1"/>
  <c r="Q687" i="1" s="1"/>
  <c r="N688" i="1"/>
  <c r="P688" i="1"/>
  <c r="Q688" i="1" s="1"/>
  <c r="N689" i="1"/>
  <c r="P689" i="1"/>
  <c r="Q689" i="1" s="1"/>
  <c r="N690" i="1"/>
  <c r="P690" i="1"/>
  <c r="Q690" i="1" s="1"/>
  <c r="N691" i="1"/>
  <c r="P691" i="1"/>
  <c r="Q691" i="1" s="1"/>
  <c r="N692" i="1"/>
  <c r="P692" i="1"/>
  <c r="Q692" i="1" s="1"/>
  <c r="N693" i="1"/>
  <c r="P693" i="1"/>
  <c r="Q693" i="1" s="1"/>
  <c r="N694" i="1"/>
  <c r="P694" i="1"/>
  <c r="Q694" i="1" s="1"/>
  <c r="N695" i="1"/>
  <c r="P695" i="1"/>
  <c r="Q695" i="1" s="1"/>
  <c r="N696" i="1"/>
  <c r="P696" i="1"/>
  <c r="Q696" i="1" s="1"/>
  <c r="N697" i="1"/>
  <c r="P697" i="1"/>
  <c r="Q697" i="1" s="1"/>
  <c r="N698" i="1"/>
  <c r="P698" i="1"/>
  <c r="Q698" i="1" s="1"/>
  <c r="N699" i="1"/>
  <c r="P699" i="1"/>
  <c r="Q699" i="1" s="1"/>
  <c r="N700" i="1"/>
  <c r="P700" i="1"/>
  <c r="Q700" i="1" s="1"/>
  <c r="N701" i="1"/>
  <c r="P701" i="1"/>
  <c r="Q701" i="1" s="1"/>
  <c r="N702" i="1"/>
  <c r="P702" i="1"/>
  <c r="Q702" i="1" s="1"/>
  <c r="N703" i="1"/>
  <c r="P703" i="1"/>
  <c r="Q703" i="1" s="1"/>
  <c r="N704" i="1"/>
  <c r="P704" i="1"/>
  <c r="Q704" i="1" s="1"/>
  <c r="N705" i="1"/>
  <c r="P705" i="1"/>
  <c r="Q705" i="1" s="1"/>
  <c r="N706" i="1"/>
  <c r="P706" i="1"/>
  <c r="Q706" i="1" s="1"/>
  <c r="N707" i="1"/>
  <c r="P707" i="1"/>
  <c r="Q707" i="1" s="1"/>
  <c r="N708" i="1"/>
  <c r="P708" i="1"/>
  <c r="Q708" i="1" s="1"/>
  <c r="N709" i="1"/>
  <c r="P709" i="1"/>
  <c r="Q709" i="1" s="1"/>
  <c r="N710" i="1"/>
  <c r="P710" i="1"/>
  <c r="Q710" i="1" s="1"/>
  <c r="N711" i="1"/>
  <c r="P711" i="1"/>
  <c r="Q711" i="1" s="1"/>
  <c r="N712" i="1"/>
  <c r="P712" i="1"/>
  <c r="Q712" i="1" s="1"/>
  <c r="N713" i="1"/>
  <c r="P713" i="1"/>
  <c r="Q713" i="1" s="1"/>
  <c r="N714" i="1"/>
  <c r="P714" i="1"/>
  <c r="Q714" i="1" s="1"/>
  <c r="N715" i="1"/>
  <c r="P715" i="1"/>
  <c r="Q715" i="1" s="1"/>
  <c r="N716" i="1"/>
  <c r="P716" i="1"/>
  <c r="Q716" i="1" s="1"/>
  <c r="N717" i="1"/>
  <c r="P717" i="1"/>
  <c r="Q717" i="1" s="1"/>
  <c r="N718" i="1"/>
  <c r="P718" i="1"/>
  <c r="Q718" i="1" s="1"/>
  <c r="N719" i="1"/>
  <c r="P719" i="1"/>
  <c r="Q719" i="1" s="1"/>
  <c r="N720" i="1"/>
  <c r="P720" i="1"/>
  <c r="Q720" i="1" s="1"/>
  <c r="N721" i="1"/>
  <c r="P721" i="1"/>
  <c r="Q721" i="1" s="1"/>
  <c r="N722" i="1"/>
  <c r="P722" i="1"/>
  <c r="Q722" i="1" s="1"/>
  <c r="N723" i="1"/>
  <c r="P723" i="1"/>
  <c r="Q723" i="1" s="1"/>
  <c r="N724" i="1"/>
  <c r="P724" i="1"/>
  <c r="Q724" i="1" s="1"/>
  <c r="N725" i="1"/>
  <c r="P725" i="1"/>
  <c r="Q725" i="1" s="1"/>
  <c r="N726" i="1"/>
  <c r="P726" i="1"/>
  <c r="Q726" i="1" s="1"/>
  <c r="N727" i="1"/>
  <c r="P727" i="1"/>
  <c r="Q727" i="1" s="1"/>
  <c r="N740" i="1"/>
  <c r="P740" i="1"/>
  <c r="Q740" i="1" s="1"/>
  <c r="N729" i="1"/>
  <c r="P729" i="1"/>
  <c r="Q729" i="1" s="1"/>
  <c r="N730" i="1"/>
  <c r="P730" i="1"/>
  <c r="Q730" i="1" s="1"/>
  <c r="N731" i="1"/>
  <c r="P731" i="1"/>
  <c r="Q731" i="1" s="1"/>
  <c r="N732" i="1"/>
  <c r="P732" i="1"/>
  <c r="Q732" i="1" s="1"/>
  <c r="N733" i="1"/>
  <c r="P733" i="1"/>
  <c r="Q733" i="1" s="1"/>
  <c r="N734" i="1"/>
  <c r="P734" i="1"/>
  <c r="Q734" i="1" s="1"/>
  <c r="N735" i="1"/>
  <c r="P735" i="1"/>
  <c r="Q735" i="1" s="1"/>
  <c r="N736" i="1"/>
  <c r="P736" i="1"/>
  <c r="Q736" i="1" s="1"/>
  <c r="N737" i="1"/>
  <c r="P737" i="1"/>
  <c r="Q737" i="1" s="1"/>
  <c r="N738" i="1"/>
  <c r="P738" i="1"/>
  <c r="Q738" i="1" s="1"/>
  <c r="N739" i="1"/>
  <c r="P739" i="1"/>
  <c r="Q739" i="1" s="1"/>
  <c r="N741" i="1"/>
  <c r="P741" i="1"/>
  <c r="Q741" i="1" s="1"/>
  <c r="N745" i="1"/>
  <c r="P745" i="1"/>
  <c r="Q745" i="1" s="1"/>
  <c r="N742" i="1"/>
  <c r="P742" i="1"/>
  <c r="Q742" i="1" s="1"/>
  <c r="N743" i="1"/>
  <c r="P743" i="1"/>
  <c r="Q743" i="1" s="1"/>
  <c r="N744" i="1"/>
  <c r="P744" i="1"/>
  <c r="Q744" i="1" s="1"/>
  <c r="N859" i="1"/>
  <c r="P859" i="1"/>
  <c r="Q859" i="1" s="1"/>
  <c r="N746" i="1"/>
  <c r="P746" i="1"/>
  <c r="Q746" i="1" s="1"/>
  <c r="N747" i="1"/>
  <c r="P747" i="1"/>
  <c r="Q747" i="1" s="1"/>
  <c r="N748" i="1"/>
  <c r="P748" i="1"/>
  <c r="Q748" i="1" s="1"/>
  <c r="N749" i="1"/>
  <c r="P749" i="1"/>
  <c r="Q749" i="1" s="1"/>
  <c r="N750" i="1"/>
  <c r="P750" i="1"/>
  <c r="Q750" i="1" s="1"/>
  <c r="N751" i="1"/>
  <c r="P751" i="1"/>
  <c r="Q751" i="1" s="1"/>
  <c r="N752" i="1"/>
  <c r="P752" i="1"/>
  <c r="Q752" i="1" s="1"/>
  <c r="N753" i="1"/>
  <c r="P753" i="1"/>
  <c r="Q753" i="1" s="1"/>
  <c r="N754" i="1"/>
  <c r="P754" i="1"/>
  <c r="Q754" i="1" s="1"/>
  <c r="N755" i="1"/>
  <c r="P755" i="1"/>
  <c r="Q755" i="1" s="1"/>
  <c r="N756" i="1"/>
  <c r="P756" i="1"/>
  <c r="Q756" i="1" s="1"/>
  <c r="N757" i="1"/>
  <c r="P757" i="1"/>
  <c r="Q757" i="1" s="1"/>
  <c r="N758" i="1"/>
  <c r="P758" i="1"/>
  <c r="Q758" i="1" s="1"/>
  <c r="N759" i="1"/>
  <c r="P759" i="1"/>
  <c r="Q759" i="1" s="1"/>
  <c r="N760" i="1"/>
  <c r="P760" i="1"/>
  <c r="Q760" i="1" s="1"/>
  <c r="N761" i="1"/>
  <c r="P761" i="1"/>
  <c r="Q761" i="1" s="1"/>
  <c r="N762" i="1"/>
  <c r="P762" i="1"/>
  <c r="Q762" i="1" s="1"/>
  <c r="N763" i="1"/>
  <c r="P763" i="1"/>
  <c r="Q763" i="1" s="1"/>
  <c r="N764" i="1"/>
  <c r="P764" i="1"/>
  <c r="Q764" i="1" s="1"/>
  <c r="N765" i="1"/>
  <c r="P765" i="1"/>
  <c r="Q765" i="1" s="1"/>
  <c r="N766" i="1"/>
  <c r="P766" i="1"/>
  <c r="Q766" i="1" s="1"/>
  <c r="N767" i="1"/>
  <c r="P767" i="1"/>
  <c r="Q767" i="1" s="1"/>
  <c r="N768" i="1"/>
  <c r="P768" i="1"/>
  <c r="Q768" i="1" s="1"/>
  <c r="N769" i="1"/>
  <c r="P769" i="1"/>
  <c r="Q769" i="1" s="1"/>
  <c r="N770" i="1"/>
  <c r="P770" i="1"/>
  <c r="Q770" i="1" s="1"/>
  <c r="N771" i="1"/>
  <c r="P771" i="1"/>
  <c r="Q771" i="1" s="1"/>
  <c r="N772" i="1"/>
  <c r="P772" i="1"/>
  <c r="Q772" i="1" s="1"/>
  <c r="N773" i="1"/>
  <c r="P773" i="1"/>
  <c r="Q773" i="1" s="1"/>
  <c r="N774" i="1"/>
  <c r="P774" i="1"/>
  <c r="Q774" i="1" s="1"/>
  <c r="N775" i="1"/>
  <c r="P775" i="1"/>
  <c r="Q775" i="1" s="1"/>
  <c r="N776" i="1"/>
  <c r="P776" i="1"/>
  <c r="Q776" i="1" s="1"/>
  <c r="N777" i="1"/>
  <c r="P777" i="1"/>
  <c r="Q777" i="1" s="1"/>
  <c r="N778" i="1"/>
  <c r="P778" i="1"/>
  <c r="Q778" i="1" s="1"/>
  <c r="N779" i="1"/>
  <c r="P779" i="1"/>
  <c r="Q779" i="1" s="1"/>
  <c r="N780" i="1"/>
  <c r="P780" i="1"/>
  <c r="Q780" i="1" s="1"/>
  <c r="N781" i="1"/>
  <c r="P781" i="1"/>
  <c r="Q781" i="1" s="1"/>
  <c r="N782" i="1"/>
  <c r="P782" i="1"/>
  <c r="Q782" i="1" s="1"/>
  <c r="N783" i="1"/>
  <c r="P783" i="1"/>
  <c r="Q783" i="1" s="1"/>
  <c r="N784" i="1"/>
  <c r="P784" i="1"/>
  <c r="Q784" i="1" s="1"/>
  <c r="N785" i="1"/>
  <c r="P785" i="1"/>
  <c r="Q785" i="1" s="1"/>
  <c r="N786" i="1"/>
  <c r="P786" i="1"/>
  <c r="Q786" i="1" s="1"/>
  <c r="N787" i="1"/>
  <c r="P787" i="1"/>
  <c r="Q787" i="1" s="1"/>
  <c r="N788" i="1"/>
  <c r="P788" i="1"/>
  <c r="Q788" i="1" s="1"/>
  <c r="N789" i="1"/>
  <c r="P789" i="1"/>
  <c r="Q789" i="1" s="1"/>
  <c r="N790" i="1"/>
  <c r="P790" i="1"/>
  <c r="Q790" i="1" s="1"/>
  <c r="N791" i="1"/>
  <c r="P791" i="1"/>
  <c r="Q791" i="1" s="1"/>
  <c r="N792" i="1"/>
  <c r="P792" i="1"/>
  <c r="Q792" i="1" s="1"/>
  <c r="N793" i="1"/>
  <c r="P793" i="1"/>
  <c r="Q793" i="1" s="1"/>
  <c r="N794" i="1"/>
  <c r="P794" i="1"/>
  <c r="Q794" i="1" s="1"/>
  <c r="N795" i="1"/>
  <c r="P795" i="1"/>
  <c r="Q795" i="1" s="1"/>
  <c r="N796" i="1"/>
  <c r="P796" i="1"/>
  <c r="Q796" i="1" s="1"/>
  <c r="N797" i="1"/>
  <c r="P797" i="1"/>
  <c r="Q797" i="1" s="1"/>
  <c r="N798" i="1"/>
  <c r="P798" i="1"/>
  <c r="Q798" i="1" s="1"/>
  <c r="N799" i="1"/>
  <c r="P799" i="1"/>
  <c r="Q799" i="1" s="1"/>
  <c r="N800" i="1"/>
  <c r="P800" i="1"/>
  <c r="Q800" i="1" s="1"/>
  <c r="N801" i="1"/>
  <c r="P801" i="1"/>
  <c r="Q801" i="1" s="1"/>
  <c r="N802" i="1"/>
  <c r="P802" i="1"/>
  <c r="Q802" i="1" s="1"/>
  <c r="N803" i="1"/>
  <c r="P803" i="1"/>
  <c r="Q803" i="1" s="1"/>
  <c r="N804" i="1"/>
  <c r="P804" i="1"/>
  <c r="Q804" i="1" s="1"/>
  <c r="N805" i="1"/>
  <c r="P805" i="1"/>
  <c r="Q805" i="1" s="1"/>
  <c r="N806" i="1"/>
  <c r="P806" i="1"/>
  <c r="Q806" i="1" s="1"/>
  <c r="N807" i="1"/>
  <c r="P807" i="1"/>
  <c r="Q807" i="1" s="1"/>
  <c r="N808" i="1"/>
  <c r="P808" i="1"/>
  <c r="Q808" i="1" s="1"/>
  <c r="N809" i="1"/>
  <c r="P809" i="1"/>
  <c r="Q809" i="1" s="1"/>
  <c r="N810" i="1"/>
  <c r="P810" i="1"/>
  <c r="Q810" i="1" s="1"/>
  <c r="N811" i="1"/>
  <c r="P811" i="1"/>
  <c r="Q811" i="1" s="1"/>
  <c r="N812" i="1"/>
  <c r="P812" i="1"/>
  <c r="Q812" i="1" s="1"/>
  <c r="N813" i="1"/>
  <c r="P813" i="1"/>
  <c r="Q813" i="1" s="1"/>
  <c r="N814" i="1"/>
  <c r="P814" i="1"/>
  <c r="Q814" i="1" s="1"/>
  <c r="N815" i="1"/>
  <c r="P815" i="1"/>
  <c r="Q815" i="1" s="1"/>
  <c r="N816" i="1"/>
  <c r="P816" i="1"/>
  <c r="Q816" i="1" s="1"/>
  <c r="N817" i="1"/>
  <c r="P817" i="1"/>
  <c r="Q817" i="1" s="1"/>
  <c r="N818" i="1"/>
  <c r="P818" i="1"/>
  <c r="Q818" i="1" s="1"/>
  <c r="N819" i="1"/>
  <c r="P819" i="1"/>
  <c r="Q819" i="1" s="1"/>
  <c r="N820" i="1"/>
  <c r="P820" i="1"/>
  <c r="Q820" i="1" s="1"/>
  <c r="N821" i="1"/>
  <c r="P821" i="1"/>
  <c r="Q821" i="1" s="1"/>
  <c r="N822" i="1"/>
  <c r="P822" i="1"/>
  <c r="Q822" i="1" s="1"/>
  <c r="N823" i="1"/>
  <c r="P823" i="1"/>
  <c r="Q823" i="1" s="1"/>
  <c r="N824" i="1"/>
  <c r="P824" i="1"/>
  <c r="Q824" i="1" s="1"/>
  <c r="N825" i="1"/>
  <c r="P825" i="1"/>
  <c r="Q825" i="1" s="1"/>
  <c r="N826" i="1"/>
  <c r="P826" i="1"/>
  <c r="Q826" i="1" s="1"/>
  <c r="N827" i="1"/>
  <c r="P827" i="1"/>
  <c r="Q827" i="1" s="1"/>
  <c r="N828" i="1"/>
  <c r="P828" i="1"/>
  <c r="Q828" i="1" s="1"/>
  <c r="N829" i="1"/>
  <c r="P829" i="1"/>
  <c r="Q829" i="1" s="1"/>
  <c r="N830" i="1"/>
  <c r="P830" i="1"/>
  <c r="Q830" i="1" s="1"/>
  <c r="N831" i="1"/>
  <c r="P831" i="1"/>
  <c r="Q831" i="1" s="1"/>
  <c r="N832" i="1"/>
  <c r="P832" i="1"/>
  <c r="Q832" i="1" s="1"/>
  <c r="N833" i="1"/>
  <c r="P833" i="1"/>
  <c r="Q833" i="1" s="1"/>
  <c r="N834" i="1"/>
  <c r="P834" i="1"/>
  <c r="Q834" i="1" s="1"/>
  <c r="N835" i="1"/>
  <c r="P835" i="1"/>
  <c r="Q835" i="1" s="1"/>
  <c r="N836" i="1"/>
  <c r="P836" i="1"/>
  <c r="Q836" i="1" s="1"/>
  <c r="N837" i="1"/>
  <c r="P837" i="1"/>
  <c r="Q837" i="1" s="1"/>
  <c r="N838" i="1"/>
  <c r="P838" i="1"/>
  <c r="Q838" i="1" s="1"/>
  <c r="N839" i="1"/>
  <c r="P839" i="1"/>
  <c r="Q839" i="1" s="1"/>
  <c r="N840" i="1"/>
  <c r="P840" i="1"/>
  <c r="Q840" i="1" s="1"/>
  <c r="N841" i="1"/>
  <c r="P841" i="1"/>
  <c r="Q841" i="1" s="1"/>
  <c r="N842" i="1"/>
  <c r="P842" i="1"/>
  <c r="Q842" i="1" s="1"/>
  <c r="N843" i="1"/>
  <c r="P843" i="1"/>
  <c r="Q843" i="1" s="1"/>
  <c r="N844" i="1"/>
  <c r="P844" i="1"/>
  <c r="Q844" i="1" s="1"/>
  <c r="N845" i="1"/>
  <c r="P845" i="1"/>
  <c r="Q845" i="1" s="1"/>
  <c r="N846" i="1"/>
  <c r="P846" i="1"/>
  <c r="Q846" i="1" s="1"/>
  <c r="N847" i="1"/>
  <c r="P847" i="1"/>
  <c r="Q847" i="1" s="1"/>
  <c r="N848" i="1"/>
  <c r="P848" i="1"/>
  <c r="Q848" i="1" s="1"/>
  <c r="N849" i="1"/>
  <c r="P849" i="1"/>
  <c r="Q849" i="1" s="1"/>
  <c r="N850" i="1"/>
  <c r="P850" i="1"/>
  <c r="Q850" i="1" s="1"/>
  <c r="N851" i="1"/>
  <c r="P851" i="1"/>
  <c r="Q851" i="1" s="1"/>
  <c r="N852" i="1"/>
  <c r="P852" i="1"/>
  <c r="Q852" i="1" s="1"/>
  <c r="N853" i="1"/>
  <c r="P853" i="1"/>
  <c r="Q853" i="1" s="1"/>
  <c r="N854" i="1"/>
  <c r="P854" i="1"/>
  <c r="Q854" i="1" s="1"/>
  <c r="N855" i="1"/>
  <c r="P855" i="1"/>
  <c r="Q855" i="1" s="1"/>
  <c r="N856" i="1"/>
  <c r="P856" i="1"/>
  <c r="Q856" i="1" s="1"/>
  <c r="N857" i="1"/>
  <c r="P857" i="1"/>
  <c r="Q857" i="1" s="1"/>
  <c r="N858" i="1"/>
  <c r="P858" i="1"/>
  <c r="Q858" i="1" s="1"/>
  <c r="N728" i="1"/>
  <c r="P728" i="1"/>
  <c r="Q728" i="1" s="1"/>
  <c r="N860" i="1"/>
  <c r="P860" i="1"/>
  <c r="Q860" i="1" s="1"/>
  <c r="N861" i="1"/>
  <c r="P861" i="1"/>
  <c r="Q861" i="1" s="1"/>
  <c r="N862" i="1"/>
  <c r="P862" i="1"/>
  <c r="Q862" i="1" s="1"/>
  <c r="N863" i="1"/>
  <c r="P863" i="1"/>
  <c r="Q863" i="1" s="1"/>
  <c r="N864" i="1"/>
  <c r="P864" i="1"/>
  <c r="Q864" i="1" s="1"/>
  <c r="N865" i="1"/>
  <c r="P865" i="1"/>
  <c r="Q865" i="1" s="1"/>
  <c r="N866" i="1"/>
  <c r="P866" i="1"/>
  <c r="Q866" i="1" s="1"/>
  <c r="N867" i="1"/>
  <c r="P867" i="1"/>
  <c r="Q867" i="1" s="1"/>
  <c r="N868" i="1"/>
  <c r="P868" i="1"/>
  <c r="Q868" i="1" s="1"/>
  <c r="N869" i="1"/>
  <c r="P869" i="1"/>
  <c r="Q869" i="1" s="1"/>
  <c r="N870" i="1"/>
  <c r="P870" i="1"/>
  <c r="Q870" i="1" s="1"/>
  <c r="N871" i="1"/>
  <c r="P871" i="1"/>
  <c r="Q871" i="1" s="1"/>
  <c r="N872" i="1"/>
  <c r="P872" i="1"/>
  <c r="Q872" i="1" s="1"/>
  <c r="N873" i="1"/>
  <c r="P873" i="1"/>
  <c r="Q873" i="1" s="1"/>
  <c r="N874" i="1"/>
  <c r="P874" i="1"/>
  <c r="Q874" i="1" s="1"/>
  <c r="N875" i="1"/>
  <c r="P875" i="1"/>
  <c r="Q875" i="1" s="1"/>
  <c r="N876" i="1"/>
  <c r="P876" i="1"/>
  <c r="Q876" i="1" s="1"/>
  <c r="N877" i="1"/>
  <c r="P877" i="1"/>
  <c r="Q877" i="1" s="1"/>
  <c r="N878" i="1"/>
  <c r="P878" i="1"/>
  <c r="Q878" i="1" s="1"/>
  <c r="N879" i="1"/>
  <c r="P879" i="1"/>
  <c r="Q879" i="1" s="1"/>
  <c r="N880" i="1"/>
  <c r="P880" i="1"/>
  <c r="Q880" i="1" s="1"/>
  <c r="N881" i="1"/>
  <c r="P881" i="1"/>
  <c r="Q881" i="1" s="1"/>
  <c r="N882" i="1"/>
  <c r="P882" i="1"/>
  <c r="Q882" i="1" s="1"/>
  <c r="N883" i="1"/>
  <c r="P883" i="1"/>
  <c r="Q883" i="1" s="1"/>
  <c r="N884" i="1"/>
  <c r="P884" i="1"/>
  <c r="Q884" i="1" s="1"/>
  <c r="N885" i="1"/>
  <c r="P885" i="1"/>
  <c r="Q885" i="1" s="1"/>
  <c r="N886" i="1"/>
  <c r="P886" i="1"/>
  <c r="Q886" i="1" s="1"/>
  <c r="N887" i="1"/>
  <c r="P887" i="1"/>
  <c r="Q887" i="1" s="1"/>
  <c r="N888" i="1"/>
  <c r="P888" i="1"/>
  <c r="Q888" i="1" s="1"/>
  <c r="N889" i="1"/>
  <c r="P889" i="1"/>
  <c r="Q889" i="1" s="1"/>
  <c r="N890" i="1"/>
  <c r="P890" i="1"/>
  <c r="Q890" i="1" s="1"/>
  <c r="N891" i="1"/>
  <c r="P891" i="1"/>
  <c r="Q891" i="1" s="1"/>
  <c r="N892" i="1"/>
  <c r="P892" i="1"/>
  <c r="Q892" i="1" s="1"/>
  <c r="N893" i="1"/>
  <c r="P893" i="1"/>
  <c r="Q893" i="1" s="1"/>
  <c r="N894" i="1"/>
  <c r="P894" i="1"/>
  <c r="Q894" i="1" s="1"/>
  <c r="N895" i="1"/>
  <c r="P895" i="1"/>
  <c r="Q895" i="1" s="1"/>
  <c r="N896" i="1"/>
  <c r="P896" i="1"/>
  <c r="Q896" i="1" s="1"/>
  <c r="N897" i="1"/>
  <c r="P897" i="1"/>
  <c r="Q897" i="1" s="1"/>
  <c r="N898" i="1"/>
  <c r="P898" i="1"/>
  <c r="Q898" i="1" s="1"/>
  <c r="N899" i="1"/>
  <c r="P899" i="1"/>
  <c r="Q899" i="1" s="1"/>
  <c r="N900" i="1"/>
  <c r="P900" i="1"/>
  <c r="Q900" i="1" s="1"/>
  <c r="N901" i="1"/>
  <c r="P901" i="1"/>
  <c r="Q901" i="1" s="1"/>
  <c r="N902" i="1"/>
  <c r="P902" i="1"/>
  <c r="Q902" i="1" s="1"/>
  <c r="N903" i="1"/>
  <c r="P903" i="1"/>
  <c r="Q903" i="1" s="1"/>
  <c r="N904" i="1"/>
  <c r="P904" i="1"/>
  <c r="Q904" i="1" s="1"/>
  <c r="N905" i="1"/>
  <c r="P905" i="1"/>
  <c r="Q905" i="1" s="1"/>
  <c r="N906" i="1"/>
  <c r="P906" i="1"/>
  <c r="Q906" i="1" s="1"/>
  <c r="N907" i="1"/>
  <c r="P907" i="1"/>
  <c r="Q907" i="1" s="1"/>
  <c r="N908" i="1"/>
  <c r="P908" i="1"/>
  <c r="Q908" i="1" s="1"/>
  <c r="N909" i="1"/>
  <c r="P909" i="1"/>
  <c r="Q909" i="1" s="1"/>
  <c r="N910" i="1"/>
  <c r="P910" i="1"/>
  <c r="Q910" i="1" s="1"/>
  <c r="N911" i="1"/>
  <c r="P911" i="1"/>
  <c r="Q911" i="1" s="1"/>
  <c r="N912" i="1"/>
  <c r="P912" i="1"/>
  <c r="Q912" i="1" s="1"/>
  <c r="N913" i="1"/>
  <c r="P913" i="1"/>
  <c r="Q913" i="1" s="1"/>
  <c r="N914" i="1"/>
  <c r="P914" i="1"/>
  <c r="Q914" i="1" s="1"/>
  <c r="N915" i="1"/>
  <c r="P915" i="1"/>
  <c r="Q915" i="1" s="1"/>
  <c r="N916" i="1"/>
  <c r="P916" i="1"/>
  <c r="Q916" i="1" s="1"/>
  <c r="N917" i="1"/>
  <c r="P917" i="1"/>
  <c r="Q917" i="1" s="1"/>
  <c r="N918" i="1"/>
  <c r="P918" i="1"/>
  <c r="Q918" i="1" s="1"/>
  <c r="N919" i="1"/>
  <c r="P919" i="1"/>
  <c r="Q919" i="1" s="1"/>
  <c r="N920" i="1"/>
  <c r="P920" i="1"/>
  <c r="Q920" i="1" s="1"/>
  <c r="N921" i="1"/>
  <c r="P921" i="1"/>
  <c r="Q921" i="1" s="1"/>
  <c r="N922" i="1"/>
  <c r="P922" i="1"/>
  <c r="Q922" i="1" s="1"/>
  <c r="N923" i="1"/>
  <c r="P923" i="1"/>
  <c r="Q923" i="1" s="1"/>
  <c r="N924" i="1"/>
  <c r="P924" i="1"/>
  <c r="Q924" i="1" s="1"/>
  <c r="N925" i="1"/>
  <c r="P925" i="1"/>
  <c r="Q925" i="1" s="1"/>
  <c r="N926" i="1"/>
  <c r="P926" i="1"/>
  <c r="Q926" i="1" s="1"/>
  <c r="N927" i="1"/>
  <c r="P927" i="1"/>
  <c r="Q927" i="1" s="1"/>
  <c r="N928" i="1"/>
  <c r="P928" i="1"/>
  <c r="Q928" i="1" s="1"/>
  <c r="N929" i="1"/>
  <c r="P929" i="1"/>
  <c r="Q929" i="1" s="1"/>
  <c r="N930" i="1"/>
  <c r="P930" i="1"/>
  <c r="Q930" i="1" s="1"/>
  <c r="N931" i="1"/>
  <c r="P931" i="1"/>
  <c r="Q931" i="1" s="1"/>
  <c r="N932" i="1"/>
  <c r="P932" i="1"/>
  <c r="Q932" i="1" s="1"/>
  <c r="N933" i="1"/>
  <c r="P933" i="1"/>
  <c r="Q933" i="1" s="1"/>
  <c r="N934" i="1"/>
  <c r="P934" i="1"/>
  <c r="Q934" i="1" s="1"/>
  <c r="N935" i="1"/>
  <c r="P935" i="1"/>
  <c r="Q935" i="1" s="1"/>
  <c r="N936" i="1"/>
  <c r="P936" i="1"/>
  <c r="Q936" i="1" s="1"/>
  <c r="N937" i="1"/>
  <c r="P937" i="1"/>
  <c r="Q937" i="1" s="1"/>
  <c r="N938" i="1"/>
  <c r="P938" i="1"/>
  <c r="Q938" i="1" s="1"/>
  <c r="N939" i="1"/>
  <c r="P939" i="1"/>
  <c r="Q939" i="1" s="1"/>
  <c r="N940" i="1"/>
  <c r="P940" i="1"/>
  <c r="Q940" i="1" s="1"/>
  <c r="N941" i="1"/>
  <c r="P941" i="1"/>
  <c r="Q941" i="1" s="1"/>
  <c r="N942" i="1"/>
  <c r="P942" i="1"/>
  <c r="Q942" i="1" s="1"/>
  <c r="N943" i="1"/>
  <c r="P943" i="1"/>
  <c r="Q943" i="1" s="1"/>
  <c r="N944" i="1"/>
  <c r="P944" i="1"/>
  <c r="Q944" i="1" s="1"/>
  <c r="N945" i="1"/>
  <c r="P945" i="1"/>
  <c r="Q945" i="1" s="1"/>
  <c r="N946" i="1"/>
  <c r="P946" i="1"/>
  <c r="Q946" i="1" s="1"/>
  <c r="N947" i="1"/>
  <c r="P947" i="1"/>
  <c r="Q947" i="1" s="1"/>
  <c r="N948" i="1"/>
  <c r="P948" i="1"/>
  <c r="Q948" i="1" s="1"/>
  <c r="N949" i="1"/>
  <c r="P949" i="1"/>
  <c r="Q949" i="1" s="1"/>
  <c r="N950" i="1"/>
  <c r="P950" i="1"/>
  <c r="Q950" i="1" s="1"/>
  <c r="N951" i="1"/>
  <c r="P951" i="1"/>
  <c r="Q951" i="1" s="1"/>
  <c r="N952" i="1"/>
  <c r="P952" i="1"/>
  <c r="Q952" i="1" s="1"/>
  <c r="N953" i="1"/>
  <c r="P953" i="1"/>
  <c r="Q953" i="1" s="1"/>
  <c r="N954" i="1"/>
  <c r="P954" i="1"/>
  <c r="Q954" i="1" s="1"/>
  <c r="N955" i="1"/>
  <c r="P955" i="1"/>
  <c r="Q955" i="1" s="1"/>
  <c r="N956" i="1"/>
  <c r="P956" i="1"/>
  <c r="Q956" i="1" s="1"/>
  <c r="N957" i="1"/>
  <c r="P957" i="1"/>
  <c r="Q957" i="1" s="1"/>
  <c r="N958" i="1"/>
  <c r="P958" i="1"/>
  <c r="Q958" i="1" s="1"/>
  <c r="N959" i="1"/>
  <c r="P959" i="1"/>
  <c r="Q959" i="1" s="1"/>
  <c r="N960" i="1"/>
  <c r="P960" i="1"/>
  <c r="Q960" i="1" s="1"/>
  <c r="N961" i="1"/>
  <c r="P961" i="1"/>
  <c r="Q961" i="1" s="1"/>
  <c r="N962" i="1"/>
  <c r="P962" i="1"/>
  <c r="Q962" i="1" s="1"/>
  <c r="N963" i="1"/>
  <c r="P963" i="1"/>
  <c r="Q963" i="1" s="1"/>
  <c r="N964" i="1"/>
  <c r="P964" i="1"/>
  <c r="Q964" i="1" s="1"/>
  <c r="N965" i="1"/>
  <c r="P965" i="1"/>
  <c r="Q965" i="1" s="1"/>
  <c r="N966" i="1"/>
  <c r="P966" i="1"/>
  <c r="Q966" i="1" s="1"/>
  <c r="N967" i="1"/>
  <c r="P967" i="1"/>
  <c r="Q967" i="1" s="1"/>
  <c r="N968" i="1"/>
  <c r="P968" i="1"/>
  <c r="Q968" i="1" s="1"/>
  <c r="N969" i="1"/>
  <c r="P969" i="1"/>
  <c r="Q969" i="1" s="1"/>
  <c r="N970" i="1"/>
  <c r="P970" i="1"/>
  <c r="Q970" i="1" s="1"/>
  <c r="N971" i="1"/>
  <c r="P971" i="1"/>
  <c r="Q971" i="1" s="1"/>
  <c r="N972" i="1"/>
  <c r="P972" i="1"/>
  <c r="Q972" i="1" s="1"/>
  <c r="N973" i="1"/>
  <c r="P973" i="1"/>
  <c r="Q973" i="1" s="1"/>
  <c r="N974" i="1"/>
  <c r="P974" i="1"/>
  <c r="Q974" i="1" s="1"/>
  <c r="P11" i="1"/>
  <c r="Q11" i="1" s="1"/>
  <c r="N11" i="1"/>
  <c r="S11" i="1" l="1"/>
  <c r="T11" i="1"/>
  <c r="U11" i="1"/>
  <c r="V11" i="1"/>
  <c r="W11" i="1"/>
  <c r="X11" i="1"/>
  <c r="S973" i="1"/>
  <c r="T973" i="1"/>
  <c r="U973" i="1"/>
  <c r="V973" i="1"/>
  <c r="W973" i="1"/>
  <c r="X973" i="1"/>
  <c r="T971" i="1"/>
  <c r="S971" i="1"/>
  <c r="U971" i="1"/>
  <c r="V971" i="1"/>
  <c r="W971" i="1"/>
  <c r="X971" i="1"/>
  <c r="S969" i="1"/>
  <c r="T969" i="1"/>
  <c r="U969" i="1"/>
  <c r="V969" i="1"/>
  <c r="W969" i="1"/>
  <c r="X969" i="1"/>
  <c r="S967" i="1"/>
  <c r="T967" i="1"/>
  <c r="U967" i="1"/>
  <c r="V967" i="1"/>
  <c r="W967" i="1"/>
  <c r="X967" i="1"/>
  <c r="S965" i="1"/>
  <c r="T965" i="1"/>
  <c r="U965" i="1"/>
  <c r="V965" i="1"/>
  <c r="W965" i="1"/>
  <c r="X965" i="1"/>
  <c r="S963" i="1"/>
  <c r="T963" i="1"/>
  <c r="U963" i="1"/>
  <c r="V963" i="1"/>
  <c r="W963" i="1"/>
  <c r="X963" i="1"/>
  <c r="S961" i="1"/>
  <c r="T961" i="1"/>
  <c r="U961" i="1"/>
  <c r="V961" i="1"/>
  <c r="W961" i="1"/>
  <c r="X961" i="1"/>
  <c r="S959" i="1"/>
  <c r="T959" i="1"/>
  <c r="U959" i="1"/>
  <c r="V959" i="1"/>
  <c r="W959" i="1"/>
  <c r="X959" i="1"/>
  <c r="S957" i="1"/>
  <c r="T957" i="1"/>
  <c r="U957" i="1"/>
  <c r="V957" i="1"/>
  <c r="W957" i="1"/>
  <c r="X957" i="1"/>
  <c r="S955" i="1"/>
  <c r="T955" i="1"/>
  <c r="U955" i="1"/>
  <c r="V955" i="1"/>
  <c r="W955" i="1"/>
  <c r="X955" i="1"/>
  <c r="S953" i="1"/>
  <c r="T953" i="1"/>
  <c r="U953" i="1"/>
  <c r="V953" i="1"/>
  <c r="W953" i="1"/>
  <c r="X953" i="1"/>
  <c r="S951" i="1"/>
  <c r="T951" i="1"/>
  <c r="U951" i="1"/>
  <c r="V951" i="1"/>
  <c r="W951" i="1"/>
  <c r="X951" i="1"/>
  <c r="S949" i="1"/>
  <c r="T949" i="1"/>
  <c r="U949" i="1"/>
  <c r="V949" i="1"/>
  <c r="W949" i="1"/>
  <c r="X949" i="1"/>
  <c r="S947" i="1"/>
  <c r="T947" i="1"/>
  <c r="U947" i="1"/>
  <c r="V947" i="1"/>
  <c r="W947" i="1"/>
  <c r="X947" i="1"/>
  <c r="S945" i="1"/>
  <c r="T945" i="1"/>
  <c r="U945" i="1"/>
  <c r="V945" i="1"/>
  <c r="W945" i="1"/>
  <c r="X945" i="1"/>
  <c r="S943" i="1"/>
  <c r="T943" i="1"/>
  <c r="U943" i="1"/>
  <c r="V943" i="1"/>
  <c r="W943" i="1"/>
  <c r="X943" i="1"/>
  <c r="S941" i="1"/>
  <c r="T941" i="1"/>
  <c r="U941" i="1"/>
  <c r="V941" i="1"/>
  <c r="W941" i="1"/>
  <c r="X941" i="1"/>
  <c r="T939" i="1"/>
  <c r="S939" i="1"/>
  <c r="U939" i="1"/>
  <c r="V939" i="1"/>
  <c r="W939" i="1"/>
  <c r="X939" i="1"/>
  <c r="S937" i="1"/>
  <c r="T937" i="1"/>
  <c r="U937" i="1"/>
  <c r="V937" i="1"/>
  <c r="W937" i="1"/>
  <c r="X937" i="1"/>
  <c r="S935" i="1"/>
  <c r="T935" i="1"/>
  <c r="U935" i="1"/>
  <c r="V935" i="1"/>
  <c r="W935" i="1"/>
  <c r="X935" i="1"/>
  <c r="S933" i="1"/>
  <c r="T933" i="1"/>
  <c r="U933" i="1"/>
  <c r="V933" i="1"/>
  <c r="W933" i="1"/>
  <c r="X933" i="1"/>
  <c r="S931" i="1"/>
  <c r="T931" i="1"/>
  <c r="U931" i="1"/>
  <c r="V931" i="1"/>
  <c r="W931" i="1"/>
  <c r="X931" i="1"/>
  <c r="S929" i="1"/>
  <c r="T929" i="1"/>
  <c r="U929" i="1"/>
  <c r="V929" i="1"/>
  <c r="W929" i="1"/>
  <c r="X929" i="1"/>
  <c r="S927" i="1"/>
  <c r="T927" i="1"/>
  <c r="U927" i="1"/>
  <c r="V927" i="1"/>
  <c r="W927" i="1"/>
  <c r="X927" i="1"/>
  <c r="S925" i="1"/>
  <c r="T925" i="1"/>
  <c r="U925" i="1"/>
  <c r="V925" i="1"/>
  <c r="W925" i="1"/>
  <c r="X925" i="1"/>
  <c r="S923" i="1"/>
  <c r="T923" i="1"/>
  <c r="U923" i="1"/>
  <c r="V923" i="1"/>
  <c r="W923" i="1"/>
  <c r="X923" i="1"/>
  <c r="S921" i="1"/>
  <c r="T921" i="1"/>
  <c r="U921" i="1"/>
  <c r="V921" i="1"/>
  <c r="W921" i="1"/>
  <c r="X921" i="1"/>
  <c r="S919" i="1"/>
  <c r="T919" i="1"/>
  <c r="U919" i="1"/>
  <c r="V919" i="1"/>
  <c r="W919" i="1"/>
  <c r="X919" i="1"/>
  <c r="S917" i="1"/>
  <c r="T917" i="1"/>
  <c r="U917" i="1"/>
  <c r="V917" i="1"/>
  <c r="W917" i="1"/>
  <c r="X917" i="1"/>
  <c r="S915" i="1"/>
  <c r="T915" i="1"/>
  <c r="U915" i="1"/>
  <c r="V915" i="1"/>
  <c r="W915" i="1"/>
  <c r="X915" i="1"/>
  <c r="S913" i="1"/>
  <c r="T913" i="1"/>
  <c r="U913" i="1"/>
  <c r="V913" i="1"/>
  <c r="W913" i="1"/>
  <c r="X913" i="1"/>
  <c r="S911" i="1"/>
  <c r="T911" i="1"/>
  <c r="U911" i="1"/>
  <c r="V911" i="1"/>
  <c r="W911" i="1"/>
  <c r="X911" i="1"/>
  <c r="S909" i="1"/>
  <c r="T909" i="1"/>
  <c r="U909" i="1"/>
  <c r="V909" i="1"/>
  <c r="W909" i="1"/>
  <c r="X909" i="1"/>
  <c r="S907" i="1"/>
  <c r="T907" i="1"/>
  <c r="U907" i="1"/>
  <c r="V907" i="1"/>
  <c r="W907" i="1"/>
  <c r="X907" i="1"/>
  <c r="S905" i="1"/>
  <c r="T905" i="1"/>
  <c r="U905" i="1"/>
  <c r="V905" i="1"/>
  <c r="W905" i="1"/>
  <c r="X905" i="1"/>
  <c r="S903" i="1"/>
  <c r="T903" i="1"/>
  <c r="U903" i="1"/>
  <c r="V903" i="1"/>
  <c r="W903" i="1"/>
  <c r="X903" i="1"/>
  <c r="S901" i="1"/>
  <c r="T901" i="1"/>
  <c r="U901" i="1"/>
  <c r="V901" i="1"/>
  <c r="W901" i="1"/>
  <c r="X901" i="1"/>
  <c r="S899" i="1"/>
  <c r="T899" i="1"/>
  <c r="U899" i="1"/>
  <c r="V899" i="1"/>
  <c r="W899" i="1"/>
  <c r="X899" i="1"/>
  <c r="S897" i="1"/>
  <c r="T897" i="1"/>
  <c r="U897" i="1"/>
  <c r="V897" i="1"/>
  <c r="W897" i="1"/>
  <c r="X897" i="1"/>
  <c r="S895" i="1"/>
  <c r="T895" i="1"/>
  <c r="U895" i="1"/>
  <c r="V895" i="1"/>
  <c r="W895" i="1"/>
  <c r="X895" i="1"/>
  <c r="S893" i="1"/>
  <c r="T893" i="1"/>
  <c r="U893" i="1"/>
  <c r="V893" i="1"/>
  <c r="W893" i="1"/>
  <c r="X893" i="1"/>
  <c r="S891" i="1"/>
  <c r="T891" i="1"/>
  <c r="U891" i="1"/>
  <c r="V891" i="1"/>
  <c r="W891" i="1"/>
  <c r="X891" i="1"/>
  <c r="S889" i="1"/>
  <c r="T889" i="1"/>
  <c r="U889" i="1"/>
  <c r="V889" i="1"/>
  <c r="W889" i="1"/>
  <c r="X889" i="1"/>
  <c r="S887" i="1"/>
  <c r="T887" i="1"/>
  <c r="U887" i="1"/>
  <c r="V887" i="1"/>
  <c r="W887" i="1"/>
  <c r="X887" i="1"/>
  <c r="S885" i="1"/>
  <c r="T885" i="1"/>
  <c r="U885" i="1"/>
  <c r="V885" i="1"/>
  <c r="W885" i="1"/>
  <c r="X885" i="1"/>
  <c r="S883" i="1"/>
  <c r="T883" i="1"/>
  <c r="U883" i="1"/>
  <c r="V883" i="1"/>
  <c r="W883" i="1"/>
  <c r="X883" i="1"/>
  <c r="S881" i="1"/>
  <c r="T881" i="1"/>
  <c r="U881" i="1"/>
  <c r="V881" i="1"/>
  <c r="W881" i="1"/>
  <c r="X881" i="1"/>
  <c r="S879" i="1"/>
  <c r="T879" i="1"/>
  <c r="U879" i="1"/>
  <c r="V879" i="1"/>
  <c r="W879" i="1"/>
  <c r="X879" i="1"/>
  <c r="S877" i="1"/>
  <c r="T877" i="1"/>
  <c r="U877" i="1"/>
  <c r="V877" i="1"/>
  <c r="W877" i="1"/>
  <c r="X877" i="1"/>
  <c r="S875" i="1"/>
  <c r="T875" i="1"/>
  <c r="U875" i="1"/>
  <c r="V875" i="1"/>
  <c r="W875" i="1"/>
  <c r="X875" i="1"/>
  <c r="S873" i="1"/>
  <c r="T873" i="1"/>
  <c r="U873" i="1"/>
  <c r="V873" i="1"/>
  <c r="W873" i="1"/>
  <c r="X873" i="1"/>
  <c r="S871" i="1"/>
  <c r="T871" i="1"/>
  <c r="U871" i="1"/>
  <c r="V871" i="1"/>
  <c r="W871" i="1"/>
  <c r="X871" i="1"/>
  <c r="S869" i="1"/>
  <c r="T869" i="1"/>
  <c r="U869" i="1"/>
  <c r="V869" i="1"/>
  <c r="W869" i="1"/>
  <c r="X869" i="1"/>
  <c r="S867" i="1"/>
  <c r="T867" i="1"/>
  <c r="U867" i="1"/>
  <c r="V867" i="1"/>
  <c r="W867" i="1"/>
  <c r="X867" i="1"/>
  <c r="S865" i="1"/>
  <c r="T865" i="1"/>
  <c r="U865" i="1"/>
  <c r="V865" i="1"/>
  <c r="W865" i="1"/>
  <c r="X865" i="1"/>
  <c r="S863" i="1"/>
  <c r="T863" i="1"/>
  <c r="U863" i="1"/>
  <c r="V863" i="1"/>
  <c r="W863" i="1"/>
  <c r="X863" i="1"/>
  <c r="S861" i="1"/>
  <c r="T861" i="1"/>
  <c r="U861" i="1"/>
  <c r="V861" i="1"/>
  <c r="W861" i="1"/>
  <c r="X861" i="1"/>
  <c r="S728" i="1"/>
  <c r="T728" i="1"/>
  <c r="U728" i="1"/>
  <c r="V728" i="1"/>
  <c r="W728" i="1"/>
  <c r="X728" i="1"/>
  <c r="S857" i="1"/>
  <c r="T857" i="1"/>
  <c r="U857" i="1"/>
  <c r="V857" i="1"/>
  <c r="W857" i="1"/>
  <c r="X857" i="1"/>
  <c r="S855" i="1"/>
  <c r="T855" i="1"/>
  <c r="U855" i="1"/>
  <c r="V855" i="1"/>
  <c r="W855" i="1"/>
  <c r="X855" i="1"/>
  <c r="S853" i="1"/>
  <c r="T853" i="1"/>
  <c r="U853" i="1"/>
  <c r="V853" i="1"/>
  <c r="W853" i="1"/>
  <c r="X853" i="1"/>
  <c r="S851" i="1"/>
  <c r="T851" i="1"/>
  <c r="U851" i="1"/>
  <c r="V851" i="1"/>
  <c r="W851" i="1"/>
  <c r="X851" i="1"/>
  <c r="S849" i="1"/>
  <c r="T849" i="1"/>
  <c r="U849" i="1"/>
  <c r="V849" i="1"/>
  <c r="W849" i="1"/>
  <c r="X849" i="1"/>
  <c r="S847" i="1"/>
  <c r="T847" i="1"/>
  <c r="U847" i="1"/>
  <c r="V847" i="1"/>
  <c r="W847" i="1"/>
  <c r="X847" i="1"/>
  <c r="S845" i="1"/>
  <c r="T845" i="1"/>
  <c r="U845" i="1"/>
  <c r="V845" i="1"/>
  <c r="W845" i="1"/>
  <c r="X845" i="1"/>
  <c r="S843" i="1"/>
  <c r="T843" i="1"/>
  <c r="U843" i="1"/>
  <c r="V843" i="1"/>
  <c r="W843" i="1"/>
  <c r="X843" i="1"/>
  <c r="S841" i="1"/>
  <c r="T841" i="1"/>
  <c r="U841" i="1"/>
  <c r="V841" i="1"/>
  <c r="W841" i="1"/>
  <c r="X841" i="1"/>
  <c r="S839" i="1"/>
  <c r="T839" i="1"/>
  <c r="U839" i="1"/>
  <c r="V839" i="1"/>
  <c r="W839" i="1"/>
  <c r="X839" i="1"/>
  <c r="S837" i="1"/>
  <c r="T837" i="1"/>
  <c r="U837" i="1"/>
  <c r="V837" i="1"/>
  <c r="W837" i="1"/>
  <c r="X837" i="1"/>
  <c r="S835" i="1"/>
  <c r="T835" i="1"/>
  <c r="U835" i="1"/>
  <c r="V835" i="1"/>
  <c r="W835" i="1"/>
  <c r="X835" i="1"/>
  <c r="S833" i="1"/>
  <c r="T833" i="1"/>
  <c r="U833" i="1"/>
  <c r="V833" i="1"/>
  <c r="W833" i="1"/>
  <c r="X833" i="1"/>
  <c r="S831" i="1"/>
  <c r="T831" i="1"/>
  <c r="U831" i="1"/>
  <c r="V831" i="1"/>
  <c r="W831" i="1"/>
  <c r="X831" i="1"/>
  <c r="S829" i="1"/>
  <c r="T829" i="1"/>
  <c r="U829" i="1"/>
  <c r="V829" i="1"/>
  <c r="W829" i="1"/>
  <c r="X829" i="1"/>
  <c r="S827" i="1"/>
  <c r="T827" i="1"/>
  <c r="U827" i="1"/>
  <c r="V827" i="1"/>
  <c r="W827" i="1"/>
  <c r="X827" i="1"/>
  <c r="S825" i="1"/>
  <c r="T825" i="1"/>
  <c r="U825" i="1"/>
  <c r="V825" i="1"/>
  <c r="W825" i="1"/>
  <c r="X825" i="1"/>
  <c r="S823" i="1"/>
  <c r="T823" i="1"/>
  <c r="U823" i="1"/>
  <c r="V823" i="1"/>
  <c r="W823" i="1"/>
  <c r="X823" i="1"/>
  <c r="S821" i="1"/>
  <c r="T821" i="1"/>
  <c r="U821" i="1"/>
  <c r="V821" i="1"/>
  <c r="W821" i="1"/>
  <c r="X821" i="1"/>
  <c r="S819" i="1"/>
  <c r="T819" i="1"/>
  <c r="U819" i="1"/>
  <c r="V819" i="1"/>
  <c r="W819" i="1"/>
  <c r="X819" i="1"/>
  <c r="S817" i="1"/>
  <c r="T817" i="1"/>
  <c r="U817" i="1"/>
  <c r="V817" i="1"/>
  <c r="W817" i="1"/>
  <c r="X817" i="1"/>
  <c r="S815" i="1"/>
  <c r="T815" i="1"/>
  <c r="U815" i="1"/>
  <c r="V815" i="1"/>
  <c r="W815" i="1"/>
  <c r="X815" i="1"/>
  <c r="S813" i="1"/>
  <c r="T813" i="1"/>
  <c r="U813" i="1"/>
  <c r="V813" i="1"/>
  <c r="W813" i="1"/>
  <c r="X813" i="1"/>
  <c r="S811" i="1"/>
  <c r="T811" i="1"/>
  <c r="U811" i="1"/>
  <c r="V811" i="1"/>
  <c r="W811" i="1"/>
  <c r="X811" i="1"/>
  <c r="S809" i="1"/>
  <c r="T809" i="1"/>
  <c r="U809" i="1"/>
  <c r="V809" i="1"/>
  <c r="W809" i="1"/>
  <c r="X809" i="1"/>
  <c r="S807" i="1"/>
  <c r="T807" i="1"/>
  <c r="U807" i="1"/>
  <c r="V807" i="1"/>
  <c r="X807" i="1"/>
  <c r="W807" i="1"/>
  <c r="S805" i="1"/>
  <c r="T805" i="1"/>
  <c r="U805" i="1"/>
  <c r="V805" i="1"/>
  <c r="W805" i="1"/>
  <c r="X805" i="1"/>
  <c r="S803" i="1"/>
  <c r="T803" i="1"/>
  <c r="U803" i="1"/>
  <c r="V803" i="1"/>
  <c r="W803" i="1"/>
  <c r="X803" i="1"/>
  <c r="S801" i="1"/>
  <c r="T801" i="1"/>
  <c r="U801" i="1"/>
  <c r="V801" i="1"/>
  <c r="W801" i="1"/>
  <c r="X801" i="1"/>
  <c r="S799" i="1"/>
  <c r="T799" i="1"/>
  <c r="U799" i="1"/>
  <c r="V799" i="1"/>
  <c r="X799" i="1"/>
  <c r="W799" i="1"/>
  <c r="S797" i="1"/>
  <c r="T797" i="1"/>
  <c r="U797" i="1"/>
  <c r="V797" i="1"/>
  <c r="W797" i="1"/>
  <c r="X797" i="1"/>
  <c r="S795" i="1"/>
  <c r="T795" i="1"/>
  <c r="U795" i="1"/>
  <c r="V795" i="1"/>
  <c r="W795" i="1"/>
  <c r="X795" i="1"/>
  <c r="S793" i="1"/>
  <c r="T793" i="1"/>
  <c r="U793" i="1"/>
  <c r="V793" i="1"/>
  <c r="W793" i="1"/>
  <c r="X793" i="1"/>
  <c r="S791" i="1"/>
  <c r="T791" i="1"/>
  <c r="U791" i="1"/>
  <c r="V791" i="1"/>
  <c r="X791" i="1"/>
  <c r="W791" i="1"/>
  <c r="S789" i="1"/>
  <c r="T789" i="1"/>
  <c r="U789" i="1"/>
  <c r="V789" i="1"/>
  <c r="W789" i="1"/>
  <c r="X789" i="1"/>
  <c r="S787" i="1"/>
  <c r="T787" i="1"/>
  <c r="U787" i="1"/>
  <c r="V787" i="1"/>
  <c r="W787" i="1"/>
  <c r="X787" i="1"/>
  <c r="S785" i="1"/>
  <c r="T785" i="1"/>
  <c r="U785" i="1"/>
  <c r="V785" i="1"/>
  <c r="W785" i="1"/>
  <c r="X785" i="1"/>
  <c r="S783" i="1"/>
  <c r="T783" i="1"/>
  <c r="U783" i="1"/>
  <c r="V783" i="1"/>
  <c r="X783" i="1"/>
  <c r="W783" i="1"/>
  <c r="S781" i="1"/>
  <c r="T781" i="1"/>
  <c r="U781" i="1"/>
  <c r="V781" i="1"/>
  <c r="W781" i="1"/>
  <c r="X781" i="1"/>
  <c r="S779" i="1"/>
  <c r="T779" i="1"/>
  <c r="U779" i="1"/>
  <c r="V779" i="1"/>
  <c r="W779" i="1"/>
  <c r="X779" i="1"/>
  <c r="S777" i="1"/>
  <c r="T777" i="1"/>
  <c r="U777" i="1"/>
  <c r="V777" i="1"/>
  <c r="W777" i="1"/>
  <c r="X777" i="1"/>
  <c r="S775" i="1"/>
  <c r="T775" i="1"/>
  <c r="U775" i="1"/>
  <c r="V775" i="1"/>
  <c r="X775" i="1"/>
  <c r="W775" i="1"/>
  <c r="S773" i="1"/>
  <c r="T773" i="1"/>
  <c r="U773" i="1"/>
  <c r="V773" i="1"/>
  <c r="W773" i="1"/>
  <c r="X773" i="1"/>
  <c r="S771" i="1"/>
  <c r="T771" i="1"/>
  <c r="U771" i="1"/>
  <c r="V771" i="1"/>
  <c r="W771" i="1"/>
  <c r="X771" i="1"/>
  <c r="S769" i="1"/>
  <c r="T769" i="1"/>
  <c r="U769" i="1"/>
  <c r="V769" i="1"/>
  <c r="W769" i="1"/>
  <c r="X769" i="1"/>
  <c r="S767" i="1"/>
  <c r="T767" i="1"/>
  <c r="U767" i="1"/>
  <c r="V767" i="1"/>
  <c r="X767" i="1"/>
  <c r="W767" i="1"/>
  <c r="S765" i="1"/>
  <c r="T765" i="1"/>
  <c r="U765" i="1"/>
  <c r="V765" i="1"/>
  <c r="W765" i="1"/>
  <c r="X765" i="1"/>
  <c r="T763" i="1"/>
  <c r="S763" i="1"/>
  <c r="U763" i="1"/>
  <c r="V763" i="1"/>
  <c r="W763" i="1"/>
  <c r="X763" i="1"/>
  <c r="S761" i="1"/>
  <c r="T761" i="1"/>
  <c r="U761" i="1"/>
  <c r="V761" i="1"/>
  <c r="W761" i="1"/>
  <c r="X761" i="1"/>
  <c r="S759" i="1"/>
  <c r="T759" i="1"/>
  <c r="U759" i="1"/>
  <c r="V759" i="1"/>
  <c r="X759" i="1"/>
  <c r="W759" i="1"/>
  <c r="S757" i="1"/>
  <c r="T757" i="1"/>
  <c r="U757" i="1"/>
  <c r="V757" i="1"/>
  <c r="W757" i="1"/>
  <c r="X757" i="1"/>
  <c r="S755" i="1"/>
  <c r="T755" i="1"/>
  <c r="U755" i="1"/>
  <c r="V755" i="1"/>
  <c r="W755" i="1"/>
  <c r="X755" i="1"/>
  <c r="S753" i="1"/>
  <c r="T753" i="1"/>
  <c r="U753" i="1"/>
  <c r="V753" i="1"/>
  <c r="W753" i="1"/>
  <c r="X753" i="1"/>
  <c r="S751" i="1"/>
  <c r="T751" i="1"/>
  <c r="U751" i="1"/>
  <c r="V751" i="1"/>
  <c r="X751" i="1"/>
  <c r="W751" i="1"/>
  <c r="S749" i="1"/>
  <c r="T749" i="1"/>
  <c r="U749" i="1"/>
  <c r="V749" i="1"/>
  <c r="W749" i="1"/>
  <c r="X749" i="1"/>
  <c r="S747" i="1"/>
  <c r="T747" i="1"/>
  <c r="U747" i="1"/>
  <c r="V747" i="1"/>
  <c r="W747" i="1"/>
  <c r="X747" i="1"/>
  <c r="S859" i="1"/>
  <c r="T859" i="1"/>
  <c r="U859" i="1"/>
  <c r="V859" i="1"/>
  <c r="W859" i="1"/>
  <c r="X859" i="1"/>
  <c r="S743" i="1"/>
  <c r="T743" i="1"/>
  <c r="U743" i="1"/>
  <c r="V743" i="1"/>
  <c r="X743" i="1"/>
  <c r="W743" i="1"/>
  <c r="S745" i="1"/>
  <c r="T745" i="1"/>
  <c r="U745" i="1"/>
  <c r="V745" i="1"/>
  <c r="W745" i="1"/>
  <c r="X745" i="1"/>
  <c r="S739" i="1"/>
  <c r="T739" i="1"/>
  <c r="U739" i="1"/>
  <c r="V739" i="1"/>
  <c r="W739" i="1"/>
  <c r="X739" i="1"/>
  <c r="S737" i="1"/>
  <c r="T737" i="1"/>
  <c r="U737" i="1"/>
  <c r="V737" i="1"/>
  <c r="W737" i="1"/>
  <c r="X737" i="1"/>
  <c r="S735" i="1"/>
  <c r="T735" i="1"/>
  <c r="U735" i="1"/>
  <c r="V735" i="1"/>
  <c r="X735" i="1"/>
  <c r="W735" i="1"/>
  <c r="S733" i="1"/>
  <c r="T733" i="1"/>
  <c r="U733" i="1"/>
  <c r="V733" i="1"/>
  <c r="W733" i="1"/>
  <c r="X733" i="1"/>
  <c r="S731" i="1"/>
  <c r="T731" i="1"/>
  <c r="U731" i="1"/>
  <c r="V731" i="1"/>
  <c r="W731" i="1"/>
  <c r="X731" i="1"/>
  <c r="S729" i="1"/>
  <c r="T729" i="1"/>
  <c r="U729" i="1"/>
  <c r="V729" i="1"/>
  <c r="W729" i="1"/>
  <c r="X729" i="1"/>
  <c r="S727" i="1"/>
  <c r="T727" i="1"/>
  <c r="U727" i="1"/>
  <c r="V727" i="1"/>
  <c r="X727" i="1"/>
  <c r="W727" i="1"/>
  <c r="S725" i="1"/>
  <c r="T725" i="1"/>
  <c r="U725" i="1"/>
  <c r="V725" i="1"/>
  <c r="W725" i="1"/>
  <c r="X725" i="1"/>
  <c r="S723" i="1"/>
  <c r="T723" i="1"/>
  <c r="U723" i="1"/>
  <c r="V723" i="1"/>
  <c r="W723" i="1"/>
  <c r="X723" i="1"/>
  <c r="S721" i="1"/>
  <c r="T721" i="1"/>
  <c r="U721" i="1"/>
  <c r="V721" i="1"/>
  <c r="W721" i="1"/>
  <c r="X721" i="1"/>
  <c r="S719" i="1"/>
  <c r="T719" i="1"/>
  <c r="U719" i="1"/>
  <c r="V719" i="1"/>
  <c r="X719" i="1"/>
  <c r="W719" i="1"/>
  <c r="S717" i="1"/>
  <c r="T717" i="1"/>
  <c r="U717" i="1"/>
  <c r="V717" i="1"/>
  <c r="W717" i="1"/>
  <c r="X717" i="1"/>
  <c r="S715" i="1"/>
  <c r="T715" i="1"/>
  <c r="U715" i="1"/>
  <c r="V715" i="1"/>
  <c r="W715" i="1"/>
  <c r="X715" i="1"/>
  <c r="S713" i="1"/>
  <c r="T713" i="1"/>
  <c r="U713" i="1"/>
  <c r="V713" i="1"/>
  <c r="W713" i="1"/>
  <c r="X713" i="1"/>
  <c r="S711" i="1"/>
  <c r="T711" i="1"/>
  <c r="U711" i="1"/>
  <c r="V711" i="1"/>
  <c r="X711" i="1"/>
  <c r="W711" i="1"/>
  <c r="S709" i="1"/>
  <c r="T709" i="1"/>
  <c r="U709" i="1"/>
  <c r="V709" i="1"/>
  <c r="W709" i="1"/>
  <c r="X709" i="1"/>
  <c r="T707" i="1"/>
  <c r="S707" i="1"/>
  <c r="V707" i="1"/>
  <c r="U707" i="1"/>
  <c r="W707" i="1"/>
  <c r="X707" i="1"/>
  <c r="S705" i="1"/>
  <c r="T705" i="1"/>
  <c r="U705" i="1"/>
  <c r="V705" i="1"/>
  <c r="W705" i="1"/>
  <c r="X705" i="1"/>
  <c r="S703" i="1"/>
  <c r="T703" i="1"/>
  <c r="U703" i="1"/>
  <c r="V703" i="1"/>
  <c r="X703" i="1"/>
  <c r="W703" i="1"/>
  <c r="S701" i="1"/>
  <c r="T701" i="1"/>
  <c r="U701" i="1"/>
  <c r="V701" i="1"/>
  <c r="W701" i="1"/>
  <c r="X701" i="1"/>
  <c r="S699" i="1"/>
  <c r="T699" i="1"/>
  <c r="V699" i="1"/>
  <c r="U699" i="1"/>
  <c r="W699" i="1"/>
  <c r="X699" i="1"/>
  <c r="S697" i="1"/>
  <c r="T697" i="1"/>
  <c r="U697" i="1"/>
  <c r="V697" i="1"/>
  <c r="W697" i="1"/>
  <c r="X697" i="1"/>
  <c r="S695" i="1"/>
  <c r="T695" i="1"/>
  <c r="U695" i="1"/>
  <c r="V695" i="1"/>
  <c r="X695" i="1"/>
  <c r="W695" i="1"/>
  <c r="S693" i="1"/>
  <c r="T693" i="1"/>
  <c r="U693" i="1"/>
  <c r="V693" i="1"/>
  <c r="W693" i="1"/>
  <c r="X693" i="1"/>
  <c r="S691" i="1"/>
  <c r="T691" i="1"/>
  <c r="U691" i="1"/>
  <c r="V691" i="1"/>
  <c r="W691" i="1"/>
  <c r="X691" i="1"/>
  <c r="S689" i="1"/>
  <c r="T689" i="1"/>
  <c r="U689" i="1"/>
  <c r="V689" i="1"/>
  <c r="W689" i="1"/>
  <c r="X689" i="1"/>
  <c r="S687" i="1"/>
  <c r="T687" i="1"/>
  <c r="U687" i="1"/>
  <c r="V687" i="1"/>
  <c r="X687" i="1"/>
  <c r="W687" i="1"/>
  <c r="S685" i="1"/>
  <c r="T685" i="1"/>
  <c r="U685" i="1"/>
  <c r="V685" i="1"/>
  <c r="W685" i="1"/>
  <c r="X685" i="1"/>
  <c r="S683" i="1"/>
  <c r="T683" i="1"/>
  <c r="U683" i="1"/>
  <c r="V683" i="1"/>
  <c r="W683" i="1"/>
  <c r="X683" i="1"/>
  <c r="S681" i="1"/>
  <c r="T681" i="1"/>
  <c r="U681" i="1"/>
  <c r="V681" i="1"/>
  <c r="W681" i="1"/>
  <c r="X681" i="1"/>
  <c r="S679" i="1"/>
  <c r="T679" i="1"/>
  <c r="U679" i="1"/>
  <c r="V679" i="1"/>
  <c r="X679" i="1"/>
  <c r="W679" i="1"/>
  <c r="S677" i="1"/>
  <c r="T677" i="1"/>
  <c r="U677" i="1"/>
  <c r="V677" i="1"/>
  <c r="W677" i="1"/>
  <c r="X677" i="1"/>
  <c r="S675" i="1"/>
  <c r="T675" i="1"/>
  <c r="V675" i="1"/>
  <c r="U675" i="1"/>
  <c r="W675" i="1"/>
  <c r="X675" i="1"/>
  <c r="S673" i="1"/>
  <c r="T673" i="1"/>
  <c r="U673" i="1"/>
  <c r="V673" i="1"/>
  <c r="W673" i="1"/>
  <c r="X673" i="1"/>
  <c r="S671" i="1"/>
  <c r="T671" i="1"/>
  <c r="U671" i="1"/>
  <c r="V671" i="1"/>
  <c r="X671" i="1"/>
  <c r="W671" i="1"/>
  <c r="S669" i="1"/>
  <c r="T669" i="1"/>
  <c r="U669" i="1"/>
  <c r="V669" i="1"/>
  <c r="W669" i="1"/>
  <c r="X669" i="1"/>
  <c r="S667" i="1"/>
  <c r="T667" i="1"/>
  <c r="V667" i="1"/>
  <c r="U667" i="1"/>
  <c r="W667" i="1"/>
  <c r="X667" i="1"/>
  <c r="S665" i="1"/>
  <c r="T665" i="1"/>
  <c r="U665" i="1"/>
  <c r="V665" i="1"/>
  <c r="W665" i="1"/>
  <c r="X665" i="1"/>
  <c r="S663" i="1"/>
  <c r="T663" i="1"/>
  <c r="U663" i="1"/>
  <c r="V663" i="1"/>
  <c r="X663" i="1"/>
  <c r="W663" i="1"/>
  <c r="S661" i="1"/>
  <c r="T661" i="1"/>
  <c r="U661" i="1"/>
  <c r="V661" i="1"/>
  <c r="W661" i="1"/>
  <c r="X661" i="1"/>
  <c r="S659" i="1"/>
  <c r="T659" i="1"/>
  <c r="U659" i="1"/>
  <c r="V659" i="1"/>
  <c r="W659" i="1"/>
  <c r="X659" i="1"/>
  <c r="S657" i="1"/>
  <c r="T657" i="1"/>
  <c r="U657" i="1"/>
  <c r="V657" i="1"/>
  <c r="W657" i="1"/>
  <c r="X657" i="1"/>
  <c r="S655" i="1"/>
  <c r="T655" i="1"/>
  <c r="U655" i="1"/>
  <c r="V655" i="1"/>
  <c r="X655" i="1"/>
  <c r="W655" i="1"/>
  <c r="S653" i="1"/>
  <c r="T653" i="1"/>
  <c r="U653" i="1"/>
  <c r="V653" i="1"/>
  <c r="W653" i="1"/>
  <c r="X653" i="1"/>
  <c r="S651" i="1"/>
  <c r="T651" i="1"/>
  <c r="U651" i="1"/>
  <c r="V651" i="1"/>
  <c r="W651" i="1"/>
  <c r="X651" i="1"/>
  <c r="S649" i="1"/>
  <c r="T649" i="1"/>
  <c r="U649" i="1"/>
  <c r="V649" i="1"/>
  <c r="W649" i="1"/>
  <c r="X649" i="1"/>
  <c r="S647" i="1"/>
  <c r="U647" i="1"/>
  <c r="V647" i="1"/>
  <c r="T647" i="1"/>
  <c r="X647" i="1"/>
  <c r="W647" i="1"/>
  <c r="S645" i="1"/>
  <c r="T645" i="1"/>
  <c r="U645" i="1"/>
  <c r="V645" i="1"/>
  <c r="W645" i="1"/>
  <c r="X645" i="1"/>
  <c r="T643" i="1"/>
  <c r="S643" i="1"/>
  <c r="V643" i="1"/>
  <c r="U643" i="1"/>
  <c r="W643" i="1"/>
  <c r="X643" i="1"/>
  <c r="S641" i="1"/>
  <c r="T641" i="1"/>
  <c r="U641" i="1"/>
  <c r="V641" i="1"/>
  <c r="W641" i="1"/>
  <c r="X641" i="1"/>
  <c r="S639" i="1"/>
  <c r="T639" i="1"/>
  <c r="U639" i="1"/>
  <c r="V639" i="1"/>
  <c r="X639" i="1"/>
  <c r="W639" i="1"/>
  <c r="S637" i="1"/>
  <c r="T637" i="1"/>
  <c r="U637" i="1"/>
  <c r="V637" i="1"/>
  <c r="W637" i="1"/>
  <c r="X637" i="1"/>
  <c r="S635" i="1"/>
  <c r="T635" i="1"/>
  <c r="V635" i="1"/>
  <c r="U635" i="1"/>
  <c r="W635" i="1"/>
  <c r="X635" i="1"/>
  <c r="S633" i="1"/>
  <c r="T633" i="1"/>
  <c r="U633" i="1"/>
  <c r="V633" i="1"/>
  <c r="W633" i="1"/>
  <c r="X633" i="1"/>
  <c r="S631" i="1"/>
  <c r="T631" i="1"/>
  <c r="U631" i="1"/>
  <c r="V631" i="1"/>
  <c r="X631" i="1"/>
  <c r="W631" i="1"/>
  <c r="S629" i="1"/>
  <c r="T629" i="1"/>
  <c r="U629" i="1"/>
  <c r="V629" i="1"/>
  <c r="W629" i="1"/>
  <c r="X629" i="1"/>
  <c r="T627" i="1"/>
  <c r="S627" i="1"/>
  <c r="U627" i="1"/>
  <c r="V627" i="1"/>
  <c r="W627" i="1"/>
  <c r="X627" i="1"/>
  <c r="S625" i="1"/>
  <c r="T625" i="1"/>
  <c r="U625" i="1"/>
  <c r="V625" i="1"/>
  <c r="W625" i="1"/>
  <c r="X625" i="1"/>
  <c r="S623" i="1"/>
  <c r="T623" i="1"/>
  <c r="U623" i="1"/>
  <c r="V623" i="1"/>
  <c r="X623" i="1"/>
  <c r="W623" i="1"/>
  <c r="S621" i="1"/>
  <c r="T621" i="1"/>
  <c r="U621" i="1"/>
  <c r="V621" i="1"/>
  <c r="W621" i="1"/>
  <c r="X621" i="1"/>
  <c r="S619" i="1"/>
  <c r="T619" i="1"/>
  <c r="U619" i="1"/>
  <c r="V619" i="1"/>
  <c r="W619" i="1"/>
  <c r="X619" i="1"/>
  <c r="S617" i="1"/>
  <c r="T617" i="1"/>
  <c r="U617" i="1"/>
  <c r="V617" i="1"/>
  <c r="W617" i="1"/>
  <c r="X617" i="1"/>
  <c r="S615" i="1"/>
  <c r="T615" i="1"/>
  <c r="U615" i="1"/>
  <c r="V615" i="1"/>
  <c r="X615" i="1"/>
  <c r="W615" i="1"/>
  <c r="S613" i="1"/>
  <c r="T613" i="1"/>
  <c r="U613" i="1"/>
  <c r="V613" i="1"/>
  <c r="W613" i="1"/>
  <c r="X613" i="1"/>
  <c r="T611" i="1"/>
  <c r="S611" i="1"/>
  <c r="V611" i="1"/>
  <c r="U611" i="1"/>
  <c r="W611" i="1"/>
  <c r="X611" i="1"/>
  <c r="S609" i="1"/>
  <c r="T609" i="1"/>
  <c r="U609" i="1"/>
  <c r="V609" i="1"/>
  <c r="W609" i="1"/>
  <c r="X609" i="1"/>
  <c r="S607" i="1"/>
  <c r="T607" i="1"/>
  <c r="U607" i="1"/>
  <c r="V607" i="1"/>
  <c r="X607" i="1"/>
  <c r="W607" i="1"/>
  <c r="S605" i="1"/>
  <c r="T605" i="1"/>
  <c r="U605" i="1"/>
  <c r="V605" i="1"/>
  <c r="W605" i="1"/>
  <c r="X605" i="1"/>
  <c r="S603" i="1"/>
  <c r="T603" i="1"/>
  <c r="V603" i="1"/>
  <c r="U603" i="1"/>
  <c r="W603" i="1"/>
  <c r="X603" i="1"/>
  <c r="S601" i="1"/>
  <c r="T601" i="1"/>
  <c r="U601" i="1"/>
  <c r="V601" i="1"/>
  <c r="W601" i="1"/>
  <c r="X601" i="1"/>
  <c r="S599" i="1"/>
  <c r="T599" i="1"/>
  <c r="U599" i="1"/>
  <c r="V599" i="1"/>
  <c r="X599" i="1"/>
  <c r="W599" i="1"/>
  <c r="S597" i="1"/>
  <c r="T597" i="1"/>
  <c r="U597" i="1"/>
  <c r="V597" i="1"/>
  <c r="W597" i="1"/>
  <c r="X597" i="1"/>
  <c r="S595" i="1"/>
  <c r="T595" i="1"/>
  <c r="U595" i="1"/>
  <c r="V595" i="1"/>
  <c r="W595" i="1"/>
  <c r="X595" i="1"/>
  <c r="S593" i="1"/>
  <c r="T593" i="1"/>
  <c r="U593" i="1"/>
  <c r="V593" i="1"/>
  <c r="W593" i="1"/>
  <c r="X593" i="1"/>
  <c r="S591" i="1"/>
  <c r="T591" i="1"/>
  <c r="U591" i="1"/>
  <c r="V591" i="1"/>
  <c r="X591" i="1"/>
  <c r="W591" i="1"/>
  <c r="S589" i="1"/>
  <c r="T589" i="1"/>
  <c r="U589" i="1"/>
  <c r="V589" i="1"/>
  <c r="W589" i="1"/>
  <c r="X589" i="1"/>
  <c r="S587" i="1"/>
  <c r="T587" i="1"/>
  <c r="U587" i="1"/>
  <c r="V587" i="1"/>
  <c r="W587" i="1"/>
  <c r="X587" i="1"/>
  <c r="S585" i="1"/>
  <c r="T585" i="1"/>
  <c r="U585" i="1"/>
  <c r="V585" i="1"/>
  <c r="W585" i="1"/>
  <c r="X585" i="1"/>
  <c r="S583" i="1"/>
  <c r="T583" i="1"/>
  <c r="U583" i="1"/>
  <c r="V583" i="1"/>
  <c r="X583" i="1"/>
  <c r="W583" i="1"/>
  <c r="S581" i="1"/>
  <c r="T581" i="1"/>
  <c r="U581" i="1"/>
  <c r="V581" i="1"/>
  <c r="W581" i="1"/>
  <c r="X581" i="1"/>
  <c r="T579" i="1"/>
  <c r="S579" i="1"/>
  <c r="V579" i="1"/>
  <c r="U579" i="1"/>
  <c r="W579" i="1"/>
  <c r="X579" i="1"/>
  <c r="S577" i="1"/>
  <c r="T577" i="1"/>
  <c r="U577" i="1"/>
  <c r="V577" i="1"/>
  <c r="W577" i="1"/>
  <c r="X577" i="1"/>
  <c r="S575" i="1"/>
  <c r="T575" i="1"/>
  <c r="U575" i="1"/>
  <c r="V575" i="1"/>
  <c r="X575" i="1"/>
  <c r="W575" i="1"/>
  <c r="S573" i="1"/>
  <c r="T573" i="1"/>
  <c r="U573" i="1"/>
  <c r="V573" i="1"/>
  <c r="W573" i="1"/>
  <c r="X573" i="1"/>
  <c r="S571" i="1"/>
  <c r="T571" i="1"/>
  <c r="V571" i="1"/>
  <c r="U571" i="1"/>
  <c r="W571" i="1"/>
  <c r="X571" i="1"/>
  <c r="S569" i="1"/>
  <c r="T569" i="1"/>
  <c r="U569" i="1"/>
  <c r="V569" i="1"/>
  <c r="W569" i="1"/>
  <c r="X569" i="1"/>
  <c r="S567" i="1"/>
  <c r="T567" i="1"/>
  <c r="U567" i="1"/>
  <c r="V567" i="1"/>
  <c r="X567" i="1"/>
  <c r="W567" i="1"/>
  <c r="S565" i="1"/>
  <c r="T565" i="1"/>
  <c r="U565" i="1"/>
  <c r="V565" i="1"/>
  <c r="W565" i="1"/>
  <c r="X565" i="1"/>
  <c r="T563" i="1"/>
  <c r="S563" i="1"/>
  <c r="U563" i="1"/>
  <c r="V563" i="1"/>
  <c r="W563" i="1"/>
  <c r="X563" i="1"/>
  <c r="S561" i="1"/>
  <c r="T561" i="1"/>
  <c r="U561" i="1"/>
  <c r="V561" i="1"/>
  <c r="W561" i="1"/>
  <c r="X561" i="1"/>
  <c r="S559" i="1"/>
  <c r="T559" i="1"/>
  <c r="U559" i="1"/>
  <c r="V559" i="1"/>
  <c r="X559" i="1"/>
  <c r="W559" i="1"/>
  <c r="S557" i="1"/>
  <c r="T557" i="1"/>
  <c r="U557" i="1"/>
  <c r="V557" i="1"/>
  <c r="W557" i="1"/>
  <c r="X557" i="1"/>
  <c r="S555" i="1"/>
  <c r="T555" i="1"/>
  <c r="U555" i="1"/>
  <c r="V555" i="1"/>
  <c r="W555" i="1"/>
  <c r="X555" i="1"/>
  <c r="S553" i="1"/>
  <c r="T553" i="1"/>
  <c r="U553" i="1"/>
  <c r="V553" i="1"/>
  <c r="W553" i="1"/>
  <c r="X553" i="1"/>
  <c r="S551" i="1"/>
  <c r="T551" i="1"/>
  <c r="U551" i="1"/>
  <c r="V551" i="1"/>
  <c r="X551" i="1"/>
  <c r="W551" i="1"/>
  <c r="S549" i="1"/>
  <c r="T549" i="1"/>
  <c r="U549" i="1"/>
  <c r="V549" i="1"/>
  <c r="W549" i="1"/>
  <c r="X549" i="1"/>
  <c r="T547" i="1"/>
  <c r="S547" i="1"/>
  <c r="V547" i="1"/>
  <c r="U547" i="1"/>
  <c r="W547" i="1"/>
  <c r="X547" i="1"/>
  <c r="S545" i="1"/>
  <c r="T545" i="1"/>
  <c r="U545" i="1"/>
  <c r="V545" i="1"/>
  <c r="W545" i="1"/>
  <c r="X545" i="1"/>
  <c r="S543" i="1"/>
  <c r="T543" i="1"/>
  <c r="U543" i="1"/>
  <c r="V543" i="1"/>
  <c r="X543" i="1"/>
  <c r="W543" i="1"/>
  <c r="S541" i="1"/>
  <c r="T541" i="1"/>
  <c r="U541" i="1"/>
  <c r="V541" i="1"/>
  <c r="W541" i="1"/>
  <c r="X541" i="1"/>
  <c r="S539" i="1"/>
  <c r="T539" i="1"/>
  <c r="V539" i="1"/>
  <c r="U539" i="1"/>
  <c r="W539" i="1"/>
  <c r="X539" i="1"/>
  <c r="S537" i="1"/>
  <c r="T537" i="1"/>
  <c r="U537" i="1"/>
  <c r="V537" i="1"/>
  <c r="W537" i="1"/>
  <c r="X537" i="1"/>
  <c r="S535" i="1"/>
  <c r="T535" i="1"/>
  <c r="U535" i="1"/>
  <c r="V535" i="1"/>
  <c r="X535" i="1"/>
  <c r="W535" i="1"/>
  <c r="S533" i="1"/>
  <c r="T533" i="1"/>
  <c r="U533" i="1"/>
  <c r="V533" i="1"/>
  <c r="W533" i="1"/>
  <c r="X533" i="1"/>
  <c r="S531" i="1"/>
  <c r="T531" i="1"/>
  <c r="U531" i="1"/>
  <c r="V531" i="1"/>
  <c r="W531" i="1"/>
  <c r="X531" i="1"/>
  <c r="S529" i="1"/>
  <c r="T529" i="1"/>
  <c r="U529" i="1"/>
  <c r="V529" i="1"/>
  <c r="W529" i="1"/>
  <c r="X529" i="1"/>
  <c r="S527" i="1"/>
  <c r="T527" i="1"/>
  <c r="U527" i="1"/>
  <c r="V527" i="1"/>
  <c r="X527" i="1"/>
  <c r="W527" i="1"/>
  <c r="S525" i="1"/>
  <c r="T525" i="1"/>
  <c r="U525" i="1"/>
  <c r="V525" i="1"/>
  <c r="W525" i="1"/>
  <c r="X525" i="1"/>
  <c r="S523" i="1"/>
  <c r="T523" i="1"/>
  <c r="U523" i="1"/>
  <c r="V523" i="1"/>
  <c r="W523" i="1"/>
  <c r="X523" i="1"/>
  <c r="S521" i="1"/>
  <c r="T521" i="1"/>
  <c r="U521" i="1"/>
  <c r="V521" i="1"/>
  <c r="W521" i="1"/>
  <c r="X521" i="1"/>
  <c r="S519" i="1"/>
  <c r="T519" i="1"/>
  <c r="U519" i="1"/>
  <c r="V519" i="1"/>
  <c r="X519" i="1"/>
  <c r="W519" i="1"/>
  <c r="S517" i="1"/>
  <c r="T517" i="1"/>
  <c r="U517" i="1"/>
  <c r="V517" i="1"/>
  <c r="W517" i="1"/>
  <c r="X517" i="1"/>
  <c r="S515" i="1"/>
  <c r="T515" i="1"/>
  <c r="V515" i="1"/>
  <c r="U515" i="1"/>
  <c r="W515" i="1"/>
  <c r="X515" i="1"/>
  <c r="S513" i="1"/>
  <c r="T513" i="1"/>
  <c r="U513" i="1"/>
  <c r="V513" i="1"/>
  <c r="W513" i="1"/>
  <c r="X513" i="1"/>
  <c r="S511" i="1"/>
  <c r="T511" i="1"/>
  <c r="U511" i="1"/>
  <c r="V511" i="1"/>
  <c r="X511" i="1"/>
  <c r="W511" i="1"/>
  <c r="S509" i="1"/>
  <c r="T509" i="1"/>
  <c r="U509" i="1"/>
  <c r="V509" i="1"/>
  <c r="W509" i="1"/>
  <c r="X509" i="1"/>
  <c r="S507" i="1"/>
  <c r="T507" i="1"/>
  <c r="V507" i="1"/>
  <c r="U507" i="1"/>
  <c r="W507" i="1"/>
  <c r="X507" i="1"/>
  <c r="S505" i="1"/>
  <c r="T505" i="1"/>
  <c r="U505" i="1"/>
  <c r="V505" i="1"/>
  <c r="W505" i="1"/>
  <c r="X505" i="1"/>
  <c r="S503" i="1"/>
  <c r="T503" i="1"/>
  <c r="U503" i="1"/>
  <c r="V503" i="1"/>
  <c r="X503" i="1"/>
  <c r="W503" i="1"/>
  <c r="S501" i="1"/>
  <c r="T501" i="1"/>
  <c r="U501" i="1"/>
  <c r="V501" i="1"/>
  <c r="W501" i="1"/>
  <c r="X501" i="1"/>
  <c r="S499" i="1"/>
  <c r="T499" i="1"/>
  <c r="U499" i="1"/>
  <c r="V499" i="1"/>
  <c r="W499" i="1"/>
  <c r="X499" i="1"/>
  <c r="S497" i="1"/>
  <c r="T497" i="1"/>
  <c r="U497" i="1"/>
  <c r="V497" i="1"/>
  <c r="W497" i="1"/>
  <c r="X497" i="1"/>
  <c r="S495" i="1"/>
  <c r="T495" i="1"/>
  <c r="U495" i="1"/>
  <c r="V495" i="1"/>
  <c r="X495" i="1"/>
  <c r="W495" i="1"/>
  <c r="S493" i="1"/>
  <c r="T493" i="1"/>
  <c r="U493" i="1"/>
  <c r="V493" i="1"/>
  <c r="W493" i="1"/>
  <c r="X493" i="1"/>
  <c r="S491" i="1"/>
  <c r="T491" i="1"/>
  <c r="U491" i="1"/>
  <c r="V491" i="1"/>
  <c r="W491" i="1"/>
  <c r="X491" i="1"/>
  <c r="S489" i="1"/>
  <c r="T489" i="1"/>
  <c r="U489" i="1"/>
  <c r="V489" i="1"/>
  <c r="W489" i="1"/>
  <c r="X489" i="1"/>
  <c r="S487" i="1"/>
  <c r="T487" i="1"/>
  <c r="U487" i="1"/>
  <c r="V487" i="1"/>
  <c r="X487" i="1"/>
  <c r="W487" i="1"/>
  <c r="S485" i="1"/>
  <c r="T485" i="1"/>
  <c r="U485" i="1"/>
  <c r="V485" i="1"/>
  <c r="W485" i="1"/>
  <c r="X485" i="1"/>
  <c r="S483" i="1"/>
  <c r="T483" i="1"/>
  <c r="V483" i="1"/>
  <c r="U483" i="1"/>
  <c r="W483" i="1"/>
  <c r="X483" i="1"/>
  <c r="S481" i="1"/>
  <c r="T481" i="1"/>
  <c r="U481" i="1"/>
  <c r="V481" i="1"/>
  <c r="W481" i="1"/>
  <c r="X481" i="1"/>
  <c r="S479" i="1"/>
  <c r="T479" i="1"/>
  <c r="U479" i="1"/>
  <c r="V479" i="1"/>
  <c r="X479" i="1"/>
  <c r="W479" i="1"/>
  <c r="S477" i="1"/>
  <c r="T477" i="1"/>
  <c r="U477" i="1"/>
  <c r="V477" i="1"/>
  <c r="W477" i="1"/>
  <c r="X477" i="1"/>
  <c r="S475" i="1"/>
  <c r="T475" i="1"/>
  <c r="V475" i="1"/>
  <c r="U475" i="1"/>
  <c r="W475" i="1"/>
  <c r="X475" i="1"/>
  <c r="S473" i="1"/>
  <c r="T473" i="1"/>
  <c r="U473" i="1"/>
  <c r="V473" i="1"/>
  <c r="W473" i="1"/>
  <c r="X473" i="1"/>
  <c r="S471" i="1"/>
  <c r="T471" i="1"/>
  <c r="U471" i="1"/>
  <c r="V471" i="1"/>
  <c r="X471" i="1"/>
  <c r="W471" i="1"/>
  <c r="S469" i="1"/>
  <c r="T469" i="1"/>
  <c r="U469" i="1"/>
  <c r="V469" i="1"/>
  <c r="W469" i="1"/>
  <c r="X469" i="1"/>
  <c r="S467" i="1"/>
  <c r="T467" i="1"/>
  <c r="U467" i="1"/>
  <c r="V467" i="1"/>
  <c r="W467" i="1"/>
  <c r="X467" i="1"/>
  <c r="S465" i="1"/>
  <c r="T465" i="1"/>
  <c r="U465" i="1"/>
  <c r="V465" i="1"/>
  <c r="W465" i="1"/>
  <c r="X465" i="1"/>
  <c r="S463" i="1"/>
  <c r="T463" i="1"/>
  <c r="U463" i="1"/>
  <c r="V463" i="1"/>
  <c r="X463" i="1"/>
  <c r="W463" i="1"/>
  <c r="S461" i="1"/>
  <c r="T461" i="1"/>
  <c r="U461" i="1"/>
  <c r="V461" i="1"/>
  <c r="W461" i="1"/>
  <c r="X461" i="1"/>
  <c r="S459" i="1"/>
  <c r="T459" i="1"/>
  <c r="U459" i="1"/>
  <c r="V459" i="1"/>
  <c r="W459" i="1"/>
  <c r="X459" i="1"/>
  <c r="S457" i="1"/>
  <c r="T457" i="1"/>
  <c r="U457" i="1"/>
  <c r="V457" i="1"/>
  <c r="W457" i="1"/>
  <c r="X457" i="1"/>
  <c r="S455" i="1"/>
  <c r="T455" i="1"/>
  <c r="U455" i="1"/>
  <c r="V455" i="1"/>
  <c r="X455" i="1"/>
  <c r="W455" i="1"/>
  <c r="S453" i="1"/>
  <c r="T453" i="1"/>
  <c r="U453" i="1"/>
  <c r="V453" i="1"/>
  <c r="W453" i="1"/>
  <c r="X453" i="1"/>
  <c r="S451" i="1"/>
  <c r="T451" i="1"/>
  <c r="U451" i="1"/>
  <c r="V451" i="1"/>
  <c r="W451" i="1"/>
  <c r="X451" i="1"/>
  <c r="S449" i="1"/>
  <c r="T449" i="1"/>
  <c r="U449" i="1"/>
  <c r="V449" i="1"/>
  <c r="W449" i="1"/>
  <c r="X449" i="1"/>
  <c r="S447" i="1"/>
  <c r="T447" i="1"/>
  <c r="U447" i="1"/>
  <c r="V447" i="1"/>
  <c r="X447" i="1"/>
  <c r="W447" i="1"/>
  <c r="S445" i="1"/>
  <c r="T445" i="1"/>
  <c r="U445" i="1"/>
  <c r="V445" i="1"/>
  <c r="W445" i="1"/>
  <c r="X445" i="1"/>
  <c r="S443" i="1"/>
  <c r="T443" i="1"/>
  <c r="V443" i="1"/>
  <c r="U443" i="1"/>
  <c r="W443" i="1"/>
  <c r="X443" i="1"/>
  <c r="S441" i="1"/>
  <c r="T441" i="1"/>
  <c r="U441" i="1"/>
  <c r="V441" i="1"/>
  <c r="W441" i="1"/>
  <c r="X441" i="1"/>
  <c r="S439" i="1"/>
  <c r="T439" i="1"/>
  <c r="U439" i="1"/>
  <c r="V439" i="1"/>
  <c r="X439" i="1"/>
  <c r="W439" i="1"/>
  <c r="S437" i="1"/>
  <c r="T437" i="1"/>
  <c r="U437" i="1"/>
  <c r="V437" i="1"/>
  <c r="W437" i="1"/>
  <c r="X437" i="1"/>
  <c r="S435" i="1"/>
  <c r="T435" i="1"/>
  <c r="U435" i="1"/>
  <c r="V435" i="1"/>
  <c r="W435" i="1"/>
  <c r="X435" i="1"/>
  <c r="S433" i="1"/>
  <c r="T433" i="1"/>
  <c r="U433" i="1"/>
  <c r="V433" i="1"/>
  <c r="W433" i="1"/>
  <c r="X433" i="1"/>
  <c r="S431" i="1"/>
  <c r="T431" i="1"/>
  <c r="U431" i="1"/>
  <c r="X431" i="1"/>
  <c r="W431" i="1"/>
  <c r="V431" i="1"/>
  <c r="S429" i="1"/>
  <c r="T429" i="1"/>
  <c r="U429" i="1"/>
  <c r="V429" i="1"/>
  <c r="W429" i="1"/>
  <c r="X429" i="1"/>
  <c r="S427" i="1"/>
  <c r="T427" i="1"/>
  <c r="U427" i="1"/>
  <c r="V427" i="1"/>
  <c r="W427" i="1"/>
  <c r="X427" i="1"/>
  <c r="S425" i="1"/>
  <c r="T425" i="1"/>
  <c r="U425" i="1"/>
  <c r="V425" i="1"/>
  <c r="W425" i="1"/>
  <c r="X425" i="1"/>
  <c r="S423" i="1"/>
  <c r="T423" i="1"/>
  <c r="U423" i="1"/>
  <c r="V423" i="1"/>
  <c r="X423" i="1"/>
  <c r="W423" i="1"/>
  <c r="S421" i="1"/>
  <c r="T421" i="1"/>
  <c r="U421" i="1"/>
  <c r="V421" i="1"/>
  <c r="W421" i="1"/>
  <c r="X421" i="1"/>
  <c r="S419" i="1"/>
  <c r="T419" i="1"/>
  <c r="U419" i="1"/>
  <c r="V419" i="1"/>
  <c r="W419" i="1"/>
  <c r="X419" i="1"/>
  <c r="S417" i="1"/>
  <c r="T417" i="1"/>
  <c r="U417" i="1"/>
  <c r="V417" i="1"/>
  <c r="W417" i="1"/>
  <c r="X417" i="1"/>
  <c r="S415" i="1"/>
  <c r="T415" i="1"/>
  <c r="U415" i="1"/>
  <c r="V415" i="1"/>
  <c r="X415" i="1"/>
  <c r="W415" i="1"/>
  <c r="S413" i="1"/>
  <c r="T413" i="1"/>
  <c r="U413" i="1"/>
  <c r="V413" i="1"/>
  <c r="W413" i="1"/>
  <c r="X413" i="1"/>
  <c r="S411" i="1"/>
  <c r="T411" i="1"/>
  <c r="V411" i="1"/>
  <c r="U411" i="1"/>
  <c r="W411" i="1"/>
  <c r="X411" i="1"/>
  <c r="S409" i="1"/>
  <c r="T409" i="1"/>
  <c r="U409" i="1"/>
  <c r="V409" i="1"/>
  <c r="W409" i="1"/>
  <c r="X409" i="1"/>
  <c r="S407" i="1"/>
  <c r="T407" i="1"/>
  <c r="U407" i="1"/>
  <c r="V407" i="1"/>
  <c r="X407" i="1"/>
  <c r="W407" i="1"/>
  <c r="S405" i="1"/>
  <c r="T405" i="1"/>
  <c r="U405" i="1"/>
  <c r="V405" i="1"/>
  <c r="W405" i="1"/>
  <c r="X405" i="1"/>
  <c r="S403" i="1"/>
  <c r="T403" i="1"/>
  <c r="U403" i="1"/>
  <c r="V403" i="1"/>
  <c r="W403" i="1"/>
  <c r="X403" i="1"/>
  <c r="S401" i="1"/>
  <c r="T401" i="1"/>
  <c r="U401" i="1"/>
  <c r="V401" i="1"/>
  <c r="W401" i="1"/>
  <c r="X401" i="1"/>
  <c r="S399" i="1"/>
  <c r="T399" i="1"/>
  <c r="U399" i="1"/>
  <c r="V399" i="1"/>
  <c r="X399" i="1"/>
  <c r="W399" i="1"/>
  <c r="S397" i="1"/>
  <c r="T397" i="1"/>
  <c r="U397" i="1"/>
  <c r="V397" i="1"/>
  <c r="W397" i="1"/>
  <c r="X397" i="1"/>
  <c r="S395" i="1"/>
  <c r="T395" i="1"/>
  <c r="U395" i="1"/>
  <c r="V395" i="1"/>
  <c r="W395" i="1"/>
  <c r="X395" i="1"/>
  <c r="S393" i="1"/>
  <c r="T393" i="1"/>
  <c r="U393" i="1"/>
  <c r="V393" i="1"/>
  <c r="X393" i="1"/>
  <c r="W393" i="1"/>
  <c r="S391" i="1"/>
  <c r="T391" i="1"/>
  <c r="U391" i="1"/>
  <c r="V391" i="1"/>
  <c r="X391" i="1"/>
  <c r="W391" i="1"/>
  <c r="S389" i="1"/>
  <c r="T389" i="1"/>
  <c r="U389" i="1"/>
  <c r="V389" i="1"/>
  <c r="W389" i="1"/>
  <c r="X389" i="1"/>
  <c r="S387" i="1"/>
  <c r="T387" i="1"/>
  <c r="U387" i="1"/>
  <c r="V387" i="1"/>
  <c r="W387" i="1"/>
  <c r="X387" i="1"/>
  <c r="S385" i="1"/>
  <c r="T385" i="1"/>
  <c r="U385" i="1"/>
  <c r="V385" i="1"/>
  <c r="X385" i="1"/>
  <c r="W385" i="1"/>
  <c r="S383" i="1"/>
  <c r="T383" i="1"/>
  <c r="U383" i="1"/>
  <c r="V383" i="1"/>
  <c r="X383" i="1"/>
  <c r="W383" i="1"/>
  <c r="S381" i="1"/>
  <c r="T381" i="1"/>
  <c r="U381" i="1"/>
  <c r="V381" i="1"/>
  <c r="W381" i="1"/>
  <c r="X381" i="1"/>
  <c r="S379" i="1"/>
  <c r="T379" i="1"/>
  <c r="V379" i="1"/>
  <c r="U379" i="1"/>
  <c r="W379" i="1"/>
  <c r="X379" i="1"/>
  <c r="S377" i="1"/>
  <c r="T377" i="1"/>
  <c r="U377" i="1"/>
  <c r="V377" i="1"/>
  <c r="X377" i="1"/>
  <c r="W377" i="1"/>
  <c r="S375" i="1"/>
  <c r="T375" i="1"/>
  <c r="U375" i="1"/>
  <c r="V375" i="1"/>
  <c r="X375" i="1"/>
  <c r="W375" i="1"/>
  <c r="S373" i="1"/>
  <c r="T373" i="1"/>
  <c r="U373" i="1"/>
  <c r="V373" i="1"/>
  <c r="W373" i="1"/>
  <c r="X373" i="1"/>
  <c r="S371" i="1"/>
  <c r="T371" i="1"/>
  <c r="U371" i="1"/>
  <c r="V371" i="1"/>
  <c r="W371" i="1"/>
  <c r="X371" i="1"/>
  <c r="S369" i="1"/>
  <c r="T369" i="1"/>
  <c r="U369" i="1"/>
  <c r="V369" i="1"/>
  <c r="X369" i="1"/>
  <c r="W369" i="1"/>
  <c r="S367" i="1"/>
  <c r="T367" i="1"/>
  <c r="U367" i="1"/>
  <c r="X367" i="1"/>
  <c r="V367" i="1"/>
  <c r="W367" i="1"/>
  <c r="S365" i="1"/>
  <c r="T365" i="1"/>
  <c r="U365" i="1"/>
  <c r="V365" i="1"/>
  <c r="W365" i="1"/>
  <c r="X365" i="1"/>
  <c r="S363" i="1"/>
  <c r="T363" i="1"/>
  <c r="U363" i="1"/>
  <c r="V363" i="1"/>
  <c r="W363" i="1"/>
  <c r="X363" i="1"/>
  <c r="S361" i="1"/>
  <c r="T361" i="1"/>
  <c r="U361" i="1"/>
  <c r="V361" i="1"/>
  <c r="X361" i="1"/>
  <c r="W361" i="1"/>
  <c r="S359" i="1"/>
  <c r="T359" i="1"/>
  <c r="U359" i="1"/>
  <c r="V359" i="1"/>
  <c r="X359" i="1"/>
  <c r="W359" i="1"/>
  <c r="S357" i="1"/>
  <c r="T357" i="1"/>
  <c r="U357" i="1"/>
  <c r="V357" i="1"/>
  <c r="W357" i="1"/>
  <c r="X357" i="1"/>
  <c r="S355" i="1"/>
  <c r="T355" i="1"/>
  <c r="U355" i="1"/>
  <c r="V355" i="1"/>
  <c r="W355" i="1"/>
  <c r="X355" i="1"/>
  <c r="S353" i="1"/>
  <c r="T353" i="1"/>
  <c r="U353" i="1"/>
  <c r="V353" i="1"/>
  <c r="X353" i="1"/>
  <c r="W353" i="1"/>
  <c r="S351" i="1"/>
  <c r="T351" i="1"/>
  <c r="U351" i="1"/>
  <c r="V351" i="1"/>
  <c r="X351" i="1"/>
  <c r="W351" i="1"/>
  <c r="S349" i="1"/>
  <c r="T349" i="1"/>
  <c r="U349" i="1"/>
  <c r="V349" i="1"/>
  <c r="W349" i="1"/>
  <c r="X349" i="1"/>
  <c r="S347" i="1"/>
  <c r="T347" i="1"/>
  <c r="V347" i="1"/>
  <c r="U347" i="1"/>
  <c r="W347" i="1"/>
  <c r="X347" i="1"/>
  <c r="S345" i="1"/>
  <c r="T345" i="1"/>
  <c r="U345" i="1"/>
  <c r="X345" i="1"/>
  <c r="V345" i="1"/>
  <c r="W345" i="1"/>
  <c r="S343" i="1"/>
  <c r="T343" i="1"/>
  <c r="U343" i="1"/>
  <c r="V343" i="1"/>
  <c r="X343" i="1"/>
  <c r="W343" i="1"/>
  <c r="S341" i="1"/>
  <c r="T341" i="1"/>
  <c r="U341" i="1"/>
  <c r="V341" i="1"/>
  <c r="W341" i="1"/>
  <c r="X341" i="1"/>
  <c r="S339" i="1"/>
  <c r="T339" i="1"/>
  <c r="U339" i="1"/>
  <c r="V339" i="1"/>
  <c r="W339" i="1"/>
  <c r="X339" i="1"/>
  <c r="S337" i="1"/>
  <c r="T337" i="1"/>
  <c r="U337" i="1"/>
  <c r="V337" i="1"/>
  <c r="X337" i="1"/>
  <c r="W337" i="1"/>
  <c r="S335" i="1"/>
  <c r="T335" i="1"/>
  <c r="U335" i="1"/>
  <c r="X335" i="1"/>
  <c r="V335" i="1"/>
  <c r="W335" i="1"/>
  <c r="S333" i="1"/>
  <c r="T333" i="1"/>
  <c r="U333" i="1"/>
  <c r="V333" i="1"/>
  <c r="W333" i="1"/>
  <c r="X333" i="1"/>
  <c r="S331" i="1"/>
  <c r="T331" i="1"/>
  <c r="U331" i="1"/>
  <c r="V331" i="1"/>
  <c r="W331" i="1"/>
  <c r="X331" i="1"/>
  <c r="S329" i="1"/>
  <c r="T329" i="1"/>
  <c r="U329" i="1"/>
  <c r="V329" i="1"/>
  <c r="X329" i="1"/>
  <c r="W329" i="1"/>
  <c r="S327" i="1"/>
  <c r="T327" i="1"/>
  <c r="U327" i="1"/>
  <c r="V327" i="1"/>
  <c r="X327" i="1"/>
  <c r="W327" i="1"/>
  <c r="S325" i="1"/>
  <c r="T325" i="1"/>
  <c r="U325" i="1"/>
  <c r="V325" i="1"/>
  <c r="W325" i="1"/>
  <c r="X325" i="1"/>
  <c r="S323" i="1"/>
  <c r="T323" i="1"/>
  <c r="U323" i="1"/>
  <c r="V323" i="1"/>
  <c r="W323" i="1"/>
  <c r="X323" i="1"/>
  <c r="S321" i="1"/>
  <c r="T321" i="1"/>
  <c r="U321" i="1"/>
  <c r="V321" i="1"/>
  <c r="X321" i="1"/>
  <c r="W321" i="1"/>
  <c r="S319" i="1"/>
  <c r="T319" i="1"/>
  <c r="U319" i="1"/>
  <c r="V319" i="1"/>
  <c r="X319" i="1"/>
  <c r="W319" i="1"/>
  <c r="S317" i="1"/>
  <c r="T317" i="1"/>
  <c r="U317" i="1"/>
  <c r="V317" i="1"/>
  <c r="W317" i="1"/>
  <c r="X317" i="1"/>
  <c r="S315" i="1"/>
  <c r="T315" i="1"/>
  <c r="V315" i="1"/>
  <c r="U315" i="1"/>
  <c r="W315" i="1"/>
  <c r="X315" i="1"/>
  <c r="S313" i="1"/>
  <c r="T313" i="1"/>
  <c r="U313" i="1"/>
  <c r="V313" i="1"/>
  <c r="X313" i="1"/>
  <c r="W313" i="1"/>
  <c r="S311" i="1"/>
  <c r="T311" i="1"/>
  <c r="U311" i="1"/>
  <c r="V311" i="1"/>
  <c r="X311" i="1"/>
  <c r="W311" i="1"/>
  <c r="S309" i="1"/>
  <c r="T309" i="1"/>
  <c r="U309" i="1"/>
  <c r="V309" i="1"/>
  <c r="W309" i="1"/>
  <c r="X309" i="1"/>
  <c r="S307" i="1"/>
  <c r="T307" i="1"/>
  <c r="U307" i="1"/>
  <c r="V307" i="1"/>
  <c r="W307" i="1"/>
  <c r="X307" i="1"/>
  <c r="S305" i="1"/>
  <c r="T305" i="1"/>
  <c r="U305" i="1"/>
  <c r="V305" i="1"/>
  <c r="X305" i="1"/>
  <c r="W305" i="1"/>
  <c r="S303" i="1"/>
  <c r="T303" i="1"/>
  <c r="U303" i="1"/>
  <c r="X303" i="1"/>
  <c r="W303" i="1"/>
  <c r="V303" i="1"/>
  <c r="S301" i="1"/>
  <c r="T301" i="1"/>
  <c r="U301" i="1"/>
  <c r="V301" i="1"/>
  <c r="W301" i="1"/>
  <c r="X301" i="1"/>
  <c r="S299" i="1"/>
  <c r="T299" i="1"/>
  <c r="U299" i="1"/>
  <c r="V299" i="1"/>
  <c r="W299" i="1"/>
  <c r="X299" i="1"/>
  <c r="S297" i="1"/>
  <c r="T297" i="1"/>
  <c r="U297" i="1"/>
  <c r="V297" i="1"/>
  <c r="X297" i="1"/>
  <c r="W297" i="1"/>
  <c r="S295" i="1"/>
  <c r="T295" i="1"/>
  <c r="U295" i="1"/>
  <c r="V295" i="1"/>
  <c r="X295" i="1"/>
  <c r="W295" i="1"/>
  <c r="S293" i="1"/>
  <c r="T293" i="1"/>
  <c r="U293" i="1"/>
  <c r="V293" i="1"/>
  <c r="W293" i="1"/>
  <c r="X293" i="1"/>
  <c r="S291" i="1"/>
  <c r="T291" i="1"/>
  <c r="U291" i="1"/>
  <c r="V291" i="1"/>
  <c r="W291" i="1"/>
  <c r="X291" i="1"/>
  <c r="S289" i="1"/>
  <c r="T289" i="1"/>
  <c r="U289" i="1"/>
  <c r="V289" i="1"/>
  <c r="X289" i="1"/>
  <c r="W289" i="1"/>
  <c r="S287" i="1"/>
  <c r="T287" i="1"/>
  <c r="U287" i="1"/>
  <c r="V287" i="1"/>
  <c r="X287" i="1"/>
  <c r="W287" i="1"/>
  <c r="S285" i="1"/>
  <c r="U285" i="1"/>
  <c r="T285" i="1"/>
  <c r="V285" i="1"/>
  <c r="W285" i="1"/>
  <c r="X285" i="1"/>
  <c r="S283" i="1"/>
  <c r="T283" i="1"/>
  <c r="V283" i="1"/>
  <c r="U283" i="1"/>
  <c r="W283" i="1"/>
  <c r="X283" i="1"/>
  <c r="S281" i="1"/>
  <c r="T281" i="1"/>
  <c r="U281" i="1"/>
  <c r="V281" i="1"/>
  <c r="X281" i="1"/>
  <c r="W281" i="1"/>
  <c r="S279" i="1"/>
  <c r="T279" i="1"/>
  <c r="U279" i="1"/>
  <c r="V279" i="1"/>
  <c r="X279" i="1"/>
  <c r="W279" i="1"/>
  <c r="S277" i="1"/>
  <c r="T277" i="1"/>
  <c r="U277" i="1"/>
  <c r="V277" i="1"/>
  <c r="W277" i="1"/>
  <c r="X277" i="1"/>
  <c r="S275" i="1"/>
  <c r="T275" i="1"/>
  <c r="U275" i="1"/>
  <c r="V275" i="1"/>
  <c r="W275" i="1"/>
  <c r="X275" i="1"/>
  <c r="S273" i="1"/>
  <c r="T273" i="1"/>
  <c r="U273" i="1"/>
  <c r="V273" i="1"/>
  <c r="X273" i="1"/>
  <c r="W273" i="1"/>
  <c r="S271" i="1"/>
  <c r="T271" i="1"/>
  <c r="U271" i="1"/>
  <c r="V271" i="1"/>
  <c r="X271" i="1"/>
  <c r="W271" i="1"/>
  <c r="S269" i="1"/>
  <c r="T269" i="1"/>
  <c r="U269" i="1"/>
  <c r="V269" i="1"/>
  <c r="W269" i="1"/>
  <c r="X269" i="1"/>
  <c r="S267" i="1"/>
  <c r="T267" i="1"/>
  <c r="U267" i="1"/>
  <c r="V267" i="1"/>
  <c r="X267" i="1"/>
  <c r="W267" i="1"/>
  <c r="S265" i="1"/>
  <c r="T265" i="1"/>
  <c r="U265" i="1"/>
  <c r="V265" i="1"/>
  <c r="W265" i="1"/>
  <c r="X265" i="1"/>
  <c r="S263" i="1"/>
  <c r="T263" i="1"/>
  <c r="U263" i="1"/>
  <c r="V263" i="1"/>
  <c r="W263" i="1"/>
  <c r="X263" i="1"/>
  <c r="S261" i="1"/>
  <c r="T261" i="1"/>
  <c r="U261" i="1"/>
  <c r="V261" i="1"/>
  <c r="W261" i="1"/>
  <c r="X261" i="1"/>
  <c r="S259" i="1"/>
  <c r="T259" i="1"/>
  <c r="U259" i="1"/>
  <c r="V259" i="1"/>
  <c r="X259" i="1"/>
  <c r="W259" i="1"/>
  <c r="S257" i="1"/>
  <c r="T257" i="1"/>
  <c r="U257" i="1"/>
  <c r="W257" i="1"/>
  <c r="V257" i="1"/>
  <c r="X257" i="1"/>
  <c r="S255" i="1"/>
  <c r="T255" i="1"/>
  <c r="U255" i="1"/>
  <c r="V255" i="1"/>
  <c r="X255" i="1"/>
  <c r="W255" i="1"/>
  <c r="S253" i="1"/>
  <c r="T253" i="1"/>
  <c r="U253" i="1"/>
  <c r="V253" i="1"/>
  <c r="W253" i="1"/>
  <c r="X253" i="1"/>
  <c r="S251" i="1"/>
  <c r="T251" i="1"/>
  <c r="V251" i="1"/>
  <c r="U251" i="1"/>
  <c r="X251" i="1"/>
  <c r="W251" i="1"/>
  <c r="S249" i="1"/>
  <c r="T249" i="1"/>
  <c r="U249" i="1"/>
  <c r="W249" i="1"/>
  <c r="V249" i="1"/>
  <c r="X249" i="1"/>
  <c r="S247" i="1"/>
  <c r="T247" i="1"/>
  <c r="U247" i="1"/>
  <c r="V247" i="1"/>
  <c r="W247" i="1"/>
  <c r="X247" i="1"/>
  <c r="S245" i="1"/>
  <c r="T245" i="1"/>
  <c r="U245" i="1"/>
  <c r="V245" i="1"/>
  <c r="W245" i="1"/>
  <c r="X245" i="1"/>
  <c r="S243" i="1"/>
  <c r="T243" i="1"/>
  <c r="U243" i="1"/>
  <c r="V243" i="1"/>
  <c r="X243" i="1"/>
  <c r="W243" i="1"/>
  <c r="S241" i="1"/>
  <c r="T241" i="1"/>
  <c r="U241" i="1"/>
  <c r="V241" i="1"/>
  <c r="W241" i="1"/>
  <c r="X241" i="1"/>
  <c r="S239" i="1"/>
  <c r="T239" i="1"/>
  <c r="U239" i="1"/>
  <c r="V239" i="1"/>
  <c r="X239" i="1"/>
  <c r="W239" i="1"/>
  <c r="S237" i="1"/>
  <c r="T237" i="1"/>
  <c r="U237" i="1"/>
  <c r="V237" i="1"/>
  <c r="W237" i="1"/>
  <c r="X237" i="1"/>
  <c r="T235" i="1"/>
  <c r="S235" i="1"/>
  <c r="U235" i="1"/>
  <c r="V235" i="1"/>
  <c r="X235" i="1"/>
  <c r="W235" i="1"/>
  <c r="S233" i="1"/>
  <c r="T233" i="1"/>
  <c r="V233" i="1"/>
  <c r="U233" i="1"/>
  <c r="W233" i="1"/>
  <c r="X233" i="1"/>
  <c r="S231" i="1"/>
  <c r="T231" i="1"/>
  <c r="U231" i="1"/>
  <c r="V231" i="1"/>
  <c r="W231" i="1"/>
  <c r="X231" i="1"/>
  <c r="S229" i="1"/>
  <c r="T229" i="1"/>
  <c r="U229" i="1"/>
  <c r="V229" i="1"/>
  <c r="W229" i="1"/>
  <c r="X229" i="1"/>
  <c r="S227" i="1"/>
  <c r="T227" i="1"/>
  <c r="U227" i="1"/>
  <c r="V227" i="1"/>
  <c r="X227" i="1"/>
  <c r="W227" i="1"/>
  <c r="S225" i="1"/>
  <c r="T225" i="1"/>
  <c r="U225" i="1"/>
  <c r="V225" i="1"/>
  <c r="W225" i="1"/>
  <c r="X225" i="1"/>
  <c r="S223" i="1"/>
  <c r="T223" i="1"/>
  <c r="U223" i="1"/>
  <c r="V223" i="1"/>
  <c r="X223" i="1"/>
  <c r="W223" i="1"/>
  <c r="S221" i="1"/>
  <c r="U221" i="1"/>
  <c r="T221" i="1"/>
  <c r="V221" i="1"/>
  <c r="W221" i="1"/>
  <c r="X221" i="1"/>
  <c r="S219" i="1"/>
  <c r="T219" i="1"/>
  <c r="U219" i="1"/>
  <c r="V219" i="1"/>
  <c r="X219" i="1"/>
  <c r="W219" i="1"/>
  <c r="S217" i="1"/>
  <c r="T217" i="1"/>
  <c r="U217" i="1"/>
  <c r="V217" i="1"/>
  <c r="W217" i="1"/>
  <c r="X217" i="1"/>
  <c r="S215" i="1"/>
  <c r="T215" i="1"/>
  <c r="U215" i="1"/>
  <c r="V215" i="1"/>
  <c r="W215" i="1"/>
  <c r="X215" i="1"/>
  <c r="S213" i="1"/>
  <c r="T213" i="1"/>
  <c r="U213" i="1"/>
  <c r="V213" i="1"/>
  <c r="W213" i="1"/>
  <c r="X213" i="1"/>
  <c r="S211" i="1"/>
  <c r="T211" i="1"/>
  <c r="U211" i="1"/>
  <c r="V211" i="1"/>
  <c r="X211" i="1"/>
  <c r="W211" i="1"/>
  <c r="S209" i="1"/>
  <c r="T209" i="1"/>
  <c r="U209" i="1"/>
  <c r="V209" i="1"/>
  <c r="W209" i="1"/>
  <c r="X209" i="1"/>
  <c r="S207" i="1"/>
  <c r="T207" i="1"/>
  <c r="V207" i="1"/>
  <c r="U207" i="1"/>
  <c r="X207" i="1"/>
  <c r="W207" i="1"/>
  <c r="S205" i="1"/>
  <c r="T205" i="1"/>
  <c r="U205" i="1"/>
  <c r="V205" i="1"/>
  <c r="W205" i="1"/>
  <c r="X205" i="1"/>
  <c r="S203" i="1"/>
  <c r="T203" i="1"/>
  <c r="U203" i="1"/>
  <c r="V203" i="1"/>
  <c r="X203" i="1"/>
  <c r="W203" i="1"/>
  <c r="S201" i="1"/>
  <c r="T201" i="1"/>
  <c r="U201" i="1"/>
  <c r="V201" i="1"/>
  <c r="W201" i="1"/>
  <c r="X201" i="1"/>
  <c r="S199" i="1"/>
  <c r="T199" i="1"/>
  <c r="U199" i="1"/>
  <c r="V199" i="1"/>
  <c r="W199" i="1"/>
  <c r="X199" i="1"/>
  <c r="S197" i="1"/>
  <c r="T197" i="1"/>
  <c r="U197" i="1"/>
  <c r="V197" i="1"/>
  <c r="W197" i="1"/>
  <c r="X197" i="1"/>
  <c r="S195" i="1"/>
  <c r="T195" i="1"/>
  <c r="U195" i="1"/>
  <c r="V195" i="1"/>
  <c r="X195" i="1"/>
  <c r="W195" i="1"/>
  <c r="S193" i="1"/>
  <c r="T193" i="1"/>
  <c r="U193" i="1"/>
  <c r="V193" i="1"/>
  <c r="W193" i="1"/>
  <c r="X193" i="1"/>
  <c r="S191" i="1"/>
  <c r="T191" i="1"/>
  <c r="V191" i="1"/>
  <c r="U191" i="1"/>
  <c r="X191" i="1"/>
  <c r="W191" i="1"/>
  <c r="S189" i="1"/>
  <c r="T189" i="1"/>
  <c r="U189" i="1"/>
  <c r="V189" i="1"/>
  <c r="W189" i="1"/>
  <c r="X189" i="1"/>
  <c r="S187" i="1"/>
  <c r="T187" i="1"/>
  <c r="U187" i="1"/>
  <c r="V187" i="1"/>
  <c r="X187" i="1"/>
  <c r="W187" i="1"/>
  <c r="S185" i="1"/>
  <c r="T185" i="1"/>
  <c r="U185" i="1"/>
  <c r="V185" i="1"/>
  <c r="W185" i="1"/>
  <c r="X185" i="1"/>
  <c r="S183" i="1"/>
  <c r="T183" i="1"/>
  <c r="U183" i="1"/>
  <c r="V183" i="1"/>
  <c r="W183" i="1"/>
  <c r="X183" i="1"/>
  <c r="S181" i="1"/>
  <c r="T181" i="1"/>
  <c r="U181" i="1"/>
  <c r="V181" i="1"/>
  <c r="W181" i="1"/>
  <c r="X181" i="1"/>
  <c r="S179" i="1"/>
  <c r="U179" i="1"/>
  <c r="T179" i="1"/>
  <c r="V179" i="1"/>
  <c r="X179" i="1"/>
  <c r="W179" i="1"/>
  <c r="S177" i="1"/>
  <c r="T177" i="1"/>
  <c r="U177" i="1"/>
  <c r="V177" i="1"/>
  <c r="W177" i="1"/>
  <c r="X177" i="1"/>
  <c r="S175" i="1"/>
  <c r="T175" i="1"/>
  <c r="V175" i="1"/>
  <c r="U175" i="1"/>
  <c r="X175" i="1"/>
  <c r="W175" i="1"/>
  <c r="S173" i="1"/>
  <c r="U173" i="1"/>
  <c r="T173" i="1"/>
  <c r="V173" i="1"/>
  <c r="W173" i="1"/>
  <c r="X173" i="1"/>
  <c r="S171" i="1"/>
  <c r="T171" i="1"/>
  <c r="U171" i="1"/>
  <c r="V171" i="1"/>
  <c r="X171" i="1"/>
  <c r="W171" i="1"/>
  <c r="S169" i="1"/>
  <c r="T169" i="1"/>
  <c r="U169" i="1"/>
  <c r="V169" i="1"/>
  <c r="W169" i="1"/>
  <c r="X169" i="1"/>
  <c r="S167" i="1"/>
  <c r="T167" i="1"/>
  <c r="U167" i="1"/>
  <c r="V167" i="1"/>
  <c r="W167" i="1"/>
  <c r="X167" i="1"/>
  <c r="S165" i="1"/>
  <c r="T165" i="1"/>
  <c r="U165" i="1"/>
  <c r="V165" i="1"/>
  <c r="W165" i="1"/>
  <c r="X165" i="1"/>
  <c r="S163" i="1"/>
  <c r="T163" i="1"/>
  <c r="U163" i="1"/>
  <c r="V163" i="1"/>
  <c r="X163" i="1"/>
  <c r="W163" i="1"/>
  <c r="S161" i="1"/>
  <c r="T161" i="1"/>
  <c r="U161" i="1"/>
  <c r="V161" i="1"/>
  <c r="W161" i="1"/>
  <c r="X161" i="1"/>
  <c r="S159" i="1"/>
  <c r="T159" i="1"/>
  <c r="U159" i="1"/>
  <c r="V159" i="1"/>
  <c r="X159" i="1"/>
  <c r="W159" i="1"/>
  <c r="S157" i="1"/>
  <c r="U157" i="1"/>
  <c r="T157" i="1"/>
  <c r="V157" i="1"/>
  <c r="W157" i="1"/>
  <c r="X157" i="1"/>
  <c r="S155" i="1"/>
  <c r="T155" i="1"/>
  <c r="U155" i="1"/>
  <c r="V155" i="1"/>
  <c r="X155" i="1"/>
  <c r="W155" i="1"/>
  <c r="S153" i="1"/>
  <c r="T153" i="1"/>
  <c r="U153" i="1"/>
  <c r="V153" i="1"/>
  <c r="W153" i="1"/>
  <c r="X153" i="1"/>
  <c r="S151" i="1"/>
  <c r="T151" i="1"/>
  <c r="U151" i="1"/>
  <c r="V151" i="1"/>
  <c r="W151" i="1"/>
  <c r="X151" i="1"/>
  <c r="S131" i="1"/>
  <c r="T131" i="1"/>
  <c r="U131" i="1"/>
  <c r="V131" i="1"/>
  <c r="W131" i="1"/>
  <c r="X131" i="1"/>
  <c r="S147" i="1"/>
  <c r="T147" i="1"/>
  <c r="U147" i="1"/>
  <c r="V147" i="1"/>
  <c r="X147" i="1"/>
  <c r="W147" i="1"/>
  <c r="S145" i="1"/>
  <c r="T145" i="1"/>
  <c r="U145" i="1"/>
  <c r="V145" i="1"/>
  <c r="W145" i="1"/>
  <c r="X145" i="1"/>
  <c r="S143" i="1"/>
  <c r="T143" i="1"/>
  <c r="V143" i="1"/>
  <c r="U143" i="1"/>
  <c r="X143" i="1"/>
  <c r="W143" i="1"/>
  <c r="S141" i="1"/>
  <c r="T141" i="1"/>
  <c r="U141" i="1"/>
  <c r="V141" i="1"/>
  <c r="W141" i="1"/>
  <c r="X141" i="1"/>
  <c r="S139" i="1"/>
  <c r="T139" i="1"/>
  <c r="U139" i="1"/>
  <c r="V139" i="1"/>
  <c r="X139" i="1"/>
  <c r="W139" i="1"/>
  <c r="S137" i="1"/>
  <c r="T137" i="1"/>
  <c r="U137" i="1"/>
  <c r="V137" i="1"/>
  <c r="W137" i="1"/>
  <c r="X137" i="1"/>
  <c r="S135" i="1"/>
  <c r="T135" i="1"/>
  <c r="U135" i="1"/>
  <c r="V135" i="1"/>
  <c r="W135" i="1"/>
  <c r="X135" i="1"/>
  <c r="S133" i="1"/>
  <c r="T133" i="1"/>
  <c r="U133" i="1"/>
  <c r="V133" i="1"/>
  <c r="W133" i="1"/>
  <c r="X133" i="1"/>
  <c r="S115" i="1"/>
  <c r="T115" i="1"/>
  <c r="U115" i="1"/>
  <c r="V115" i="1"/>
  <c r="X115" i="1"/>
  <c r="W115" i="1"/>
  <c r="S129" i="1"/>
  <c r="T129" i="1"/>
  <c r="U129" i="1"/>
  <c r="V129" i="1"/>
  <c r="W129" i="1"/>
  <c r="X129" i="1"/>
  <c r="S127" i="1"/>
  <c r="T127" i="1"/>
  <c r="V127" i="1"/>
  <c r="U127" i="1"/>
  <c r="X127" i="1"/>
  <c r="W127" i="1"/>
  <c r="S125" i="1"/>
  <c r="T125" i="1"/>
  <c r="U125" i="1"/>
  <c r="V125" i="1"/>
  <c r="W125" i="1"/>
  <c r="X125" i="1"/>
  <c r="S123" i="1"/>
  <c r="T123" i="1"/>
  <c r="U123" i="1"/>
  <c r="V123" i="1"/>
  <c r="X123" i="1"/>
  <c r="W123" i="1"/>
  <c r="S121" i="1"/>
  <c r="T121" i="1"/>
  <c r="U121" i="1"/>
  <c r="V121" i="1"/>
  <c r="W121" i="1"/>
  <c r="X121" i="1"/>
  <c r="S119" i="1"/>
  <c r="T119" i="1"/>
  <c r="U119" i="1"/>
  <c r="V119" i="1"/>
  <c r="W119" i="1"/>
  <c r="X119" i="1"/>
  <c r="S117" i="1"/>
  <c r="T117" i="1"/>
  <c r="U117" i="1"/>
  <c r="V117" i="1"/>
  <c r="W117" i="1"/>
  <c r="X117" i="1"/>
  <c r="S149" i="1"/>
  <c r="U149" i="1"/>
  <c r="T149" i="1"/>
  <c r="V149" i="1"/>
  <c r="X149" i="1"/>
  <c r="W149" i="1"/>
  <c r="S113" i="1"/>
  <c r="T113" i="1"/>
  <c r="U113" i="1"/>
  <c r="V113" i="1"/>
  <c r="W113" i="1"/>
  <c r="X113" i="1"/>
  <c r="S111" i="1"/>
  <c r="T111" i="1"/>
  <c r="V111" i="1"/>
  <c r="U111" i="1"/>
  <c r="X111" i="1"/>
  <c r="W111" i="1"/>
  <c r="S109" i="1"/>
  <c r="U109" i="1"/>
  <c r="T109" i="1"/>
  <c r="V109" i="1"/>
  <c r="W109" i="1"/>
  <c r="X109" i="1"/>
  <c r="S107" i="1"/>
  <c r="T107" i="1"/>
  <c r="U107" i="1"/>
  <c r="V107" i="1"/>
  <c r="X107" i="1"/>
  <c r="W107" i="1"/>
  <c r="S105" i="1"/>
  <c r="T105" i="1"/>
  <c r="U105" i="1"/>
  <c r="V105" i="1"/>
  <c r="W105" i="1"/>
  <c r="X105" i="1"/>
  <c r="S103" i="1"/>
  <c r="T103" i="1"/>
  <c r="U103" i="1"/>
  <c r="V103" i="1"/>
  <c r="W103" i="1"/>
  <c r="X103" i="1"/>
  <c r="S101" i="1"/>
  <c r="T101" i="1"/>
  <c r="U101" i="1"/>
  <c r="V101" i="1"/>
  <c r="W101" i="1"/>
  <c r="X101" i="1"/>
  <c r="S99" i="1"/>
  <c r="T99" i="1"/>
  <c r="U99" i="1"/>
  <c r="V99" i="1"/>
  <c r="X99" i="1"/>
  <c r="W99" i="1"/>
  <c r="S97" i="1"/>
  <c r="T97" i="1"/>
  <c r="U97" i="1"/>
  <c r="V97" i="1"/>
  <c r="W97" i="1"/>
  <c r="X97" i="1"/>
  <c r="S95" i="1"/>
  <c r="T95" i="1"/>
  <c r="U95" i="1"/>
  <c r="V95" i="1"/>
  <c r="X95" i="1"/>
  <c r="W95" i="1"/>
  <c r="S93" i="1"/>
  <c r="U93" i="1"/>
  <c r="T93" i="1"/>
  <c r="V93" i="1"/>
  <c r="W93" i="1"/>
  <c r="X93" i="1"/>
  <c r="S91" i="1"/>
  <c r="T91" i="1"/>
  <c r="U91" i="1"/>
  <c r="V91" i="1"/>
  <c r="X91" i="1"/>
  <c r="W91" i="1"/>
  <c r="S89" i="1"/>
  <c r="T89" i="1"/>
  <c r="U89" i="1"/>
  <c r="V89" i="1"/>
  <c r="W89" i="1"/>
  <c r="X89" i="1"/>
  <c r="S87" i="1"/>
  <c r="T87" i="1"/>
  <c r="U87" i="1"/>
  <c r="V87" i="1"/>
  <c r="W87" i="1"/>
  <c r="X87" i="1"/>
  <c r="S85" i="1"/>
  <c r="T85" i="1"/>
  <c r="U85" i="1"/>
  <c r="V85" i="1"/>
  <c r="W85" i="1"/>
  <c r="X85" i="1"/>
  <c r="S83" i="1"/>
  <c r="T83" i="1"/>
  <c r="U83" i="1"/>
  <c r="V83" i="1"/>
  <c r="X83" i="1"/>
  <c r="W83" i="1"/>
  <c r="S81" i="1"/>
  <c r="T81" i="1"/>
  <c r="U81" i="1"/>
  <c r="V81" i="1"/>
  <c r="W81" i="1"/>
  <c r="X81" i="1"/>
  <c r="S79" i="1"/>
  <c r="T79" i="1"/>
  <c r="V79" i="1"/>
  <c r="U79" i="1"/>
  <c r="X79" i="1"/>
  <c r="W79" i="1"/>
  <c r="S77" i="1"/>
  <c r="T77" i="1"/>
  <c r="U77" i="1"/>
  <c r="V77" i="1"/>
  <c r="W77" i="1"/>
  <c r="X77" i="1"/>
  <c r="S75" i="1"/>
  <c r="T75" i="1"/>
  <c r="U75" i="1"/>
  <c r="V75" i="1"/>
  <c r="X75" i="1"/>
  <c r="W75" i="1"/>
  <c r="S73" i="1"/>
  <c r="T73" i="1"/>
  <c r="U73" i="1"/>
  <c r="V73" i="1"/>
  <c r="W73" i="1"/>
  <c r="X73" i="1"/>
  <c r="S71" i="1"/>
  <c r="T71" i="1"/>
  <c r="U71" i="1"/>
  <c r="V71" i="1"/>
  <c r="W71" i="1"/>
  <c r="X71" i="1"/>
  <c r="S69" i="1"/>
  <c r="T69" i="1"/>
  <c r="U69" i="1"/>
  <c r="V69" i="1"/>
  <c r="W69" i="1"/>
  <c r="X69" i="1"/>
  <c r="S67" i="1"/>
  <c r="T67" i="1"/>
  <c r="U67" i="1"/>
  <c r="V67" i="1"/>
  <c r="X67" i="1"/>
  <c r="W67" i="1"/>
  <c r="S65" i="1"/>
  <c r="T65" i="1"/>
  <c r="U65" i="1"/>
  <c r="V65" i="1"/>
  <c r="W65" i="1"/>
  <c r="X65" i="1"/>
  <c r="S63" i="1"/>
  <c r="T63" i="1"/>
  <c r="V63" i="1"/>
  <c r="U63" i="1"/>
  <c r="X63" i="1"/>
  <c r="W63" i="1"/>
  <c r="S61" i="1"/>
  <c r="T61" i="1"/>
  <c r="U61" i="1"/>
  <c r="V61" i="1"/>
  <c r="W61" i="1"/>
  <c r="X61" i="1"/>
  <c r="S59" i="1"/>
  <c r="T59" i="1"/>
  <c r="U59" i="1"/>
  <c r="V59" i="1"/>
  <c r="X59" i="1"/>
  <c r="W59" i="1"/>
  <c r="S57" i="1"/>
  <c r="T57" i="1"/>
  <c r="U57" i="1"/>
  <c r="V57" i="1"/>
  <c r="W57" i="1"/>
  <c r="X57" i="1"/>
  <c r="S53" i="1"/>
  <c r="T53" i="1"/>
  <c r="U53" i="1"/>
  <c r="V53" i="1"/>
  <c r="W53" i="1"/>
  <c r="X53" i="1"/>
  <c r="S51" i="1"/>
  <c r="T51" i="1"/>
  <c r="U51" i="1"/>
  <c r="V51" i="1"/>
  <c r="W51" i="1"/>
  <c r="X51" i="1"/>
  <c r="S49" i="1"/>
  <c r="T49" i="1"/>
  <c r="U49" i="1"/>
  <c r="V49" i="1"/>
  <c r="W49" i="1"/>
  <c r="X49" i="1"/>
  <c r="S47" i="1"/>
  <c r="T47" i="1"/>
  <c r="U47" i="1"/>
  <c r="V47" i="1"/>
  <c r="W47" i="1"/>
  <c r="X47" i="1"/>
  <c r="S45" i="1"/>
  <c r="T45" i="1"/>
  <c r="U45" i="1"/>
  <c r="V45" i="1"/>
  <c r="W45" i="1"/>
  <c r="X45" i="1"/>
  <c r="S43" i="1"/>
  <c r="T43" i="1"/>
  <c r="U43" i="1"/>
  <c r="V43" i="1"/>
  <c r="W43" i="1"/>
  <c r="X43" i="1"/>
  <c r="S41" i="1"/>
  <c r="T41" i="1"/>
  <c r="U41" i="1"/>
  <c r="V41" i="1"/>
  <c r="W41" i="1"/>
  <c r="X41" i="1"/>
  <c r="S39" i="1"/>
  <c r="U39" i="1"/>
  <c r="T39" i="1"/>
  <c r="V39" i="1"/>
  <c r="W39" i="1"/>
  <c r="X39" i="1"/>
  <c r="S37" i="1"/>
  <c r="T37" i="1"/>
  <c r="U37" i="1"/>
  <c r="V37" i="1"/>
  <c r="W37" i="1"/>
  <c r="X37" i="1"/>
  <c r="S35" i="1"/>
  <c r="T35" i="1"/>
  <c r="U35" i="1"/>
  <c r="V35" i="1"/>
  <c r="W35" i="1"/>
  <c r="X35" i="1"/>
  <c r="T33" i="1"/>
  <c r="S33" i="1"/>
  <c r="U33" i="1"/>
  <c r="V33" i="1"/>
  <c r="W33" i="1"/>
  <c r="X33" i="1"/>
  <c r="S31" i="1"/>
  <c r="T31" i="1"/>
  <c r="U31" i="1"/>
  <c r="V31" i="1"/>
  <c r="W31" i="1"/>
  <c r="X31" i="1"/>
  <c r="S29" i="1"/>
  <c r="T29" i="1"/>
  <c r="U29" i="1"/>
  <c r="V29" i="1"/>
  <c r="W29" i="1"/>
  <c r="X29" i="1"/>
  <c r="S27" i="1"/>
  <c r="T27" i="1"/>
  <c r="U27" i="1"/>
  <c r="V27" i="1"/>
  <c r="W27" i="1"/>
  <c r="X27" i="1"/>
  <c r="S25" i="1"/>
  <c r="T25" i="1"/>
  <c r="U25" i="1"/>
  <c r="V25" i="1"/>
  <c r="W25" i="1"/>
  <c r="X25" i="1"/>
  <c r="S23" i="1"/>
  <c r="U23" i="1"/>
  <c r="T23" i="1"/>
  <c r="V23" i="1"/>
  <c r="W23" i="1"/>
  <c r="X23" i="1"/>
  <c r="S21" i="1"/>
  <c r="T21" i="1"/>
  <c r="U21" i="1"/>
  <c r="V21" i="1"/>
  <c r="W21" i="1"/>
  <c r="X21" i="1"/>
  <c r="S19" i="1"/>
  <c r="T19" i="1"/>
  <c r="U19" i="1"/>
  <c r="V19" i="1"/>
  <c r="W19" i="1"/>
  <c r="X19" i="1"/>
  <c r="S17" i="1"/>
  <c r="T17" i="1"/>
  <c r="U17" i="1"/>
  <c r="V17" i="1"/>
  <c r="W17" i="1"/>
  <c r="X17" i="1"/>
  <c r="S15" i="1"/>
  <c r="T15" i="1"/>
  <c r="U15" i="1"/>
  <c r="V15" i="1"/>
  <c r="W15" i="1"/>
  <c r="X15" i="1"/>
  <c r="S13" i="1"/>
  <c r="T13" i="1"/>
  <c r="U13" i="1"/>
  <c r="V13" i="1"/>
  <c r="W13" i="1"/>
  <c r="X13" i="1"/>
  <c r="S974" i="1"/>
  <c r="T974" i="1"/>
  <c r="U974" i="1"/>
  <c r="W974" i="1"/>
  <c r="V974" i="1"/>
  <c r="X974" i="1"/>
  <c r="S972" i="1"/>
  <c r="T972" i="1"/>
  <c r="U972" i="1"/>
  <c r="V972" i="1"/>
  <c r="W972" i="1"/>
  <c r="X972" i="1"/>
  <c r="S970" i="1"/>
  <c r="T970" i="1"/>
  <c r="U970" i="1"/>
  <c r="V970" i="1"/>
  <c r="W970" i="1"/>
  <c r="X970" i="1"/>
  <c r="S968" i="1"/>
  <c r="T968" i="1"/>
  <c r="U968" i="1"/>
  <c r="V968" i="1"/>
  <c r="W968" i="1"/>
  <c r="X968" i="1"/>
  <c r="S966" i="1"/>
  <c r="T966" i="1"/>
  <c r="U966" i="1"/>
  <c r="W966" i="1"/>
  <c r="V966" i="1"/>
  <c r="X966" i="1"/>
  <c r="S964" i="1"/>
  <c r="T964" i="1"/>
  <c r="U964" i="1"/>
  <c r="V964" i="1"/>
  <c r="W964" i="1"/>
  <c r="X964" i="1"/>
  <c r="S962" i="1"/>
  <c r="U962" i="1"/>
  <c r="T962" i="1"/>
  <c r="W962" i="1"/>
  <c r="V962" i="1"/>
  <c r="X962" i="1"/>
  <c r="S960" i="1"/>
  <c r="T960" i="1"/>
  <c r="U960" i="1"/>
  <c r="V960" i="1"/>
  <c r="W960" i="1"/>
  <c r="X960" i="1"/>
  <c r="S958" i="1"/>
  <c r="T958" i="1"/>
  <c r="U958" i="1"/>
  <c r="W958" i="1"/>
  <c r="V958" i="1"/>
  <c r="X958" i="1"/>
  <c r="S956" i="1"/>
  <c r="T956" i="1"/>
  <c r="U956" i="1"/>
  <c r="V956" i="1"/>
  <c r="W956" i="1"/>
  <c r="X956" i="1"/>
  <c r="S954" i="1"/>
  <c r="T954" i="1"/>
  <c r="U954" i="1"/>
  <c r="V954" i="1"/>
  <c r="W954" i="1"/>
  <c r="X954" i="1"/>
  <c r="S952" i="1"/>
  <c r="T952" i="1"/>
  <c r="U952" i="1"/>
  <c r="V952" i="1"/>
  <c r="W952" i="1"/>
  <c r="X952" i="1"/>
  <c r="S950" i="1"/>
  <c r="T950" i="1"/>
  <c r="U950" i="1"/>
  <c r="W950" i="1"/>
  <c r="V950" i="1"/>
  <c r="X950" i="1"/>
  <c r="S948" i="1"/>
  <c r="T948" i="1"/>
  <c r="U948" i="1"/>
  <c r="V948" i="1"/>
  <c r="W948" i="1"/>
  <c r="X948" i="1"/>
  <c r="S946" i="1"/>
  <c r="U946" i="1"/>
  <c r="T946" i="1"/>
  <c r="W946" i="1"/>
  <c r="V946" i="1"/>
  <c r="X946" i="1"/>
  <c r="T944" i="1"/>
  <c r="S944" i="1"/>
  <c r="U944" i="1"/>
  <c r="V944" i="1"/>
  <c r="W944" i="1"/>
  <c r="X944" i="1"/>
  <c r="S942" i="1"/>
  <c r="T942" i="1"/>
  <c r="U942" i="1"/>
  <c r="W942" i="1"/>
  <c r="V942" i="1"/>
  <c r="X942" i="1"/>
  <c r="S940" i="1"/>
  <c r="T940" i="1"/>
  <c r="U940" i="1"/>
  <c r="V940" i="1"/>
  <c r="W940" i="1"/>
  <c r="X940" i="1"/>
  <c r="S938" i="1"/>
  <c r="T938" i="1"/>
  <c r="U938" i="1"/>
  <c r="V938" i="1"/>
  <c r="W938" i="1"/>
  <c r="X938" i="1"/>
  <c r="S936" i="1"/>
  <c r="T936" i="1"/>
  <c r="U936" i="1"/>
  <c r="V936" i="1"/>
  <c r="W936" i="1"/>
  <c r="X936" i="1"/>
  <c r="S934" i="1"/>
  <c r="T934" i="1"/>
  <c r="U934" i="1"/>
  <c r="W934" i="1"/>
  <c r="V934" i="1"/>
  <c r="X934" i="1"/>
  <c r="S932" i="1"/>
  <c r="T932" i="1"/>
  <c r="U932" i="1"/>
  <c r="V932" i="1"/>
  <c r="W932" i="1"/>
  <c r="X932" i="1"/>
  <c r="S930" i="1"/>
  <c r="T930" i="1"/>
  <c r="U930" i="1"/>
  <c r="W930" i="1"/>
  <c r="V930" i="1"/>
  <c r="X930" i="1"/>
  <c r="S928" i="1"/>
  <c r="T928" i="1"/>
  <c r="U928" i="1"/>
  <c r="V928" i="1"/>
  <c r="W928" i="1"/>
  <c r="X928" i="1"/>
  <c r="S926" i="1"/>
  <c r="T926" i="1"/>
  <c r="U926" i="1"/>
  <c r="W926" i="1"/>
  <c r="V926" i="1"/>
  <c r="X926" i="1"/>
  <c r="T924" i="1"/>
  <c r="U924" i="1"/>
  <c r="S924" i="1"/>
  <c r="V924" i="1"/>
  <c r="W924" i="1"/>
  <c r="X924" i="1"/>
  <c r="S922" i="1"/>
  <c r="T922" i="1"/>
  <c r="U922" i="1"/>
  <c r="V922" i="1"/>
  <c r="W922" i="1"/>
  <c r="X922" i="1"/>
  <c r="S920" i="1"/>
  <c r="T920" i="1"/>
  <c r="U920" i="1"/>
  <c r="V920" i="1"/>
  <c r="W920" i="1"/>
  <c r="X920" i="1"/>
  <c r="S918" i="1"/>
  <c r="T918" i="1"/>
  <c r="U918" i="1"/>
  <c r="W918" i="1"/>
  <c r="V918" i="1"/>
  <c r="X918" i="1"/>
  <c r="T916" i="1"/>
  <c r="S916" i="1"/>
  <c r="U916" i="1"/>
  <c r="V916" i="1"/>
  <c r="W916" i="1"/>
  <c r="X916" i="1"/>
  <c r="S914" i="1"/>
  <c r="U914" i="1"/>
  <c r="T914" i="1"/>
  <c r="W914" i="1"/>
  <c r="V914" i="1"/>
  <c r="X914" i="1"/>
  <c r="S912" i="1"/>
  <c r="T912" i="1"/>
  <c r="U912" i="1"/>
  <c r="W912" i="1"/>
  <c r="V912" i="1"/>
  <c r="X912" i="1"/>
  <c r="S910" i="1"/>
  <c r="T910" i="1"/>
  <c r="U910" i="1"/>
  <c r="W910" i="1"/>
  <c r="V910" i="1"/>
  <c r="X910" i="1"/>
  <c r="S908" i="1"/>
  <c r="T908" i="1"/>
  <c r="U908" i="1"/>
  <c r="W908" i="1"/>
  <c r="V908" i="1"/>
  <c r="X908" i="1"/>
  <c r="S906" i="1"/>
  <c r="T906" i="1"/>
  <c r="U906" i="1"/>
  <c r="W906" i="1"/>
  <c r="V906" i="1"/>
  <c r="X906" i="1"/>
  <c r="S904" i="1"/>
  <c r="T904" i="1"/>
  <c r="U904" i="1"/>
  <c r="W904" i="1"/>
  <c r="V904" i="1"/>
  <c r="X904" i="1"/>
  <c r="S902" i="1"/>
  <c r="T902" i="1"/>
  <c r="U902" i="1"/>
  <c r="W902" i="1"/>
  <c r="V902" i="1"/>
  <c r="X902" i="1"/>
  <c r="S900" i="1"/>
  <c r="T900" i="1"/>
  <c r="U900" i="1"/>
  <c r="W900" i="1"/>
  <c r="V900" i="1"/>
  <c r="X900" i="1"/>
  <c r="S898" i="1"/>
  <c r="U898" i="1"/>
  <c r="T898" i="1"/>
  <c r="W898" i="1"/>
  <c r="V898" i="1"/>
  <c r="X898" i="1"/>
  <c r="S896" i="1"/>
  <c r="T896" i="1"/>
  <c r="U896" i="1"/>
  <c r="W896" i="1"/>
  <c r="V896" i="1"/>
  <c r="X896" i="1"/>
  <c r="S894" i="1"/>
  <c r="T894" i="1"/>
  <c r="U894" i="1"/>
  <c r="W894" i="1"/>
  <c r="V894" i="1"/>
  <c r="X894" i="1"/>
  <c r="T892" i="1"/>
  <c r="S892" i="1"/>
  <c r="U892" i="1"/>
  <c r="W892" i="1"/>
  <c r="V892" i="1"/>
  <c r="X892" i="1"/>
  <c r="S890" i="1"/>
  <c r="T890" i="1"/>
  <c r="U890" i="1"/>
  <c r="W890" i="1"/>
  <c r="V890" i="1"/>
  <c r="X890" i="1"/>
  <c r="S888" i="1"/>
  <c r="T888" i="1"/>
  <c r="U888" i="1"/>
  <c r="W888" i="1"/>
  <c r="V888" i="1"/>
  <c r="X888" i="1"/>
  <c r="S886" i="1"/>
  <c r="T886" i="1"/>
  <c r="U886" i="1"/>
  <c r="W886" i="1"/>
  <c r="V886" i="1"/>
  <c r="X886" i="1"/>
  <c r="T884" i="1"/>
  <c r="S884" i="1"/>
  <c r="U884" i="1"/>
  <c r="W884" i="1"/>
  <c r="V884" i="1"/>
  <c r="X884" i="1"/>
  <c r="S882" i="1"/>
  <c r="U882" i="1"/>
  <c r="T882" i="1"/>
  <c r="W882" i="1"/>
  <c r="V882" i="1"/>
  <c r="X882" i="1"/>
  <c r="S880" i="1"/>
  <c r="T880" i="1"/>
  <c r="U880" i="1"/>
  <c r="W880" i="1"/>
  <c r="V880" i="1"/>
  <c r="X880" i="1"/>
  <c r="S878" i="1"/>
  <c r="T878" i="1"/>
  <c r="U878" i="1"/>
  <c r="W878" i="1"/>
  <c r="V878" i="1"/>
  <c r="X878" i="1"/>
  <c r="S876" i="1"/>
  <c r="T876" i="1"/>
  <c r="U876" i="1"/>
  <c r="W876" i="1"/>
  <c r="V876" i="1"/>
  <c r="X876" i="1"/>
  <c r="S874" i="1"/>
  <c r="T874" i="1"/>
  <c r="U874" i="1"/>
  <c r="W874" i="1"/>
  <c r="V874" i="1"/>
  <c r="X874" i="1"/>
  <c r="S872" i="1"/>
  <c r="T872" i="1"/>
  <c r="U872" i="1"/>
  <c r="W872" i="1"/>
  <c r="V872" i="1"/>
  <c r="X872" i="1"/>
  <c r="S870" i="1"/>
  <c r="T870" i="1"/>
  <c r="U870" i="1"/>
  <c r="W870" i="1"/>
  <c r="V870" i="1"/>
  <c r="X870" i="1"/>
  <c r="S868" i="1"/>
  <c r="T868" i="1"/>
  <c r="U868" i="1"/>
  <c r="W868" i="1"/>
  <c r="V868" i="1"/>
  <c r="X868" i="1"/>
  <c r="S866" i="1"/>
  <c r="U866" i="1"/>
  <c r="T866" i="1"/>
  <c r="W866" i="1"/>
  <c r="V866" i="1"/>
  <c r="X866" i="1"/>
  <c r="S864" i="1"/>
  <c r="T864" i="1"/>
  <c r="U864" i="1"/>
  <c r="W864" i="1"/>
  <c r="V864" i="1"/>
  <c r="X864" i="1"/>
  <c r="S862" i="1"/>
  <c r="T862" i="1"/>
  <c r="U862" i="1"/>
  <c r="W862" i="1"/>
  <c r="V862" i="1"/>
  <c r="X862" i="1"/>
  <c r="T860" i="1"/>
  <c r="U860" i="1"/>
  <c r="S860" i="1"/>
  <c r="W860" i="1"/>
  <c r="V860" i="1"/>
  <c r="X860" i="1"/>
  <c r="S858" i="1"/>
  <c r="T858" i="1"/>
  <c r="U858" i="1"/>
  <c r="W858" i="1"/>
  <c r="V858" i="1"/>
  <c r="X858" i="1"/>
  <c r="S856" i="1"/>
  <c r="T856" i="1"/>
  <c r="U856" i="1"/>
  <c r="W856" i="1"/>
  <c r="V856" i="1"/>
  <c r="X856" i="1"/>
  <c r="S854" i="1"/>
  <c r="T854" i="1"/>
  <c r="U854" i="1"/>
  <c r="W854" i="1"/>
  <c r="V854" i="1"/>
  <c r="X854" i="1"/>
  <c r="T852" i="1"/>
  <c r="S852" i="1"/>
  <c r="U852" i="1"/>
  <c r="W852" i="1"/>
  <c r="V852" i="1"/>
  <c r="X852" i="1"/>
  <c r="S850" i="1"/>
  <c r="U850" i="1"/>
  <c r="T850" i="1"/>
  <c r="W850" i="1"/>
  <c r="V850" i="1"/>
  <c r="X850" i="1"/>
  <c r="S848" i="1"/>
  <c r="T848" i="1"/>
  <c r="U848" i="1"/>
  <c r="W848" i="1"/>
  <c r="V848" i="1"/>
  <c r="X848" i="1"/>
  <c r="S846" i="1"/>
  <c r="T846" i="1"/>
  <c r="U846" i="1"/>
  <c r="W846" i="1"/>
  <c r="V846" i="1"/>
  <c r="X846" i="1"/>
  <c r="S844" i="1"/>
  <c r="T844" i="1"/>
  <c r="U844" i="1"/>
  <c r="W844" i="1"/>
  <c r="V844" i="1"/>
  <c r="X844" i="1"/>
  <c r="S842" i="1"/>
  <c r="T842" i="1"/>
  <c r="U842" i="1"/>
  <c r="W842" i="1"/>
  <c r="V842" i="1"/>
  <c r="X842" i="1"/>
  <c r="S840" i="1"/>
  <c r="T840" i="1"/>
  <c r="U840" i="1"/>
  <c r="W840" i="1"/>
  <c r="V840" i="1"/>
  <c r="X840" i="1"/>
  <c r="S838" i="1"/>
  <c r="T838" i="1"/>
  <c r="U838" i="1"/>
  <c r="W838" i="1"/>
  <c r="V838" i="1"/>
  <c r="X838" i="1"/>
  <c r="S836" i="1"/>
  <c r="T836" i="1"/>
  <c r="U836" i="1"/>
  <c r="W836" i="1"/>
  <c r="V836" i="1"/>
  <c r="X836" i="1"/>
  <c r="S834" i="1"/>
  <c r="U834" i="1"/>
  <c r="T834" i="1"/>
  <c r="W834" i="1"/>
  <c r="V834" i="1"/>
  <c r="X834" i="1"/>
  <c r="S832" i="1"/>
  <c r="T832" i="1"/>
  <c r="U832" i="1"/>
  <c r="W832" i="1"/>
  <c r="V832" i="1"/>
  <c r="X832" i="1"/>
  <c r="S830" i="1"/>
  <c r="T830" i="1"/>
  <c r="U830" i="1"/>
  <c r="W830" i="1"/>
  <c r="V830" i="1"/>
  <c r="X830" i="1"/>
  <c r="T828" i="1"/>
  <c r="S828" i="1"/>
  <c r="U828" i="1"/>
  <c r="W828" i="1"/>
  <c r="V828" i="1"/>
  <c r="X828" i="1"/>
  <c r="S826" i="1"/>
  <c r="T826" i="1"/>
  <c r="U826" i="1"/>
  <c r="W826" i="1"/>
  <c r="V826" i="1"/>
  <c r="X826" i="1"/>
  <c r="S824" i="1"/>
  <c r="T824" i="1"/>
  <c r="U824" i="1"/>
  <c r="W824" i="1"/>
  <c r="V824" i="1"/>
  <c r="X824" i="1"/>
  <c r="S822" i="1"/>
  <c r="T822" i="1"/>
  <c r="U822" i="1"/>
  <c r="W822" i="1"/>
  <c r="V822" i="1"/>
  <c r="X822" i="1"/>
  <c r="S820" i="1"/>
  <c r="T820" i="1"/>
  <c r="U820" i="1"/>
  <c r="W820" i="1"/>
  <c r="V820" i="1"/>
  <c r="X820" i="1"/>
  <c r="S818" i="1"/>
  <c r="U818" i="1"/>
  <c r="T818" i="1"/>
  <c r="W818" i="1"/>
  <c r="V818" i="1"/>
  <c r="X818" i="1"/>
  <c r="T816" i="1"/>
  <c r="S816" i="1"/>
  <c r="U816" i="1"/>
  <c r="W816" i="1"/>
  <c r="V816" i="1"/>
  <c r="X816" i="1"/>
  <c r="S814" i="1"/>
  <c r="T814" i="1"/>
  <c r="U814" i="1"/>
  <c r="W814" i="1"/>
  <c r="V814" i="1"/>
  <c r="X814" i="1"/>
  <c r="S812" i="1"/>
  <c r="T812" i="1"/>
  <c r="U812" i="1"/>
  <c r="W812" i="1"/>
  <c r="V812" i="1"/>
  <c r="X812" i="1"/>
  <c r="S810" i="1"/>
  <c r="T810" i="1"/>
  <c r="U810" i="1"/>
  <c r="W810" i="1"/>
  <c r="V810" i="1"/>
  <c r="X810" i="1"/>
  <c r="S808" i="1"/>
  <c r="T808" i="1"/>
  <c r="U808" i="1"/>
  <c r="W808" i="1"/>
  <c r="V808" i="1"/>
  <c r="X808" i="1"/>
  <c r="S806" i="1"/>
  <c r="T806" i="1"/>
  <c r="U806" i="1"/>
  <c r="W806" i="1"/>
  <c r="V806" i="1"/>
  <c r="X806" i="1"/>
  <c r="S804" i="1"/>
  <c r="T804" i="1"/>
  <c r="U804" i="1"/>
  <c r="W804" i="1"/>
  <c r="V804" i="1"/>
  <c r="X804" i="1"/>
  <c r="S802" i="1"/>
  <c r="U802" i="1"/>
  <c r="T802" i="1"/>
  <c r="W802" i="1"/>
  <c r="V802" i="1"/>
  <c r="X802" i="1"/>
  <c r="S800" i="1"/>
  <c r="T800" i="1"/>
  <c r="U800" i="1"/>
  <c r="W800" i="1"/>
  <c r="V800" i="1"/>
  <c r="X800" i="1"/>
  <c r="S798" i="1"/>
  <c r="T798" i="1"/>
  <c r="U798" i="1"/>
  <c r="W798" i="1"/>
  <c r="V798" i="1"/>
  <c r="X798" i="1"/>
  <c r="S796" i="1"/>
  <c r="T796" i="1"/>
  <c r="U796" i="1"/>
  <c r="W796" i="1"/>
  <c r="V796" i="1"/>
  <c r="X796" i="1"/>
  <c r="S794" i="1"/>
  <c r="T794" i="1"/>
  <c r="U794" i="1"/>
  <c r="W794" i="1"/>
  <c r="V794" i="1"/>
  <c r="X794" i="1"/>
  <c r="S792" i="1"/>
  <c r="T792" i="1"/>
  <c r="U792" i="1"/>
  <c r="W792" i="1"/>
  <c r="V792" i="1"/>
  <c r="X792" i="1"/>
  <c r="S790" i="1"/>
  <c r="T790" i="1"/>
  <c r="U790" i="1"/>
  <c r="W790" i="1"/>
  <c r="V790" i="1"/>
  <c r="X790" i="1"/>
  <c r="S788" i="1"/>
  <c r="T788" i="1"/>
  <c r="U788" i="1"/>
  <c r="W788" i="1"/>
  <c r="V788" i="1"/>
  <c r="X788" i="1"/>
  <c r="S786" i="1"/>
  <c r="U786" i="1"/>
  <c r="T786" i="1"/>
  <c r="W786" i="1"/>
  <c r="V786" i="1"/>
  <c r="X786" i="1"/>
  <c r="S784" i="1"/>
  <c r="T784" i="1"/>
  <c r="U784" i="1"/>
  <c r="W784" i="1"/>
  <c r="V784" i="1"/>
  <c r="X784" i="1"/>
  <c r="S782" i="1"/>
  <c r="T782" i="1"/>
  <c r="U782" i="1"/>
  <c r="W782" i="1"/>
  <c r="V782" i="1"/>
  <c r="X782" i="1"/>
  <c r="S780" i="1"/>
  <c r="T780" i="1"/>
  <c r="U780" i="1"/>
  <c r="W780" i="1"/>
  <c r="V780" i="1"/>
  <c r="X780" i="1"/>
  <c r="S778" i="1"/>
  <c r="T778" i="1"/>
  <c r="U778" i="1"/>
  <c r="W778" i="1"/>
  <c r="V778" i="1"/>
  <c r="X778" i="1"/>
  <c r="S776" i="1"/>
  <c r="T776" i="1"/>
  <c r="U776" i="1"/>
  <c r="W776" i="1"/>
  <c r="V776" i="1"/>
  <c r="X776" i="1"/>
  <c r="S774" i="1"/>
  <c r="T774" i="1"/>
  <c r="U774" i="1"/>
  <c r="W774" i="1"/>
  <c r="V774" i="1"/>
  <c r="X774" i="1"/>
  <c r="S772" i="1"/>
  <c r="T772" i="1"/>
  <c r="U772" i="1"/>
  <c r="W772" i="1"/>
  <c r="V772" i="1"/>
  <c r="X772" i="1"/>
  <c r="S770" i="1"/>
  <c r="U770" i="1"/>
  <c r="T770" i="1"/>
  <c r="W770" i="1"/>
  <c r="V770" i="1"/>
  <c r="X770" i="1"/>
  <c r="S768" i="1"/>
  <c r="T768" i="1"/>
  <c r="U768" i="1"/>
  <c r="W768" i="1"/>
  <c r="V768" i="1"/>
  <c r="X768" i="1"/>
  <c r="S766" i="1"/>
  <c r="T766" i="1"/>
  <c r="U766" i="1"/>
  <c r="W766" i="1"/>
  <c r="V766" i="1"/>
  <c r="X766" i="1"/>
  <c r="S764" i="1"/>
  <c r="T764" i="1"/>
  <c r="U764" i="1"/>
  <c r="W764" i="1"/>
  <c r="V764" i="1"/>
  <c r="X764" i="1"/>
  <c r="S762" i="1"/>
  <c r="T762" i="1"/>
  <c r="U762" i="1"/>
  <c r="W762" i="1"/>
  <c r="V762" i="1"/>
  <c r="X762" i="1"/>
  <c r="S760" i="1"/>
  <c r="T760" i="1"/>
  <c r="U760" i="1"/>
  <c r="W760" i="1"/>
  <c r="V760" i="1"/>
  <c r="X760" i="1"/>
  <c r="S758" i="1"/>
  <c r="T758" i="1"/>
  <c r="U758" i="1"/>
  <c r="W758" i="1"/>
  <c r="V758" i="1"/>
  <c r="X758" i="1"/>
  <c r="S756" i="1"/>
  <c r="T756" i="1"/>
  <c r="U756" i="1"/>
  <c r="W756" i="1"/>
  <c r="V756" i="1"/>
  <c r="X756" i="1"/>
  <c r="S754" i="1"/>
  <c r="U754" i="1"/>
  <c r="T754" i="1"/>
  <c r="W754" i="1"/>
  <c r="V754" i="1"/>
  <c r="X754" i="1"/>
  <c r="S752" i="1"/>
  <c r="T752" i="1"/>
  <c r="U752" i="1"/>
  <c r="W752" i="1"/>
  <c r="V752" i="1"/>
  <c r="X752" i="1"/>
  <c r="S750" i="1"/>
  <c r="T750" i="1"/>
  <c r="U750" i="1"/>
  <c r="W750" i="1"/>
  <c r="V750" i="1"/>
  <c r="X750" i="1"/>
  <c r="S748" i="1"/>
  <c r="T748" i="1"/>
  <c r="U748" i="1"/>
  <c r="W748" i="1"/>
  <c r="V748" i="1"/>
  <c r="X748" i="1"/>
  <c r="S746" i="1"/>
  <c r="T746" i="1"/>
  <c r="U746" i="1"/>
  <c r="W746" i="1"/>
  <c r="V746" i="1"/>
  <c r="X746" i="1"/>
  <c r="S744" i="1"/>
  <c r="T744" i="1"/>
  <c r="U744" i="1"/>
  <c r="W744" i="1"/>
  <c r="V744" i="1"/>
  <c r="X744" i="1"/>
  <c r="S742" i="1"/>
  <c r="T742" i="1"/>
  <c r="U742" i="1"/>
  <c r="W742" i="1"/>
  <c r="V742" i="1"/>
  <c r="X742" i="1"/>
  <c r="S741" i="1"/>
  <c r="T741" i="1"/>
  <c r="U741" i="1"/>
  <c r="W741" i="1"/>
  <c r="V741" i="1"/>
  <c r="X741" i="1"/>
  <c r="S738" i="1"/>
  <c r="U738" i="1"/>
  <c r="T738" i="1"/>
  <c r="W738" i="1"/>
  <c r="V738" i="1"/>
  <c r="X738" i="1"/>
  <c r="S736" i="1"/>
  <c r="T736" i="1"/>
  <c r="U736" i="1"/>
  <c r="W736" i="1"/>
  <c r="V736" i="1"/>
  <c r="X736" i="1"/>
  <c r="S734" i="1"/>
  <c r="T734" i="1"/>
  <c r="U734" i="1"/>
  <c r="W734" i="1"/>
  <c r="V734" i="1"/>
  <c r="X734" i="1"/>
  <c r="S732" i="1"/>
  <c r="T732" i="1"/>
  <c r="U732" i="1"/>
  <c r="W732" i="1"/>
  <c r="V732" i="1"/>
  <c r="X732" i="1"/>
  <c r="S730" i="1"/>
  <c r="T730" i="1"/>
  <c r="U730" i="1"/>
  <c r="W730" i="1"/>
  <c r="V730" i="1"/>
  <c r="X730" i="1"/>
  <c r="S740" i="1"/>
  <c r="T740" i="1"/>
  <c r="U740" i="1"/>
  <c r="W740" i="1"/>
  <c r="V740" i="1"/>
  <c r="X740" i="1"/>
  <c r="S726" i="1"/>
  <c r="T726" i="1"/>
  <c r="U726" i="1"/>
  <c r="W726" i="1"/>
  <c r="V726" i="1"/>
  <c r="X726" i="1"/>
  <c r="S724" i="1"/>
  <c r="T724" i="1"/>
  <c r="U724" i="1"/>
  <c r="W724" i="1"/>
  <c r="V724" i="1"/>
  <c r="X724" i="1"/>
  <c r="S722" i="1"/>
  <c r="U722" i="1"/>
  <c r="T722" i="1"/>
  <c r="V722" i="1"/>
  <c r="W722" i="1"/>
  <c r="X722" i="1"/>
  <c r="S720" i="1"/>
  <c r="T720" i="1"/>
  <c r="U720" i="1"/>
  <c r="V720" i="1"/>
  <c r="W720" i="1"/>
  <c r="X720" i="1"/>
  <c r="S718" i="1"/>
  <c r="T718" i="1"/>
  <c r="U718" i="1"/>
  <c r="W718" i="1"/>
  <c r="V718" i="1"/>
  <c r="X718" i="1"/>
  <c r="S716" i="1"/>
  <c r="T716" i="1"/>
  <c r="U716" i="1"/>
  <c r="W716" i="1"/>
  <c r="V716" i="1"/>
  <c r="X716" i="1"/>
  <c r="S714" i="1"/>
  <c r="T714" i="1"/>
  <c r="U714" i="1"/>
  <c r="V714" i="1"/>
  <c r="W714" i="1"/>
  <c r="X714" i="1"/>
  <c r="S712" i="1"/>
  <c r="T712" i="1"/>
  <c r="U712" i="1"/>
  <c r="V712" i="1"/>
  <c r="W712" i="1"/>
  <c r="X712" i="1"/>
  <c r="S710" i="1"/>
  <c r="T710" i="1"/>
  <c r="U710" i="1"/>
  <c r="W710" i="1"/>
  <c r="V710" i="1"/>
  <c r="X710" i="1"/>
  <c r="S708" i="1"/>
  <c r="T708" i="1"/>
  <c r="U708" i="1"/>
  <c r="W708" i="1"/>
  <c r="V708" i="1"/>
  <c r="X708" i="1"/>
  <c r="S706" i="1"/>
  <c r="U706" i="1"/>
  <c r="T706" i="1"/>
  <c r="V706" i="1"/>
  <c r="W706" i="1"/>
  <c r="X706" i="1"/>
  <c r="S704" i="1"/>
  <c r="T704" i="1"/>
  <c r="U704" i="1"/>
  <c r="V704" i="1"/>
  <c r="W704" i="1"/>
  <c r="X704" i="1"/>
  <c r="S702" i="1"/>
  <c r="T702" i="1"/>
  <c r="U702" i="1"/>
  <c r="W702" i="1"/>
  <c r="V702" i="1"/>
  <c r="X702" i="1"/>
  <c r="S700" i="1"/>
  <c r="T700" i="1"/>
  <c r="U700" i="1"/>
  <c r="W700" i="1"/>
  <c r="V700" i="1"/>
  <c r="X700" i="1"/>
  <c r="S698" i="1"/>
  <c r="T698" i="1"/>
  <c r="U698" i="1"/>
  <c r="V698" i="1"/>
  <c r="W698" i="1"/>
  <c r="X698" i="1"/>
  <c r="S696" i="1"/>
  <c r="T696" i="1"/>
  <c r="U696" i="1"/>
  <c r="V696" i="1"/>
  <c r="W696" i="1"/>
  <c r="X696" i="1"/>
  <c r="S694" i="1"/>
  <c r="T694" i="1"/>
  <c r="U694" i="1"/>
  <c r="W694" i="1"/>
  <c r="V694" i="1"/>
  <c r="X694" i="1"/>
  <c r="S692" i="1"/>
  <c r="T692" i="1"/>
  <c r="U692" i="1"/>
  <c r="W692" i="1"/>
  <c r="V692" i="1"/>
  <c r="X692" i="1"/>
  <c r="S690" i="1"/>
  <c r="U690" i="1"/>
  <c r="T690" i="1"/>
  <c r="V690" i="1"/>
  <c r="W690" i="1"/>
  <c r="X690" i="1"/>
  <c r="S688" i="1"/>
  <c r="T688" i="1"/>
  <c r="U688" i="1"/>
  <c r="V688" i="1"/>
  <c r="W688" i="1"/>
  <c r="X688" i="1"/>
  <c r="S686" i="1"/>
  <c r="T686" i="1"/>
  <c r="U686" i="1"/>
  <c r="W686" i="1"/>
  <c r="V686" i="1"/>
  <c r="X686" i="1"/>
  <c r="S684" i="1"/>
  <c r="T684" i="1"/>
  <c r="U684" i="1"/>
  <c r="W684" i="1"/>
  <c r="V684" i="1"/>
  <c r="X684" i="1"/>
  <c r="S682" i="1"/>
  <c r="T682" i="1"/>
  <c r="U682" i="1"/>
  <c r="V682" i="1"/>
  <c r="W682" i="1"/>
  <c r="X682" i="1"/>
  <c r="S680" i="1"/>
  <c r="T680" i="1"/>
  <c r="U680" i="1"/>
  <c r="V680" i="1"/>
  <c r="W680" i="1"/>
  <c r="X680" i="1"/>
  <c r="S678" i="1"/>
  <c r="T678" i="1"/>
  <c r="U678" i="1"/>
  <c r="W678" i="1"/>
  <c r="V678" i="1"/>
  <c r="X678" i="1"/>
  <c r="S676" i="1"/>
  <c r="T676" i="1"/>
  <c r="U676" i="1"/>
  <c r="W676" i="1"/>
  <c r="V676" i="1"/>
  <c r="X676" i="1"/>
  <c r="S674" i="1"/>
  <c r="U674" i="1"/>
  <c r="T674" i="1"/>
  <c r="V674" i="1"/>
  <c r="W674" i="1"/>
  <c r="X674" i="1"/>
  <c r="S672" i="1"/>
  <c r="T672" i="1"/>
  <c r="U672" i="1"/>
  <c r="V672" i="1"/>
  <c r="W672" i="1"/>
  <c r="X672" i="1"/>
  <c r="S670" i="1"/>
  <c r="T670" i="1"/>
  <c r="U670" i="1"/>
  <c r="W670" i="1"/>
  <c r="V670" i="1"/>
  <c r="X670" i="1"/>
  <c r="S668" i="1"/>
  <c r="T668" i="1"/>
  <c r="U668" i="1"/>
  <c r="W668" i="1"/>
  <c r="V668" i="1"/>
  <c r="X668" i="1"/>
  <c r="S666" i="1"/>
  <c r="T666" i="1"/>
  <c r="U666" i="1"/>
  <c r="V666" i="1"/>
  <c r="W666" i="1"/>
  <c r="X666" i="1"/>
  <c r="S664" i="1"/>
  <c r="T664" i="1"/>
  <c r="U664" i="1"/>
  <c r="V664" i="1"/>
  <c r="W664" i="1"/>
  <c r="X664" i="1"/>
  <c r="S662" i="1"/>
  <c r="T662" i="1"/>
  <c r="U662" i="1"/>
  <c r="W662" i="1"/>
  <c r="V662" i="1"/>
  <c r="X662" i="1"/>
  <c r="S660" i="1"/>
  <c r="T660" i="1"/>
  <c r="U660" i="1"/>
  <c r="W660" i="1"/>
  <c r="V660" i="1"/>
  <c r="X660" i="1"/>
  <c r="S658" i="1"/>
  <c r="T658" i="1"/>
  <c r="U658" i="1"/>
  <c r="V658" i="1"/>
  <c r="W658" i="1"/>
  <c r="X658" i="1"/>
  <c r="S656" i="1"/>
  <c r="T656" i="1"/>
  <c r="U656" i="1"/>
  <c r="V656" i="1"/>
  <c r="W656" i="1"/>
  <c r="X656" i="1"/>
  <c r="S654" i="1"/>
  <c r="T654" i="1"/>
  <c r="U654" i="1"/>
  <c r="W654" i="1"/>
  <c r="V654" i="1"/>
  <c r="X654" i="1"/>
  <c r="S652" i="1"/>
  <c r="T652" i="1"/>
  <c r="U652" i="1"/>
  <c r="W652" i="1"/>
  <c r="V652" i="1"/>
  <c r="X652" i="1"/>
  <c r="S650" i="1"/>
  <c r="T650" i="1"/>
  <c r="U650" i="1"/>
  <c r="V650" i="1"/>
  <c r="W650" i="1"/>
  <c r="X650" i="1"/>
  <c r="S648" i="1"/>
  <c r="T648" i="1"/>
  <c r="U648" i="1"/>
  <c r="V648" i="1"/>
  <c r="W648" i="1"/>
  <c r="X648" i="1"/>
  <c r="S646" i="1"/>
  <c r="T646" i="1"/>
  <c r="U646" i="1"/>
  <c r="W646" i="1"/>
  <c r="V646" i="1"/>
  <c r="X646" i="1"/>
  <c r="S644" i="1"/>
  <c r="T644" i="1"/>
  <c r="U644" i="1"/>
  <c r="W644" i="1"/>
  <c r="V644" i="1"/>
  <c r="X644" i="1"/>
  <c r="S642" i="1"/>
  <c r="T642" i="1"/>
  <c r="U642" i="1"/>
  <c r="V642" i="1"/>
  <c r="W642" i="1"/>
  <c r="X642" i="1"/>
  <c r="S640" i="1"/>
  <c r="T640" i="1"/>
  <c r="U640" i="1"/>
  <c r="V640" i="1"/>
  <c r="W640" i="1"/>
  <c r="X640" i="1"/>
  <c r="S638" i="1"/>
  <c r="T638" i="1"/>
  <c r="U638" i="1"/>
  <c r="W638" i="1"/>
  <c r="V638" i="1"/>
  <c r="X638" i="1"/>
  <c r="S636" i="1"/>
  <c r="T636" i="1"/>
  <c r="U636" i="1"/>
  <c r="W636" i="1"/>
  <c r="V636" i="1"/>
  <c r="X636" i="1"/>
  <c r="S634" i="1"/>
  <c r="T634" i="1"/>
  <c r="U634" i="1"/>
  <c r="V634" i="1"/>
  <c r="W634" i="1"/>
  <c r="X634" i="1"/>
  <c r="S632" i="1"/>
  <c r="T632" i="1"/>
  <c r="U632" i="1"/>
  <c r="V632" i="1"/>
  <c r="W632" i="1"/>
  <c r="X632" i="1"/>
  <c r="S630" i="1"/>
  <c r="T630" i="1"/>
  <c r="U630" i="1"/>
  <c r="W630" i="1"/>
  <c r="V630" i="1"/>
  <c r="X630" i="1"/>
  <c r="S628" i="1"/>
  <c r="T628" i="1"/>
  <c r="U628" i="1"/>
  <c r="W628" i="1"/>
  <c r="V628" i="1"/>
  <c r="X628" i="1"/>
  <c r="S626" i="1"/>
  <c r="T626" i="1"/>
  <c r="U626" i="1"/>
  <c r="V626" i="1"/>
  <c r="W626" i="1"/>
  <c r="X626" i="1"/>
  <c r="S624" i="1"/>
  <c r="T624" i="1"/>
  <c r="U624" i="1"/>
  <c r="V624" i="1"/>
  <c r="W624" i="1"/>
  <c r="X624" i="1"/>
  <c r="S622" i="1"/>
  <c r="T622" i="1"/>
  <c r="U622" i="1"/>
  <c r="W622" i="1"/>
  <c r="V622" i="1"/>
  <c r="X622" i="1"/>
  <c r="S620" i="1"/>
  <c r="T620" i="1"/>
  <c r="U620" i="1"/>
  <c r="W620" i="1"/>
  <c r="V620" i="1"/>
  <c r="X620" i="1"/>
  <c r="S618" i="1"/>
  <c r="T618" i="1"/>
  <c r="U618" i="1"/>
  <c r="V618" i="1"/>
  <c r="W618" i="1"/>
  <c r="X618" i="1"/>
  <c r="S616" i="1"/>
  <c r="T616" i="1"/>
  <c r="U616" i="1"/>
  <c r="V616" i="1"/>
  <c r="W616" i="1"/>
  <c r="X616" i="1"/>
  <c r="S614" i="1"/>
  <c r="T614" i="1"/>
  <c r="U614" i="1"/>
  <c r="W614" i="1"/>
  <c r="V614" i="1"/>
  <c r="X614" i="1"/>
  <c r="S612" i="1"/>
  <c r="T612" i="1"/>
  <c r="U612" i="1"/>
  <c r="W612" i="1"/>
  <c r="V612" i="1"/>
  <c r="X612" i="1"/>
  <c r="S610" i="1"/>
  <c r="T610" i="1"/>
  <c r="U610" i="1"/>
  <c r="V610" i="1"/>
  <c r="W610" i="1"/>
  <c r="X610" i="1"/>
  <c r="S608" i="1"/>
  <c r="T608" i="1"/>
  <c r="U608" i="1"/>
  <c r="V608" i="1"/>
  <c r="W608" i="1"/>
  <c r="X608" i="1"/>
  <c r="S606" i="1"/>
  <c r="T606" i="1"/>
  <c r="U606" i="1"/>
  <c r="W606" i="1"/>
  <c r="V606" i="1"/>
  <c r="X606" i="1"/>
  <c r="S604" i="1"/>
  <c r="T604" i="1"/>
  <c r="U604" i="1"/>
  <c r="W604" i="1"/>
  <c r="V604" i="1"/>
  <c r="X604" i="1"/>
  <c r="S602" i="1"/>
  <c r="T602" i="1"/>
  <c r="U602" i="1"/>
  <c r="V602" i="1"/>
  <c r="W602" i="1"/>
  <c r="X602" i="1"/>
  <c r="S600" i="1"/>
  <c r="T600" i="1"/>
  <c r="U600" i="1"/>
  <c r="V600" i="1"/>
  <c r="W600" i="1"/>
  <c r="X600" i="1"/>
  <c r="S598" i="1"/>
  <c r="T598" i="1"/>
  <c r="U598" i="1"/>
  <c r="W598" i="1"/>
  <c r="V598" i="1"/>
  <c r="X598" i="1"/>
  <c r="S596" i="1"/>
  <c r="T596" i="1"/>
  <c r="U596" i="1"/>
  <c r="W596" i="1"/>
  <c r="V596" i="1"/>
  <c r="X596" i="1"/>
  <c r="S594" i="1"/>
  <c r="T594" i="1"/>
  <c r="U594" i="1"/>
  <c r="V594" i="1"/>
  <c r="W594" i="1"/>
  <c r="X594" i="1"/>
  <c r="S592" i="1"/>
  <c r="T592" i="1"/>
  <c r="U592" i="1"/>
  <c r="V592" i="1"/>
  <c r="W592" i="1"/>
  <c r="X592" i="1"/>
  <c r="S590" i="1"/>
  <c r="T590" i="1"/>
  <c r="U590" i="1"/>
  <c r="W590" i="1"/>
  <c r="V590" i="1"/>
  <c r="X590" i="1"/>
  <c r="S588" i="1"/>
  <c r="T588" i="1"/>
  <c r="U588" i="1"/>
  <c r="W588" i="1"/>
  <c r="V588" i="1"/>
  <c r="X588" i="1"/>
  <c r="S586" i="1"/>
  <c r="U586" i="1"/>
  <c r="T586" i="1"/>
  <c r="V586" i="1"/>
  <c r="W586" i="1"/>
  <c r="X586" i="1"/>
  <c r="S584" i="1"/>
  <c r="T584" i="1"/>
  <c r="U584" i="1"/>
  <c r="V584" i="1"/>
  <c r="W584" i="1"/>
  <c r="X584" i="1"/>
  <c r="S582" i="1"/>
  <c r="T582" i="1"/>
  <c r="U582" i="1"/>
  <c r="W582" i="1"/>
  <c r="V582" i="1"/>
  <c r="X582" i="1"/>
  <c r="S580" i="1"/>
  <c r="T580" i="1"/>
  <c r="U580" i="1"/>
  <c r="W580" i="1"/>
  <c r="V580" i="1"/>
  <c r="X580" i="1"/>
  <c r="S578" i="1"/>
  <c r="T578" i="1"/>
  <c r="U578" i="1"/>
  <c r="V578" i="1"/>
  <c r="W578" i="1"/>
  <c r="X578" i="1"/>
  <c r="S576" i="1"/>
  <c r="T576" i="1"/>
  <c r="U576" i="1"/>
  <c r="V576" i="1"/>
  <c r="W576" i="1"/>
  <c r="X576" i="1"/>
  <c r="S574" i="1"/>
  <c r="T574" i="1"/>
  <c r="U574" i="1"/>
  <c r="W574" i="1"/>
  <c r="V574" i="1"/>
  <c r="X574" i="1"/>
  <c r="S572" i="1"/>
  <c r="T572" i="1"/>
  <c r="U572" i="1"/>
  <c r="W572" i="1"/>
  <c r="V572" i="1"/>
  <c r="X572" i="1"/>
  <c r="S570" i="1"/>
  <c r="T570" i="1"/>
  <c r="U570" i="1"/>
  <c r="V570" i="1"/>
  <c r="W570" i="1"/>
  <c r="X570" i="1"/>
  <c r="S568" i="1"/>
  <c r="T568" i="1"/>
  <c r="U568" i="1"/>
  <c r="V568" i="1"/>
  <c r="W568" i="1"/>
  <c r="X568" i="1"/>
  <c r="S566" i="1"/>
  <c r="T566" i="1"/>
  <c r="U566" i="1"/>
  <c r="W566" i="1"/>
  <c r="V566" i="1"/>
  <c r="X566" i="1"/>
  <c r="S564" i="1"/>
  <c r="T564" i="1"/>
  <c r="U564" i="1"/>
  <c r="W564" i="1"/>
  <c r="V564" i="1"/>
  <c r="X564" i="1"/>
  <c r="S562" i="1"/>
  <c r="T562" i="1"/>
  <c r="U562" i="1"/>
  <c r="V562" i="1"/>
  <c r="W562" i="1"/>
  <c r="X562" i="1"/>
  <c r="S560" i="1"/>
  <c r="T560" i="1"/>
  <c r="U560" i="1"/>
  <c r="V560" i="1"/>
  <c r="W560" i="1"/>
  <c r="X560" i="1"/>
  <c r="S558" i="1"/>
  <c r="T558" i="1"/>
  <c r="U558" i="1"/>
  <c r="W558" i="1"/>
  <c r="V558" i="1"/>
  <c r="X558" i="1"/>
  <c r="S556" i="1"/>
  <c r="T556" i="1"/>
  <c r="U556" i="1"/>
  <c r="W556" i="1"/>
  <c r="V556" i="1"/>
  <c r="X556" i="1"/>
  <c r="S554" i="1"/>
  <c r="T554" i="1"/>
  <c r="U554" i="1"/>
  <c r="V554" i="1"/>
  <c r="W554" i="1"/>
  <c r="X554" i="1"/>
  <c r="S552" i="1"/>
  <c r="T552" i="1"/>
  <c r="U552" i="1"/>
  <c r="V552" i="1"/>
  <c r="W552" i="1"/>
  <c r="X552" i="1"/>
  <c r="S550" i="1"/>
  <c r="T550" i="1"/>
  <c r="U550" i="1"/>
  <c r="W550" i="1"/>
  <c r="V550" i="1"/>
  <c r="X550" i="1"/>
  <c r="S548" i="1"/>
  <c r="T548" i="1"/>
  <c r="U548" i="1"/>
  <c r="W548" i="1"/>
  <c r="V548" i="1"/>
  <c r="X548" i="1"/>
  <c r="S546" i="1"/>
  <c r="T546" i="1"/>
  <c r="U546" i="1"/>
  <c r="V546" i="1"/>
  <c r="W546" i="1"/>
  <c r="X546" i="1"/>
  <c r="S544" i="1"/>
  <c r="T544" i="1"/>
  <c r="U544" i="1"/>
  <c r="V544" i="1"/>
  <c r="W544" i="1"/>
  <c r="X544" i="1"/>
  <c r="S542" i="1"/>
  <c r="T542" i="1"/>
  <c r="U542" i="1"/>
  <c r="W542" i="1"/>
  <c r="V542" i="1"/>
  <c r="X542" i="1"/>
  <c r="S540" i="1"/>
  <c r="T540" i="1"/>
  <c r="U540" i="1"/>
  <c r="W540" i="1"/>
  <c r="V540" i="1"/>
  <c r="X540" i="1"/>
  <c r="S538" i="1"/>
  <c r="T538" i="1"/>
  <c r="U538" i="1"/>
  <c r="V538" i="1"/>
  <c r="W538" i="1"/>
  <c r="X538" i="1"/>
  <c r="S536" i="1"/>
  <c r="T536" i="1"/>
  <c r="U536" i="1"/>
  <c r="V536" i="1"/>
  <c r="W536" i="1"/>
  <c r="X536" i="1"/>
  <c r="S534" i="1"/>
  <c r="T534" i="1"/>
  <c r="U534" i="1"/>
  <c r="W534" i="1"/>
  <c r="V534" i="1"/>
  <c r="X534" i="1"/>
  <c r="S532" i="1"/>
  <c r="T532" i="1"/>
  <c r="U532" i="1"/>
  <c r="W532" i="1"/>
  <c r="V532" i="1"/>
  <c r="X532" i="1"/>
  <c r="S530" i="1"/>
  <c r="T530" i="1"/>
  <c r="U530" i="1"/>
  <c r="V530" i="1"/>
  <c r="W530" i="1"/>
  <c r="X530" i="1"/>
  <c r="S528" i="1"/>
  <c r="T528" i="1"/>
  <c r="U528" i="1"/>
  <c r="V528" i="1"/>
  <c r="W528" i="1"/>
  <c r="X528" i="1"/>
  <c r="S526" i="1"/>
  <c r="T526" i="1"/>
  <c r="U526" i="1"/>
  <c r="W526" i="1"/>
  <c r="V526" i="1"/>
  <c r="X526" i="1"/>
  <c r="S524" i="1"/>
  <c r="T524" i="1"/>
  <c r="U524" i="1"/>
  <c r="W524" i="1"/>
  <c r="V524" i="1"/>
  <c r="X524" i="1"/>
  <c r="S522" i="1"/>
  <c r="U522" i="1"/>
  <c r="T522" i="1"/>
  <c r="V522" i="1"/>
  <c r="W522" i="1"/>
  <c r="X522" i="1"/>
  <c r="S520" i="1"/>
  <c r="T520" i="1"/>
  <c r="U520" i="1"/>
  <c r="V520" i="1"/>
  <c r="W520" i="1"/>
  <c r="X520" i="1"/>
  <c r="S518" i="1"/>
  <c r="T518" i="1"/>
  <c r="U518" i="1"/>
  <c r="W518" i="1"/>
  <c r="V518" i="1"/>
  <c r="X518" i="1"/>
  <c r="S516" i="1"/>
  <c r="T516" i="1"/>
  <c r="U516" i="1"/>
  <c r="W516" i="1"/>
  <c r="V516" i="1"/>
  <c r="X516" i="1"/>
  <c r="S514" i="1"/>
  <c r="T514" i="1"/>
  <c r="U514" i="1"/>
  <c r="V514" i="1"/>
  <c r="W514" i="1"/>
  <c r="X514" i="1"/>
  <c r="T512" i="1"/>
  <c r="U512" i="1"/>
  <c r="S512" i="1"/>
  <c r="V512" i="1"/>
  <c r="W512" i="1"/>
  <c r="X512" i="1"/>
  <c r="S510" i="1"/>
  <c r="T510" i="1"/>
  <c r="U510" i="1"/>
  <c r="W510" i="1"/>
  <c r="V510" i="1"/>
  <c r="X510" i="1"/>
  <c r="S508" i="1"/>
  <c r="T508" i="1"/>
  <c r="U508" i="1"/>
  <c r="W508" i="1"/>
  <c r="V508" i="1"/>
  <c r="X508" i="1"/>
  <c r="S506" i="1"/>
  <c r="T506" i="1"/>
  <c r="U506" i="1"/>
  <c r="V506" i="1"/>
  <c r="W506" i="1"/>
  <c r="X506" i="1"/>
  <c r="S504" i="1"/>
  <c r="T504" i="1"/>
  <c r="U504" i="1"/>
  <c r="V504" i="1"/>
  <c r="W504" i="1"/>
  <c r="X504" i="1"/>
  <c r="S502" i="1"/>
  <c r="T502" i="1"/>
  <c r="U502" i="1"/>
  <c r="W502" i="1"/>
  <c r="V502" i="1"/>
  <c r="X502" i="1"/>
  <c r="S500" i="1"/>
  <c r="T500" i="1"/>
  <c r="U500" i="1"/>
  <c r="W500" i="1"/>
  <c r="V500" i="1"/>
  <c r="X500" i="1"/>
  <c r="S498" i="1"/>
  <c r="T498" i="1"/>
  <c r="U498" i="1"/>
  <c r="V498" i="1"/>
  <c r="W498" i="1"/>
  <c r="X498" i="1"/>
  <c r="S496" i="1"/>
  <c r="T496" i="1"/>
  <c r="U496" i="1"/>
  <c r="V496" i="1"/>
  <c r="W496" i="1"/>
  <c r="X496" i="1"/>
  <c r="S494" i="1"/>
  <c r="T494" i="1"/>
  <c r="U494" i="1"/>
  <c r="W494" i="1"/>
  <c r="V494" i="1"/>
  <c r="X494" i="1"/>
  <c r="S492" i="1"/>
  <c r="T492" i="1"/>
  <c r="U492" i="1"/>
  <c r="W492" i="1"/>
  <c r="V492" i="1"/>
  <c r="X492" i="1"/>
  <c r="S490" i="1"/>
  <c r="T490" i="1"/>
  <c r="U490" i="1"/>
  <c r="V490" i="1"/>
  <c r="W490" i="1"/>
  <c r="X490" i="1"/>
  <c r="S488" i="1"/>
  <c r="T488" i="1"/>
  <c r="U488" i="1"/>
  <c r="V488" i="1"/>
  <c r="W488" i="1"/>
  <c r="X488" i="1"/>
  <c r="S486" i="1"/>
  <c r="T486" i="1"/>
  <c r="U486" i="1"/>
  <c r="W486" i="1"/>
  <c r="V486" i="1"/>
  <c r="X486" i="1"/>
  <c r="S484" i="1"/>
  <c r="T484" i="1"/>
  <c r="U484" i="1"/>
  <c r="W484" i="1"/>
  <c r="V484" i="1"/>
  <c r="X484" i="1"/>
  <c r="S482" i="1"/>
  <c r="T482" i="1"/>
  <c r="U482" i="1"/>
  <c r="V482" i="1"/>
  <c r="W482" i="1"/>
  <c r="X482" i="1"/>
  <c r="S480" i="1"/>
  <c r="T480" i="1"/>
  <c r="U480" i="1"/>
  <c r="V480" i="1"/>
  <c r="W480" i="1"/>
  <c r="X480" i="1"/>
  <c r="S478" i="1"/>
  <c r="T478" i="1"/>
  <c r="U478" i="1"/>
  <c r="W478" i="1"/>
  <c r="V478" i="1"/>
  <c r="X478" i="1"/>
  <c r="S476" i="1"/>
  <c r="T476" i="1"/>
  <c r="U476" i="1"/>
  <c r="W476" i="1"/>
  <c r="V476" i="1"/>
  <c r="X476" i="1"/>
  <c r="S474" i="1"/>
  <c r="T474" i="1"/>
  <c r="U474" i="1"/>
  <c r="V474" i="1"/>
  <c r="W474" i="1"/>
  <c r="X474" i="1"/>
  <c r="S472" i="1"/>
  <c r="T472" i="1"/>
  <c r="U472" i="1"/>
  <c r="V472" i="1"/>
  <c r="W472" i="1"/>
  <c r="X472" i="1"/>
  <c r="S470" i="1"/>
  <c r="T470" i="1"/>
  <c r="U470" i="1"/>
  <c r="W470" i="1"/>
  <c r="V470" i="1"/>
  <c r="X470" i="1"/>
  <c r="S468" i="1"/>
  <c r="T468" i="1"/>
  <c r="U468" i="1"/>
  <c r="W468" i="1"/>
  <c r="V468" i="1"/>
  <c r="X468" i="1"/>
  <c r="S466" i="1"/>
  <c r="T466" i="1"/>
  <c r="U466" i="1"/>
  <c r="V466" i="1"/>
  <c r="W466" i="1"/>
  <c r="X466" i="1"/>
  <c r="S464" i="1"/>
  <c r="T464" i="1"/>
  <c r="U464" i="1"/>
  <c r="V464" i="1"/>
  <c r="W464" i="1"/>
  <c r="X464" i="1"/>
  <c r="S462" i="1"/>
  <c r="T462" i="1"/>
  <c r="U462" i="1"/>
  <c r="W462" i="1"/>
  <c r="V462" i="1"/>
  <c r="X462" i="1"/>
  <c r="S460" i="1"/>
  <c r="T460" i="1"/>
  <c r="U460" i="1"/>
  <c r="W460" i="1"/>
  <c r="V460" i="1"/>
  <c r="X460" i="1"/>
  <c r="S458" i="1"/>
  <c r="V458" i="1"/>
  <c r="U458" i="1"/>
  <c r="T458" i="1"/>
  <c r="W458" i="1"/>
  <c r="X458" i="1"/>
  <c r="T456" i="1"/>
  <c r="S456" i="1"/>
  <c r="U456" i="1"/>
  <c r="V456" i="1"/>
  <c r="W456" i="1"/>
  <c r="X456" i="1"/>
  <c r="S454" i="1"/>
  <c r="T454" i="1"/>
  <c r="V454" i="1"/>
  <c r="U454" i="1"/>
  <c r="W454" i="1"/>
  <c r="X454" i="1"/>
  <c r="S452" i="1"/>
  <c r="T452" i="1"/>
  <c r="U452" i="1"/>
  <c r="W452" i="1"/>
  <c r="V452" i="1"/>
  <c r="X452" i="1"/>
  <c r="S450" i="1"/>
  <c r="T450" i="1"/>
  <c r="V450" i="1"/>
  <c r="U450" i="1"/>
  <c r="W450" i="1"/>
  <c r="X450" i="1"/>
  <c r="S448" i="1"/>
  <c r="T448" i="1"/>
  <c r="U448" i="1"/>
  <c r="V448" i="1"/>
  <c r="W448" i="1"/>
  <c r="X448" i="1"/>
  <c r="S446" i="1"/>
  <c r="T446" i="1"/>
  <c r="V446" i="1"/>
  <c r="U446" i="1"/>
  <c r="W446" i="1"/>
  <c r="X446" i="1"/>
  <c r="S444" i="1"/>
  <c r="T444" i="1"/>
  <c r="U444" i="1"/>
  <c r="V444" i="1"/>
  <c r="W444" i="1"/>
  <c r="X444" i="1"/>
  <c r="S442" i="1"/>
  <c r="V442" i="1"/>
  <c r="T442" i="1"/>
  <c r="U442" i="1"/>
  <c r="W442" i="1"/>
  <c r="X442" i="1"/>
  <c r="S440" i="1"/>
  <c r="T440" i="1"/>
  <c r="U440" i="1"/>
  <c r="V440" i="1"/>
  <c r="W440" i="1"/>
  <c r="X440" i="1"/>
  <c r="S438" i="1"/>
  <c r="T438" i="1"/>
  <c r="V438" i="1"/>
  <c r="U438" i="1"/>
  <c r="W438" i="1"/>
  <c r="X438" i="1"/>
  <c r="S436" i="1"/>
  <c r="T436" i="1"/>
  <c r="U436" i="1"/>
  <c r="W436" i="1"/>
  <c r="V436" i="1"/>
  <c r="X436" i="1"/>
  <c r="S434" i="1"/>
  <c r="T434" i="1"/>
  <c r="V434" i="1"/>
  <c r="U434" i="1"/>
  <c r="W434" i="1"/>
  <c r="X434" i="1"/>
  <c r="S432" i="1"/>
  <c r="T432" i="1"/>
  <c r="U432" i="1"/>
  <c r="V432" i="1"/>
  <c r="W432" i="1"/>
  <c r="X432" i="1"/>
  <c r="S430" i="1"/>
  <c r="T430" i="1"/>
  <c r="V430" i="1"/>
  <c r="U430" i="1"/>
  <c r="W430" i="1"/>
  <c r="X430" i="1"/>
  <c r="S428" i="1"/>
  <c r="T428" i="1"/>
  <c r="U428" i="1"/>
  <c r="W428" i="1"/>
  <c r="V428" i="1"/>
  <c r="X428" i="1"/>
  <c r="S426" i="1"/>
  <c r="T426" i="1"/>
  <c r="V426" i="1"/>
  <c r="U426" i="1"/>
  <c r="W426" i="1"/>
  <c r="X426" i="1"/>
  <c r="S424" i="1"/>
  <c r="T424" i="1"/>
  <c r="U424" i="1"/>
  <c r="V424" i="1"/>
  <c r="W424" i="1"/>
  <c r="X424" i="1"/>
  <c r="S422" i="1"/>
  <c r="T422" i="1"/>
  <c r="V422" i="1"/>
  <c r="U422" i="1"/>
  <c r="W422" i="1"/>
  <c r="X422" i="1"/>
  <c r="S382" i="1"/>
  <c r="T382" i="1"/>
  <c r="U382" i="1"/>
  <c r="W382" i="1"/>
  <c r="X382" i="1"/>
  <c r="V382" i="1"/>
  <c r="S418" i="1"/>
  <c r="T418" i="1"/>
  <c r="V418" i="1"/>
  <c r="U418" i="1"/>
  <c r="W418" i="1"/>
  <c r="X418" i="1"/>
  <c r="S416" i="1"/>
  <c r="T416" i="1"/>
  <c r="U416" i="1"/>
  <c r="V416" i="1"/>
  <c r="W416" i="1"/>
  <c r="X416" i="1"/>
  <c r="S414" i="1"/>
  <c r="T414" i="1"/>
  <c r="V414" i="1"/>
  <c r="U414" i="1"/>
  <c r="W414" i="1"/>
  <c r="X414" i="1"/>
  <c r="S412" i="1"/>
  <c r="T412" i="1"/>
  <c r="U412" i="1"/>
  <c r="V412" i="1"/>
  <c r="W412" i="1"/>
  <c r="X412" i="1"/>
  <c r="S410" i="1"/>
  <c r="T410" i="1"/>
  <c r="V410" i="1"/>
  <c r="U410" i="1"/>
  <c r="W410" i="1"/>
  <c r="X410" i="1"/>
  <c r="S408" i="1"/>
  <c r="T408" i="1"/>
  <c r="U408" i="1"/>
  <c r="V408" i="1"/>
  <c r="W408" i="1"/>
  <c r="X408" i="1"/>
  <c r="S406" i="1"/>
  <c r="T406" i="1"/>
  <c r="V406" i="1"/>
  <c r="U406" i="1"/>
  <c r="W406" i="1"/>
  <c r="X406" i="1"/>
  <c r="S404" i="1"/>
  <c r="T404" i="1"/>
  <c r="U404" i="1"/>
  <c r="W404" i="1"/>
  <c r="V404" i="1"/>
  <c r="X404" i="1"/>
  <c r="S402" i="1"/>
  <c r="T402" i="1"/>
  <c r="V402" i="1"/>
  <c r="U402" i="1"/>
  <c r="W402" i="1"/>
  <c r="X402" i="1"/>
  <c r="S400" i="1"/>
  <c r="T400" i="1"/>
  <c r="U400" i="1"/>
  <c r="V400" i="1"/>
  <c r="W400" i="1"/>
  <c r="X400" i="1"/>
  <c r="S398" i="1"/>
  <c r="T398" i="1"/>
  <c r="V398" i="1"/>
  <c r="U398" i="1"/>
  <c r="W398" i="1"/>
  <c r="X398" i="1"/>
  <c r="S396" i="1"/>
  <c r="T396" i="1"/>
  <c r="U396" i="1"/>
  <c r="W396" i="1"/>
  <c r="V396" i="1"/>
  <c r="X396" i="1"/>
  <c r="S394" i="1"/>
  <c r="T394" i="1"/>
  <c r="V394" i="1"/>
  <c r="U394" i="1"/>
  <c r="W394" i="1"/>
  <c r="X394" i="1"/>
  <c r="S392" i="1"/>
  <c r="U392" i="1"/>
  <c r="T392" i="1"/>
  <c r="V392" i="1"/>
  <c r="W392" i="1"/>
  <c r="X392" i="1"/>
  <c r="S390" i="1"/>
  <c r="T390" i="1"/>
  <c r="V390" i="1"/>
  <c r="U390" i="1"/>
  <c r="W390" i="1"/>
  <c r="X390" i="1"/>
  <c r="S388" i="1"/>
  <c r="T388" i="1"/>
  <c r="U388" i="1"/>
  <c r="W388" i="1"/>
  <c r="X388" i="1"/>
  <c r="V388" i="1"/>
  <c r="S386" i="1"/>
  <c r="T386" i="1"/>
  <c r="V386" i="1"/>
  <c r="U386" i="1"/>
  <c r="W386" i="1"/>
  <c r="X386" i="1"/>
  <c r="S420" i="1"/>
  <c r="T420" i="1"/>
  <c r="U420" i="1"/>
  <c r="V420" i="1"/>
  <c r="W420" i="1"/>
  <c r="X420" i="1"/>
  <c r="S384" i="1"/>
  <c r="T384" i="1"/>
  <c r="V384" i="1"/>
  <c r="U384" i="1"/>
  <c r="W384" i="1"/>
  <c r="X384" i="1"/>
  <c r="S380" i="1"/>
  <c r="T380" i="1"/>
  <c r="U380" i="1"/>
  <c r="V380" i="1"/>
  <c r="W380" i="1"/>
  <c r="X380" i="1"/>
  <c r="S378" i="1"/>
  <c r="T378" i="1"/>
  <c r="V378" i="1"/>
  <c r="U378" i="1"/>
  <c r="W378" i="1"/>
  <c r="X378" i="1"/>
  <c r="S376" i="1"/>
  <c r="T376" i="1"/>
  <c r="U376" i="1"/>
  <c r="V376" i="1"/>
  <c r="W376" i="1"/>
  <c r="X376" i="1"/>
  <c r="S374" i="1"/>
  <c r="T374" i="1"/>
  <c r="V374" i="1"/>
  <c r="U374" i="1"/>
  <c r="W374" i="1"/>
  <c r="X374" i="1"/>
  <c r="S372" i="1"/>
  <c r="T372" i="1"/>
  <c r="U372" i="1"/>
  <c r="W372" i="1"/>
  <c r="V372" i="1"/>
  <c r="X372" i="1"/>
  <c r="S370" i="1"/>
  <c r="T370" i="1"/>
  <c r="V370" i="1"/>
  <c r="U370" i="1"/>
  <c r="W370" i="1"/>
  <c r="X370" i="1"/>
  <c r="S368" i="1"/>
  <c r="T368" i="1"/>
  <c r="U368" i="1"/>
  <c r="V368" i="1"/>
  <c r="W368" i="1"/>
  <c r="X368" i="1"/>
  <c r="S366" i="1"/>
  <c r="T366" i="1"/>
  <c r="V366" i="1"/>
  <c r="U366" i="1"/>
  <c r="W366" i="1"/>
  <c r="X366" i="1"/>
  <c r="S364" i="1"/>
  <c r="T364" i="1"/>
  <c r="U364" i="1"/>
  <c r="W364" i="1"/>
  <c r="V364" i="1"/>
  <c r="X364" i="1"/>
  <c r="S362" i="1"/>
  <c r="T362" i="1"/>
  <c r="V362" i="1"/>
  <c r="U362" i="1"/>
  <c r="W362" i="1"/>
  <c r="X362" i="1"/>
  <c r="S360" i="1"/>
  <c r="T360" i="1"/>
  <c r="U360" i="1"/>
  <c r="V360" i="1"/>
  <c r="W360" i="1"/>
  <c r="X360" i="1"/>
  <c r="S358" i="1"/>
  <c r="T358" i="1"/>
  <c r="V358" i="1"/>
  <c r="U358" i="1"/>
  <c r="W358" i="1"/>
  <c r="X358" i="1"/>
  <c r="S356" i="1"/>
  <c r="T356" i="1"/>
  <c r="U356" i="1"/>
  <c r="W356" i="1"/>
  <c r="V356" i="1"/>
  <c r="X356" i="1"/>
  <c r="S354" i="1"/>
  <c r="T354" i="1"/>
  <c r="V354" i="1"/>
  <c r="U354" i="1"/>
  <c r="W354" i="1"/>
  <c r="X354" i="1"/>
  <c r="S352" i="1"/>
  <c r="T352" i="1"/>
  <c r="U352" i="1"/>
  <c r="V352" i="1"/>
  <c r="W352" i="1"/>
  <c r="X352" i="1"/>
  <c r="S350" i="1"/>
  <c r="T350" i="1"/>
  <c r="V350" i="1"/>
  <c r="U350" i="1"/>
  <c r="W350" i="1"/>
  <c r="X350" i="1"/>
  <c r="S348" i="1"/>
  <c r="T348" i="1"/>
  <c r="U348" i="1"/>
  <c r="V348" i="1"/>
  <c r="W348" i="1"/>
  <c r="X348" i="1"/>
  <c r="S346" i="1"/>
  <c r="T346" i="1"/>
  <c r="V346" i="1"/>
  <c r="U346" i="1"/>
  <c r="W346" i="1"/>
  <c r="X346" i="1"/>
  <c r="S344" i="1"/>
  <c r="T344" i="1"/>
  <c r="U344" i="1"/>
  <c r="V344" i="1"/>
  <c r="W344" i="1"/>
  <c r="X344" i="1"/>
  <c r="S342" i="1"/>
  <c r="T342" i="1"/>
  <c r="V342" i="1"/>
  <c r="U342" i="1"/>
  <c r="W342" i="1"/>
  <c r="X342" i="1"/>
  <c r="S340" i="1"/>
  <c r="T340" i="1"/>
  <c r="U340" i="1"/>
  <c r="W340" i="1"/>
  <c r="V340" i="1"/>
  <c r="X340" i="1"/>
  <c r="S338" i="1"/>
  <c r="T338" i="1"/>
  <c r="V338" i="1"/>
  <c r="U338" i="1"/>
  <c r="W338" i="1"/>
  <c r="X338" i="1"/>
  <c r="S336" i="1"/>
  <c r="T336" i="1"/>
  <c r="U336" i="1"/>
  <c r="V336" i="1"/>
  <c r="W336" i="1"/>
  <c r="X336" i="1"/>
  <c r="S334" i="1"/>
  <c r="T334" i="1"/>
  <c r="V334" i="1"/>
  <c r="U334" i="1"/>
  <c r="W334" i="1"/>
  <c r="X334" i="1"/>
  <c r="S332" i="1"/>
  <c r="T332" i="1"/>
  <c r="U332" i="1"/>
  <c r="W332" i="1"/>
  <c r="V332" i="1"/>
  <c r="X332" i="1"/>
  <c r="S330" i="1"/>
  <c r="T330" i="1"/>
  <c r="V330" i="1"/>
  <c r="U330" i="1"/>
  <c r="W330" i="1"/>
  <c r="X330" i="1"/>
  <c r="S328" i="1"/>
  <c r="T328" i="1"/>
  <c r="U328" i="1"/>
  <c r="V328" i="1"/>
  <c r="W328" i="1"/>
  <c r="X328" i="1"/>
  <c r="S326" i="1"/>
  <c r="T326" i="1"/>
  <c r="V326" i="1"/>
  <c r="U326" i="1"/>
  <c r="W326" i="1"/>
  <c r="X326" i="1"/>
  <c r="S324" i="1"/>
  <c r="T324" i="1"/>
  <c r="U324" i="1"/>
  <c r="W324" i="1"/>
  <c r="V324" i="1"/>
  <c r="X324" i="1"/>
  <c r="S322" i="1"/>
  <c r="T322" i="1"/>
  <c r="V322" i="1"/>
  <c r="U322" i="1"/>
  <c r="W322" i="1"/>
  <c r="X322" i="1"/>
  <c r="S320" i="1"/>
  <c r="T320" i="1"/>
  <c r="U320" i="1"/>
  <c r="V320" i="1"/>
  <c r="W320" i="1"/>
  <c r="X320" i="1"/>
  <c r="S318" i="1"/>
  <c r="T318" i="1"/>
  <c r="V318" i="1"/>
  <c r="U318" i="1"/>
  <c r="W318" i="1"/>
  <c r="X318" i="1"/>
  <c r="S316" i="1"/>
  <c r="T316" i="1"/>
  <c r="U316" i="1"/>
  <c r="V316" i="1"/>
  <c r="W316" i="1"/>
  <c r="X316" i="1"/>
  <c r="S314" i="1"/>
  <c r="T314" i="1"/>
  <c r="V314" i="1"/>
  <c r="U314" i="1"/>
  <c r="W314" i="1"/>
  <c r="X314" i="1"/>
  <c r="S312" i="1"/>
  <c r="T312" i="1"/>
  <c r="U312" i="1"/>
  <c r="V312" i="1"/>
  <c r="W312" i="1"/>
  <c r="X312" i="1"/>
  <c r="S310" i="1"/>
  <c r="T310" i="1"/>
  <c r="V310" i="1"/>
  <c r="U310" i="1"/>
  <c r="W310" i="1"/>
  <c r="X310" i="1"/>
  <c r="S308" i="1"/>
  <c r="T308" i="1"/>
  <c r="U308" i="1"/>
  <c r="W308" i="1"/>
  <c r="V308" i="1"/>
  <c r="X308" i="1"/>
  <c r="S306" i="1"/>
  <c r="T306" i="1"/>
  <c r="V306" i="1"/>
  <c r="U306" i="1"/>
  <c r="W306" i="1"/>
  <c r="X306" i="1"/>
  <c r="S304" i="1"/>
  <c r="T304" i="1"/>
  <c r="U304" i="1"/>
  <c r="V304" i="1"/>
  <c r="W304" i="1"/>
  <c r="X304" i="1"/>
  <c r="S302" i="1"/>
  <c r="T302" i="1"/>
  <c r="V302" i="1"/>
  <c r="U302" i="1"/>
  <c r="W302" i="1"/>
  <c r="X302" i="1"/>
  <c r="S300" i="1"/>
  <c r="T300" i="1"/>
  <c r="U300" i="1"/>
  <c r="W300" i="1"/>
  <c r="V300" i="1"/>
  <c r="X300" i="1"/>
  <c r="S298" i="1"/>
  <c r="T298" i="1"/>
  <c r="V298" i="1"/>
  <c r="U298" i="1"/>
  <c r="W298" i="1"/>
  <c r="X298" i="1"/>
  <c r="S296" i="1"/>
  <c r="T296" i="1"/>
  <c r="U296" i="1"/>
  <c r="V296" i="1"/>
  <c r="W296" i="1"/>
  <c r="X296" i="1"/>
  <c r="S294" i="1"/>
  <c r="T294" i="1"/>
  <c r="V294" i="1"/>
  <c r="U294" i="1"/>
  <c r="W294" i="1"/>
  <c r="X294" i="1"/>
  <c r="S292" i="1"/>
  <c r="T292" i="1"/>
  <c r="U292" i="1"/>
  <c r="W292" i="1"/>
  <c r="X292" i="1"/>
  <c r="V292" i="1"/>
  <c r="S290" i="1"/>
  <c r="T290" i="1"/>
  <c r="V290" i="1"/>
  <c r="U290" i="1"/>
  <c r="W290" i="1"/>
  <c r="X290" i="1"/>
  <c r="S288" i="1"/>
  <c r="T288" i="1"/>
  <c r="U288" i="1"/>
  <c r="V288" i="1"/>
  <c r="W288" i="1"/>
  <c r="X288" i="1"/>
  <c r="S286" i="1"/>
  <c r="T286" i="1"/>
  <c r="V286" i="1"/>
  <c r="U286" i="1"/>
  <c r="W286" i="1"/>
  <c r="X286" i="1"/>
  <c r="S284" i="1"/>
  <c r="T284" i="1"/>
  <c r="U284" i="1"/>
  <c r="V284" i="1"/>
  <c r="W284" i="1"/>
  <c r="X284" i="1"/>
  <c r="S282" i="1"/>
  <c r="T282" i="1"/>
  <c r="V282" i="1"/>
  <c r="U282" i="1"/>
  <c r="W282" i="1"/>
  <c r="X282" i="1"/>
  <c r="S280" i="1"/>
  <c r="T280" i="1"/>
  <c r="U280" i="1"/>
  <c r="V280" i="1"/>
  <c r="W280" i="1"/>
  <c r="X280" i="1"/>
  <c r="T278" i="1"/>
  <c r="S278" i="1"/>
  <c r="V278" i="1"/>
  <c r="U278" i="1"/>
  <c r="W278" i="1"/>
  <c r="X278" i="1"/>
  <c r="S276" i="1"/>
  <c r="T276" i="1"/>
  <c r="U276" i="1"/>
  <c r="W276" i="1"/>
  <c r="V276" i="1"/>
  <c r="X276" i="1"/>
  <c r="S274" i="1"/>
  <c r="T274" i="1"/>
  <c r="V274" i="1"/>
  <c r="U274" i="1"/>
  <c r="W274" i="1"/>
  <c r="X274" i="1"/>
  <c r="S272" i="1"/>
  <c r="T272" i="1"/>
  <c r="U272" i="1"/>
  <c r="V272" i="1"/>
  <c r="W272" i="1"/>
  <c r="X272" i="1"/>
  <c r="S270" i="1"/>
  <c r="T270" i="1"/>
  <c r="V270" i="1"/>
  <c r="U270" i="1"/>
  <c r="W270" i="1"/>
  <c r="X270" i="1"/>
  <c r="S268" i="1"/>
  <c r="T268" i="1"/>
  <c r="U268" i="1"/>
  <c r="W268" i="1"/>
  <c r="V268" i="1"/>
  <c r="X268" i="1"/>
  <c r="S266" i="1"/>
  <c r="T266" i="1"/>
  <c r="V266" i="1"/>
  <c r="U266" i="1"/>
  <c r="W266" i="1"/>
  <c r="X266" i="1"/>
  <c r="S264" i="1"/>
  <c r="U264" i="1"/>
  <c r="T264" i="1"/>
  <c r="V264" i="1"/>
  <c r="W264" i="1"/>
  <c r="X264" i="1"/>
  <c r="S262" i="1"/>
  <c r="T262" i="1"/>
  <c r="V262" i="1"/>
  <c r="U262" i="1"/>
  <c r="W262" i="1"/>
  <c r="X262" i="1"/>
  <c r="S260" i="1"/>
  <c r="T260" i="1"/>
  <c r="U260" i="1"/>
  <c r="W260" i="1"/>
  <c r="X260" i="1"/>
  <c r="V260" i="1"/>
  <c r="S258" i="1"/>
  <c r="T258" i="1"/>
  <c r="V258" i="1"/>
  <c r="U258" i="1"/>
  <c r="W258" i="1"/>
  <c r="X258" i="1"/>
  <c r="S256" i="1"/>
  <c r="T256" i="1"/>
  <c r="U256" i="1"/>
  <c r="V256" i="1"/>
  <c r="W256" i="1"/>
  <c r="X256" i="1"/>
  <c r="S254" i="1"/>
  <c r="T254" i="1"/>
  <c r="V254" i="1"/>
  <c r="U254" i="1"/>
  <c r="W254" i="1"/>
  <c r="X254" i="1"/>
  <c r="S252" i="1"/>
  <c r="T252" i="1"/>
  <c r="U252" i="1"/>
  <c r="V252" i="1"/>
  <c r="W252" i="1"/>
  <c r="X252" i="1"/>
  <c r="S250" i="1"/>
  <c r="T250" i="1"/>
  <c r="V250" i="1"/>
  <c r="U250" i="1"/>
  <c r="W250" i="1"/>
  <c r="X250" i="1"/>
  <c r="S248" i="1"/>
  <c r="T248" i="1"/>
  <c r="U248" i="1"/>
  <c r="V248" i="1"/>
  <c r="W248" i="1"/>
  <c r="X248" i="1"/>
  <c r="S246" i="1"/>
  <c r="T246" i="1"/>
  <c r="V246" i="1"/>
  <c r="U246" i="1"/>
  <c r="W246" i="1"/>
  <c r="X246" i="1"/>
  <c r="S244" i="1"/>
  <c r="T244" i="1"/>
  <c r="U244" i="1"/>
  <c r="V244" i="1"/>
  <c r="W244" i="1"/>
  <c r="X244" i="1"/>
  <c r="S242" i="1"/>
  <c r="T242" i="1"/>
  <c r="U242" i="1"/>
  <c r="V242" i="1"/>
  <c r="W242" i="1"/>
  <c r="X242" i="1"/>
  <c r="S240" i="1"/>
  <c r="T240" i="1"/>
  <c r="U240" i="1"/>
  <c r="V240" i="1"/>
  <c r="W240" i="1"/>
  <c r="X240" i="1"/>
  <c r="S238" i="1"/>
  <c r="T238" i="1"/>
  <c r="U238" i="1"/>
  <c r="V238" i="1"/>
  <c r="W238" i="1"/>
  <c r="X238" i="1"/>
  <c r="S236" i="1"/>
  <c r="T236" i="1"/>
  <c r="U236" i="1"/>
  <c r="V236" i="1"/>
  <c r="W236" i="1"/>
  <c r="X236" i="1"/>
  <c r="S234" i="1"/>
  <c r="T234" i="1"/>
  <c r="U234" i="1"/>
  <c r="V234" i="1"/>
  <c r="W234" i="1"/>
  <c r="X234" i="1"/>
  <c r="S232" i="1"/>
  <c r="U232" i="1"/>
  <c r="T232" i="1"/>
  <c r="V232" i="1"/>
  <c r="W232" i="1"/>
  <c r="X232" i="1"/>
  <c r="S230" i="1"/>
  <c r="T230" i="1"/>
  <c r="U230" i="1"/>
  <c r="V230" i="1"/>
  <c r="W230" i="1"/>
  <c r="X230" i="1"/>
  <c r="S228" i="1"/>
  <c r="T228" i="1"/>
  <c r="U228" i="1"/>
  <c r="V228" i="1"/>
  <c r="W228" i="1"/>
  <c r="X228" i="1"/>
  <c r="S226" i="1"/>
  <c r="T226" i="1"/>
  <c r="U226" i="1"/>
  <c r="V226" i="1"/>
  <c r="W226" i="1"/>
  <c r="X226" i="1"/>
  <c r="S224" i="1"/>
  <c r="T224" i="1"/>
  <c r="U224" i="1"/>
  <c r="V224" i="1"/>
  <c r="W224" i="1"/>
  <c r="X224" i="1"/>
  <c r="S222" i="1"/>
  <c r="T222" i="1"/>
  <c r="U222" i="1"/>
  <c r="V222" i="1"/>
  <c r="W222" i="1"/>
  <c r="X222" i="1"/>
  <c r="S220" i="1"/>
  <c r="T220" i="1"/>
  <c r="U220" i="1"/>
  <c r="V220" i="1"/>
  <c r="W220" i="1"/>
  <c r="X220" i="1"/>
  <c r="S218" i="1"/>
  <c r="T218" i="1"/>
  <c r="U218" i="1"/>
  <c r="V218" i="1"/>
  <c r="W218" i="1"/>
  <c r="X218" i="1"/>
  <c r="S216" i="1"/>
  <c r="U216" i="1"/>
  <c r="T216" i="1"/>
  <c r="V216" i="1"/>
  <c r="W216" i="1"/>
  <c r="X216" i="1"/>
  <c r="T214" i="1"/>
  <c r="S214" i="1"/>
  <c r="U214" i="1"/>
  <c r="V214" i="1"/>
  <c r="W214" i="1"/>
  <c r="X214" i="1"/>
  <c r="S212" i="1"/>
  <c r="T212" i="1"/>
  <c r="U212" i="1"/>
  <c r="V212" i="1"/>
  <c r="W212" i="1"/>
  <c r="X212" i="1"/>
  <c r="S210" i="1"/>
  <c r="T210" i="1"/>
  <c r="U210" i="1"/>
  <c r="V210" i="1"/>
  <c r="W210" i="1"/>
  <c r="X210" i="1"/>
  <c r="S208" i="1"/>
  <c r="T208" i="1"/>
  <c r="U208" i="1"/>
  <c r="V208" i="1"/>
  <c r="W208" i="1"/>
  <c r="X208" i="1"/>
  <c r="S206" i="1"/>
  <c r="T206" i="1"/>
  <c r="U206" i="1"/>
  <c r="V206" i="1"/>
  <c r="W206" i="1"/>
  <c r="X206" i="1"/>
  <c r="S204" i="1"/>
  <c r="T204" i="1"/>
  <c r="U204" i="1"/>
  <c r="V204" i="1"/>
  <c r="W204" i="1"/>
  <c r="X204" i="1"/>
  <c r="S202" i="1"/>
  <c r="T202" i="1"/>
  <c r="U202" i="1"/>
  <c r="V202" i="1"/>
  <c r="W202" i="1"/>
  <c r="X202" i="1"/>
  <c r="S200" i="1"/>
  <c r="U200" i="1"/>
  <c r="T200" i="1"/>
  <c r="V200" i="1"/>
  <c r="W200" i="1"/>
  <c r="X200" i="1"/>
  <c r="S198" i="1"/>
  <c r="T198" i="1"/>
  <c r="U198" i="1"/>
  <c r="V198" i="1"/>
  <c r="W198" i="1"/>
  <c r="X198" i="1"/>
  <c r="S196" i="1"/>
  <c r="T196" i="1"/>
  <c r="U196" i="1"/>
  <c r="V196" i="1"/>
  <c r="W196" i="1"/>
  <c r="X196" i="1"/>
  <c r="S194" i="1"/>
  <c r="T194" i="1"/>
  <c r="U194" i="1"/>
  <c r="V194" i="1"/>
  <c r="W194" i="1"/>
  <c r="X194" i="1"/>
  <c r="S192" i="1"/>
  <c r="T192" i="1"/>
  <c r="U192" i="1"/>
  <c r="V192" i="1"/>
  <c r="W192" i="1"/>
  <c r="X192" i="1"/>
  <c r="S190" i="1"/>
  <c r="T190" i="1"/>
  <c r="U190" i="1"/>
  <c r="V190" i="1"/>
  <c r="W190" i="1"/>
  <c r="X190" i="1"/>
  <c r="S188" i="1"/>
  <c r="T188" i="1"/>
  <c r="U188" i="1"/>
  <c r="V188" i="1"/>
  <c r="W188" i="1"/>
  <c r="X188" i="1"/>
  <c r="S186" i="1"/>
  <c r="T186" i="1"/>
  <c r="U186" i="1"/>
  <c r="V186" i="1"/>
  <c r="W186" i="1"/>
  <c r="X186" i="1"/>
  <c r="S184" i="1"/>
  <c r="T184" i="1"/>
  <c r="U184" i="1"/>
  <c r="V184" i="1"/>
  <c r="W184" i="1"/>
  <c r="X184" i="1"/>
  <c r="S182" i="1"/>
  <c r="T182" i="1"/>
  <c r="U182" i="1"/>
  <c r="V182" i="1"/>
  <c r="W182" i="1"/>
  <c r="X182" i="1"/>
  <c r="S180" i="1"/>
  <c r="T180" i="1"/>
  <c r="U180" i="1"/>
  <c r="V180" i="1"/>
  <c r="W180" i="1"/>
  <c r="X180" i="1"/>
  <c r="S178" i="1"/>
  <c r="T178" i="1"/>
  <c r="U178" i="1"/>
  <c r="V178" i="1"/>
  <c r="W178" i="1"/>
  <c r="X178" i="1"/>
  <c r="S176" i="1"/>
  <c r="T176" i="1"/>
  <c r="U176" i="1"/>
  <c r="V176" i="1"/>
  <c r="W176" i="1"/>
  <c r="X176" i="1"/>
  <c r="S174" i="1"/>
  <c r="T174" i="1"/>
  <c r="U174" i="1"/>
  <c r="V174" i="1"/>
  <c r="W174" i="1"/>
  <c r="X174" i="1"/>
  <c r="S172" i="1"/>
  <c r="T172" i="1"/>
  <c r="U172" i="1"/>
  <c r="V172" i="1"/>
  <c r="W172" i="1"/>
  <c r="X172" i="1"/>
  <c r="S170" i="1"/>
  <c r="T170" i="1"/>
  <c r="U170" i="1"/>
  <c r="V170" i="1"/>
  <c r="W170" i="1"/>
  <c r="X170" i="1"/>
  <c r="S168" i="1"/>
  <c r="U168" i="1"/>
  <c r="T168" i="1"/>
  <c r="V168" i="1"/>
  <c r="W168" i="1"/>
  <c r="X168" i="1"/>
  <c r="S166" i="1"/>
  <c r="T166" i="1"/>
  <c r="U166" i="1"/>
  <c r="V166" i="1"/>
  <c r="W166" i="1"/>
  <c r="X166" i="1"/>
  <c r="S164" i="1"/>
  <c r="T164" i="1"/>
  <c r="U164" i="1"/>
  <c r="V164" i="1"/>
  <c r="W164" i="1"/>
  <c r="X164" i="1"/>
  <c r="S162" i="1"/>
  <c r="T162" i="1"/>
  <c r="U162" i="1"/>
  <c r="V162" i="1"/>
  <c r="W162" i="1"/>
  <c r="X162" i="1"/>
  <c r="S160" i="1"/>
  <c r="T160" i="1"/>
  <c r="U160" i="1"/>
  <c r="V160" i="1"/>
  <c r="W160" i="1"/>
  <c r="X160" i="1"/>
  <c r="S158" i="1"/>
  <c r="T158" i="1"/>
  <c r="U158" i="1"/>
  <c r="V158" i="1"/>
  <c r="W158" i="1"/>
  <c r="X158" i="1"/>
  <c r="S156" i="1"/>
  <c r="T156" i="1"/>
  <c r="U156" i="1"/>
  <c r="V156" i="1"/>
  <c r="W156" i="1"/>
  <c r="X156" i="1"/>
  <c r="S154" i="1"/>
  <c r="T154" i="1"/>
  <c r="U154" i="1"/>
  <c r="V154" i="1"/>
  <c r="W154" i="1"/>
  <c r="X154" i="1"/>
  <c r="S152" i="1"/>
  <c r="U152" i="1"/>
  <c r="T152" i="1"/>
  <c r="V152" i="1"/>
  <c r="W152" i="1"/>
  <c r="X152" i="1"/>
  <c r="S150" i="1"/>
  <c r="T150" i="1"/>
  <c r="U150" i="1"/>
  <c r="V150" i="1"/>
  <c r="W150" i="1"/>
  <c r="X150" i="1"/>
  <c r="S148" i="1"/>
  <c r="T148" i="1"/>
  <c r="U148" i="1"/>
  <c r="V148" i="1"/>
  <c r="W148" i="1"/>
  <c r="X148" i="1"/>
  <c r="S146" i="1"/>
  <c r="T146" i="1"/>
  <c r="U146" i="1"/>
  <c r="V146" i="1"/>
  <c r="W146" i="1"/>
  <c r="X146" i="1"/>
  <c r="S144" i="1"/>
  <c r="T144" i="1"/>
  <c r="U144" i="1"/>
  <c r="V144" i="1"/>
  <c r="W144" i="1"/>
  <c r="X144" i="1"/>
  <c r="S142" i="1"/>
  <c r="T142" i="1"/>
  <c r="U142" i="1"/>
  <c r="V142" i="1"/>
  <c r="W142" i="1"/>
  <c r="X142" i="1"/>
  <c r="S140" i="1"/>
  <c r="T140" i="1"/>
  <c r="U140" i="1"/>
  <c r="V140" i="1"/>
  <c r="W140" i="1"/>
  <c r="X140" i="1"/>
  <c r="S138" i="1"/>
  <c r="T138" i="1"/>
  <c r="U138" i="1"/>
  <c r="V138" i="1"/>
  <c r="W138" i="1"/>
  <c r="X138" i="1"/>
  <c r="S136" i="1"/>
  <c r="U136" i="1"/>
  <c r="T136" i="1"/>
  <c r="V136" i="1"/>
  <c r="W136" i="1"/>
  <c r="X136" i="1"/>
  <c r="S134" i="1"/>
  <c r="T134" i="1"/>
  <c r="U134" i="1"/>
  <c r="V134" i="1"/>
  <c r="W134" i="1"/>
  <c r="X134" i="1"/>
  <c r="S132" i="1"/>
  <c r="T132" i="1"/>
  <c r="U132" i="1"/>
  <c r="V132" i="1"/>
  <c r="W132" i="1"/>
  <c r="X132" i="1"/>
  <c r="S130" i="1"/>
  <c r="T130" i="1"/>
  <c r="U130" i="1"/>
  <c r="V130" i="1"/>
  <c r="W130" i="1"/>
  <c r="X130" i="1"/>
  <c r="S128" i="1"/>
  <c r="T128" i="1"/>
  <c r="U128" i="1"/>
  <c r="V128" i="1"/>
  <c r="W128" i="1"/>
  <c r="X128" i="1"/>
  <c r="S126" i="1"/>
  <c r="T126" i="1"/>
  <c r="U126" i="1"/>
  <c r="V126" i="1"/>
  <c r="W126" i="1"/>
  <c r="X126" i="1"/>
  <c r="S124" i="1"/>
  <c r="T124" i="1"/>
  <c r="U124" i="1"/>
  <c r="V124" i="1"/>
  <c r="W124" i="1"/>
  <c r="X124" i="1"/>
  <c r="S122" i="1"/>
  <c r="T122" i="1"/>
  <c r="U122" i="1"/>
  <c r="V122" i="1"/>
  <c r="W122" i="1"/>
  <c r="X122" i="1"/>
  <c r="S120" i="1"/>
  <c r="T120" i="1"/>
  <c r="U120" i="1"/>
  <c r="V120" i="1"/>
  <c r="W120" i="1"/>
  <c r="X120" i="1"/>
  <c r="S118" i="1"/>
  <c r="T118" i="1"/>
  <c r="U118" i="1"/>
  <c r="V118" i="1"/>
  <c r="W118" i="1"/>
  <c r="X118" i="1"/>
  <c r="S116" i="1"/>
  <c r="T116" i="1"/>
  <c r="U116" i="1"/>
  <c r="V116" i="1"/>
  <c r="W116" i="1"/>
  <c r="X116" i="1"/>
  <c r="S114" i="1"/>
  <c r="T114" i="1"/>
  <c r="U114" i="1"/>
  <c r="V114" i="1"/>
  <c r="W114" i="1"/>
  <c r="X114" i="1"/>
  <c r="S112" i="1"/>
  <c r="T112" i="1"/>
  <c r="U112" i="1"/>
  <c r="V112" i="1"/>
  <c r="W112" i="1"/>
  <c r="X112" i="1"/>
  <c r="S110" i="1"/>
  <c r="T110" i="1"/>
  <c r="U110" i="1"/>
  <c r="V110" i="1"/>
  <c r="W110" i="1"/>
  <c r="X110" i="1"/>
  <c r="S108" i="1"/>
  <c r="T108" i="1"/>
  <c r="U108" i="1"/>
  <c r="V108" i="1"/>
  <c r="W108" i="1"/>
  <c r="X108" i="1"/>
  <c r="S106" i="1"/>
  <c r="T106" i="1"/>
  <c r="U106" i="1"/>
  <c r="V106" i="1"/>
  <c r="W106" i="1"/>
  <c r="X106" i="1"/>
  <c r="S104" i="1"/>
  <c r="U104" i="1"/>
  <c r="T104" i="1"/>
  <c r="V104" i="1"/>
  <c r="W104" i="1"/>
  <c r="X104" i="1"/>
  <c r="S102" i="1"/>
  <c r="T102" i="1"/>
  <c r="U102" i="1"/>
  <c r="V102" i="1"/>
  <c r="W102" i="1"/>
  <c r="X102" i="1"/>
  <c r="S100" i="1"/>
  <c r="T100" i="1"/>
  <c r="U100" i="1"/>
  <c r="V100" i="1"/>
  <c r="W100" i="1"/>
  <c r="X100" i="1"/>
  <c r="T98" i="1"/>
  <c r="S98" i="1"/>
  <c r="U98" i="1"/>
  <c r="V98" i="1"/>
  <c r="W98" i="1"/>
  <c r="X98" i="1"/>
  <c r="S96" i="1"/>
  <c r="T96" i="1"/>
  <c r="U96" i="1"/>
  <c r="V96" i="1"/>
  <c r="W96" i="1"/>
  <c r="X96" i="1"/>
  <c r="S94" i="1"/>
  <c r="T94" i="1"/>
  <c r="U94" i="1"/>
  <c r="V94" i="1"/>
  <c r="W94" i="1"/>
  <c r="X94" i="1"/>
  <c r="S92" i="1"/>
  <c r="T92" i="1"/>
  <c r="U92" i="1"/>
  <c r="V92" i="1"/>
  <c r="W92" i="1"/>
  <c r="X92" i="1"/>
  <c r="S90" i="1"/>
  <c r="T90" i="1"/>
  <c r="U90" i="1"/>
  <c r="V90" i="1"/>
  <c r="W90" i="1"/>
  <c r="X90" i="1"/>
  <c r="S88" i="1"/>
  <c r="U88" i="1"/>
  <c r="T88" i="1"/>
  <c r="V88" i="1"/>
  <c r="W88" i="1"/>
  <c r="X88" i="1"/>
  <c r="S86" i="1"/>
  <c r="T86" i="1"/>
  <c r="U86" i="1"/>
  <c r="V86" i="1"/>
  <c r="W86" i="1"/>
  <c r="X86" i="1"/>
  <c r="S84" i="1"/>
  <c r="T84" i="1"/>
  <c r="U84" i="1"/>
  <c r="V84" i="1"/>
  <c r="W84" i="1"/>
  <c r="X84" i="1"/>
  <c r="S82" i="1"/>
  <c r="T82" i="1"/>
  <c r="U82" i="1"/>
  <c r="V82" i="1"/>
  <c r="W82" i="1"/>
  <c r="X82" i="1"/>
  <c r="S80" i="1"/>
  <c r="T80" i="1"/>
  <c r="U80" i="1"/>
  <c r="V80" i="1"/>
  <c r="W80" i="1"/>
  <c r="X80" i="1"/>
  <c r="S78" i="1"/>
  <c r="T78" i="1"/>
  <c r="U78" i="1"/>
  <c r="V78" i="1"/>
  <c r="W78" i="1"/>
  <c r="X78" i="1"/>
  <c r="S76" i="1"/>
  <c r="T76" i="1"/>
  <c r="U76" i="1"/>
  <c r="V76" i="1"/>
  <c r="W76" i="1"/>
  <c r="X76" i="1"/>
  <c r="S74" i="1"/>
  <c r="T74" i="1"/>
  <c r="U74" i="1"/>
  <c r="V74" i="1"/>
  <c r="W74" i="1"/>
  <c r="X74" i="1"/>
  <c r="S72" i="1"/>
  <c r="U72" i="1"/>
  <c r="T72" i="1"/>
  <c r="V72" i="1"/>
  <c r="W72" i="1"/>
  <c r="X72" i="1"/>
  <c r="S70" i="1"/>
  <c r="T70" i="1"/>
  <c r="U70" i="1"/>
  <c r="V70" i="1"/>
  <c r="W70" i="1"/>
  <c r="X70" i="1"/>
  <c r="S68" i="1"/>
  <c r="T68" i="1"/>
  <c r="U68" i="1"/>
  <c r="V68" i="1"/>
  <c r="W68" i="1"/>
  <c r="X68" i="1"/>
  <c r="S66" i="1"/>
  <c r="T66" i="1"/>
  <c r="U66" i="1"/>
  <c r="V66" i="1"/>
  <c r="W66" i="1"/>
  <c r="X66" i="1"/>
  <c r="S64" i="1"/>
  <c r="T64" i="1"/>
  <c r="U64" i="1"/>
  <c r="V64" i="1"/>
  <c r="W64" i="1"/>
  <c r="X64" i="1"/>
  <c r="S62" i="1"/>
  <c r="T62" i="1"/>
  <c r="U62" i="1"/>
  <c r="V62" i="1"/>
  <c r="W62" i="1"/>
  <c r="X62" i="1"/>
  <c r="S60" i="1"/>
  <c r="T60" i="1"/>
  <c r="U60" i="1"/>
  <c r="V60" i="1"/>
  <c r="W60" i="1"/>
  <c r="X60" i="1"/>
  <c r="S58" i="1"/>
  <c r="T58" i="1"/>
  <c r="U58" i="1"/>
  <c r="V58" i="1"/>
  <c r="W58" i="1"/>
  <c r="X58" i="1"/>
  <c r="S52" i="1"/>
  <c r="T52" i="1"/>
  <c r="U52" i="1"/>
  <c r="V52" i="1"/>
  <c r="W52" i="1"/>
  <c r="X52" i="1"/>
  <c r="S50" i="1"/>
  <c r="U50" i="1"/>
  <c r="V50" i="1"/>
  <c r="T50" i="1"/>
  <c r="X50" i="1"/>
  <c r="W50" i="1"/>
  <c r="S48" i="1"/>
  <c r="T48" i="1"/>
  <c r="U48" i="1"/>
  <c r="V48" i="1"/>
  <c r="W48" i="1"/>
  <c r="X48" i="1"/>
  <c r="S46" i="1"/>
  <c r="T46" i="1"/>
  <c r="V46" i="1"/>
  <c r="U46" i="1"/>
  <c r="X46" i="1"/>
  <c r="W46" i="1"/>
  <c r="S44" i="1"/>
  <c r="U44" i="1"/>
  <c r="T44" i="1"/>
  <c r="V44" i="1"/>
  <c r="W44" i="1"/>
  <c r="X44" i="1"/>
  <c r="S42" i="1"/>
  <c r="T42" i="1"/>
  <c r="U42" i="1"/>
  <c r="V42" i="1"/>
  <c r="X42" i="1"/>
  <c r="W42" i="1"/>
  <c r="S40" i="1"/>
  <c r="T40" i="1"/>
  <c r="U40" i="1"/>
  <c r="V40" i="1"/>
  <c r="W40" i="1"/>
  <c r="X40" i="1"/>
  <c r="S38" i="1"/>
  <c r="T38" i="1"/>
  <c r="U38" i="1"/>
  <c r="V38" i="1"/>
  <c r="W38" i="1"/>
  <c r="X38" i="1"/>
  <c r="S36" i="1"/>
  <c r="T36" i="1"/>
  <c r="U36" i="1"/>
  <c r="V36" i="1"/>
  <c r="W36" i="1"/>
  <c r="X36" i="1"/>
  <c r="S34" i="1"/>
  <c r="T34" i="1"/>
  <c r="U34" i="1"/>
  <c r="V34" i="1"/>
  <c r="X34" i="1"/>
  <c r="W34" i="1"/>
  <c r="S32" i="1"/>
  <c r="T32" i="1"/>
  <c r="U32" i="1"/>
  <c r="V32" i="1"/>
  <c r="W32" i="1"/>
  <c r="X32" i="1"/>
  <c r="S30" i="1"/>
  <c r="T30" i="1"/>
  <c r="U30" i="1"/>
  <c r="V30" i="1"/>
  <c r="X30" i="1"/>
  <c r="W30" i="1"/>
  <c r="S28" i="1"/>
  <c r="U28" i="1"/>
  <c r="T28" i="1"/>
  <c r="V28" i="1"/>
  <c r="W28" i="1"/>
  <c r="X28" i="1"/>
  <c r="S26" i="1"/>
  <c r="T26" i="1"/>
  <c r="U26" i="1"/>
  <c r="V26" i="1"/>
  <c r="X26" i="1"/>
  <c r="W26" i="1"/>
  <c r="S24" i="1"/>
  <c r="T24" i="1"/>
  <c r="U24" i="1"/>
  <c r="V24" i="1"/>
  <c r="W24" i="1"/>
  <c r="X24" i="1"/>
  <c r="S22" i="1"/>
  <c r="T22" i="1"/>
  <c r="U22" i="1"/>
  <c r="V22" i="1"/>
  <c r="W22" i="1"/>
  <c r="X22" i="1"/>
  <c r="S20" i="1"/>
  <c r="T20" i="1"/>
  <c r="U20" i="1"/>
  <c r="V20" i="1"/>
  <c r="W20" i="1"/>
  <c r="X20" i="1"/>
  <c r="S18" i="1"/>
  <c r="T18" i="1"/>
  <c r="U18" i="1"/>
  <c r="V18" i="1"/>
  <c r="X18" i="1"/>
  <c r="W18" i="1"/>
  <c r="S16" i="1"/>
  <c r="T16" i="1"/>
  <c r="U16" i="1"/>
  <c r="V16" i="1"/>
  <c r="W16" i="1"/>
  <c r="X16" i="1"/>
  <c r="S14" i="1"/>
  <c r="T14" i="1"/>
  <c r="V14" i="1"/>
  <c r="U14" i="1"/>
  <c r="X14" i="1"/>
  <c r="W14" i="1"/>
  <c r="S12" i="1"/>
  <c r="T12" i="1"/>
  <c r="U12" i="1"/>
  <c r="V12" i="1"/>
  <c r="W12" i="1"/>
  <c r="X12" i="1"/>
  <c r="T55" i="1"/>
  <c r="V55" i="1"/>
  <c r="X55" i="1"/>
  <c r="S55" i="1"/>
  <c r="U55" i="1"/>
  <c r="W55" i="1"/>
  <c r="S56" i="1"/>
  <c r="U56" i="1"/>
  <c r="W56" i="1"/>
  <c r="T56" i="1"/>
  <c r="V56" i="1"/>
  <c r="X56" i="1"/>
  <c r="T54" i="1"/>
  <c r="V54" i="1"/>
  <c r="X54" i="1"/>
  <c r="S54" i="1"/>
  <c r="U54" i="1"/>
  <c r="W54" i="1"/>
  <c r="C3" i="4"/>
  <c r="E11" i="2" l="1" a="1"/>
  <c r="E11" i="2" s="1"/>
  <c r="E14" i="2" a="1"/>
  <c r="E14" i="2" s="1"/>
  <c r="E19" i="2" a="1"/>
  <c r="E19" i="2" s="1"/>
  <c r="E22" i="2" a="1"/>
  <c r="E22" i="2" s="1"/>
  <c r="E27" i="2" a="1"/>
  <c r="E27" i="2" s="1"/>
  <c r="E30" i="2" a="1"/>
  <c r="E30" i="2" s="1"/>
  <c r="E33" i="2" a="1"/>
  <c r="E33" i="2" s="1"/>
  <c r="E34" i="2" a="1"/>
  <c r="E34" i="2" s="1"/>
  <c r="E24" i="2" a="1"/>
  <c r="E24" i="2" s="1"/>
  <c r="E12" i="2" a="1"/>
  <c r="E12" i="2" s="1"/>
  <c r="E17" i="2" a="1"/>
  <c r="E17" i="2" s="1"/>
  <c r="E20" i="2" a="1"/>
  <c r="E20" i="2" s="1"/>
  <c r="E25" i="2" a="1"/>
  <c r="E25" i="2" s="1"/>
  <c r="E28" i="2" a="1"/>
  <c r="E28" i="2" s="1"/>
  <c r="E31" i="2" a="1"/>
  <c r="E31" i="2" s="1"/>
  <c r="E21" i="2" a="1"/>
  <c r="E21" i="2" s="1"/>
  <c r="E32" i="2" a="1"/>
  <c r="E32" i="2" s="1"/>
  <c r="E15" i="2" a="1"/>
  <c r="E15" i="2" s="1"/>
  <c r="E18" i="2" a="1"/>
  <c r="E18" i="2" s="1"/>
  <c r="E23" i="2" a="1"/>
  <c r="E23" i="2" s="1"/>
  <c r="E26" i="2" a="1"/>
  <c r="E26" i="2" s="1"/>
  <c r="E13" i="2" a="1"/>
  <c r="E13" i="2" s="1"/>
  <c r="E29" i="2" a="1"/>
  <c r="E29" i="2" s="1"/>
  <c r="E16" i="2" a="1"/>
  <c r="E16" i="2" s="1"/>
  <c r="E10" i="2" a="1"/>
  <c r="E10" i="2" s="1"/>
  <c r="C3" i="3"/>
  <c r="C3" i="2"/>
  <c r="C3" i="1"/>
  <c r="I34" i="2" l="1"/>
  <c r="G34" i="2"/>
  <c r="C34" i="2"/>
  <c r="D34" i="2"/>
  <c r="I22" i="2"/>
  <c r="G22" i="2"/>
  <c r="C22" i="2"/>
  <c r="D22" i="2"/>
  <c r="C20" i="2"/>
  <c r="G20" i="2"/>
  <c r="D20" i="2"/>
  <c r="I20" i="2"/>
  <c r="I18" i="2"/>
  <c r="G18" i="2"/>
  <c r="D18" i="2"/>
  <c r="C18" i="2"/>
  <c r="D31" i="2"/>
  <c r="I31" i="2"/>
  <c r="C31" i="2"/>
  <c r="G31" i="2"/>
  <c r="D17" i="2"/>
  <c r="G17" i="2"/>
  <c r="I17" i="2"/>
  <c r="C17" i="2"/>
  <c r="D33" i="2"/>
  <c r="G33" i="2"/>
  <c r="I33" i="2"/>
  <c r="C33" i="2"/>
  <c r="I19" i="2"/>
  <c r="C19" i="2"/>
  <c r="G19" i="2"/>
  <c r="D19" i="2"/>
  <c r="D23" i="2"/>
  <c r="I23" i="2"/>
  <c r="C23" i="2"/>
  <c r="G23" i="2"/>
  <c r="D29" i="2"/>
  <c r="G29" i="2"/>
  <c r="I29" i="2"/>
  <c r="C29" i="2"/>
  <c r="D13" i="2"/>
  <c r="G13" i="2"/>
  <c r="I13" i="2"/>
  <c r="C13" i="2"/>
  <c r="D15" i="2"/>
  <c r="I15" i="2"/>
  <c r="C15" i="2"/>
  <c r="G15" i="2"/>
  <c r="C28" i="2"/>
  <c r="I28" i="2"/>
  <c r="G28" i="2"/>
  <c r="D28" i="2"/>
  <c r="C12" i="2"/>
  <c r="G12" i="2"/>
  <c r="D12" i="2"/>
  <c r="I12" i="2"/>
  <c r="I30" i="2"/>
  <c r="G30" i="2"/>
  <c r="C30" i="2"/>
  <c r="D30" i="2"/>
  <c r="I14" i="2"/>
  <c r="G14" i="2"/>
  <c r="C14" i="2"/>
  <c r="D14" i="2"/>
  <c r="C16" i="2"/>
  <c r="I16" i="2"/>
  <c r="D16" i="2"/>
  <c r="G16" i="2"/>
  <c r="D21" i="2"/>
  <c r="G21" i="2"/>
  <c r="I21" i="2"/>
  <c r="C21" i="2"/>
  <c r="I10" i="2"/>
  <c r="C10" i="2"/>
  <c r="G10" i="2"/>
  <c r="D10" i="2"/>
  <c r="I26" i="2"/>
  <c r="G26" i="2"/>
  <c r="D26" i="2"/>
  <c r="C26" i="2"/>
  <c r="C32" i="2"/>
  <c r="G32" i="2"/>
  <c r="D32" i="2"/>
  <c r="I32" i="2"/>
  <c r="D25" i="2"/>
  <c r="G25" i="2"/>
  <c r="I25" i="2"/>
  <c r="C25" i="2"/>
  <c r="C24" i="2"/>
  <c r="I24" i="2"/>
  <c r="D24" i="2"/>
  <c r="G24" i="2"/>
  <c r="I27" i="2"/>
  <c r="C27" i="2"/>
  <c r="G27" i="2"/>
  <c r="D27" i="2"/>
  <c r="I11" i="2"/>
  <c r="C11" i="2"/>
  <c r="G11" i="2"/>
  <c r="D11" i="2"/>
  <c r="E7" i="2"/>
  <c r="C11" i="28" s="1"/>
  <c r="B10" i="2"/>
  <c r="B11" i="2" s="1"/>
  <c r="B12" i="2" s="1"/>
  <c r="B13" i="2" s="1"/>
  <c r="B14" i="2" s="1"/>
  <c r="B15" i="2" s="1"/>
  <c r="B16" i="2" s="1"/>
  <c r="B17" i="2" s="1"/>
  <c r="B18" i="2" s="1"/>
  <c r="B19" i="2" s="1"/>
  <c r="B20" i="2" s="1"/>
  <c r="B21" i="2" s="1"/>
  <c r="B22" i="2" s="1"/>
  <c r="B23" i="2" s="1"/>
  <c r="B24" i="2" s="1"/>
  <c r="B25" i="2" s="1"/>
  <c r="B26" i="2" s="1"/>
  <c r="B27" i="2" s="1"/>
  <c r="B28" i="2" s="1"/>
  <c r="B29" i="2" s="1"/>
  <c r="B30" i="2" s="1"/>
  <c r="B31" i="2" s="1"/>
  <c r="B32" i="2" s="1"/>
  <c r="B33" i="2" s="1"/>
  <c r="B34" i="2" s="1"/>
</calcChain>
</file>

<file path=xl/comments1.xml><?xml version="1.0" encoding="utf-8"?>
<comments xmlns="http://schemas.openxmlformats.org/spreadsheetml/2006/main">
  <authors>
    <author>Edd Webster</author>
  </authors>
  <commentList>
    <comment ref="C8" authorId="0" shapeId="0">
      <text>
        <r>
          <rPr>
            <sz val="9"/>
            <color indexed="81"/>
            <rFont val="Tahoma"/>
            <family val="2"/>
          </rPr>
          <t xml:space="preserve">The variables in red can be amended depending on the criteria for Priority Batches. In this worked example, the current date is 15th August 2019 and the threshold for deciding if a batch in the warehouse should become a Priority Batch is after it exceeds 20 days.
</t>
        </r>
      </text>
    </comment>
    <comment ref="N10" authorId="0" shapeId="0">
      <text>
        <r>
          <rPr>
            <sz val="9"/>
            <color indexed="81"/>
            <rFont val="Tahoma"/>
            <family val="2"/>
          </rPr>
          <t>The values in the SKU No. column each have a 8 spaces after the number. For lookup purposes regarding the 'Priority Batches' tab, an additional calculated field was required to be created, using the TRIM function.</t>
        </r>
      </text>
    </comment>
    <comment ref="P10" authorId="0" shapeId="0">
      <text>
        <r>
          <rPr>
            <sz val="9"/>
            <color indexed="81"/>
            <rFont val="Tahoma"/>
            <family val="2"/>
          </rPr>
          <t>ΔT (Days) Between Date and Arrival Date</t>
        </r>
      </text>
    </comment>
    <comment ref="Q10" authorId="0" shapeId="0">
      <text>
        <r>
          <rPr>
            <b/>
            <sz val="9"/>
            <color indexed="81"/>
            <rFont val="Tahoma"/>
            <family val="2"/>
          </rPr>
          <t>Priority Batch:</t>
        </r>
        <r>
          <rPr>
            <sz val="9"/>
            <color indexed="81"/>
            <rFont val="Tahoma"/>
            <family val="2"/>
          </rPr>
          <t xml:space="preserve">
A Priority batch has been defined as any batch that has NOT been despatched from the warehouse (i.e. is currently still in the warehouse) and has been in the warehouse for more than 20 days. The date used for this exercise to measure 20 days from is the 15/08/2019 and can be found in the 'Warehouse Data' tab, cell C7.
</t>
        </r>
        <r>
          <rPr>
            <b/>
            <sz val="9"/>
            <color indexed="81"/>
            <rFont val="Tahoma"/>
            <family val="2"/>
          </rPr>
          <t>Combining the 3 Priority Batch calculation columns into 1:</t>
        </r>
        <r>
          <rPr>
            <sz val="9"/>
            <color indexed="81"/>
            <rFont val="Tahoma"/>
            <family val="2"/>
          </rPr>
          <t xml:space="preserve">
Alternatively, columns P, Q and R can be combined with the following formula (using row 11 as example):
=IF(AND(L11="",$C$7-G11&gt;20),"Yes","No")</t>
        </r>
      </text>
    </comment>
    <comment ref="R10" authorId="0" shapeId="0">
      <text>
        <r>
          <rPr>
            <sz val="9"/>
            <color indexed="81"/>
            <rFont val="Tahoma"/>
            <family val="2"/>
          </rPr>
          <t xml:space="preserve">The Arrival Date Value column was created to convert the Arrival Date text fields to date fields to be used later in the Analysis Pivot Table tabs. Note the use of the DATEVALUE function to do this conversion. </t>
        </r>
      </text>
    </comment>
  </commentList>
</comments>
</file>

<file path=xl/sharedStrings.xml><?xml version="1.0" encoding="utf-8"?>
<sst xmlns="http://schemas.openxmlformats.org/spreadsheetml/2006/main" count="17348" uniqueCount="3992">
  <si>
    <t>Sheet:</t>
  </si>
  <si>
    <t>Customer</t>
  </si>
  <si>
    <t>Warehouse Data</t>
  </si>
  <si>
    <t>Product</t>
  </si>
  <si>
    <t>Batch No.</t>
  </si>
  <si>
    <t xml:space="preserve">SKU No. </t>
  </si>
  <si>
    <t>Arrival Date</t>
  </si>
  <si>
    <t>Despatch Date</t>
  </si>
  <si>
    <t>Destination Database</t>
  </si>
  <si>
    <t>End Market</t>
  </si>
  <si>
    <t>Duration</t>
  </si>
  <si>
    <t>SKU003</t>
  </si>
  <si>
    <t>SKU004</t>
  </si>
  <si>
    <t>SKU005</t>
  </si>
  <si>
    <t>SKU006</t>
  </si>
  <si>
    <t>SKU007</t>
  </si>
  <si>
    <t>SKU008</t>
  </si>
  <si>
    <t>SKU009</t>
  </si>
  <si>
    <t>SKU010</t>
  </si>
  <si>
    <t>SKU011</t>
  </si>
  <si>
    <t>SKU012</t>
  </si>
  <si>
    <t>SKU013</t>
  </si>
  <si>
    <t>SKU014</t>
  </si>
  <si>
    <t>SKU015</t>
  </si>
  <si>
    <t>SKU016</t>
  </si>
  <si>
    <t>SKU017</t>
  </si>
  <si>
    <t>SKU018</t>
  </si>
  <si>
    <t>SKU019</t>
  </si>
  <si>
    <t>SKU020</t>
  </si>
  <si>
    <t>SKU021</t>
  </si>
  <si>
    <t>SKU022</t>
  </si>
  <si>
    <t>SKU023</t>
  </si>
  <si>
    <t>SKU024</t>
  </si>
  <si>
    <t>SKU025</t>
  </si>
  <si>
    <t>SKU026</t>
  </si>
  <si>
    <t>SKU027</t>
  </si>
  <si>
    <t>SKU028</t>
  </si>
  <si>
    <t>SKU029</t>
  </si>
  <si>
    <t>SKU030</t>
  </si>
  <si>
    <t>SKU031</t>
  </si>
  <si>
    <t>SKU032</t>
  </si>
  <si>
    <t>SKU033</t>
  </si>
  <si>
    <t>SKU034</t>
  </si>
  <si>
    <t>SKU035</t>
  </si>
  <si>
    <t>SKU036</t>
  </si>
  <si>
    <t>SKU037</t>
  </si>
  <si>
    <t>SKU038</t>
  </si>
  <si>
    <t>SKU039</t>
  </si>
  <si>
    <t>SKU040</t>
  </si>
  <si>
    <t>SKU041</t>
  </si>
  <si>
    <t>SKU042</t>
  </si>
  <si>
    <t>SKU043</t>
  </si>
  <si>
    <t>SKU044</t>
  </si>
  <si>
    <t>SKU045</t>
  </si>
  <si>
    <t>SKU046</t>
  </si>
  <si>
    <t>Product A</t>
  </si>
  <si>
    <t>Product B</t>
  </si>
  <si>
    <t>Product C</t>
  </si>
  <si>
    <t>Product D</t>
  </si>
  <si>
    <t>Product E</t>
  </si>
  <si>
    <t>SKU047</t>
  </si>
  <si>
    <t>SKU048</t>
  </si>
  <si>
    <t>SKU049</t>
  </si>
  <si>
    <t>SKU050</t>
  </si>
  <si>
    <t>SKU051</t>
  </si>
  <si>
    <t>SKU052</t>
  </si>
  <si>
    <t>SKU053</t>
  </si>
  <si>
    <t>SKU054</t>
  </si>
  <si>
    <t>SKU055</t>
  </si>
  <si>
    <t>SKU056</t>
  </si>
  <si>
    <t>SKU057</t>
  </si>
  <si>
    <t>SKU058</t>
  </si>
  <si>
    <t>SKU059</t>
  </si>
  <si>
    <t>SKU060</t>
  </si>
  <si>
    <t>SKU061</t>
  </si>
  <si>
    <t>SKU062</t>
  </si>
  <si>
    <t>SKU063</t>
  </si>
  <si>
    <t>SKU064</t>
  </si>
  <si>
    <t>SKU065</t>
  </si>
  <si>
    <t>SKU066</t>
  </si>
  <si>
    <t>SKU067</t>
  </si>
  <si>
    <t>SKU068</t>
  </si>
  <si>
    <t>SKU069</t>
  </si>
  <si>
    <t>SKU070</t>
  </si>
  <si>
    <t>SKU071</t>
  </si>
  <si>
    <t>SKU072</t>
  </si>
  <si>
    <t>SKU073</t>
  </si>
  <si>
    <t>SKU074</t>
  </si>
  <si>
    <t>SKU075</t>
  </si>
  <si>
    <t>SKU076</t>
  </si>
  <si>
    <t>SKU077</t>
  </si>
  <si>
    <t>SKU078</t>
  </si>
  <si>
    <t>SKU079</t>
  </si>
  <si>
    <t>SKU080</t>
  </si>
  <si>
    <t>SKU081</t>
  </si>
  <si>
    <t>SKU082</t>
  </si>
  <si>
    <t>SKU083</t>
  </si>
  <si>
    <t>SKU084</t>
  </si>
  <si>
    <t>SKU085</t>
  </si>
  <si>
    <t>SKU086</t>
  </si>
  <si>
    <t>SKU087</t>
  </si>
  <si>
    <t>SKU088</t>
  </si>
  <si>
    <t>SKU089</t>
  </si>
  <si>
    <t>SKU090</t>
  </si>
  <si>
    <t>SKU091</t>
  </si>
  <si>
    <t>SKU092</t>
  </si>
  <si>
    <t>SKU093</t>
  </si>
  <si>
    <t>SKU094</t>
  </si>
  <si>
    <t>SKU095</t>
  </si>
  <si>
    <t>SKU096</t>
  </si>
  <si>
    <t>SKU097</t>
  </si>
  <si>
    <t>SKU098</t>
  </si>
  <si>
    <t>SKU099</t>
  </si>
  <si>
    <t>SKU100</t>
  </si>
  <si>
    <t>SKU101</t>
  </si>
  <si>
    <t>SKU102</t>
  </si>
  <si>
    <t>SKU103</t>
  </si>
  <si>
    <t>SKU104</t>
  </si>
  <si>
    <t>SKU105</t>
  </si>
  <si>
    <t>SKU106</t>
  </si>
  <si>
    <t>SKU107</t>
  </si>
  <si>
    <t>SKU108</t>
  </si>
  <si>
    <t>SKU109</t>
  </si>
  <si>
    <t>SKU110</t>
  </si>
  <si>
    <t>SKU111</t>
  </si>
  <si>
    <t>SKU112</t>
  </si>
  <si>
    <t>SKU113</t>
  </si>
  <si>
    <t>SKU114</t>
  </si>
  <si>
    <t>SKU115</t>
  </si>
  <si>
    <t>SKU116</t>
  </si>
  <si>
    <t>SKU117</t>
  </si>
  <si>
    <t>SKU118</t>
  </si>
  <si>
    <t>SKU119</t>
  </si>
  <si>
    <t>SKU120</t>
  </si>
  <si>
    <t>SKU121</t>
  </si>
  <si>
    <t>SKU122</t>
  </si>
  <si>
    <t>SKU123</t>
  </si>
  <si>
    <t>SKU124</t>
  </si>
  <si>
    <t>SKU125</t>
  </si>
  <si>
    <t>SKU126</t>
  </si>
  <si>
    <t>SKU127</t>
  </si>
  <si>
    <t>SKU128</t>
  </si>
  <si>
    <t>SKU129</t>
  </si>
  <si>
    <t>SKU130</t>
  </si>
  <si>
    <t>SKU131</t>
  </si>
  <si>
    <t>SKU132</t>
  </si>
  <si>
    <t>SKU133</t>
  </si>
  <si>
    <t>SKU134</t>
  </si>
  <si>
    <t>SKU135</t>
  </si>
  <si>
    <t>SKU136</t>
  </si>
  <si>
    <t>SKU137</t>
  </si>
  <si>
    <t>SKU138</t>
  </si>
  <si>
    <t>SKU139</t>
  </si>
  <si>
    <t>SKU140</t>
  </si>
  <si>
    <t>SKU141</t>
  </si>
  <si>
    <t>SKU142</t>
  </si>
  <si>
    <t>SKU143</t>
  </si>
  <si>
    <t>SKU144</t>
  </si>
  <si>
    <t>SKU145</t>
  </si>
  <si>
    <t>SKU146</t>
  </si>
  <si>
    <t>SKU147</t>
  </si>
  <si>
    <t>SKU148</t>
  </si>
  <si>
    <t>SKU149</t>
  </si>
  <si>
    <t>SKU150</t>
  </si>
  <si>
    <t>SKU151</t>
  </si>
  <si>
    <t>SKU152</t>
  </si>
  <si>
    <t>SKU153</t>
  </si>
  <si>
    <t>SKU154</t>
  </si>
  <si>
    <t>SKU155</t>
  </si>
  <si>
    <t>SKU156</t>
  </si>
  <si>
    <t>SKU157</t>
  </si>
  <si>
    <t>SKU158</t>
  </si>
  <si>
    <t>SKU159</t>
  </si>
  <si>
    <t>SKU160</t>
  </si>
  <si>
    <t>SKU161</t>
  </si>
  <si>
    <t>SKU162</t>
  </si>
  <si>
    <t>SKU163</t>
  </si>
  <si>
    <t>SKU164</t>
  </si>
  <si>
    <t>SKU165</t>
  </si>
  <si>
    <t>SKU166</t>
  </si>
  <si>
    <t>SKU167</t>
  </si>
  <si>
    <t>SKU168</t>
  </si>
  <si>
    <t>SKU169</t>
  </si>
  <si>
    <t>SKU170</t>
  </si>
  <si>
    <t>SKU171</t>
  </si>
  <si>
    <t>SKU172</t>
  </si>
  <si>
    <t>SKU173</t>
  </si>
  <si>
    <t>SKU174</t>
  </si>
  <si>
    <t>SKU175</t>
  </si>
  <si>
    <t>SKU176</t>
  </si>
  <si>
    <t>SKU177</t>
  </si>
  <si>
    <t>SKU178</t>
  </si>
  <si>
    <t>SKU179</t>
  </si>
  <si>
    <t>SKU180</t>
  </si>
  <si>
    <t>SKU181</t>
  </si>
  <si>
    <t>SKU182</t>
  </si>
  <si>
    <t>SKU183</t>
  </si>
  <si>
    <t>SKU184</t>
  </si>
  <si>
    <t>SKU185</t>
  </si>
  <si>
    <t>SKU186</t>
  </si>
  <si>
    <t>SKU187</t>
  </si>
  <si>
    <t>SKU188</t>
  </si>
  <si>
    <t>SKU189</t>
  </si>
  <si>
    <t>SKU190</t>
  </si>
  <si>
    <t>SKU191</t>
  </si>
  <si>
    <t>SKU192</t>
  </si>
  <si>
    <t>SKU193</t>
  </si>
  <si>
    <t>SKU194</t>
  </si>
  <si>
    <t>SKU195</t>
  </si>
  <si>
    <t>SKU196</t>
  </si>
  <si>
    <t>SKU197</t>
  </si>
  <si>
    <t>SKU198</t>
  </si>
  <si>
    <t>SKU199</t>
  </si>
  <si>
    <t>SKU200</t>
  </si>
  <si>
    <t>SKU201</t>
  </si>
  <si>
    <t>SKU202</t>
  </si>
  <si>
    <t>SKU203</t>
  </si>
  <si>
    <t>SKU204</t>
  </si>
  <si>
    <t>SKU205</t>
  </si>
  <si>
    <t>SKU206</t>
  </si>
  <si>
    <t>SKU207</t>
  </si>
  <si>
    <t>SKU208</t>
  </si>
  <si>
    <t>SKU209</t>
  </si>
  <si>
    <t>SKU210</t>
  </si>
  <si>
    <t>SKU212</t>
  </si>
  <si>
    <t>SKU213</t>
  </si>
  <si>
    <t>SKU214</t>
  </si>
  <si>
    <t>SKU215</t>
  </si>
  <si>
    <t>SKU216</t>
  </si>
  <si>
    <t>SKU217</t>
  </si>
  <si>
    <t>SKU218</t>
  </si>
  <si>
    <t>SKU219</t>
  </si>
  <si>
    <t>SKU220</t>
  </si>
  <si>
    <t>SKU221</t>
  </si>
  <si>
    <t>SKU222</t>
  </si>
  <si>
    <t>SKU223</t>
  </si>
  <si>
    <t>SKU224</t>
  </si>
  <si>
    <t>SKU225</t>
  </si>
  <si>
    <t>SKU226</t>
  </si>
  <si>
    <t>SKU227</t>
  </si>
  <si>
    <t>SKU228</t>
  </si>
  <si>
    <t>SKU229</t>
  </si>
  <si>
    <t>SKU230</t>
  </si>
  <si>
    <t>SKU231</t>
  </si>
  <si>
    <t>SKU232</t>
  </si>
  <si>
    <t>SKU233</t>
  </si>
  <si>
    <t>SKU234</t>
  </si>
  <si>
    <t>SKU235</t>
  </si>
  <si>
    <t>SKU236</t>
  </si>
  <si>
    <t>SKU237</t>
  </si>
  <si>
    <t>SKU238</t>
  </si>
  <si>
    <t>SKU239</t>
  </si>
  <si>
    <t>SKU240</t>
  </si>
  <si>
    <t>SKU241</t>
  </si>
  <si>
    <t>SKU242</t>
  </si>
  <si>
    <t>SKU243</t>
  </si>
  <si>
    <t>SKU244</t>
  </si>
  <si>
    <t>SKU245</t>
  </si>
  <si>
    <t>SKU246</t>
  </si>
  <si>
    <t>SKU247</t>
  </si>
  <si>
    <t>SKU248</t>
  </si>
  <si>
    <t>SKU249</t>
  </si>
  <si>
    <t>SKU252</t>
  </si>
  <si>
    <t>SKU253</t>
  </si>
  <si>
    <t>SKU254</t>
  </si>
  <si>
    <t>SKU255</t>
  </si>
  <si>
    <t>SKU256</t>
  </si>
  <si>
    <t>SKU257</t>
  </si>
  <si>
    <t>SKU258</t>
  </si>
  <si>
    <t>SKU259</t>
  </si>
  <si>
    <t>SKU260</t>
  </si>
  <si>
    <t>SKU261</t>
  </si>
  <si>
    <t>SKU262</t>
  </si>
  <si>
    <t>SKU263</t>
  </si>
  <si>
    <t>SKU264</t>
  </si>
  <si>
    <t>SKU265</t>
  </si>
  <si>
    <t>SKU266</t>
  </si>
  <si>
    <t>SKU267</t>
  </si>
  <si>
    <t>SKU268</t>
  </si>
  <si>
    <t>SKU269</t>
  </si>
  <si>
    <t>SKU274</t>
  </si>
  <si>
    <t>SKU275</t>
  </si>
  <si>
    <t>SKU276</t>
  </si>
  <si>
    <t>SKU277</t>
  </si>
  <si>
    <t>SKU278</t>
  </si>
  <si>
    <t>SKU279</t>
  </si>
  <si>
    <t>SKU280</t>
  </si>
  <si>
    <t>SKU281</t>
  </si>
  <si>
    <t>SKU282</t>
  </si>
  <si>
    <t>SKU283</t>
  </si>
  <si>
    <t>SKU284</t>
  </si>
  <si>
    <t>SKU285</t>
  </si>
  <si>
    <t>SKU286</t>
  </si>
  <si>
    <t>SKU287</t>
  </si>
  <si>
    <t>SKU288</t>
  </si>
  <si>
    <t>SKU289</t>
  </si>
  <si>
    <t>SKU290</t>
  </si>
  <si>
    <t>SKU291</t>
  </si>
  <si>
    <t>SKU292</t>
  </si>
  <si>
    <t>SKU293</t>
  </si>
  <si>
    <t>SKU294</t>
  </si>
  <si>
    <t>SKU295</t>
  </si>
  <si>
    <t>SKU296</t>
  </si>
  <si>
    <t>SKU297</t>
  </si>
  <si>
    <t>SKU298</t>
  </si>
  <si>
    <t>SKU299</t>
  </si>
  <si>
    <t>SKU300</t>
  </si>
  <si>
    <t>SKU301</t>
  </si>
  <si>
    <t>SKU302</t>
  </si>
  <si>
    <t>SKU303</t>
  </si>
  <si>
    <t>SKU304</t>
  </si>
  <si>
    <t>SKU305</t>
  </si>
  <si>
    <t>SKU306</t>
  </si>
  <si>
    <t>SKU307</t>
  </si>
  <si>
    <t>SKU308</t>
  </si>
  <si>
    <t>SKU309</t>
  </si>
  <si>
    <t>SKU310</t>
  </si>
  <si>
    <t>SKU311</t>
  </si>
  <si>
    <t>SKU312</t>
  </si>
  <si>
    <t>SKU313</t>
  </si>
  <si>
    <t>SKU314</t>
  </si>
  <si>
    <t>SKU315</t>
  </si>
  <si>
    <t>SKU316</t>
  </si>
  <si>
    <t>SKU317</t>
  </si>
  <si>
    <t>SKU318</t>
  </si>
  <si>
    <t>SKU319</t>
  </si>
  <si>
    <t>SKU320</t>
  </si>
  <si>
    <t>SKU321</t>
  </si>
  <si>
    <t>SKU322</t>
  </si>
  <si>
    <t>SKU323</t>
  </si>
  <si>
    <t>SKU324</t>
  </si>
  <si>
    <t>SKU325</t>
  </si>
  <si>
    <t>SKU326</t>
  </si>
  <si>
    <t>SKU328</t>
  </si>
  <si>
    <t>SKU329</t>
  </si>
  <si>
    <t>SKU330</t>
  </si>
  <si>
    <t>SKU331</t>
  </si>
  <si>
    <t>SKU332</t>
  </si>
  <si>
    <t>SKU333</t>
  </si>
  <si>
    <t>SKU334</t>
  </si>
  <si>
    <t>SKU335</t>
  </si>
  <si>
    <t>SKU336</t>
  </si>
  <si>
    <t>SKU337</t>
  </si>
  <si>
    <t>SKU338</t>
  </si>
  <si>
    <t>SKU339</t>
  </si>
  <si>
    <t>SKU340</t>
  </si>
  <si>
    <t>SKU341</t>
  </si>
  <si>
    <t>SKU342</t>
  </si>
  <si>
    <t>SKU343</t>
  </si>
  <si>
    <t>SKU344</t>
  </si>
  <si>
    <t>SKU345</t>
  </si>
  <si>
    <t>SKU346</t>
  </si>
  <si>
    <t>SKU347</t>
  </si>
  <si>
    <t>SKU348</t>
  </si>
  <si>
    <t>SKU349</t>
  </si>
  <si>
    <t>SKU350</t>
  </si>
  <si>
    <t>SKU351</t>
  </si>
  <si>
    <t>SKU352</t>
  </si>
  <si>
    <t>SKU353</t>
  </si>
  <si>
    <t>SKU354</t>
  </si>
  <si>
    <t>SKU355</t>
  </si>
  <si>
    <t>SKU356</t>
  </si>
  <si>
    <t>SKU357</t>
  </si>
  <si>
    <t>SKU358</t>
  </si>
  <si>
    <t>SKU359</t>
  </si>
  <si>
    <t>SKU360</t>
  </si>
  <si>
    <t>SKU361</t>
  </si>
  <si>
    <t>SKU362</t>
  </si>
  <si>
    <t>SKU363</t>
  </si>
  <si>
    <t>SKU364</t>
  </si>
  <si>
    <t>SKU365</t>
  </si>
  <si>
    <t>SKU366</t>
  </si>
  <si>
    <t>SKU367</t>
  </si>
  <si>
    <t>SKU368</t>
  </si>
  <si>
    <t>SKU369</t>
  </si>
  <si>
    <t>SKU370</t>
  </si>
  <si>
    <t>SKU371</t>
  </si>
  <si>
    <t>SKU372</t>
  </si>
  <si>
    <t>SKU373</t>
  </si>
  <si>
    <t>SKU374</t>
  </si>
  <si>
    <t>SKU375</t>
  </si>
  <si>
    <t>SKU376</t>
  </si>
  <si>
    <t>SKU377</t>
  </si>
  <si>
    <t>SKU378</t>
  </si>
  <si>
    <t>SKU379</t>
  </si>
  <si>
    <t>SKU380</t>
  </si>
  <si>
    <t>SKU381</t>
  </si>
  <si>
    <t>SKU382</t>
  </si>
  <si>
    <t>SKU383</t>
  </si>
  <si>
    <t>SKU384</t>
  </si>
  <si>
    <t>SKU385</t>
  </si>
  <si>
    <t>SKU386</t>
  </si>
  <si>
    <t>SKU387</t>
  </si>
  <si>
    <t>SKU388</t>
  </si>
  <si>
    <t>SKU389</t>
  </si>
  <si>
    <t>SKU390</t>
  </si>
  <si>
    <t>SKU391</t>
  </si>
  <si>
    <t>SKU392</t>
  </si>
  <si>
    <t>SKU393</t>
  </si>
  <si>
    <t>SKU394</t>
  </si>
  <si>
    <t>SKU395</t>
  </si>
  <si>
    <t>SKU396</t>
  </si>
  <si>
    <t>SKU398</t>
  </si>
  <si>
    <t>SKU400</t>
  </si>
  <si>
    <t>SKU402</t>
  </si>
  <si>
    <t>SKU404</t>
  </si>
  <si>
    <t>SKU405</t>
  </si>
  <si>
    <t>SKU406</t>
  </si>
  <si>
    <t>SKU407</t>
  </si>
  <si>
    <t>SKU408</t>
  </si>
  <si>
    <t>SKU409</t>
  </si>
  <si>
    <t>SKU410</t>
  </si>
  <si>
    <t>SKU411</t>
  </si>
  <si>
    <t>SKU412</t>
  </si>
  <si>
    <t>SKU413</t>
  </si>
  <si>
    <t>SKU414</t>
  </si>
  <si>
    <t>SKU415</t>
  </si>
  <si>
    <t>SKU416</t>
  </si>
  <si>
    <t>SKU417</t>
  </si>
  <si>
    <t>SKU418</t>
  </si>
  <si>
    <t>SKU419</t>
  </si>
  <si>
    <t>SKU420</t>
  </si>
  <si>
    <t>SKU421</t>
  </si>
  <si>
    <t>SKU422</t>
  </si>
  <si>
    <t>SKU423</t>
  </si>
  <si>
    <t>SKU424</t>
  </si>
  <si>
    <t>SKU425</t>
  </si>
  <si>
    <t>SKU426</t>
  </si>
  <si>
    <t>SKU427</t>
  </si>
  <si>
    <t>SKU428</t>
  </si>
  <si>
    <t>SKU429</t>
  </si>
  <si>
    <t>SKU430</t>
  </si>
  <si>
    <t>SKU431</t>
  </si>
  <si>
    <t>SKU432</t>
  </si>
  <si>
    <t>SKU433</t>
  </si>
  <si>
    <t>SKU434</t>
  </si>
  <si>
    <t>SKU435</t>
  </si>
  <si>
    <t>SKU436</t>
  </si>
  <si>
    <t>SKU437</t>
  </si>
  <si>
    <t>SKU438</t>
  </si>
  <si>
    <t>SKU439</t>
  </si>
  <si>
    <t>SKU440</t>
  </si>
  <si>
    <t>SKU441</t>
  </si>
  <si>
    <t>SKU442</t>
  </si>
  <si>
    <t>SKU443</t>
  </si>
  <si>
    <t>SKU444</t>
  </si>
  <si>
    <t>SKU445</t>
  </si>
  <si>
    <t>SKU446</t>
  </si>
  <si>
    <t>SKU447</t>
  </si>
  <si>
    <t>SKU448</t>
  </si>
  <si>
    <t>SKU449</t>
  </si>
  <si>
    <t>SKU450</t>
  </si>
  <si>
    <t>SKU451</t>
  </si>
  <si>
    <t>SKU452</t>
  </si>
  <si>
    <t>SKU455</t>
  </si>
  <si>
    <t>SKU456</t>
  </si>
  <si>
    <t>SKU458</t>
  </si>
  <si>
    <t>SKU459</t>
  </si>
  <si>
    <t>SKU460</t>
  </si>
  <si>
    <t>SKU461</t>
  </si>
  <si>
    <t>SKU462</t>
  </si>
  <si>
    <t>SKU463</t>
  </si>
  <si>
    <t>SKU464</t>
  </si>
  <si>
    <t>SKU465</t>
  </si>
  <si>
    <t>SKU466</t>
  </si>
  <si>
    <t>SKU467</t>
  </si>
  <si>
    <t>SKU468</t>
  </si>
  <si>
    <t>SKU469</t>
  </si>
  <si>
    <t>SKU470</t>
  </si>
  <si>
    <t>SKU471</t>
  </si>
  <si>
    <t>SKU472</t>
  </si>
  <si>
    <t>SKU473</t>
  </si>
  <si>
    <t>SKU474</t>
  </si>
  <si>
    <t>SKU475</t>
  </si>
  <si>
    <t>SKU476</t>
  </si>
  <si>
    <t>SKU477</t>
  </si>
  <si>
    <t>SKU478</t>
  </si>
  <si>
    <t>SKU479</t>
  </si>
  <si>
    <t>SKU480</t>
  </si>
  <si>
    <t>SKU481</t>
  </si>
  <si>
    <t>SKU482</t>
  </si>
  <si>
    <t>SKU483</t>
  </si>
  <si>
    <t>SKU484</t>
  </si>
  <si>
    <t>SKU485</t>
  </si>
  <si>
    <t>SKU486</t>
  </si>
  <si>
    <t>SKU487</t>
  </si>
  <si>
    <t>SKU488</t>
  </si>
  <si>
    <t>SKU489</t>
  </si>
  <si>
    <t>SKU490</t>
  </si>
  <si>
    <t>SKU491</t>
  </si>
  <si>
    <t>SKU492</t>
  </si>
  <si>
    <t>SKU493</t>
  </si>
  <si>
    <t>SKU494</t>
  </si>
  <si>
    <t>SKU495</t>
  </si>
  <si>
    <t>SKU496</t>
  </si>
  <si>
    <t>SKU497</t>
  </si>
  <si>
    <t>SKU498</t>
  </si>
  <si>
    <t>SKU499</t>
  </si>
  <si>
    <t>SKU500</t>
  </si>
  <si>
    <t>SKU501</t>
  </si>
  <si>
    <t>SKU502</t>
  </si>
  <si>
    <t>SKU503</t>
  </si>
  <si>
    <t>SKU504</t>
  </si>
  <si>
    <t>SKU505</t>
  </si>
  <si>
    <t>SKU506</t>
  </si>
  <si>
    <t>SKU507</t>
  </si>
  <si>
    <t>SKU508</t>
  </si>
  <si>
    <t>SKU509</t>
  </si>
  <si>
    <t>SKU510</t>
  </si>
  <si>
    <t>SKU511</t>
  </si>
  <si>
    <t>SKU512</t>
  </si>
  <si>
    <t>SKU513</t>
  </si>
  <si>
    <t>SKU514</t>
  </si>
  <si>
    <t>SKU515</t>
  </si>
  <si>
    <t>SKU516</t>
  </si>
  <si>
    <t>SKU517</t>
  </si>
  <si>
    <t>SKU518</t>
  </si>
  <si>
    <t>SKU519</t>
  </si>
  <si>
    <t>SKU520</t>
  </si>
  <si>
    <t>SKU521</t>
  </si>
  <si>
    <t>SKU522</t>
  </si>
  <si>
    <t>SKU523</t>
  </si>
  <si>
    <t>SKU524</t>
  </si>
  <si>
    <t>SKU525</t>
  </si>
  <si>
    <t>SKU526</t>
  </si>
  <si>
    <t>SKU527</t>
  </si>
  <si>
    <t>SKU528</t>
  </si>
  <si>
    <t>SKU529</t>
  </si>
  <si>
    <t>SKU530</t>
  </si>
  <si>
    <t>SKU531</t>
  </si>
  <si>
    <t>SKU532</t>
  </si>
  <si>
    <t>SKU533</t>
  </si>
  <si>
    <t>SKU534</t>
  </si>
  <si>
    <t>SKU535</t>
  </si>
  <si>
    <t>SKU536</t>
  </si>
  <si>
    <t>SKU537</t>
  </si>
  <si>
    <t>SKU538</t>
  </si>
  <si>
    <t>SKU539</t>
  </si>
  <si>
    <t>SKU540</t>
  </si>
  <si>
    <t>SKU541</t>
  </si>
  <si>
    <t>SKU542</t>
  </si>
  <si>
    <t>SKU543</t>
  </si>
  <si>
    <t>SKU544</t>
  </si>
  <si>
    <t>SKU545</t>
  </si>
  <si>
    <t>SKU546</t>
  </si>
  <si>
    <t>SKU547</t>
  </si>
  <si>
    <t>SKU550</t>
  </si>
  <si>
    <t>SKU551</t>
  </si>
  <si>
    <t>SKU552</t>
  </si>
  <si>
    <t>SKU553</t>
  </si>
  <si>
    <t>SKU554</t>
  </si>
  <si>
    <t>SKU555</t>
  </si>
  <si>
    <t>SKU556</t>
  </si>
  <si>
    <t>SKU557</t>
  </si>
  <si>
    <t>SKU558</t>
  </si>
  <si>
    <t>SKU559</t>
  </si>
  <si>
    <t>SKU560</t>
  </si>
  <si>
    <t>SKU561</t>
  </si>
  <si>
    <t>SKU562</t>
  </si>
  <si>
    <t>SKU564</t>
  </si>
  <si>
    <t>SKU565</t>
  </si>
  <si>
    <t>SKU566</t>
  </si>
  <si>
    <t>SKU567</t>
  </si>
  <si>
    <t>SKU568</t>
  </si>
  <si>
    <t>SKU569</t>
  </si>
  <si>
    <t>SKU570</t>
  </si>
  <si>
    <t>SKU571</t>
  </si>
  <si>
    <t>SKU572</t>
  </si>
  <si>
    <t>SKU573</t>
  </si>
  <si>
    <t>SKU574</t>
  </si>
  <si>
    <t>SKU575</t>
  </si>
  <si>
    <t>SKU576</t>
  </si>
  <si>
    <t>SKU577</t>
  </si>
  <si>
    <t>SKU578</t>
  </si>
  <si>
    <t>SKU579</t>
  </si>
  <si>
    <t>SKU580</t>
  </si>
  <si>
    <t>SKU581</t>
  </si>
  <si>
    <t>SKU582</t>
  </si>
  <si>
    <t>SKU583</t>
  </si>
  <si>
    <t>SKU584</t>
  </si>
  <si>
    <t>SKU585</t>
  </si>
  <si>
    <t>SKU586</t>
  </si>
  <si>
    <t>SKU587</t>
  </si>
  <si>
    <t>SKU588</t>
  </si>
  <si>
    <t>SKU589</t>
  </si>
  <si>
    <t>SKU590</t>
  </si>
  <si>
    <t>SKU591</t>
  </si>
  <si>
    <t>SKU592</t>
  </si>
  <si>
    <t>SKU593</t>
  </si>
  <si>
    <t>SKU594</t>
  </si>
  <si>
    <t>SKU595</t>
  </si>
  <si>
    <t>SKU596</t>
  </si>
  <si>
    <t>SKU597</t>
  </si>
  <si>
    <t>SKU598</t>
  </si>
  <si>
    <t>SKU599</t>
  </si>
  <si>
    <t>SKU600</t>
  </si>
  <si>
    <t>SKU601</t>
  </si>
  <si>
    <t>SKU602</t>
  </si>
  <si>
    <t>SKU603</t>
  </si>
  <si>
    <t>SKU604</t>
  </si>
  <si>
    <t>SKU605</t>
  </si>
  <si>
    <t>SKU606</t>
  </si>
  <si>
    <t>SKU607</t>
  </si>
  <si>
    <t>SKU608</t>
  </si>
  <si>
    <t>SKU609</t>
  </si>
  <si>
    <t>SKU610</t>
  </si>
  <si>
    <t>SKU611</t>
  </si>
  <si>
    <t>SKU612</t>
  </si>
  <si>
    <t>SKU613</t>
  </si>
  <si>
    <t>SKU614</t>
  </si>
  <si>
    <t>SKU615</t>
  </si>
  <si>
    <t>SKU616</t>
  </si>
  <si>
    <t>SKU617</t>
  </si>
  <si>
    <t>SKU618</t>
  </si>
  <si>
    <t>SKU619</t>
  </si>
  <si>
    <t>SKU620</t>
  </si>
  <si>
    <t>SKU621</t>
  </si>
  <si>
    <t>SKU622</t>
  </si>
  <si>
    <t>SKU623</t>
  </si>
  <si>
    <t>SKU624</t>
  </si>
  <si>
    <t>SKU625</t>
  </si>
  <si>
    <t>SKU626</t>
  </si>
  <si>
    <t>SKU627</t>
  </si>
  <si>
    <t>SKU628</t>
  </si>
  <si>
    <t>SKU629</t>
  </si>
  <si>
    <t>SKU630</t>
  </si>
  <si>
    <t>SKU631</t>
  </si>
  <si>
    <t>SKU632</t>
  </si>
  <si>
    <t>SKU633</t>
  </si>
  <si>
    <t>SKU634</t>
  </si>
  <si>
    <t>SKU635</t>
  </si>
  <si>
    <t>SKU636</t>
  </si>
  <si>
    <t>SKU637</t>
  </si>
  <si>
    <t>SKU638</t>
  </si>
  <si>
    <t>SKU639</t>
  </si>
  <si>
    <t>SKU640</t>
  </si>
  <si>
    <t>SKU641</t>
  </si>
  <si>
    <t>SKU642</t>
  </si>
  <si>
    <t>SKU643</t>
  </si>
  <si>
    <t>SKU644</t>
  </si>
  <si>
    <t>SKU645</t>
  </si>
  <si>
    <t>SKU646</t>
  </si>
  <si>
    <t>SKU647</t>
  </si>
  <si>
    <t>SKU648</t>
  </si>
  <si>
    <t>SKU649</t>
  </si>
  <si>
    <t>SKU650</t>
  </si>
  <si>
    <t>SKU651</t>
  </si>
  <si>
    <t>SKU652</t>
  </si>
  <si>
    <t>SKU653</t>
  </si>
  <si>
    <t>SKU654</t>
  </si>
  <si>
    <t>SKU655</t>
  </si>
  <si>
    <t>SKU656</t>
  </si>
  <si>
    <t>SKU657</t>
  </si>
  <si>
    <t>SKU658</t>
  </si>
  <si>
    <t>SKU659</t>
  </si>
  <si>
    <t>SKU660</t>
  </si>
  <si>
    <t>SKU661</t>
  </si>
  <si>
    <t>SKU662</t>
  </si>
  <si>
    <t>SKU663</t>
  </si>
  <si>
    <t>SKU664</t>
  </si>
  <si>
    <t>SKU665</t>
  </si>
  <si>
    <t>SKU666</t>
  </si>
  <si>
    <t>SKU667</t>
  </si>
  <si>
    <t>SKU668</t>
  </si>
  <si>
    <t>SKU669</t>
  </si>
  <si>
    <t>SKU670</t>
  </si>
  <si>
    <t>SKU673</t>
  </si>
  <si>
    <t>SKU674</t>
  </si>
  <si>
    <t>SKU675</t>
  </si>
  <si>
    <t>SKU676</t>
  </si>
  <si>
    <t>SKU677</t>
  </si>
  <si>
    <t>SKU679</t>
  </si>
  <si>
    <t>SKU686</t>
  </si>
  <si>
    <t>SKU687</t>
  </si>
  <si>
    <t>SKU688</t>
  </si>
  <si>
    <t>SKU689</t>
  </si>
  <si>
    <t>SKU690</t>
  </si>
  <si>
    <t>SKU691</t>
  </si>
  <si>
    <t>SKU692</t>
  </si>
  <si>
    <t>SKU693</t>
  </si>
  <si>
    <t>SKU694</t>
  </si>
  <si>
    <t>SKU695</t>
  </si>
  <si>
    <t>SKU696</t>
  </si>
  <si>
    <t>SKU697</t>
  </si>
  <si>
    <t>SKU698</t>
  </si>
  <si>
    <t>SKU699</t>
  </si>
  <si>
    <t>SKU700</t>
  </si>
  <si>
    <t>SKU701</t>
  </si>
  <si>
    <t>SKU702</t>
  </si>
  <si>
    <t>SKU703</t>
  </si>
  <si>
    <t>SKU704</t>
  </si>
  <si>
    <t>SKU705</t>
  </si>
  <si>
    <t>SKU706</t>
  </si>
  <si>
    <t>SKU707</t>
  </si>
  <si>
    <t>SKU708</t>
  </si>
  <si>
    <t>SKU709</t>
  </si>
  <si>
    <t>SKU710</t>
  </si>
  <si>
    <t>SKU711</t>
  </si>
  <si>
    <t>SKU712</t>
  </si>
  <si>
    <t>SKU713</t>
  </si>
  <si>
    <t>SKU714</t>
  </si>
  <si>
    <t>SKU715</t>
  </si>
  <si>
    <t>SKU716</t>
  </si>
  <si>
    <t>SKU717</t>
  </si>
  <si>
    <t>SKU718</t>
  </si>
  <si>
    <t>SKU719</t>
  </si>
  <si>
    <t>SKU720</t>
  </si>
  <si>
    <t>SKU721</t>
  </si>
  <si>
    <t>SKU722</t>
  </si>
  <si>
    <t>SKU723</t>
  </si>
  <si>
    <t>SKU724</t>
  </si>
  <si>
    <t>SKU725</t>
  </si>
  <si>
    <t>SKU726</t>
  </si>
  <si>
    <t>SKU727</t>
  </si>
  <si>
    <t>SKU728</t>
  </si>
  <si>
    <t>SKU729</t>
  </si>
  <si>
    <t>SKU730</t>
  </si>
  <si>
    <t>SKU731</t>
  </si>
  <si>
    <t>SKU732</t>
  </si>
  <si>
    <t>SKU733</t>
  </si>
  <si>
    <t>SKU734</t>
  </si>
  <si>
    <t>SKU735</t>
  </si>
  <si>
    <t>SKU736</t>
  </si>
  <si>
    <t>SKU737</t>
  </si>
  <si>
    <t>SKU738</t>
  </si>
  <si>
    <t>SKU739</t>
  </si>
  <si>
    <t>SKU740</t>
  </si>
  <si>
    <t>SKU741</t>
  </si>
  <si>
    <t>SKU742</t>
  </si>
  <si>
    <t>SKU743</t>
  </si>
  <si>
    <t>SKU744</t>
  </si>
  <si>
    <t>SKU745</t>
  </si>
  <si>
    <t>SKU746</t>
  </si>
  <si>
    <t>SKU747</t>
  </si>
  <si>
    <t>SKU748</t>
  </si>
  <si>
    <t>SKU749</t>
  </si>
  <si>
    <t>SKU750</t>
  </si>
  <si>
    <t>SKU751</t>
  </si>
  <si>
    <t>SKU752</t>
  </si>
  <si>
    <t>SKU753</t>
  </si>
  <si>
    <t>SKU754</t>
  </si>
  <si>
    <t>SKU755</t>
  </si>
  <si>
    <t>SKU756</t>
  </si>
  <si>
    <t>SKU757</t>
  </si>
  <si>
    <t>SKU758</t>
  </si>
  <si>
    <t>SKU759</t>
  </si>
  <si>
    <t>SKU760</t>
  </si>
  <si>
    <t>SKU761</t>
  </si>
  <si>
    <t>SKU762</t>
  </si>
  <si>
    <t>SKU763</t>
  </si>
  <si>
    <t>SKU764</t>
  </si>
  <si>
    <t>SKU765</t>
  </si>
  <si>
    <t>SKU766</t>
  </si>
  <si>
    <t>SKU767</t>
  </si>
  <si>
    <t>SKU768</t>
  </si>
  <si>
    <t>SKU769</t>
  </si>
  <si>
    <t>SKU770</t>
  </si>
  <si>
    <t>SKU771</t>
  </si>
  <si>
    <t>SKU772</t>
  </si>
  <si>
    <t>SKU773</t>
  </si>
  <si>
    <t>SKU774</t>
  </si>
  <si>
    <t>SKU775</t>
  </si>
  <si>
    <t>SKU776</t>
  </si>
  <si>
    <t>SKU777</t>
  </si>
  <si>
    <t>SKU778</t>
  </si>
  <si>
    <t>SKU779</t>
  </si>
  <si>
    <t>SKU780</t>
  </si>
  <si>
    <t>SKU781</t>
  </si>
  <si>
    <t>SKU782</t>
  </si>
  <si>
    <t>SKU783</t>
  </si>
  <si>
    <t>SKU784</t>
  </si>
  <si>
    <t>SKU785</t>
  </si>
  <si>
    <t>SKU786</t>
  </si>
  <si>
    <t>SKU787</t>
  </si>
  <si>
    <t>SKU788</t>
  </si>
  <si>
    <t>SKU789</t>
  </si>
  <si>
    <t>SKU790</t>
  </si>
  <si>
    <t>SKU791</t>
  </si>
  <si>
    <t>SKU792</t>
  </si>
  <si>
    <t>SKU793</t>
  </si>
  <si>
    <t>SKU794</t>
  </si>
  <si>
    <t>SKU795</t>
  </si>
  <si>
    <t>SKU796</t>
  </si>
  <si>
    <t>SKU797</t>
  </si>
  <si>
    <t>SKU798</t>
  </si>
  <si>
    <t>SKU799</t>
  </si>
  <si>
    <t>SKU800</t>
  </si>
  <si>
    <t>SKU801</t>
  </si>
  <si>
    <t>SKU802</t>
  </si>
  <si>
    <t>SKU803</t>
  </si>
  <si>
    <t>SKU804</t>
  </si>
  <si>
    <t>SKU805</t>
  </si>
  <si>
    <t>SKU806</t>
  </si>
  <si>
    <t>SKU807</t>
  </si>
  <si>
    <t>SKU808</t>
  </si>
  <si>
    <t>SKU809</t>
  </si>
  <si>
    <t>SKU810</t>
  </si>
  <si>
    <t>SKU811</t>
  </si>
  <si>
    <t>SKU812</t>
  </si>
  <si>
    <t>SKU813</t>
  </si>
  <si>
    <t>SKU814</t>
  </si>
  <si>
    <t>SKU815</t>
  </si>
  <si>
    <t>SKU816</t>
  </si>
  <si>
    <t>SKU817</t>
  </si>
  <si>
    <t>SKU818</t>
  </si>
  <si>
    <t>SKU819</t>
  </si>
  <si>
    <t>SKU820</t>
  </si>
  <si>
    <t>SKU821</t>
  </si>
  <si>
    <t>SKU822</t>
  </si>
  <si>
    <t>SKU823</t>
  </si>
  <si>
    <t>SKU824</t>
  </si>
  <si>
    <t>SKU825</t>
  </si>
  <si>
    <t>SKU826</t>
  </si>
  <si>
    <t>SKU827</t>
  </si>
  <si>
    <t>SKU828</t>
  </si>
  <si>
    <t>SKU829</t>
  </si>
  <si>
    <t>SKU830</t>
  </si>
  <si>
    <t>SKU831</t>
  </si>
  <si>
    <t>SKU832</t>
  </si>
  <si>
    <t>SKU833</t>
  </si>
  <si>
    <t>SKU834</t>
  </si>
  <si>
    <t>SKU835</t>
  </si>
  <si>
    <t>SKU836</t>
  </si>
  <si>
    <t>SKU837</t>
  </si>
  <si>
    <t>SKU838</t>
  </si>
  <si>
    <t>SKU839</t>
  </si>
  <si>
    <t>SKU840</t>
  </si>
  <si>
    <t>SKU841</t>
  </si>
  <si>
    <t>SKU842</t>
  </si>
  <si>
    <t>SKU843</t>
  </si>
  <si>
    <t>SKU844</t>
  </si>
  <si>
    <t>SKU845</t>
  </si>
  <si>
    <t>SKU846</t>
  </si>
  <si>
    <t>SKU847</t>
  </si>
  <si>
    <t>SKU848</t>
  </si>
  <si>
    <t>SKU849</t>
  </si>
  <si>
    <t>SKU850</t>
  </si>
  <si>
    <t>SKU851</t>
  </si>
  <si>
    <t>SKU852</t>
  </si>
  <si>
    <t>SKU853</t>
  </si>
  <si>
    <t>SKU854</t>
  </si>
  <si>
    <t>SKU855</t>
  </si>
  <si>
    <t>SKU856</t>
  </si>
  <si>
    <t>SKU857</t>
  </si>
  <si>
    <t>SKU858</t>
  </si>
  <si>
    <t>SKU859</t>
  </si>
  <si>
    <t>SKU860</t>
  </si>
  <si>
    <t>SKU861</t>
  </si>
  <si>
    <t>SKU862</t>
  </si>
  <si>
    <t>SKU863</t>
  </si>
  <si>
    <t>SKU864</t>
  </si>
  <si>
    <t>SKU865</t>
  </si>
  <si>
    <t>SKU866</t>
  </si>
  <si>
    <t>SKU867</t>
  </si>
  <si>
    <t>SKU868</t>
  </si>
  <si>
    <t>SKU869</t>
  </si>
  <si>
    <t>SKU870</t>
  </si>
  <si>
    <t>SKU871</t>
  </si>
  <si>
    <t>SKU872</t>
  </si>
  <si>
    <t>SKU873</t>
  </si>
  <si>
    <t>SKU874</t>
  </si>
  <si>
    <t>SKU875</t>
  </si>
  <si>
    <t>SKU876</t>
  </si>
  <si>
    <t>SKU877</t>
  </si>
  <si>
    <t>SKU878</t>
  </si>
  <si>
    <t>SKU879</t>
  </si>
  <si>
    <t>SKU880</t>
  </si>
  <si>
    <t>SKU881</t>
  </si>
  <si>
    <t>SKU882</t>
  </si>
  <si>
    <t>SKU883</t>
  </si>
  <si>
    <t>SKU884</t>
  </si>
  <si>
    <t>SKU885</t>
  </si>
  <si>
    <t>SKU886</t>
  </si>
  <si>
    <t>SKU887</t>
  </si>
  <si>
    <t>SKU888</t>
  </si>
  <si>
    <t>SKU889</t>
  </si>
  <si>
    <t>SKU890</t>
  </si>
  <si>
    <t>SKU891</t>
  </si>
  <si>
    <t>SKU892</t>
  </si>
  <si>
    <t>SKU893</t>
  </si>
  <si>
    <t>SKU894</t>
  </si>
  <si>
    <t>SKU895</t>
  </si>
  <si>
    <t>SKU896</t>
  </si>
  <si>
    <t>SKU897</t>
  </si>
  <si>
    <t>SKU898</t>
  </si>
  <si>
    <t>SKU899</t>
  </si>
  <si>
    <t>SKU900</t>
  </si>
  <si>
    <t>SKU901</t>
  </si>
  <si>
    <t>SKU902</t>
  </si>
  <si>
    <t>SKU903</t>
  </si>
  <si>
    <t>SKU904</t>
  </si>
  <si>
    <t>SKU905</t>
  </si>
  <si>
    <t>SKU906</t>
  </si>
  <si>
    <t>SKU907</t>
  </si>
  <si>
    <t>SKU908</t>
  </si>
  <si>
    <t>SKU909</t>
  </si>
  <si>
    <t>SKU910</t>
  </si>
  <si>
    <t>SKU911</t>
  </si>
  <si>
    <t>SKU912</t>
  </si>
  <si>
    <t>SKU913</t>
  </si>
  <si>
    <t>SKU914</t>
  </si>
  <si>
    <t>SKU915</t>
  </si>
  <si>
    <t>SKU916</t>
  </si>
  <si>
    <t>SKU917</t>
  </si>
  <si>
    <t>SKU918</t>
  </si>
  <si>
    <t>SKU919</t>
  </si>
  <si>
    <t>SKU920</t>
  </si>
  <si>
    <t>SKU921</t>
  </si>
  <si>
    <t>SKU922</t>
  </si>
  <si>
    <t>SKU923</t>
  </si>
  <si>
    <t>SKU924</t>
  </si>
  <si>
    <t>SKU925</t>
  </si>
  <si>
    <t>SKU926</t>
  </si>
  <si>
    <t>SKU927</t>
  </si>
  <si>
    <t>SKU928</t>
  </si>
  <si>
    <t>SKU929</t>
  </si>
  <si>
    <t>SKU930</t>
  </si>
  <si>
    <t>SKU931</t>
  </si>
  <si>
    <t>SKU932</t>
  </si>
  <si>
    <t>SKU933</t>
  </si>
  <si>
    <t>SKU934</t>
  </si>
  <si>
    <t>SKU935</t>
  </si>
  <si>
    <t>SKU936</t>
  </si>
  <si>
    <t>SKU937</t>
  </si>
  <si>
    <t>SKU938</t>
  </si>
  <si>
    <t>SKU939</t>
  </si>
  <si>
    <t>SKU940</t>
  </si>
  <si>
    <t>SKU941</t>
  </si>
  <si>
    <t>SKU942</t>
  </si>
  <si>
    <t>SKU943</t>
  </si>
  <si>
    <t>SKU944</t>
  </si>
  <si>
    <t>SKU945</t>
  </si>
  <si>
    <t>SKU946</t>
  </si>
  <si>
    <t>SKU947</t>
  </si>
  <si>
    <t>SKU948</t>
  </si>
  <si>
    <t>SKU949</t>
  </si>
  <si>
    <t>SKU950</t>
  </si>
  <si>
    <t>SKU951</t>
  </si>
  <si>
    <t>SKU952</t>
  </si>
  <si>
    <t>SKU953</t>
  </si>
  <si>
    <t>SKU954</t>
  </si>
  <si>
    <t>SKU955</t>
  </si>
  <si>
    <t>SKU956</t>
  </si>
  <si>
    <t>SKU957</t>
  </si>
  <si>
    <t>SKU958</t>
  </si>
  <si>
    <t>SKU959</t>
  </si>
  <si>
    <t>SKU960</t>
  </si>
  <si>
    <t>SKU961</t>
  </si>
  <si>
    <t>SKU962</t>
  </si>
  <si>
    <t>SKU963</t>
  </si>
  <si>
    <t>SKU964</t>
  </si>
  <si>
    <t>SKU965</t>
  </si>
  <si>
    <t>SKU966</t>
  </si>
  <si>
    <t>SKU967</t>
  </si>
  <si>
    <t>SKU968</t>
  </si>
  <si>
    <t>SKU969</t>
  </si>
  <si>
    <t>SKU970</t>
  </si>
  <si>
    <t>SKU971</t>
  </si>
  <si>
    <t>SKU972</t>
  </si>
  <si>
    <t>SKU973</t>
  </si>
  <si>
    <t>SKU974</t>
  </si>
  <si>
    <t>SKU975</t>
  </si>
  <si>
    <t>SKU976</t>
  </si>
  <si>
    <t>SKU977</t>
  </si>
  <si>
    <t>SKU978</t>
  </si>
  <si>
    <t>SKU979</t>
  </si>
  <si>
    <t>SKU980</t>
  </si>
  <si>
    <t>SKU981</t>
  </si>
  <si>
    <t>SKU982</t>
  </si>
  <si>
    <t>SKU983</t>
  </si>
  <si>
    <t>SKU984</t>
  </si>
  <si>
    <t>SKU985</t>
  </si>
  <si>
    <t>SKU986</t>
  </si>
  <si>
    <t>SKU987</t>
  </si>
  <si>
    <t>SKU988</t>
  </si>
  <si>
    <t>SKU989</t>
  </si>
  <si>
    <t>SKU990</t>
  </si>
  <si>
    <t>SKU991</t>
  </si>
  <si>
    <t>SKU992</t>
  </si>
  <si>
    <t>SKU993</t>
  </si>
  <si>
    <t xml:space="preserve">SKU001                                  </t>
  </si>
  <si>
    <t xml:space="preserve">SKU002                                  </t>
  </si>
  <si>
    <t xml:space="preserve">SKU003                       </t>
  </si>
  <si>
    <t xml:space="preserve">SKU004                       </t>
  </si>
  <si>
    <t xml:space="preserve">SKU005                       </t>
  </si>
  <si>
    <t xml:space="preserve">SKU006                       </t>
  </si>
  <si>
    <t xml:space="preserve">SKU007                       </t>
  </si>
  <si>
    <t xml:space="preserve">SKU008                       </t>
  </si>
  <si>
    <t xml:space="preserve">SKU009                       </t>
  </si>
  <si>
    <t xml:space="preserve">SKU010                       </t>
  </si>
  <si>
    <t xml:space="preserve">SKU011                       </t>
  </si>
  <si>
    <t xml:space="preserve">SKU012                       </t>
  </si>
  <si>
    <t xml:space="preserve">SKU013                       </t>
  </si>
  <si>
    <t xml:space="preserve">SKU014                       </t>
  </si>
  <si>
    <t xml:space="preserve">SKU015                       </t>
  </si>
  <si>
    <t xml:space="preserve">SKU016                       </t>
  </si>
  <si>
    <t xml:space="preserve">SKU017                       </t>
  </si>
  <si>
    <t xml:space="preserve">SKU018                       </t>
  </si>
  <si>
    <t xml:space="preserve">SKU019                       </t>
  </si>
  <si>
    <t xml:space="preserve">SKU020                       </t>
  </si>
  <si>
    <t xml:space="preserve">SKU021                       </t>
  </si>
  <si>
    <t xml:space="preserve">SKU022                       </t>
  </si>
  <si>
    <t xml:space="preserve">SKU023                       </t>
  </si>
  <si>
    <t xml:space="preserve">SKU024                       </t>
  </si>
  <si>
    <t xml:space="preserve">SKU025                       </t>
  </si>
  <si>
    <t xml:space="preserve">SKU026                       </t>
  </si>
  <si>
    <t xml:space="preserve">SKU027                       </t>
  </si>
  <si>
    <t xml:space="preserve">SKU028                       </t>
  </si>
  <si>
    <t xml:space="preserve">SKU029                       </t>
  </si>
  <si>
    <t xml:space="preserve">SKU030                       </t>
  </si>
  <si>
    <t xml:space="preserve">SKU031                       </t>
  </si>
  <si>
    <t xml:space="preserve">SKU032                       </t>
  </si>
  <si>
    <t xml:space="preserve">SKU033                       </t>
  </si>
  <si>
    <t xml:space="preserve">SKU034                       </t>
  </si>
  <si>
    <t xml:space="preserve">SKU035                       </t>
  </si>
  <si>
    <t xml:space="preserve">SKU036                       </t>
  </si>
  <si>
    <t xml:space="preserve">SKU037                       </t>
  </si>
  <si>
    <t xml:space="preserve">SKU038                       </t>
  </si>
  <si>
    <t xml:space="preserve">SKU039                       </t>
  </si>
  <si>
    <t xml:space="preserve">SKU040                       </t>
  </si>
  <si>
    <t xml:space="preserve">SKU041                       </t>
  </si>
  <si>
    <t xml:space="preserve">SKU042                       </t>
  </si>
  <si>
    <t xml:space="preserve">SKU043                       </t>
  </si>
  <si>
    <t xml:space="preserve">SKU044                       </t>
  </si>
  <si>
    <t xml:space="preserve">SKU045                       </t>
  </si>
  <si>
    <t xml:space="preserve">SKU046                       </t>
  </si>
  <si>
    <t xml:space="preserve">SKU047                       </t>
  </si>
  <si>
    <t xml:space="preserve">SKU048                       </t>
  </si>
  <si>
    <t xml:space="preserve">SKU049                       </t>
  </si>
  <si>
    <t xml:space="preserve">SKU050                       </t>
  </si>
  <si>
    <t xml:space="preserve">SKU051                       </t>
  </si>
  <si>
    <t xml:space="preserve">SKU052                       </t>
  </si>
  <si>
    <t xml:space="preserve">SKU053                       </t>
  </si>
  <si>
    <t xml:space="preserve">SKU054                       </t>
  </si>
  <si>
    <t xml:space="preserve">SKU055                       </t>
  </si>
  <si>
    <t xml:space="preserve">SKU056                       </t>
  </si>
  <si>
    <t xml:space="preserve">SKU057                       </t>
  </si>
  <si>
    <t xml:space="preserve">SKU058                       </t>
  </si>
  <si>
    <t xml:space="preserve">SKU059                       </t>
  </si>
  <si>
    <t xml:space="preserve">SKU060                       </t>
  </si>
  <si>
    <t xml:space="preserve">SKU061                       </t>
  </si>
  <si>
    <t xml:space="preserve">SKU062                       </t>
  </si>
  <si>
    <t xml:space="preserve">SKU063                       </t>
  </si>
  <si>
    <t xml:space="preserve">SKU064                       </t>
  </si>
  <si>
    <t xml:space="preserve">SKU065                       </t>
  </si>
  <si>
    <t xml:space="preserve">SKU066                       </t>
  </si>
  <si>
    <t xml:space="preserve">SKU067                       </t>
  </si>
  <si>
    <t xml:space="preserve">SKU068                       </t>
  </si>
  <si>
    <t xml:space="preserve">SKU069                       </t>
  </si>
  <si>
    <t xml:space="preserve">SKU070                       </t>
  </si>
  <si>
    <t xml:space="preserve">SKU071                       </t>
  </si>
  <si>
    <t xml:space="preserve">SKU072                       </t>
  </si>
  <si>
    <t xml:space="preserve">SKU073                       </t>
  </si>
  <si>
    <t xml:space="preserve">SKU074                       </t>
  </si>
  <si>
    <t xml:space="preserve">SKU075                       </t>
  </si>
  <si>
    <t xml:space="preserve">SKU076                       </t>
  </si>
  <si>
    <t xml:space="preserve">SKU077                       </t>
  </si>
  <si>
    <t xml:space="preserve">SKU078                       </t>
  </si>
  <si>
    <t xml:space="preserve">SKU079                       </t>
  </si>
  <si>
    <t xml:space="preserve">SKU080                       </t>
  </si>
  <si>
    <t xml:space="preserve">SKU081                       </t>
  </si>
  <si>
    <t xml:space="preserve">SKU082                       </t>
  </si>
  <si>
    <t xml:space="preserve">SKU083                       </t>
  </si>
  <si>
    <t xml:space="preserve">SKU084                       </t>
  </si>
  <si>
    <t xml:space="preserve">SKU085                       </t>
  </si>
  <si>
    <t xml:space="preserve">SKU086                       </t>
  </si>
  <si>
    <t xml:space="preserve">SKU087                       </t>
  </si>
  <si>
    <t xml:space="preserve">SKU088                       </t>
  </si>
  <si>
    <t xml:space="preserve">SKU089                       </t>
  </si>
  <si>
    <t xml:space="preserve">SKU090                       </t>
  </si>
  <si>
    <t xml:space="preserve">SKU091                       </t>
  </si>
  <si>
    <t xml:space="preserve">SKU092                       </t>
  </si>
  <si>
    <t xml:space="preserve">SKU093                       </t>
  </si>
  <si>
    <t xml:space="preserve">SKU094                       </t>
  </si>
  <si>
    <t xml:space="preserve">SKU095                       </t>
  </si>
  <si>
    <t xml:space="preserve">SKU096                       </t>
  </si>
  <si>
    <t xml:space="preserve">SKU097                       </t>
  </si>
  <si>
    <t xml:space="preserve">SKU098                       </t>
  </si>
  <si>
    <t xml:space="preserve">SKU099                       </t>
  </si>
  <si>
    <t xml:space="preserve">SKU100                       </t>
  </si>
  <si>
    <t xml:space="preserve">SKU101                       </t>
  </si>
  <si>
    <t xml:space="preserve">SKU102                       </t>
  </si>
  <si>
    <t xml:space="preserve">SKU103                       </t>
  </si>
  <si>
    <t xml:space="preserve">SKU104                       </t>
  </si>
  <si>
    <t xml:space="preserve">SKU105                       </t>
  </si>
  <si>
    <t xml:space="preserve">SKU106                       </t>
  </si>
  <si>
    <t xml:space="preserve">SKU107                       </t>
  </si>
  <si>
    <t xml:space="preserve">SKU108                       </t>
  </si>
  <si>
    <t xml:space="preserve">SKU109                       </t>
  </si>
  <si>
    <t xml:space="preserve">SKU110                       </t>
  </si>
  <si>
    <t xml:space="preserve">SKU111                       </t>
  </si>
  <si>
    <t xml:space="preserve">SKU112                       </t>
  </si>
  <si>
    <t xml:space="preserve">SKU113                       </t>
  </si>
  <si>
    <t xml:space="preserve">SKU114                       </t>
  </si>
  <si>
    <t xml:space="preserve">SKU115                       </t>
  </si>
  <si>
    <t xml:space="preserve">SKU116                       </t>
  </si>
  <si>
    <t xml:space="preserve">SKU117                       </t>
  </si>
  <si>
    <t xml:space="preserve">SKU118                       </t>
  </si>
  <si>
    <t xml:space="preserve">SKU119                       </t>
  </si>
  <si>
    <t xml:space="preserve">SKU120                       </t>
  </si>
  <si>
    <t xml:space="preserve">SKU121                       </t>
  </si>
  <si>
    <t xml:space="preserve">SKU122                       </t>
  </si>
  <si>
    <t xml:space="preserve">SKU123                       </t>
  </si>
  <si>
    <t xml:space="preserve">SKU124                       </t>
  </si>
  <si>
    <t xml:space="preserve">SKU125                       </t>
  </si>
  <si>
    <t xml:space="preserve">SKU126                       </t>
  </si>
  <si>
    <t xml:space="preserve">SKU127                       </t>
  </si>
  <si>
    <t xml:space="preserve">SKU128                       </t>
  </si>
  <si>
    <t xml:space="preserve">SKU129                       </t>
  </si>
  <si>
    <t xml:space="preserve">SKU130                       </t>
  </si>
  <si>
    <t xml:space="preserve">SKU131                       </t>
  </si>
  <si>
    <t xml:space="preserve">SKU132                       </t>
  </si>
  <si>
    <t xml:space="preserve">SKU133                       </t>
  </si>
  <si>
    <t xml:space="preserve">SKU134                       </t>
  </si>
  <si>
    <t xml:space="preserve">SKU135                       </t>
  </si>
  <si>
    <t xml:space="preserve">SKU136                       </t>
  </si>
  <si>
    <t xml:space="preserve">SKU137                       </t>
  </si>
  <si>
    <t xml:space="preserve">SKU138                       </t>
  </si>
  <si>
    <t xml:space="preserve">SKU139                       </t>
  </si>
  <si>
    <t xml:space="preserve">SKU140                       </t>
  </si>
  <si>
    <t xml:space="preserve">SKU141                       </t>
  </si>
  <si>
    <t xml:space="preserve">SKU142                       </t>
  </si>
  <si>
    <t xml:space="preserve">SKU143                       </t>
  </si>
  <si>
    <t xml:space="preserve">SKU144                       </t>
  </si>
  <si>
    <t xml:space="preserve">SKU145                       </t>
  </si>
  <si>
    <t xml:space="preserve">SKU146                       </t>
  </si>
  <si>
    <t xml:space="preserve">SKU147                       </t>
  </si>
  <si>
    <t xml:space="preserve">SKU148                       </t>
  </si>
  <si>
    <t xml:space="preserve">SKU149                       </t>
  </si>
  <si>
    <t xml:space="preserve">SKU150                       </t>
  </si>
  <si>
    <t xml:space="preserve">SKU151                       </t>
  </si>
  <si>
    <t xml:space="preserve">SKU152                       </t>
  </si>
  <si>
    <t xml:space="preserve">SKU153                       </t>
  </si>
  <si>
    <t xml:space="preserve">SKU154                       </t>
  </si>
  <si>
    <t xml:space="preserve">SKU155                       </t>
  </si>
  <si>
    <t xml:space="preserve">SKU156                       </t>
  </si>
  <si>
    <t xml:space="preserve">SKU157                       </t>
  </si>
  <si>
    <t xml:space="preserve">SKU158                       </t>
  </si>
  <si>
    <t xml:space="preserve">SKU159                       </t>
  </si>
  <si>
    <t xml:space="preserve">SKU160                       </t>
  </si>
  <si>
    <t xml:space="preserve">SKU161                       </t>
  </si>
  <si>
    <t xml:space="preserve">SKU162                       </t>
  </si>
  <si>
    <t xml:space="preserve">SKU163                       </t>
  </si>
  <si>
    <t xml:space="preserve">SKU164                       </t>
  </si>
  <si>
    <t xml:space="preserve">SKU165                       </t>
  </si>
  <si>
    <t xml:space="preserve">SKU166                       </t>
  </si>
  <si>
    <t xml:space="preserve">SKU167                       </t>
  </si>
  <si>
    <t xml:space="preserve">SKU168                       </t>
  </si>
  <si>
    <t xml:space="preserve">SKU169                       </t>
  </si>
  <si>
    <t xml:space="preserve">SKU170                       </t>
  </si>
  <si>
    <t xml:space="preserve">SKU171                       </t>
  </si>
  <si>
    <t xml:space="preserve">SKU172                       </t>
  </si>
  <si>
    <t xml:space="preserve">SKU173                       </t>
  </si>
  <si>
    <t xml:space="preserve">SKU174                       </t>
  </si>
  <si>
    <t xml:space="preserve">SKU175                       </t>
  </si>
  <si>
    <t xml:space="preserve">SKU176                       </t>
  </si>
  <si>
    <t xml:space="preserve">SKU177                       </t>
  </si>
  <si>
    <t xml:space="preserve">SKU178                       </t>
  </si>
  <si>
    <t xml:space="preserve">SKU179                       </t>
  </si>
  <si>
    <t xml:space="preserve">SKU180                       </t>
  </si>
  <si>
    <t xml:space="preserve">SKU181                       </t>
  </si>
  <si>
    <t xml:space="preserve">SKU182                       </t>
  </si>
  <si>
    <t xml:space="preserve">SKU183                       </t>
  </si>
  <si>
    <t xml:space="preserve">SKU184                       </t>
  </si>
  <si>
    <t xml:space="preserve">SKU185                       </t>
  </si>
  <si>
    <t xml:space="preserve">SKU186                       </t>
  </si>
  <si>
    <t xml:space="preserve">SKU187                       </t>
  </si>
  <si>
    <t xml:space="preserve">SKU188                       </t>
  </si>
  <si>
    <t xml:space="preserve">SKU189                       </t>
  </si>
  <si>
    <t xml:space="preserve">SKU190                       </t>
  </si>
  <si>
    <t xml:space="preserve">SKU191                       </t>
  </si>
  <si>
    <t xml:space="preserve">SKU192                       </t>
  </si>
  <si>
    <t xml:space="preserve">SKU193                       </t>
  </si>
  <si>
    <t xml:space="preserve">SKU194                       </t>
  </si>
  <si>
    <t xml:space="preserve">SKU195                       </t>
  </si>
  <si>
    <t xml:space="preserve">SKU196                       </t>
  </si>
  <si>
    <t xml:space="preserve">SKU197                       </t>
  </si>
  <si>
    <t xml:space="preserve">SKU198                       </t>
  </si>
  <si>
    <t xml:space="preserve">SKU199                       </t>
  </si>
  <si>
    <t xml:space="preserve">SKU200                       </t>
  </si>
  <si>
    <t xml:space="preserve">SKU201                       </t>
  </si>
  <si>
    <t xml:space="preserve">SKU202                       </t>
  </si>
  <si>
    <t xml:space="preserve">SKU203                       </t>
  </si>
  <si>
    <t xml:space="preserve">SKU204                       </t>
  </si>
  <si>
    <t xml:space="preserve">SKU205                       </t>
  </si>
  <si>
    <t xml:space="preserve">SKU206                       </t>
  </si>
  <si>
    <t xml:space="preserve">SKU207                       </t>
  </si>
  <si>
    <t xml:space="preserve">SKU208                       </t>
  </si>
  <si>
    <t xml:space="preserve">SKU209                       </t>
  </si>
  <si>
    <t xml:space="preserve">SKU210                       </t>
  </si>
  <si>
    <t xml:space="preserve">SKU212                       </t>
  </si>
  <si>
    <t xml:space="preserve">SKU213                       </t>
  </si>
  <si>
    <t xml:space="preserve">SKU214                       </t>
  </si>
  <si>
    <t xml:space="preserve">SKU215                       </t>
  </si>
  <si>
    <t xml:space="preserve">SKU216                       </t>
  </si>
  <si>
    <t xml:space="preserve">SKU217                       </t>
  </si>
  <si>
    <t xml:space="preserve">SKU218                       </t>
  </si>
  <si>
    <t xml:space="preserve">SKU219                       </t>
  </si>
  <si>
    <t xml:space="preserve">SKU220                       </t>
  </si>
  <si>
    <t xml:space="preserve">SKU221                       </t>
  </si>
  <si>
    <t xml:space="preserve">SKU222                       </t>
  </si>
  <si>
    <t xml:space="preserve">SKU223                       </t>
  </si>
  <si>
    <t xml:space="preserve">SKU224                       </t>
  </si>
  <si>
    <t xml:space="preserve">SKU225                       </t>
  </si>
  <si>
    <t xml:space="preserve">SKU226                       </t>
  </si>
  <si>
    <t xml:space="preserve">SKU227                       </t>
  </si>
  <si>
    <t xml:space="preserve">SKU228                       </t>
  </si>
  <si>
    <t xml:space="preserve">SKU229                       </t>
  </si>
  <si>
    <t xml:space="preserve">SKU230                       </t>
  </si>
  <si>
    <t xml:space="preserve">SKU231                       </t>
  </si>
  <si>
    <t xml:space="preserve">SKU232                       </t>
  </si>
  <si>
    <t xml:space="preserve">SKU233                       </t>
  </si>
  <si>
    <t xml:space="preserve">SKU234                       </t>
  </si>
  <si>
    <t xml:space="preserve">SKU235                       </t>
  </si>
  <si>
    <t xml:space="preserve">SKU236                       </t>
  </si>
  <si>
    <t xml:space="preserve">SKU237                       </t>
  </si>
  <si>
    <t xml:space="preserve">SKU238                       </t>
  </si>
  <si>
    <t xml:space="preserve">SKU239                       </t>
  </si>
  <si>
    <t xml:space="preserve">SKU240                       </t>
  </si>
  <si>
    <t xml:space="preserve">SKU241                       </t>
  </si>
  <si>
    <t xml:space="preserve">SKU242                       </t>
  </si>
  <si>
    <t xml:space="preserve">SKU243                       </t>
  </si>
  <si>
    <t xml:space="preserve">SKU244                       </t>
  </si>
  <si>
    <t xml:space="preserve">SKU245                       </t>
  </si>
  <si>
    <t xml:space="preserve">SKU246                       </t>
  </si>
  <si>
    <t xml:space="preserve">SKU247                       </t>
  </si>
  <si>
    <t xml:space="preserve">SKU248                       </t>
  </si>
  <si>
    <t xml:space="preserve">SKU249                       </t>
  </si>
  <si>
    <t xml:space="preserve">SKU252                       </t>
  </si>
  <si>
    <t xml:space="preserve">SKU253                       </t>
  </si>
  <si>
    <t xml:space="preserve">SKU254                       </t>
  </si>
  <si>
    <t xml:space="preserve">SKU255                       </t>
  </si>
  <si>
    <t xml:space="preserve">SKU256                       </t>
  </si>
  <si>
    <t xml:space="preserve">SKU257                       </t>
  </si>
  <si>
    <t xml:space="preserve">SKU258                       </t>
  </si>
  <si>
    <t xml:space="preserve">SKU259                       </t>
  </si>
  <si>
    <t xml:space="preserve">SKU260                       </t>
  </si>
  <si>
    <t xml:space="preserve">SKU261                       </t>
  </si>
  <si>
    <t xml:space="preserve">SKU262                       </t>
  </si>
  <si>
    <t xml:space="preserve">SKU263                       </t>
  </si>
  <si>
    <t xml:space="preserve">SKU264                       </t>
  </si>
  <si>
    <t xml:space="preserve">SKU265                       </t>
  </si>
  <si>
    <t xml:space="preserve">SKU266                       </t>
  </si>
  <si>
    <t xml:space="preserve">SKU267                       </t>
  </si>
  <si>
    <t xml:space="preserve">SKU268                       </t>
  </si>
  <si>
    <t xml:space="preserve">SKU269                       </t>
  </si>
  <si>
    <t xml:space="preserve">SKU274                       </t>
  </si>
  <si>
    <t xml:space="preserve">SKU275                       </t>
  </si>
  <si>
    <t xml:space="preserve">SKU276                       </t>
  </si>
  <si>
    <t xml:space="preserve">SKU277                       </t>
  </si>
  <si>
    <t xml:space="preserve">SKU278                       </t>
  </si>
  <si>
    <t xml:space="preserve">SKU279                       </t>
  </si>
  <si>
    <t xml:space="preserve">SKU280                       </t>
  </si>
  <si>
    <t xml:space="preserve">SKU281                       </t>
  </si>
  <si>
    <t xml:space="preserve">SKU282                       </t>
  </si>
  <si>
    <t xml:space="preserve">SKU283                       </t>
  </si>
  <si>
    <t xml:space="preserve">SKU284                       </t>
  </si>
  <si>
    <t xml:space="preserve">SKU285                       </t>
  </si>
  <si>
    <t xml:space="preserve">SKU286                       </t>
  </si>
  <si>
    <t xml:space="preserve">SKU287                       </t>
  </si>
  <si>
    <t xml:space="preserve">SKU288                       </t>
  </si>
  <si>
    <t xml:space="preserve">SKU289                       </t>
  </si>
  <si>
    <t xml:space="preserve">SKU290                       </t>
  </si>
  <si>
    <t xml:space="preserve">SKU291                       </t>
  </si>
  <si>
    <t xml:space="preserve">SKU292                       </t>
  </si>
  <si>
    <t xml:space="preserve">SKU293                       </t>
  </si>
  <si>
    <t xml:space="preserve">SKU294                       </t>
  </si>
  <si>
    <t xml:space="preserve">SKU295                       </t>
  </si>
  <si>
    <t xml:space="preserve">SKU296                       </t>
  </si>
  <si>
    <t xml:space="preserve">SKU297                       </t>
  </si>
  <si>
    <t xml:space="preserve">SKU298                       </t>
  </si>
  <si>
    <t xml:space="preserve">SKU299                       </t>
  </si>
  <si>
    <t xml:space="preserve">SKU300                       </t>
  </si>
  <si>
    <t xml:space="preserve">SKU301                       </t>
  </si>
  <si>
    <t xml:space="preserve">SKU302                       </t>
  </si>
  <si>
    <t xml:space="preserve">SKU303                       </t>
  </si>
  <si>
    <t xml:space="preserve">SKU304                       </t>
  </si>
  <si>
    <t xml:space="preserve">SKU305                       </t>
  </si>
  <si>
    <t xml:space="preserve">SKU306                       </t>
  </si>
  <si>
    <t xml:space="preserve">SKU307                       </t>
  </si>
  <si>
    <t xml:space="preserve">SKU308                       </t>
  </si>
  <si>
    <t xml:space="preserve">SKU309                       </t>
  </si>
  <si>
    <t xml:space="preserve">SKU310                       </t>
  </si>
  <si>
    <t xml:space="preserve">SKU311                       </t>
  </si>
  <si>
    <t xml:space="preserve">SKU312                       </t>
  </si>
  <si>
    <t xml:space="preserve">SKU313                       </t>
  </si>
  <si>
    <t xml:space="preserve">SKU314                       </t>
  </si>
  <si>
    <t xml:space="preserve">SKU315                       </t>
  </si>
  <si>
    <t xml:space="preserve">SKU316                       </t>
  </si>
  <si>
    <t xml:space="preserve">SKU317                       </t>
  </si>
  <si>
    <t xml:space="preserve">SKU318                       </t>
  </si>
  <si>
    <t xml:space="preserve">SKU319                       </t>
  </si>
  <si>
    <t xml:space="preserve">SKU320                       </t>
  </si>
  <si>
    <t xml:space="preserve">SKU321                       </t>
  </si>
  <si>
    <t xml:space="preserve">SKU322                       </t>
  </si>
  <si>
    <t xml:space="preserve">SKU323                       </t>
  </si>
  <si>
    <t xml:space="preserve">SKU324                       </t>
  </si>
  <si>
    <t xml:space="preserve">SKU325                       </t>
  </si>
  <si>
    <t xml:space="preserve">SKU326                       </t>
  </si>
  <si>
    <t xml:space="preserve">SKU328                       </t>
  </si>
  <si>
    <t xml:space="preserve">SKU329                       </t>
  </si>
  <si>
    <t xml:space="preserve">SKU330                       </t>
  </si>
  <si>
    <t xml:space="preserve">SKU331                       </t>
  </si>
  <si>
    <t xml:space="preserve">SKU332                       </t>
  </si>
  <si>
    <t xml:space="preserve">SKU333                       </t>
  </si>
  <si>
    <t xml:space="preserve">SKU334                       </t>
  </si>
  <si>
    <t xml:space="preserve">SKU335                       </t>
  </si>
  <si>
    <t xml:space="preserve">SKU336                       </t>
  </si>
  <si>
    <t xml:space="preserve">SKU337                       </t>
  </si>
  <si>
    <t xml:space="preserve">SKU338                       </t>
  </si>
  <si>
    <t xml:space="preserve">SKU339                       </t>
  </si>
  <si>
    <t xml:space="preserve">SKU340                       </t>
  </si>
  <si>
    <t xml:space="preserve">SKU341                       </t>
  </si>
  <si>
    <t xml:space="preserve">SKU342                       </t>
  </si>
  <si>
    <t xml:space="preserve">SKU343                       </t>
  </si>
  <si>
    <t xml:space="preserve">SKU344                       </t>
  </si>
  <si>
    <t xml:space="preserve">SKU345                       </t>
  </si>
  <si>
    <t xml:space="preserve">SKU346                       </t>
  </si>
  <si>
    <t xml:space="preserve">SKU347                       </t>
  </si>
  <si>
    <t xml:space="preserve">SKU348                       </t>
  </si>
  <si>
    <t xml:space="preserve">SKU349                       </t>
  </si>
  <si>
    <t xml:space="preserve">SKU350                       </t>
  </si>
  <si>
    <t xml:space="preserve">SKU351                       </t>
  </si>
  <si>
    <t xml:space="preserve">SKU352                       </t>
  </si>
  <si>
    <t xml:space="preserve">SKU353                       </t>
  </si>
  <si>
    <t xml:space="preserve">SKU354                       </t>
  </si>
  <si>
    <t xml:space="preserve">SKU355                       </t>
  </si>
  <si>
    <t xml:space="preserve">SKU356                       </t>
  </si>
  <si>
    <t xml:space="preserve">SKU357                       </t>
  </si>
  <si>
    <t xml:space="preserve">SKU358                       </t>
  </si>
  <si>
    <t xml:space="preserve">SKU359                       </t>
  </si>
  <si>
    <t xml:space="preserve">SKU360                       </t>
  </si>
  <si>
    <t xml:space="preserve">SKU361                       </t>
  </si>
  <si>
    <t xml:space="preserve">SKU362                       </t>
  </si>
  <si>
    <t xml:space="preserve">SKU363                       </t>
  </si>
  <si>
    <t xml:space="preserve">SKU364                       </t>
  </si>
  <si>
    <t xml:space="preserve">SKU365                       </t>
  </si>
  <si>
    <t xml:space="preserve">SKU366                       </t>
  </si>
  <si>
    <t xml:space="preserve">SKU367                       </t>
  </si>
  <si>
    <t xml:space="preserve">SKU368                       </t>
  </si>
  <si>
    <t xml:space="preserve">SKU369                       </t>
  </si>
  <si>
    <t xml:space="preserve">SKU370                       </t>
  </si>
  <si>
    <t xml:space="preserve">SKU371                       </t>
  </si>
  <si>
    <t xml:space="preserve">SKU372                       </t>
  </si>
  <si>
    <t xml:space="preserve">SKU373                       </t>
  </si>
  <si>
    <t xml:space="preserve">SKU374                       </t>
  </si>
  <si>
    <t xml:space="preserve">SKU375                       </t>
  </si>
  <si>
    <t xml:space="preserve">SKU376                       </t>
  </si>
  <si>
    <t xml:space="preserve">SKU377                       </t>
  </si>
  <si>
    <t xml:space="preserve">SKU378                       </t>
  </si>
  <si>
    <t xml:space="preserve">SKU379                       </t>
  </si>
  <si>
    <t xml:space="preserve">SKU380                       </t>
  </si>
  <si>
    <t xml:space="preserve">SKU381                       </t>
  </si>
  <si>
    <t xml:space="preserve">SKU382                       </t>
  </si>
  <si>
    <t xml:space="preserve">SKU383                       </t>
  </si>
  <si>
    <t xml:space="preserve">SKU384                       </t>
  </si>
  <si>
    <t xml:space="preserve">SKU385                       </t>
  </si>
  <si>
    <t xml:space="preserve">SKU386                       </t>
  </si>
  <si>
    <t xml:space="preserve">SKU387                       </t>
  </si>
  <si>
    <t xml:space="preserve">SKU388                       </t>
  </si>
  <si>
    <t xml:space="preserve">SKU389                       </t>
  </si>
  <si>
    <t xml:space="preserve">SKU390                       </t>
  </si>
  <si>
    <t xml:space="preserve">SKU391                       </t>
  </si>
  <si>
    <t xml:space="preserve">SKU392                       </t>
  </si>
  <si>
    <t xml:space="preserve">SKU393                       </t>
  </si>
  <si>
    <t xml:space="preserve">SKU394                       </t>
  </si>
  <si>
    <t xml:space="preserve">SKU395                       </t>
  </si>
  <si>
    <t xml:space="preserve">SKU396                       </t>
  </si>
  <si>
    <t xml:space="preserve">SKU398                       </t>
  </si>
  <si>
    <t xml:space="preserve">SKU400                       </t>
  </si>
  <si>
    <t xml:space="preserve">SKU402                       </t>
  </si>
  <si>
    <t xml:space="preserve">SKU404                       </t>
  </si>
  <si>
    <t xml:space="preserve">SKU405                       </t>
  </si>
  <si>
    <t xml:space="preserve">SKU406                       </t>
  </si>
  <si>
    <t xml:space="preserve">SKU407                       </t>
  </si>
  <si>
    <t xml:space="preserve">SKU408                       </t>
  </si>
  <si>
    <t xml:space="preserve">SKU409                       </t>
  </si>
  <si>
    <t xml:space="preserve">SKU410                       </t>
  </si>
  <si>
    <t xml:space="preserve">SKU411                       </t>
  </si>
  <si>
    <t xml:space="preserve">SKU412                       </t>
  </si>
  <si>
    <t xml:space="preserve">SKU413                       </t>
  </si>
  <si>
    <t xml:space="preserve">SKU414                       </t>
  </si>
  <si>
    <t xml:space="preserve">SKU415                       </t>
  </si>
  <si>
    <t xml:space="preserve">SKU416                       </t>
  </si>
  <si>
    <t xml:space="preserve">SKU417                       </t>
  </si>
  <si>
    <t xml:space="preserve">SKU418                       </t>
  </si>
  <si>
    <t xml:space="preserve">SKU419                       </t>
  </si>
  <si>
    <t xml:space="preserve">SKU420                       </t>
  </si>
  <si>
    <t xml:space="preserve">SKU421                       </t>
  </si>
  <si>
    <t xml:space="preserve">SKU422                       </t>
  </si>
  <si>
    <t xml:space="preserve">SKU423                       </t>
  </si>
  <si>
    <t xml:space="preserve">SKU424                       </t>
  </si>
  <si>
    <t xml:space="preserve">SKU425                       </t>
  </si>
  <si>
    <t xml:space="preserve">SKU426                       </t>
  </si>
  <si>
    <t xml:space="preserve">SKU427                       </t>
  </si>
  <si>
    <t xml:space="preserve">SKU428                       </t>
  </si>
  <si>
    <t xml:space="preserve">SKU429                       </t>
  </si>
  <si>
    <t xml:space="preserve">SKU430                       </t>
  </si>
  <si>
    <t xml:space="preserve">SKU431                       </t>
  </si>
  <si>
    <t xml:space="preserve">SKU432                       </t>
  </si>
  <si>
    <t xml:space="preserve">SKU433                       </t>
  </si>
  <si>
    <t xml:space="preserve">SKU434                       </t>
  </si>
  <si>
    <t xml:space="preserve">SKU435                       </t>
  </si>
  <si>
    <t xml:space="preserve">SKU436                       </t>
  </si>
  <si>
    <t xml:space="preserve">SKU437                       </t>
  </si>
  <si>
    <t xml:space="preserve">SKU438                       </t>
  </si>
  <si>
    <t xml:space="preserve">SKU439                       </t>
  </si>
  <si>
    <t xml:space="preserve">SKU440                       </t>
  </si>
  <si>
    <t xml:space="preserve">SKU441                       </t>
  </si>
  <si>
    <t xml:space="preserve">SKU442                       </t>
  </si>
  <si>
    <t xml:space="preserve">SKU443                       </t>
  </si>
  <si>
    <t xml:space="preserve">SKU444                       </t>
  </si>
  <si>
    <t xml:space="preserve">SKU445                       </t>
  </si>
  <si>
    <t xml:space="preserve">SKU446                       </t>
  </si>
  <si>
    <t xml:space="preserve">SKU447                       </t>
  </si>
  <si>
    <t xml:space="preserve">SKU448                       </t>
  </si>
  <si>
    <t xml:space="preserve">SKU449                       </t>
  </si>
  <si>
    <t xml:space="preserve">SKU450                       </t>
  </si>
  <si>
    <t xml:space="preserve">SKU451                       </t>
  </si>
  <si>
    <t xml:space="preserve">SKU452                       </t>
  </si>
  <si>
    <t xml:space="preserve">SKU455                       </t>
  </si>
  <si>
    <t xml:space="preserve">SKU456                       </t>
  </si>
  <si>
    <t xml:space="preserve">SKU458                       </t>
  </si>
  <si>
    <t xml:space="preserve">SKU459                       </t>
  </si>
  <si>
    <t xml:space="preserve">SKU460                       </t>
  </si>
  <si>
    <t xml:space="preserve">SKU461                       </t>
  </si>
  <si>
    <t xml:space="preserve">SKU462                       </t>
  </si>
  <si>
    <t xml:space="preserve">SKU463                       </t>
  </si>
  <si>
    <t xml:space="preserve">SKU464                       </t>
  </si>
  <si>
    <t xml:space="preserve">SKU465                       </t>
  </si>
  <si>
    <t xml:space="preserve">SKU466                       </t>
  </si>
  <si>
    <t xml:space="preserve">SKU467                       </t>
  </si>
  <si>
    <t xml:space="preserve">SKU468                       </t>
  </si>
  <si>
    <t xml:space="preserve">SKU469                       </t>
  </si>
  <si>
    <t xml:space="preserve">SKU470                       </t>
  </si>
  <si>
    <t xml:space="preserve">SKU471                       </t>
  </si>
  <si>
    <t xml:space="preserve">SKU472                       </t>
  </si>
  <si>
    <t xml:space="preserve">SKU473                       </t>
  </si>
  <si>
    <t xml:space="preserve">SKU474                       </t>
  </si>
  <si>
    <t xml:space="preserve">SKU475                       </t>
  </si>
  <si>
    <t xml:space="preserve">SKU476                       </t>
  </si>
  <si>
    <t xml:space="preserve">SKU477                       </t>
  </si>
  <si>
    <t xml:space="preserve">SKU478                       </t>
  </si>
  <si>
    <t xml:space="preserve">SKU479                       </t>
  </si>
  <si>
    <t xml:space="preserve">SKU480                       </t>
  </si>
  <si>
    <t xml:space="preserve">SKU481                       </t>
  </si>
  <si>
    <t xml:space="preserve">SKU482                       </t>
  </si>
  <si>
    <t xml:space="preserve">SKU483                       </t>
  </si>
  <si>
    <t xml:space="preserve">SKU484                       </t>
  </si>
  <si>
    <t xml:space="preserve">SKU485                       </t>
  </si>
  <si>
    <t xml:space="preserve">SKU486                       </t>
  </si>
  <si>
    <t xml:space="preserve">SKU487                       </t>
  </si>
  <si>
    <t xml:space="preserve">SKU488                       </t>
  </si>
  <si>
    <t xml:space="preserve">SKU489                       </t>
  </si>
  <si>
    <t xml:space="preserve">SKU490                       </t>
  </si>
  <si>
    <t xml:space="preserve">SKU491                       </t>
  </si>
  <si>
    <t xml:space="preserve">SKU492                       </t>
  </si>
  <si>
    <t xml:space="preserve">SKU493                       </t>
  </si>
  <si>
    <t xml:space="preserve">SKU494                       </t>
  </si>
  <si>
    <t xml:space="preserve">SKU495                       </t>
  </si>
  <si>
    <t xml:space="preserve">SKU496                       </t>
  </si>
  <si>
    <t xml:space="preserve">SKU497                       </t>
  </si>
  <si>
    <t xml:space="preserve">SKU498                       </t>
  </si>
  <si>
    <t xml:space="preserve">SKU499                       </t>
  </si>
  <si>
    <t xml:space="preserve">SKU500                       </t>
  </si>
  <si>
    <t xml:space="preserve">SKU501                       </t>
  </si>
  <si>
    <t xml:space="preserve">SKU502                       </t>
  </si>
  <si>
    <t xml:space="preserve">SKU503                       </t>
  </si>
  <si>
    <t xml:space="preserve">SKU504                       </t>
  </si>
  <si>
    <t xml:space="preserve">SKU505                       </t>
  </si>
  <si>
    <t xml:space="preserve">SKU506                       </t>
  </si>
  <si>
    <t xml:space="preserve">SKU507                       </t>
  </si>
  <si>
    <t xml:space="preserve">SKU508                       </t>
  </si>
  <si>
    <t xml:space="preserve">SKU509                       </t>
  </si>
  <si>
    <t xml:space="preserve">SKU510                       </t>
  </si>
  <si>
    <t xml:space="preserve">SKU511                       </t>
  </si>
  <si>
    <t xml:space="preserve">SKU512                       </t>
  </si>
  <si>
    <t xml:space="preserve">SKU513                       </t>
  </si>
  <si>
    <t xml:space="preserve">SKU514                       </t>
  </si>
  <si>
    <t xml:space="preserve">SKU515                       </t>
  </si>
  <si>
    <t xml:space="preserve">SKU516                       </t>
  </si>
  <si>
    <t xml:space="preserve">SKU517                       </t>
  </si>
  <si>
    <t xml:space="preserve">SKU518                       </t>
  </si>
  <si>
    <t xml:space="preserve">SKU519                       </t>
  </si>
  <si>
    <t xml:space="preserve">SKU520                       </t>
  </si>
  <si>
    <t xml:space="preserve">SKU521                       </t>
  </si>
  <si>
    <t xml:space="preserve">SKU522                       </t>
  </si>
  <si>
    <t xml:space="preserve">SKU523                       </t>
  </si>
  <si>
    <t xml:space="preserve">SKU524                       </t>
  </si>
  <si>
    <t xml:space="preserve">SKU525                       </t>
  </si>
  <si>
    <t xml:space="preserve">SKU526                       </t>
  </si>
  <si>
    <t xml:space="preserve">SKU527                       </t>
  </si>
  <si>
    <t xml:space="preserve">SKU528                       </t>
  </si>
  <si>
    <t xml:space="preserve">SKU529                       </t>
  </si>
  <si>
    <t xml:space="preserve">SKU530                       </t>
  </si>
  <si>
    <t xml:space="preserve">SKU531                       </t>
  </si>
  <si>
    <t xml:space="preserve">SKU532                       </t>
  </si>
  <si>
    <t xml:space="preserve">SKU533                       </t>
  </si>
  <si>
    <t xml:space="preserve">SKU534                       </t>
  </si>
  <si>
    <t xml:space="preserve">SKU535                       </t>
  </si>
  <si>
    <t xml:space="preserve">SKU536                       </t>
  </si>
  <si>
    <t xml:space="preserve">SKU537                       </t>
  </si>
  <si>
    <t xml:space="preserve">SKU538                       </t>
  </si>
  <si>
    <t xml:space="preserve">SKU539                       </t>
  </si>
  <si>
    <t xml:space="preserve">SKU540                       </t>
  </si>
  <si>
    <t xml:space="preserve">SKU541                       </t>
  </si>
  <si>
    <t xml:space="preserve">SKU542                       </t>
  </si>
  <si>
    <t xml:space="preserve">SKU543                       </t>
  </si>
  <si>
    <t xml:space="preserve">SKU544                       </t>
  </si>
  <si>
    <t xml:space="preserve">SKU545                       </t>
  </si>
  <si>
    <t xml:space="preserve">SKU546                       </t>
  </si>
  <si>
    <t xml:space="preserve">SKU547                       </t>
  </si>
  <si>
    <t xml:space="preserve">SKU550                       </t>
  </si>
  <si>
    <t xml:space="preserve">SKU551                       </t>
  </si>
  <si>
    <t xml:space="preserve">SKU552                       </t>
  </si>
  <si>
    <t xml:space="preserve">SKU553                       </t>
  </si>
  <si>
    <t xml:space="preserve">SKU554                       </t>
  </si>
  <si>
    <t xml:space="preserve">SKU555                       </t>
  </si>
  <si>
    <t xml:space="preserve">SKU556                       </t>
  </si>
  <si>
    <t xml:space="preserve">SKU557                       </t>
  </si>
  <si>
    <t xml:space="preserve">SKU558                       </t>
  </si>
  <si>
    <t xml:space="preserve">SKU559                       </t>
  </si>
  <si>
    <t xml:space="preserve">SKU560                       </t>
  </si>
  <si>
    <t xml:space="preserve">SKU561                       </t>
  </si>
  <si>
    <t xml:space="preserve">SKU562                       </t>
  </si>
  <si>
    <t xml:space="preserve">SKU564                       </t>
  </si>
  <si>
    <t xml:space="preserve">SKU565                       </t>
  </si>
  <si>
    <t xml:space="preserve">SKU566                       </t>
  </si>
  <si>
    <t xml:space="preserve">SKU567                       </t>
  </si>
  <si>
    <t xml:space="preserve">SKU568                       </t>
  </si>
  <si>
    <t xml:space="preserve">SKU569                       </t>
  </si>
  <si>
    <t xml:space="preserve">SKU570                       </t>
  </si>
  <si>
    <t xml:space="preserve">SKU571                       </t>
  </si>
  <si>
    <t xml:space="preserve">SKU572                       </t>
  </si>
  <si>
    <t xml:space="preserve">SKU573                       </t>
  </si>
  <si>
    <t xml:space="preserve">SKU574                       </t>
  </si>
  <si>
    <t xml:space="preserve">SKU575                       </t>
  </si>
  <si>
    <t xml:space="preserve">SKU576                       </t>
  </si>
  <si>
    <t xml:space="preserve">SKU577                       </t>
  </si>
  <si>
    <t xml:space="preserve">SKU578                       </t>
  </si>
  <si>
    <t xml:space="preserve">SKU579                       </t>
  </si>
  <si>
    <t xml:space="preserve">SKU580                       </t>
  </si>
  <si>
    <t xml:space="preserve">SKU581                       </t>
  </si>
  <si>
    <t xml:space="preserve">SKU582                       </t>
  </si>
  <si>
    <t xml:space="preserve">SKU583                       </t>
  </si>
  <si>
    <t xml:space="preserve">SKU584                       </t>
  </si>
  <si>
    <t xml:space="preserve">SKU585                       </t>
  </si>
  <si>
    <t xml:space="preserve">SKU586                       </t>
  </si>
  <si>
    <t xml:space="preserve">SKU587                       </t>
  </si>
  <si>
    <t xml:space="preserve">SKU588                       </t>
  </si>
  <si>
    <t xml:space="preserve">SKU589                       </t>
  </si>
  <si>
    <t xml:space="preserve">SKU590                       </t>
  </si>
  <si>
    <t xml:space="preserve">SKU591                       </t>
  </si>
  <si>
    <t xml:space="preserve">SKU592                       </t>
  </si>
  <si>
    <t xml:space="preserve">SKU593                       </t>
  </si>
  <si>
    <t xml:space="preserve">SKU594                       </t>
  </si>
  <si>
    <t xml:space="preserve">SKU595                       </t>
  </si>
  <si>
    <t xml:space="preserve">SKU596                       </t>
  </si>
  <si>
    <t xml:space="preserve">SKU597                       </t>
  </si>
  <si>
    <t xml:space="preserve">SKU598                       </t>
  </si>
  <si>
    <t xml:space="preserve">SKU599                       </t>
  </si>
  <si>
    <t xml:space="preserve">SKU600                       </t>
  </si>
  <si>
    <t xml:space="preserve">SKU601                       </t>
  </si>
  <si>
    <t xml:space="preserve">SKU602                       </t>
  </si>
  <si>
    <t xml:space="preserve">SKU603                       </t>
  </si>
  <si>
    <t xml:space="preserve">SKU604                       </t>
  </si>
  <si>
    <t xml:space="preserve">SKU605                       </t>
  </si>
  <si>
    <t xml:space="preserve">SKU606                       </t>
  </si>
  <si>
    <t xml:space="preserve">SKU607                       </t>
  </si>
  <si>
    <t xml:space="preserve">SKU608                       </t>
  </si>
  <si>
    <t xml:space="preserve">SKU609                       </t>
  </si>
  <si>
    <t xml:space="preserve">SKU610                       </t>
  </si>
  <si>
    <t xml:space="preserve">SKU611                       </t>
  </si>
  <si>
    <t xml:space="preserve">SKU612                       </t>
  </si>
  <si>
    <t xml:space="preserve">SKU613                       </t>
  </si>
  <si>
    <t xml:space="preserve">SKU614                       </t>
  </si>
  <si>
    <t xml:space="preserve">SKU615                       </t>
  </si>
  <si>
    <t xml:space="preserve">SKU616                       </t>
  </si>
  <si>
    <t xml:space="preserve">SKU617                       </t>
  </si>
  <si>
    <t xml:space="preserve">SKU618                       </t>
  </si>
  <si>
    <t xml:space="preserve">SKU619                       </t>
  </si>
  <si>
    <t xml:space="preserve">SKU620                       </t>
  </si>
  <si>
    <t xml:space="preserve">SKU621                       </t>
  </si>
  <si>
    <t xml:space="preserve">SKU622                       </t>
  </si>
  <si>
    <t xml:space="preserve">SKU623                       </t>
  </si>
  <si>
    <t xml:space="preserve">SKU624                       </t>
  </si>
  <si>
    <t xml:space="preserve">SKU625                       </t>
  </si>
  <si>
    <t xml:space="preserve">SKU626                       </t>
  </si>
  <si>
    <t xml:space="preserve">SKU627                       </t>
  </si>
  <si>
    <t xml:space="preserve">SKU628                       </t>
  </si>
  <si>
    <t xml:space="preserve">SKU629                       </t>
  </si>
  <si>
    <t xml:space="preserve">SKU630                       </t>
  </si>
  <si>
    <t xml:space="preserve">SKU631                       </t>
  </si>
  <si>
    <t xml:space="preserve">SKU632                       </t>
  </si>
  <si>
    <t xml:space="preserve">SKU633                       </t>
  </si>
  <si>
    <t xml:space="preserve">SKU634                       </t>
  </si>
  <si>
    <t xml:space="preserve">SKU635                       </t>
  </si>
  <si>
    <t xml:space="preserve">SKU636                       </t>
  </si>
  <si>
    <t xml:space="preserve">SKU637                       </t>
  </si>
  <si>
    <t xml:space="preserve">SKU638                       </t>
  </si>
  <si>
    <t xml:space="preserve">SKU639                       </t>
  </si>
  <si>
    <t xml:space="preserve">SKU640                       </t>
  </si>
  <si>
    <t xml:space="preserve">SKU641                       </t>
  </si>
  <si>
    <t xml:space="preserve">SKU642                       </t>
  </si>
  <si>
    <t xml:space="preserve">SKU643                       </t>
  </si>
  <si>
    <t xml:space="preserve">SKU644                       </t>
  </si>
  <si>
    <t xml:space="preserve">SKU645                       </t>
  </si>
  <si>
    <t xml:space="preserve">SKU646                       </t>
  </si>
  <si>
    <t xml:space="preserve">SKU647                       </t>
  </si>
  <si>
    <t xml:space="preserve">SKU648                       </t>
  </si>
  <si>
    <t xml:space="preserve">SKU649                       </t>
  </si>
  <si>
    <t xml:space="preserve">SKU650                       </t>
  </si>
  <si>
    <t xml:space="preserve">SKU651                       </t>
  </si>
  <si>
    <t xml:space="preserve">SKU652                       </t>
  </si>
  <si>
    <t xml:space="preserve">SKU653                       </t>
  </si>
  <si>
    <t xml:space="preserve">SKU654                       </t>
  </si>
  <si>
    <t xml:space="preserve">SKU655                       </t>
  </si>
  <si>
    <t xml:space="preserve">SKU656                       </t>
  </si>
  <si>
    <t xml:space="preserve">SKU657                       </t>
  </si>
  <si>
    <t xml:space="preserve">SKU658                       </t>
  </si>
  <si>
    <t xml:space="preserve">SKU659                       </t>
  </si>
  <si>
    <t xml:space="preserve">SKU660                       </t>
  </si>
  <si>
    <t xml:space="preserve">SKU661                       </t>
  </si>
  <si>
    <t xml:space="preserve">SKU662                       </t>
  </si>
  <si>
    <t xml:space="preserve">SKU663                       </t>
  </si>
  <si>
    <t xml:space="preserve">SKU664                       </t>
  </si>
  <si>
    <t xml:space="preserve">SKU665                       </t>
  </si>
  <si>
    <t xml:space="preserve">SKU666                       </t>
  </si>
  <si>
    <t xml:space="preserve">SKU667                       </t>
  </si>
  <si>
    <t xml:space="preserve">SKU668                       </t>
  </si>
  <si>
    <t xml:space="preserve">SKU669                       </t>
  </si>
  <si>
    <t xml:space="preserve">SKU670                       </t>
  </si>
  <si>
    <t xml:space="preserve">SKU673                       </t>
  </si>
  <si>
    <t xml:space="preserve">SKU674                       </t>
  </si>
  <si>
    <t xml:space="preserve">SKU675                       </t>
  </si>
  <si>
    <t xml:space="preserve">SKU676                       </t>
  </si>
  <si>
    <t xml:space="preserve">SKU677                       </t>
  </si>
  <si>
    <t xml:space="preserve">SKU679                       </t>
  </si>
  <si>
    <t xml:space="preserve">SKU686                       </t>
  </si>
  <si>
    <t xml:space="preserve">SKU687                       </t>
  </si>
  <si>
    <t xml:space="preserve">SKU688                       </t>
  </si>
  <si>
    <t xml:space="preserve">SKU689                       </t>
  </si>
  <si>
    <t xml:space="preserve">SKU690                       </t>
  </si>
  <si>
    <t xml:space="preserve">SKU691                       </t>
  </si>
  <si>
    <t xml:space="preserve">SKU692                       </t>
  </si>
  <si>
    <t xml:space="preserve">SKU693                       </t>
  </si>
  <si>
    <t xml:space="preserve">SKU694                       </t>
  </si>
  <si>
    <t xml:space="preserve">SKU695                       </t>
  </si>
  <si>
    <t xml:space="preserve">SKU696                       </t>
  </si>
  <si>
    <t xml:space="preserve">SKU697                       </t>
  </si>
  <si>
    <t xml:space="preserve">SKU698                       </t>
  </si>
  <si>
    <t xml:space="preserve">SKU699                       </t>
  </si>
  <si>
    <t xml:space="preserve">SKU700                       </t>
  </si>
  <si>
    <t xml:space="preserve">SKU701                       </t>
  </si>
  <si>
    <t xml:space="preserve">SKU702                       </t>
  </si>
  <si>
    <t xml:space="preserve">SKU703                       </t>
  </si>
  <si>
    <t xml:space="preserve">SKU704                       </t>
  </si>
  <si>
    <t xml:space="preserve">SKU705                       </t>
  </si>
  <si>
    <t xml:space="preserve">SKU706                       </t>
  </si>
  <si>
    <t xml:space="preserve">SKU707                       </t>
  </si>
  <si>
    <t xml:space="preserve">SKU708                       </t>
  </si>
  <si>
    <t xml:space="preserve">SKU709                       </t>
  </si>
  <si>
    <t xml:space="preserve">SKU710                       </t>
  </si>
  <si>
    <t xml:space="preserve">SKU711                       </t>
  </si>
  <si>
    <t xml:space="preserve">SKU712                       </t>
  </si>
  <si>
    <t xml:space="preserve">SKU713                       </t>
  </si>
  <si>
    <t xml:space="preserve">SKU714                       </t>
  </si>
  <si>
    <t xml:space="preserve">SKU715                       </t>
  </si>
  <si>
    <t xml:space="preserve">SKU716                       </t>
  </si>
  <si>
    <t xml:space="preserve">SKU717                       </t>
  </si>
  <si>
    <t xml:space="preserve">SKU718                       </t>
  </si>
  <si>
    <t xml:space="preserve">SKU719                       </t>
  </si>
  <si>
    <t xml:space="preserve">SKU720                       </t>
  </si>
  <si>
    <t xml:space="preserve">SKU721                       </t>
  </si>
  <si>
    <t xml:space="preserve">SKU722                       </t>
  </si>
  <si>
    <t xml:space="preserve">SKU723                       </t>
  </si>
  <si>
    <t xml:space="preserve">SKU724                       </t>
  </si>
  <si>
    <t xml:space="preserve">SKU725                       </t>
  </si>
  <si>
    <t xml:space="preserve">SKU726                       </t>
  </si>
  <si>
    <t xml:space="preserve">SKU727                       </t>
  </si>
  <si>
    <t xml:space="preserve">SKU728                       </t>
  </si>
  <si>
    <t xml:space="preserve">SKU729                       </t>
  </si>
  <si>
    <t xml:space="preserve">SKU730                       </t>
  </si>
  <si>
    <t xml:space="preserve">SKU731                       </t>
  </si>
  <si>
    <t xml:space="preserve">SKU732                       </t>
  </si>
  <si>
    <t xml:space="preserve">SKU733                       </t>
  </si>
  <si>
    <t xml:space="preserve">SKU734                       </t>
  </si>
  <si>
    <t xml:space="preserve">SKU735                       </t>
  </si>
  <si>
    <t xml:space="preserve">SKU736                       </t>
  </si>
  <si>
    <t xml:space="preserve">SKU737                       </t>
  </si>
  <si>
    <t xml:space="preserve">SKU738                       </t>
  </si>
  <si>
    <t xml:space="preserve">SKU739                       </t>
  </si>
  <si>
    <t xml:space="preserve">SKU740                       </t>
  </si>
  <si>
    <t xml:space="preserve">SKU741                       </t>
  </si>
  <si>
    <t xml:space="preserve">SKU742                       </t>
  </si>
  <si>
    <t xml:space="preserve">SKU743                       </t>
  </si>
  <si>
    <t xml:space="preserve">SKU744                       </t>
  </si>
  <si>
    <t xml:space="preserve">SKU745                       </t>
  </si>
  <si>
    <t xml:space="preserve">SKU746                       </t>
  </si>
  <si>
    <t xml:space="preserve">SKU747                       </t>
  </si>
  <si>
    <t xml:space="preserve">SKU748                       </t>
  </si>
  <si>
    <t xml:space="preserve">SKU749                       </t>
  </si>
  <si>
    <t xml:space="preserve">SKU750                       </t>
  </si>
  <si>
    <t xml:space="preserve">SKU751                       </t>
  </si>
  <si>
    <t xml:space="preserve">SKU752                       </t>
  </si>
  <si>
    <t xml:space="preserve">SKU753                       </t>
  </si>
  <si>
    <t xml:space="preserve">SKU754                       </t>
  </si>
  <si>
    <t xml:space="preserve">SKU755                       </t>
  </si>
  <si>
    <t xml:space="preserve">SKU756                       </t>
  </si>
  <si>
    <t xml:space="preserve">SKU757                       </t>
  </si>
  <si>
    <t xml:space="preserve">SKU758                       </t>
  </si>
  <si>
    <t xml:space="preserve">SKU759                       </t>
  </si>
  <si>
    <t xml:space="preserve">SKU760                       </t>
  </si>
  <si>
    <t xml:space="preserve">SKU761                       </t>
  </si>
  <si>
    <t xml:space="preserve">SKU762                       </t>
  </si>
  <si>
    <t xml:space="preserve">SKU763                       </t>
  </si>
  <si>
    <t xml:space="preserve">SKU764                       </t>
  </si>
  <si>
    <t xml:space="preserve">SKU765                       </t>
  </si>
  <si>
    <t xml:space="preserve">SKU766                       </t>
  </si>
  <si>
    <t xml:space="preserve">SKU767                       </t>
  </si>
  <si>
    <t xml:space="preserve">SKU768                       </t>
  </si>
  <si>
    <t xml:space="preserve">SKU769                       </t>
  </si>
  <si>
    <t xml:space="preserve">SKU770                       </t>
  </si>
  <si>
    <t xml:space="preserve">SKU771                       </t>
  </si>
  <si>
    <t xml:space="preserve">SKU772                       </t>
  </si>
  <si>
    <t xml:space="preserve">SKU773                       </t>
  </si>
  <si>
    <t xml:space="preserve">SKU774                       </t>
  </si>
  <si>
    <t xml:space="preserve">SKU775                       </t>
  </si>
  <si>
    <t xml:space="preserve">SKU776                       </t>
  </si>
  <si>
    <t xml:space="preserve">SKU777                       </t>
  </si>
  <si>
    <t xml:space="preserve">SKU778                       </t>
  </si>
  <si>
    <t xml:space="preserve">SKU779                       </t>
  </si>
  <si>
    <t xml:space="preserve">SKU780                       </t>
  </si>
  <si>
    <t xml:space="preserve">SKU781                       </t>
  </si>
  <si>
    <t xml:space="preserve">SKU782                       </t>
  </si>
  <si>
    <t xml:space="preserve">SKU783                       </t>
  </si>
  <si>
    <t xml:space="preserve">SKU784                       </t>
  </si>
  <si>
    <t xml:space="preserve">SKU785                       </t>
  </si>
  <si>
    <t xml:space="preserve">SKU786                       </t>
  </si>
  <si>
    <t xml:space="preserve">SKU787                       </t>
  </si>
  <si>
    <t xml:space="preserve">SKU788                       </t>
  </si>
  <si>
    <t xml:space="preserve">SKU789                       </t>
  </si>
  <si>
    <t xml:space="preserve">SKU790                       </t>
  </si>
  <si>
    <t xml:space="preserve">SKU791                       </t>
  </si>
  <si>
    <t xml:space="preserve">SKU792                       </t>
  </si>
  <si>
    <t xml:space="preserve">SKU793                       </t>
  </si>
  <si>
    <t xml:space="preserve">SKU794                       </t>
  </si>
  <si>
    <t xml:space="preserve">SKU795                       </t>
  </si>
  <si>
    <t xml:space="preserve">SKU796                       </t>
  </si>
  <si>
    <t xml:space="preserve">SKU797                       </t>
  </si>
  <si>
    <t xml:space="preserve">SKU798                       </t>
  </si>
  <si>
    <t xml:space="preserve">SKU799                       </t>
  </si>
  <si>
    <t xml:space="preserve">SKU800                       </t>
  </si>
  <si>
    <t xml:space="preserve">SKU801                       </t>
  </si>
  <si>
    <t xml:space="preserve">SKU802                       </t>
  </si>
  <si>
    <t xml:space="preserve">SKU803                       </t>
  </si>
  <si>
    <t xml:space="preserve">SKU804                       </t>
  </si>
  <si>
    <t xml:space="preserve">SKU805                       </t>
  </si>
  <si>
    <t xml:space="preserve">SKU806                       </t>
  </si>
  <si>
    <t xml:space="preserve">SKU807                       </t>
  </si>
  <si>
    <t xml:space="preserve">SKU808                       </t>
  </si>
  <si>
    <t xml:space="preserve">SKU809                       </t>
  </si>
  <si>
    <t xml:space="preserve">SKU810                       </t>
  </si>
  <si>
    <t xml:space="preserve">SKU811                       </t>
  </si>
  <si>
    <t xml:space="preserve">SKU812                       </t>
  </si>
  <si>
    <t xml:space="preserve">SKU813                       </t>
  </si>
  <si>
    <t xml:space="preserve">SKU814                       </t>
  </si>
  <si>
    <t xml:space="preserve">SKU815                       </t>
  </si>
  <si>
    <t xml:space="preserve">SKU816                       </t>
  </si>
  <si>
    <t xml:space="preserve">SKU817                       </t>
  </si>
  <si>
    <t xml:space="preserve">SKU818                       </t>
  </si>
  <si>
    <t xml:space="preserve">SKU819                       </t>
  </si>
  <si>
    <t xml:space="preserve">SKU820                       </t>
  </si>
  <si>
    <t xml:space="preserve">SKU821                       </t>
  </si>
  <si>
    <t xml:space="preserve">SKU822                       </t>
  </si>
  <si>
    <t xml:space="preserve">SKU823                       </t>
  </si>
  <si>
    <t xml:space="preserve">SKU824                       </t>
  </si>
  <si>
    <t xml:space="preserve">SKU825                       </t>
  </si>
  <si>
    <t xml:space="preserve">SKU826                       </t>
  </si>
  <si>
    <t xml:space="preserve">SKU827                       </t>
  </si>
  <si>
    <t xml:space="preserve">SKU828                       </t>
  </si>
  <si>
    <t xml:space="preserve">SKU829                       </t>
  </si>
  <si>
    <t xml:space="preserve">SKU830                       </t>
  </si>
  <si>
    <t xml:space="preserve">SKU831                       </t>
  </si>
  <si>
    <t xml:space="preserve">SKU832                       </t>
  </si>
  <si>
    <t xml:space="preserve">SKU833                       </t>
  </si>
  <si>
    <t xml:space="preserve">SKU834                       </t>
  </si>
  <si>
    <t xml:space="preserve">SKU835                       </t>
  </si>
  <si>
    <t xml:space="preserve">SKU836                       </t>
  </si>
  <si>
    <t xml:space="preserve">SKU837                       </t>
  </si>
  <si>
    <t xml:space="preserve">SKU838                       </t>
  </si>
  <si>
    <t xml:space="preserve">SKU839                       </t>
  </si>
  <si>
    <t xml:space="preserve">SKU840                       </t>
  </si>
  <si>
    <t xml:space="preserve">SKU841                       </t>
  </si>
  <si>
    <t xml:space="preserve">SKU842                       </t>
  </si>
  <si>
    <t xml:space="preserve">SKU843                       </t>
  </si>
  <si>
    <t xml:space="preserve">SKU844                       </t>
  </si>
  <si>
    <t xml:space="preserve">SKU845                       </t>
  </si>
  <si>
    <t xml:space="preserve">SKU846                       </t>
  </si>
  <si>
    <t xml:space="preserve">SKU847                       </t>
  </si>
  <si>
    <t xml:space="preserve">SKU848                       </t>
  </si>
  <si>
    <t xml:space="preserve">SKU849                       </t>
  </si>
  <si>
    <t xml:space="preserve">SKU850                       </t>
  </si>
  <si>
    <t xml:space="preserve">SKU851                       </t>
  </si>
  <si>
    <t xml:space="preserve">SKU852                       </t>
  </si>
  <si>
    <t xml:space="preserve">SKU853                       </t>
  </si>
  <si>
    <t xml:space="preserve">SKU854                       </t>
  </si>
  <si>
    <t xml:space="preserve">SKU855                       </t>
  </si>
  <si>
    <t xml:space="preserve">SKU856                       </t>
  </si>
  <si>
    <t xml:space="preserve">SKU857                       </t>
  </si>
  <si>
    <t xml:space="preserve">SKU858                       </t>
  </si>
  <si>
    <t xml:space="preserve">SKU859                       </t>
  </si>
  <si>
    <t xml:space="preserve">SKU860                       </t>
  </si>
  <si>
    <t xml:space="preserve">SKU861                       </t>
  </si>
  <si>
    <t xml:space="preserve">SKU862                       </t>
  </si>
  <si>
    <t xml:space="preserve">SKU863                       </t>
  </si>
  <si>
    <t xml:space="preserve">SKU864                       </t>
  </si>
  <si>
    <t xml:space="preserve">SKU865                       </t>
  </si>
  <si>
    <t xml:space="preserve">SKU866                       </t>
  </si>
  <si>
    <t xml:space="preserve">SKU867                       </t>
  </si>
  <si>
    <t xml:space="preserve">SKU868                       </t>
  </si>
  <si>
    <t xml:space="preserve">SKU869                       </t>
  </si>
  <si>
    <t xml:space="preserve">SKU870                       </t>
  </si>
  <si>
    <t xml:space="preserve">SKU871                       </t>
  </si>
  <si>
    <t xml:space="preserve">SKU872                       </t>
  </si>
  <si>
    <t xml:space="preserve">SKU873                       </t>
  </si>
  <si>
    <t xml:space="preserve">SKU874                       </t>
  </si>
  <si>
    <t xml:space="preserve">SKU875                       </t>
  </si>
  <si>
    <t xml:space="preserve">SKU876                       </t>
  </si>
  <si>
    <t xml:space="preserve">SKU877                       </t>
  </si>
  <si>
    <t xml:space="preserve">SKU878                       </t>
  </si>
  <si>
    <t xml:space="preserve">SKU879                       </t>
  </si>
  <si>
    <t xml:space="preserve">SKU880                       </t>
  </si>
  <si>
    <t xml:space="preserve">SKU881                       </t>
  </si>
  <si>
    <t xml:space="preserve">SKU882                       </t>
  </si>
  <si>
    <t xml:space="preserve">SKU883                       </t>
  </si>
  <si>
    <t xml:space="preserve">SKU884                       </t>
  </si>
  <si>
    <t xml:space="preserve">SKU885                       </t>
  </si>
  <si>
    <t xml:space="preserve">SKU886                       </t>
  </si>
  <si>
    <t xml:space="preserve">SKU887                       </t>
  </si>
  <si>
    <t xml:space="preserve">SKU888                       </t>
  </si>
  <si>
    <t xml:space="preserve">SKU889                       </t>
  </si>
  <si>
    <t xml:space="preserve">SKU890                       </t>
  </si>
  <si>
    <t xml:space="preserve">SKU891                       </t>
  </si>
  <si>
    <t xml:space="preserve">SKU892                       </t>
  </si>
  <si>
    <t xml:space="preserve">SKU893                       </t>
  </si>
  <si>
    <t xml:space="preserve">SKU894                       </t>
  </si>
  <si>
    <t xml:space="preserve">SKU895                       </t>
  </si>
  <si>
    <t xml:space="preserve">SKU896                       </t>
  </si>
  <si>
    <t xml:space="preserve">SKU897                       </t>
  </si>
  <si>
    <t xml:space="preserve">SKU898                       </t>
  </si>
  <si>
    <t xml:space="preserve">SKU899                       </t>
  </si>
  <si>
    <t xml:space="preserve">SKU900                       </t>
  </si>
  <si>
    <t xml:space="preserve">SKU901                       </t>
  </si>
  <si>
    <t xml:space="preserve">SKU902                       </t>
  </si>
  <si>
    <t xml:space="preserve">SKU903                       </t>
  </si>
  <si>
    <t xml:space="preserve">SKU904                       </t>
  </si>
  <si>
    <t xml:space="preserve">SKU905                       </t>
  </si>
  <si>
    <t xml:space="preserve">SKU906                       </t>
  </si>
  <si>
    <t xml:space="preserve">SKU907                       </t>
  </si>
  <si>
    <t xml:space="preserve">SKU908                       </t>
  </si>
  <si>
    <t xml:space="preserve">SKU909                       </t>
  </si>
  <si>
    <t xml:space="preserve">SKU910                       </t>
  </si>
  <si>
    <t xml:space="preserve">SKU911                       </t>
  </si>
  <si>
    <t xml:space="preserve">SKU912                       </t>
  </si>
  <si>
    <t xml:space="preserve">SKU913                       </t>
  </si>
  <si>
    <t xml:space="preserve">SKU914                       </t>
  </si>
  <si>
    <t xml:space="preserve">SKU915                       </t>
  </si>
  <si>
    <t xml:space="preserve">SKU916                       </t>
  </si>
  <si>
    <t xml:space="preserve">SKU917                       </t>
  </si>
  <si>
    <t xml:space="preserve">SKU918                       </t>
  </si>
  <si>
    <t xml:space="preserve">SKU919                       </t>
  </si>
  <si>
    <t xml:space="preserve">SKU920                       </t>
  </si>
  <si>
    <t xml:space="preserve">SKU921                       </t>
  </si>
  <si>
    <t xml:space="preserve">SKU922                       </t>
  </si>
  <si>
    <t xml:space="preserve">SKU923                       </t>
  </si>
  <si>
    <t xml:space="preserve">SKU924                       </t>
  </si>
  <si>
    <t xml:space="preserve">SKU925                       </t>
  </si>
  <si>
    <t xml:space="preserve">SKU926                       </t>
  </si>
  <si>
    <t xml:space="preserve">SKU927                       </t>
  </si>
  <si>
    <t xml:space="preserve">SKU928                       </t>
  </si>
  <si>
    <t xml:space="preserve">SKU929                       </t>
  </si>
  <si>
    <t xml:space="preserve">SKU930                       </t>
  </si>
  <si>
    <t xml:space="preserve">SKU931                       </t>
  </si>
  <si>
    <t xml:space="preserve">SKU932                       </t>
  </si>
  <si>
    <t xml:space="preserve">SKU933                       </t>
  </si>
  <si>
    <t xml:space="preserve">SKU934                       </t>
  </si>
  <si>
    <t xml:space="preserve">SKU935                       </t>
  </si>
  <si>
    <t xml:space="preserve">SKU936                       </t>
  </si>
  <si>
    <t xml:space="preserve">SKU937                       </t>
  </si>
  <si>
    <t xml:space="preserve">SKU938                       </t>
  </si>
  <si>
    <t xml:space="preserve">SKU939                       </t>
  </si>
  <si>
    <t xml:space="preserve">SKU940                       </t>
  </si>
  <si>
    <t xml:space="preserve">SKU941                       </t>
  </si>
  <si>
    <t xml:space="preserve">SKU942                       </t>
  </si>
  <si>
    <t xml:space="preserve">SKU943                       </t>
  </si>
  <si>
    <t xml:space="preserve">SKU944                       </t>
  </si>
  <si>
    <t xml:space="preserve">SKU945                       </t>
  </si>
  <si>
    <t xml:space="preserve">SKU946                       </t>
  </si>
  <si>
    <t xml:space="preserve">SKU947                       </t>
  </si>
  <si>
    <t xml:space="preserve">SKU948                       </t>
  </si>
  <si>
    <t xml:space="preserve">SKU949                       </t>
  </si>
  <si>
    <t xml:space="preserve">SKU950                       </t>
  </si>
  <si>
    <t xml:space="preserve">SKU951                       </t>
  </si>
  <si>
    <t xml:space="preserve">SKU952                       </t>
  </si>
  <si>
    <t xml:space="preserve">SKU953                       </t>
  </si>
  <si>
    <t xml:space="preserve">SKU954                       </t>
  </si>
  <si>
    <t xml:space="preserve">SKU955                       </t>
  </si>
  <si>
    <t xml:space="preserve">SKU956                       </t>
  </si>
  <si>
    <t xml:space="preserve">SKU957                       </t>
  </si>
  <si>
    <t xml:space="preserve">SKU958                       </t>
  </si>
  <si>
    <t xml:space="preserve">SKU959                       </t>
  </si>
  <si>
    <t xml:space="preserve">SKU960                       </t>
  </si>
  <si>
    <t xml:space="preserve">SKU961                       </t>
  </si>
  <si>
    <t xml:space="preserve">SKU962                       </t>
  </si>
  <si>
    <t xml:space="preserve">SKU963                       </t>
  </si>
  <si>
    <t xml:space="preserve">SKU964                       </t>
  </si>
  <si>
    <t xml:space="preserve">SKU965                       </t>
  </si>
  <si>
    <t xml:space="preserve">SKU966                       </t>
  </si>
  <si>
    <t xml:space="preserve">SKU967                       </t>
  </si>
  <si>
    <t xml:space="preserve">SKU968                       </t>
  </si>
  <si>
    <t xml:space="preserve">SKU969                       </t>
  </si>
  <si>
    <t xml:space="preserve">SKU970                       </t>
  </si>
  <si>
    <t xml:space="preserve">SKU971                       </t>
  </si>
  <si>
    <t xml:space="preserve">SKU972                       </t>
  </si>
  <si>
    <t xml:space="preserve">SKU973                       </t>
  </si>
  <si>
    <t xml:space="preserve">SKU974                       </t>
  </si>
  <si>
    <t xml:space="preserve">SKU975                       </t>
  </si>
  <si>
    <t xml:space="preserve">SKU976                       </t>
  </si>
  <si>
    <t xml:space="preserve">SKU977                       </t>
  </si>
  <si>
    <t xml:space="preserve">SKU978                       </t>
  </si>
  <si>
    <t xml:space="preserve">SKU979                       </t>
  </si>
  <si>
    <t xml:space="preserve">SKU980                       </t>
  </si>
  <si>
    <t xml:space="preserve">SKU981                       </t>
  </si>
  <si>
    <t xml:space="preserve">SKU982                       </t>
  </si>
  <si>
    <t xml:space="preserve">SKU983                       </t>
  </si>
  <si>
    <t xml:space="preserve">SKU984                       </t>
  </si>
  <si>
    <t xml:space="preserve">SKU985                       </t>
  </si>
  <si>
    <t xml:space="preserve">SKU986                       </t>
  </si>
  <si>
    <t xml:space="preserve">SKU987                       </t>
  </si>
  <si>
    <t xml:space="preserve">SKU988                       </t>
  </si>
  <si>
    <t xml:space="preserve">SKU989                       </t>
  </si>
  <si>
    <t xml:space="preserve">SKU990                       </t>
  </si>
  <si>
    <t xml:space="preserve">SKU991                       </t>
  </si>
  <si>
    <t xml:space="preserve">SKU992                       </t>
  </si>
  <si>
    <t xml:space="preserve">SKU993                       </t>
  </si>
  <si>
    <t>Delivery Vehicle</t>
  </si>
  <si>
    <t>Ireland</t>
  </si>
  <si>
    <t>Poland</t>
  </si>
  <si>
    <t>Malta</t>
  </si>
  <si>
    <t>Turkey</t>
  </si>
  <si>
    <t>Mexico</t>
  </si>
  <si>
    <t>14/05/2019</t>
  </si>
  <si>
    <t>15/05/2019</t>
  </si>
  <si>
    <t>16/05/2019</t>
  </si>
  <si>
    <t>17/05/2019</t>
  </si>
  <si>
    <t>20/05/2019</t>
  </si>
  <si>
    <t>21/05/2019</t>
  </si>
  <si>
    <t>22/05/2019</t>
  </si>
  <si>
    <t>23/05/2019</t>
  </si>
  <si>
    <t>24/05/2019</t>
  </si>
  <si>
    <t>27/05/2019</t>
  </si>
  <si>
    <t>28/05/2019</t>
  </si>
  <si>
    <t>29/05/2019</t>
  </si>
  <si>
    <t>31/05/2019</t>
  </si>
  <si>
    <t>03/06/2019</t>
  </si>
  <si>
    <t>04/06/2019</t>
  </si>
  <si>
    <t>05/06/2019</t>
  </si>
  <si>
    <t>06/06/2019</t>
  </si>
  <si>
    <t>07/06/2019</t>
  </si>
  <si>
    <t>11/06/2019</t>
  </si>
  <si>
    <t>12/06/2019</t>
  </si>
  <si>
    <t>13/06/2019</t>
  </si>
  <si>
    <t>14/06/2019</t>
  </si>
  <si>
    <t>17/06/2019</t>
  </si>
  <si>
    <t>18/06/2019</t>
  </si>
  <si>
    <t>19/06/2019</t>
  </si>
  <si>
    <t>20/06/2019</t>
  </si>
  <si>
    <t>21/06/2019</t>
  </si>
  <si>
    <t>24/06/2019</t>
  </si>
  <si>
    <t>25/06/2019</t>
  </si>
  <si>
    <t>26/06/2019</t>
  </si>
  <si>
    <t>27/06/2019</t>
  </si>
  <si>
    <t>28/06/2019</t>
  </si>
  <si>
    <t>01/07/2019</t>
  </si>
  <si>
    <t>02/07/2019</t>
  </si>
  <si>
    <t>03/07/2019</t>
  </si>
  <si>
    <t>04/07/2019</t>
  </si>
  <si>
    <t>05/07/2019</t>
  </si>
  <si>
    <t>08/07/2019</t>
  </si>
  <si>
    <t>09/07/2019</t>
  </si>
  <si>
    <t>10/07/2019</t>
  </si>
  <si>
    <t>11/07/2019</t>
  </si>
  <si>
    <t>12/07/2019</t>
  </si>
  <si>
    <t>15/07/2019</t>
  </si>
  <si>
    <t>16/07/2019</t>
  </si>
  <si>
    <t>17/07/2019</t>
  </si>
  <si>
    <t>18/07/2019</t>
  </si>
  <si>
    <t>19/07/2019</t>
  </si>
  <si>
    <t>22/07/2019</t>
  </si>
  <si>
    <t>23/07/2019</t>
  </si>
  <si>
    <t>24/07/2019</t>
  </si>
  <si>
    <t>25/07/2019</t>
  </si>
  <si>
    <t>26/07/2019</t>
  </si>
  <si>
    <t>27/07/2019</t>
  </si>
  <si>
    <t>29/07/2019</t>
  </si>
  <si>
    <t>30/07/2019</t>
  </si>
  <si>
    <t>31/07/2019</t>
  </si>
  <si>
    <t>01/08/2019</t>
  </si>
  <si>
    <t>02/08/2019</t>
  </si>
  <si>
    <t>05/08/2019</t>
  </si>
  <si>
    <t>06/08/2019</t>
  </si>
  <si>
    <t/>
  </si>
  <si>
    <t>BA0001</t>
  </si>
  <si>
    <t>BA0002</t>
  </si>
  <si>
    <t>BA0003</t>
  </si>
  <si>
    <t>BA0005</t>
  </si>
  <si>
    <t>BA0007</t>
  </si>
  <si>
    <t>BA0009</t>
  </si>
  <si>
    <t>BA0010</t>
  </si>
  <si>
    <t>BA0011</t>
  </si>
  <si>
    <t>BA0012</t>
  </si>
  <si>
    <t>BA0013</t>
  </si>
  <si>
    <t>BA0015</t>
  </si>
  <si>
    <t>BA0017</t>
  </si>
  <si>
    <t>BA0019</t>
  </si>
  <si>
    <t>BA0021</t>
  </si>
  <si>
    <t>BA0022</t>
  </si>
  <si>
    <t>BA0023</t>
  </si>
  <si>
    <t>BA0024</t>
  </si>
  <si>
    <t>BA0025</t>
  </si>
  <si>
    <t>BA0027</t>
  </si>
  <si>
    <t>BA0029</t>
  </si>
  <si>
    <t>BA0031</t>
  </si>
  <si>
    <t>BA0032</t>
  </si>
  <si>
    <t>BA0033</t>
  </si>
  <si>
    <t>BA0035</t>
  </si>
  <si>
    <t>BA0037</t>
  </si>
  <si>
    <t>BA0038</t>
  </si>
  <si>
    <t>BA0039</t>
  </si>
  <si>
    <t>BA0041</t>
  </si>
  <si>
    <t>BA0042</t>
  </si>
  <si>
    <t>BA0043</t>
  </si>
  <si>
    <t>BA0045</t>
  </si>
  <si>
    <t>BA0047</t>
  </si>
  <si>
    <t>BA0049</t>
  </si>
  <si>
    <t>BA0051</t>
  </si>
  <si>
    <t>BA0052</t>
  </si>
  <si>
    <t>BA0053</t>
  </si>
  <si>
    <t>BA0055</t>
  </si>
  <si>
    <t>BA0057</t>
  </si>
  <si>
    <t>BA0059</t>
  </si>
  <si>
    <t>BA0061</t>
  </si>
  <si>
    <t>BA0062</t>
  </si>
  <si>
    <t>BA0063</t>
  </si>
  <si>
    <t>BA0065</t>
  </si>
  <si>
    <t>BA0066</t>
  </si>
  <si>
    <t>BA0067</t>
  </si>
  <si>
    <t>BA0069</t>
  </si>
  <si>
    <t>BA0071</t>
  </si>
  <si>
    <t>BA0072</t>
  </si>
  <si>
    <t>BA0073</t>
  </si>
  <si>
    <t>BA0075</t>
  </si>
  <si>
    <t>BA0077</t>
  </si>
  <si>
    <t>BA0079</t>
  </si>
  <si>
    <t>BA0080</t>
  </si>
  <si>
    <t>BA0081</t>
  </si>
  <si>
    <t>BA0082</t>
  </si>
  <si>
    <t>BA0083</t>
  </si>
  <si>
    <t>BA0085</t>
  </si>
  <si>
    <t>BA0087</t>
  </si>
  <si>
    <t>BA0089</t>
  </si>
  <si>
    <t>BA0091</t>
  </si>
  <si>
    <t>BA0092</t>
  </si>
  <si>
    <t>BA0093</t>
  </si>
  <si>
    <t>BA0094</t>
  </si>
  <si>
    <t>BA0095</t>
  </si>
  <si>
    <t>BA0097</t>
  </si>
  <si>
    <t>BA0099</t>
  </si>
  <si>
    <t>BA0101</t>
  </si>
  <si>
    <t>BA0102</t>
  </si>
  <si>
    <t>BA0103</t>
  </si>
  <si>
    <t>BA0105</t>
  </si>
  <si>
    <t>BA0107</t>
  </si>
  <si>
    <t>BA0108</t>
  </si>
  <si>
    <t>BA0109</t>
  </si>
  <si>
    <t>BA0111</t>
  </si>
  <si>
    <t>BA0112</t>
  </si>
  <si>
    <t>BA0113</t>
  </si>
  <si>
    <t>BA0115</t>
  </si>
  <si>
    <t>BA0117</t>
  </si>
  <si>
    <t>BA0119</t>
  </si>
  <si>
    <t>BA0121</t>
  </si>
  <si>
    <t>BA0122</t>
  </si>
  <si>
    <t>BA0123</t>
  </si>
  <si>
    <t>BA0125</t>
  </si>
  <si>
    <t>BA0127</t>
  </si>
  <si>
    <t>BA0129</t>
  </si>
  <si>
    <t>BA0131</t>
  </si>
  <si>
    <t>BA0132</t>
  </si>
  <si>
    <t>BA0133</t>
  </si>
  <si>
    <t>BA0135</t>
  </si>
  <si>
    <t>BA0136</t>
  </si>
  <si>
    <t>BA0137</t>
  </si>
  <si>
    <t>BA0139</t>
  </si>
  <si>
    <t>BA0141</t>
  </si>
  <si>
    <t>BA0142</t>
  </si>
  <si>
    <t>BA0143</t>
  </si>
  <si>
    <t>BA0145</t>
  </si>
  <si>
    <t>BA0147</t>
  </si>
  <si>
    <t>BA0149</t>
  </si>
  <si>
    <t>BA0150</t>
  </si>
  <si>
    <t>BA0151</t>
  </si>
  <si>
    <t>BA0152</t>
  </si>
  <si>
    <t>BA0153</t>
  </si>
  <si>
    <t>BA0155</t>
  </si>
  <si>
    <t>BA0157</t>
  </si>
  <si>
    <t>BA0159</t>
  </si>
  <si>
    <t>BA0161</t>
  </si>
  <si>
    <t>BA0162</t>
  </si>
  <si>
    <t>BA0163</t>
  </si>
  <si>
    <t>BA0164</t>
  </si>
  <si>
    <t>BA0165</t>
  </si>
  <si>
    <t>BA0167</t>
  </si>
  <si>
    <t>BA0169</t>
  </si>
  <si>
    <t>BA0171</t>
  </si>
  <si>
    <t>BA0172</t>
  </si>
  <si>
    <t>BA0173</t>
  </si>
  <si>
    <t>BA0175</t>
  </si>
  <si>
    <t>BA0177</t>
  </si>
  <si>
    <t>BA0178</t>
  </si>
  <si>
    <t>BA0179</t>
  </si>
  <si>
    <t>BA0181</t>
  </si>
  <si>
    <t>BA0182</t>
  </si>
  <si>
    <t>BA0183</t>
  </si>
  <si>
    <t>BA0185</t>
  </si>
  <si>
    <t>BA0187</t>
  </si>
  <si>
    <t>BA0189</t>
  </si>
  <si>
    <t>BA0191</t>
  </si>
  <si>
    <t>BA0192</t>
  </si>
  <si>
    <t>BA0193</t>
  </si>
  <si>
    <t>BA0195</t>
  </si>
  <si>
    <t>BA0197</t>
  </si>
  <si>
    <t>BA0199</t>
  </si>
  <si>
    <t>BA0201</t>
  </si>
  <si>
    <t>BA0202</t>
  </si>
  <si>
    <t>BA0203</t>
  </si>
  <si>
    <t>BA0205</t>
  </si>
  <si>
    <t>BA0206</t>
  </si>
  <si>
    <t>BA0207</t>
  </si>
  <si>
    <t>BA0209</t>
  </si>
  <si>
    <t>BA0211</t>
  </si>
  <si>
    <t>BA0212</t>
  </si>
  <si>
    <t>BA0213</t>
  </si>
  <si>
    <t>BA0215</t>
  </si>
  <si>
    <t>BA0217</t>
  </si>
  <si>
    <t>BA0219</t>
  </si>
  <si>
    <t>BA0220</t>
  </si>
  <si>
    <t>BA0221</t>
  </si>
  <si>
    <t>BA0222</t>
  </si>
  <si>
    <t>BA0223</t>
  </si>
  <si>
    <t>BA0225</t>
  </si>
  <si>
    <t>BA0227</t>
  </si>
  <si>
    <t>BA0229</t>
  </si>
  <si>
    <t>BA0231</t>
  </si>
  <si>
    <t>BA0232</t>
  </si>
  <si>
    <t>BA0233</t>
  </si>
  <si>
    <t>BA0234</t>
  </si>
  <si>
    <t>BA0235</t>
  </si>
  <si>
    <t>BA0237</t>
  </si>
  <si>
    <t>BA0239</t>
  </si>
  <si>
    <t>BA0241</t>
  </si>
  <si>
    <t>BA0242</t>
  </si>
  <si>
    <t>BA0243</t>
  </si>
  <si>
    <t>BA0245</t>
  </si>
  <si>
    <t>BA0247</t>
  </si>
  <si>
    <t>BA0248</t>
  </si>
  <si>
    <t>BA0249</t>
  </si>
  <si>
    <t>BA0251</t>
  </si>
  <si>
    <t>BA0252</t>
  </si>
  <si>
    <t>BA0253</t>
  </si>
  <si>
    <t>BA0255</t>
  </si>
  <si>
    <t>BA0257</t>
  </si>
  <si>
    <t>BA0259</t>
  </si>
  <si>
    <t>BA0261</t>
  </si>
  <si>
    <t>BA0262</t>
  </si>
  <si>
    <t>BA0263</t>
  </si>
  <si>
    <t>BA0265</t>
  </si>
  <si>
    <t>BA0267</t>
  </si>
  <si>
    <t>BA0269</t>
  </si>
  <si>
    <t>BA0271</t>
  </si>
  <si>
    <t>BA0272</t>
  </si>
  <si>
    <t>BA0273</t>
  </si>
  <si>
    <t>BA0275</t>
  </si>
  <si>
    <t>BA0276</t>
  </si>
  <si>
    <t>BA0277</t>
  </si>
  <si>
    <t>BA0279</t>
  </si>
  <si>
    <t>BA0281</t>
  </si>
  <si>
    <t>BA0282</t>
  </si>
  <si>
    <t>BA0283</t>
  </si>
  <si>
    <t>BA0285</t>
  </si>
  <si>
    <t>BA0287</t>
  </si>
  <si>
    <t>BA0289</t>
  </si>
  <si>
    <t>BA0290</t>
  </si>
  <si>
    <t>BA0291</t>
  </si>
  <si>
    <t>BA0292</t>
  </si>
  <si>
    <t>BA0293</t>
  </si>
  <si>
    <t>BA0295</t>
  </si>
  <si>
    <t>BA0297</t>
  </si>
  <si>
    <t>BA0299</t>
  </si>
  <si>
    <t>BA0301</t>
  </si>
  <si>
    <t>BA0302</t>
  </si>
  <si>
    <t>BA0303</t>
  </si>
  <si>
    <t>BA0304</t>
  </si>
  <si>
    <t>BA0305</t>
  </si>
  <si>
    <t>BA0307</t>
  </si>
  <si>
    <t>BA0309</t>
  </si>
  <si>
    <t>BA0311</t>
  </si>
  <si>
    <t>BA0312</t>
  </si>
  <si>
    <t>BA0313</t>
  </si>
  <si>
    <t>BA0315</t>
  </si>
  <si>
    <t>BA0317</t>
  </si>
  <si>
    <t>BA0318</t>
  </si>
  <si>
    <t>BA0319</t>
  </si>
  <si>
    <t>BA0321</t>
  </si>
  <si>
    <t>BA0322</t>
  </si>
  <si>
    <t>BA0323</t>
  </si>
  <si>
    <t>BA0325</t>
  </si>
  <si>
    <t>BA0327</t>
  </si>
  <si>
    <t>BA0329</t>
  </si>
  <si>
    <t>BA0331</t>
  </si>
  <si>
    <t>BA0332</t>
  </si>
  <si>
    <t>BA0333</t>
  </si>
  <si>
    <t>BA0335</t>
  </si>
  <si>
    <t>BA0337</t>
  </si>
  <si>
    <t>BA0339</t>
  </si>
  <si>
    <t>BA0341</t>
  </si>
  <si>
    <t>BA0342</t>
  </si>
  <si>
    <t>BA0343</t>
  </si>
  <si>
    <t>BA0345</t>
  </si>
  <si>
    <t>BA0346</t>
  </si>
  <si>
    <t>BA0347</t>
  </si>
  <si>
    <t>BA0349</t>
  </si>
  <si>
    <t>BA0351</t>
  </si>
  <si>
    <t>BA0352</t>
  </si>
  <si>
    <t>BA0353</t>
  </si>
  <si>
    <t>BA0355</t>
  </si>
  <si>
    <t>BA0357</t>
  </si>
  <si>
    <t>BA0359</t>
  </si>
  <si>
    <t>BA0360</t>
  </si>
  <si>
    <t>BA0361</t>
  </si>
  <si>
    <t>BA0362</t>
  </si>
  <si>
    <t>BA0363</t>
  </si>
  <si>
    <t>BA0365</t>
  </si>
  <si>
    <t>BA0367</t>
  </si>
  <si>
    <t>BA0369</t>
  </si>
  <si>
    <t>BA0371</t>
  </si>
  <si>
    <t>BA0372</t>
  </si>
  <si>
    <t>BA0373</t>
  </si>
  <si>
    <t>BA0374</t>
  </si>
  <si>
    <t>BA0375</t>
  </si>
  <si>
    <t>BA0377</t>
  </si>
  <si>
    <t>BA0379</t>
  </si>
  <si>
    <t>BA0381</t>
  </si>
  <si>
    <t>BA0382</t>
  </si>
  <si>
    <t>BA0383</t>
  </si>
  <si>
    <t>BA0385</t>
  </si>
  <si>
    <t>BA0387</t>
  </si>
  <si>
    <t>BA0388</t>
  </si>
  <si>
    <t>BA0389</t>
  </si>
  <si>
    <t>BA0391</t>
  </si>
  <si>
    <t>BA0392</t>
  </si>
  <si>
    <t>BA0393</t>
  </si>
  <si>
    <t>BA0395</t>
  </si>
  <si>
    <t>BA0397</t>
  </si>
  <si>
    <t>BA0399</t>
  </si>
  <si>
    <t>BA0401</t>
  </si>
  <si>
    <t>BA0402</t>
  </si>
  <si>
    <t>BA0403</t>
  </si>
  <si>
    <t>BA0405</t>
  </si>
  <si>
    <t>BA0407</t>
  </si>
  <si>
    <t>BA0409</t>
  </si>
  <si>
    <t>BA0411</t>
  </si>
  <si>
    <t>BA0412</t>
  </si>
  <si>
    <t>BA0413</t>
  </si>
  <si>
    <t>BA0415</t>
  </si>
  <si>
    <t>BA0416</t>
  </si>
  <si>
    <t>BA0417</t>
  </si>
  <si>
    <t>BA0419</t>
  </si>
  <si>
    <t>BA0421</t>
  </si>
  <si>
    <t>BA0422</t>
  </si>
  <si>
    <t>BA0423</t>
  </si>
  <si>
    <t>BA0425</t>
  </si>
  <si>
    <t>BA0427</t>
  </si>
  <si>
    <t>BA0429</t>
  </si>
  <si>
    <t>BA0430</t>
  </si>
  <si>
    <t>BA0431</t>
  </si>
  <si>
    <t>BA0432</t>
  </si>
  <si>
    <t>BA0433</t>
  </si>
  <si>
    <t>BA0435</t>
  </si>
  <si>
    <t>BA0437</t>
  </si>
  <si>
    <t>BA0439</t>
  </si>
  <si>
    <t>BA0441</t>
  </si>
  <si>
    <t>BA0442</t>
  </si>
  <si>
    <t>BA0443</t>
  </si>
  <si>
    <t>BA0444</t>
  </si>
  <si>
    <t>BA0445</t>
  </si>
  <si>
    <t>BA0447</t>
  </si>
  <si>
    <t>BA0449</t>
  </si>
  <si>
    <t>BA0451</t>
  </si>
  <si>
    <t>BA0452</t>
  </si>
  <si>
    <t>BA0453</t>
  </si>
  <si>
    <t>BA0455</t>
  </si>
  <si>
    <t>BA0457</t>
  </si>
  <si>
    <t>BA0458</t>
  </si>
  <si>
    <t>BA0459</t>
  </si>
  <si>
    <t>BA0461</t>
  </si>
  <si>
    <t>BA0462</t>
  </si>
  <si>
    <t>BA0463</t>
  </si>
  <si>
    <t>BA0465</t>
  </si>
  <si>
    <t>BA0467</t>
  </si>
  <si>
    <t>BA0469</t>
  </si>
  <si>
    <t>BA0471</t>
  </si>
  <si>
    <t>BA0472</t>
  </si>
  <si>
    <t>BA0473</t>
  </si>
  <si>
    <t>BA0475</t>
  </si>
  <si>
    <t>BA0477</t>
  </si>
  <si>
    <t>BA0479</t>
  </si>
  <si>
    <t>BA0481</t>
  </si>
  <si>
    <t>BA0482</t>
  </si>
  <si>
    <t>BA0483</t>
  </si>
  <si>
    <t>BA0485</t>
  </si>
  <si>
    <t>BA0486</t>
  </si>
  <si>
    <t>BA0487</t>
  </si>
  <si>
    <t>BA0489</t>
  </si>
  <si>
    <t>BA0491</t>
  </si>
  <si>
    <t>BA0492</t>
  </si>
  <si>
    <t>BA0493</t>
  </si>
  <si>
    <t>BA0495</t>
  </si>
  <si>
    <t>BA0497</t>
  </si>
  <si>
    <t>BA0499</t>
  </si>
  <si>
    <t>BA0500</t>
  </si>
  <si>
    <t>BA0501</t>
  </si>
  <si>
    <t>BA0502</t>
  </si>
  <si>
    <t>BA0503</t>
  </si>
  <si>
    <t>BA0505</t>
  </si>
  <si>
    <t>BA0507</t>
  </si>
  <si>
    <t>BA0509</t>
  </si>
  <si>
    <t>BA0511</t>
  </si>
  <si>
    <t>BA0512</t>
  </si>
  <si>
    <t>BA0513</t>
  </si>
  <si>
    <t>BA0514</t>
  </si>
  <si>
    <t>BA0515</t>
  </si>
  <si>
    <t>BA0517</t>
  </si>
  <si>
    <t>BA0519</t>
  </si>
  <si>
    <t>BA0521</t>
  </si>
  <si>
    <t>BA0522</t>
  </si>
  <si>
    <t>BA0523</t>
  </si>
  <si>
    <t>BA0525</t>
  </si>
  <si>
    <t>BA0527</t>
  </si>
  <si>
    <t>BA0528</t>
  </si>
  <si>
    <t>BA0529</t>
  </si>
  <si>
    <t>BA0531</t>
  </si>
  <si>
    <t>BA0532</t>
  </si>
  <si>
    <t>BA0533</t>
  </si>
  <si>
    <t>BA0535</t>
  </si>
  <si>
    <t>BA0537</t>
  </si>
  <si>
    <t>BA0539</t>
  </si>
  <si>
    <t>BA0541</t>
  </si>
  <si>
    <t>BA0542</t>
  </si>
  <si>
    <t>BA0543</t>
  </si>
  <si>
    <t>BA0545</t>
  </si>
  <si>
    <t>BA0547</t>
  </si>
  <si>
    <t>BA0549</t>
  </si>
  <si>
    <t>BA0551</t>
  </si>
  <si>
    <t>BA0552</t>
  </si>
  <si>
    <t>BA0553</t>
  </si>
  <si>
    <t>BA0555</t>
  </si>
  <si>
    <t>BA0556</t>
  </si>
  <si>
    <t>BA0557</t>
  </si>
  <si>
    <t>BA0559</t>
  </si>
  <si>
    <t>BA0561</t>
  </si>
  <si>
    <t>BA0562</t>
  </si>
  <si>
    <t>BA0563</t>
  </si>
  <si>
    <t>BA0565</t>
  </si>
  <si>
    <t>BA0567</t>
  </si>
  <si>
    <t>BA0569</t>
  </si>
  <si>
    <t>BA0570</t>
  </si>
  <si>
    <t>BA0571</t>
  </si>
  <si>
    <t>BA0572</t>
  </si>
  <si>
    <t>BA0573</t>
  </si>
  <si>
    <t>BA0575</t>
  </si>
  <si>
    <t>BA0577</t>
  </si>
  <si>
    <t>BA0579</t>
  </si>
  <si>
    <t>BA0581</t>
  </si>
  <si>
    <t>BA0582</t>
  </si>
  <si>
    <t>BA0583</t>
  </si>
  <si>
    <t>BA0584</t>
  </si>
  <si>
    <t>BA0585</t>
  </si>
  <si>
    <t>BA0587</t>
  </si>
  <si>
    <t>BA0589</t>
  </si>
  <si>
    <t>BA0591</t>
  </si>
  <si>
    <t>BA0592</t>
  </si>
  <si>
    <t>BA0593</t>
  </si>
  <si>
    <t>BA0595</t>
  </si>
  <si>
    <t>BA0597</t>
  </si>
  <si>
    <t>BA0598</t>
  </si>
  <si>
    <t>BA0599</t>
  </si>
  <si>
    <t>BA0601</t>
  </si>
  <si>
    <t>BA0602</t>
  </si>
  <si>
    <t>BA0603</t>
  </si>
  <si>
    <t>BA0605</t>
  </si>
  <si>
    <t>BA0607</t>
  </si>
  <si>
    <t>BA0609</t>
  </si>
  <si>
    <t>BA0611</t>
  </si>
  <si>
    <t>BA0612</t>
  </si>
  <si>
    <t>BA0613</t>
  </si>
  <si>
    <t>BA0615</t>
  </si>
  <si>
    <t>BA0617</t>
  </si>
  <si>
    <t>BA0619</t>
  </si>
  <si>
    <t>BA0621</t>
  </si>
  <si>
    <t>BA0622</t>
  </si>
  <si>
    <t>BA0623</t>
  </si>
  <si>
    <t>BA0625</t>
  </si>
  <si>
    <t>BA0626</t>
  </si>
  <si>
    <t>BA0627</t>
  </si>
  <si>
    <t>BA0629</t>
  </si>
  <si>
    <t>BA0631</t>
  </si>
  <si>
    <t>BA0632</t>
  </si>
  <si>
    <t>BA0633</t>
  </si>
  <si>
    <t>BA0635</t>
  </si>
  <si>
    <t>BA0637</t>
  </si>
  <si>
    <t>BA0639</t>
  </si>
  <si>
    <t>BA0640</t>
  </si>
  <si>
    <t>BA0641</t>
  </si>
  <si>
    <t>BA0642</t>
  </si>
  <si>
    <t>BA0643</t>
  </si>
  <si>
    <t>BA0647</t>
  </si>
  <si>
    <t>BA0652</t>
  </si>
  <si>
    <t>BA0654</t>
  </si>
  <si>
    <t>BA0657</t>
  </si>
  <si>
    <t>BA0661</t>
  </si>
  <si>
    <t>BA0662</t>
  </si>
  <si>
    <t>BA0667</t>
  </si>
  <si>
    <t>BA0668</t>
  </si>
  <si>
    <t>BA0672</t>
  </si>
  <si>
    <t>BA0675</t>
  </si>
  <si>
    <t>BA0677</t>
  </si>
  <si>
    <t>BA0682</t>
  </si>
  <si>
    <t>BA0687</t>
  </si>
  <si>
    <t>BA0689</t>
  </si>
  <si>
    <t>BA0692</t>
  </si>
  <si>
    <t>BA0696</t>
  </si>
  <si>
    <t>BA0697</t>
  </si>
  <si>
    <t>BA0702</t>
  </si>
  <si>
    <t>BA0703</t>
  </si>
  <si>
    <t>BA0707</t>
  </si>
  <si>
    <t>BA0710</t>
  </si>
  <si>
    <t>BA0712</t>
  </si>
  <si>
    <t>BA0717</t>
  </si>
  <si>
    <t>BA0722</t>
  </si>
  <si>
    <t>BA0724</t>
  </si>
  <si>
    <t>BA0727</t>
  </si>
  <si>
    <t>BA0731</t>
  </si>
  <si>
    <t>BA0732</t>
  </si>
  <si>
    <t>BA0737</t>
  </si>
  <si>
    <t>BA0738</t>
  </si>
  <si>
    <t>BA0742</t>
  </si>
  <si>
    <t>BA0745</t>
  </si>
  <si>
    <t>BA0747</t>
  </si>
  <si>
    <t>BA0752</t>
  </si>
  <si>
    <t>BA0757</t>
  </si>
  <si>
    <t>BA0759</t>
  </si>
  <si>
    <t>BA0762</t>
  </si>
  <si>
    <t>BA0766</t>
  </si>
  <si>
    <t>BA0767</t>
  </si>
  <si>
    <t>BA0772</t>
  </si>
  <si>
    <t>BA0773</t>
  </si>
  <si>
    <t>BA0777</t>
  </si>
  <si>
    <t>BA0780</t>
  </si>
  <si>
    <t>BA0782</t>
  </si>
  <si>
    <t>BA0787</t>
  </si>
  <si>
    <t>BA0792</t>
  </si>
  <si>
    <t>BA0794</t>
  </si>
  <si>
    <t>BA0797</t>
  </si>
  <si>
    <t>BA0801</t>
  </si>
  <si>
    <t>BA0802</t>
  </si>
  <si>
    <t>BA0807</t>
  </si>
  <si>
    <t>BA0808</t>
  </si>
  <si>
    <t>BA0812</t>
  </si>
  <si>
    <t>BA0815</t>
  </si>
  <si>
    <t>BA0817</t>
  </si>
  <si>
    <t>BA0822</t>
  </si>
  <si>
    <t>BA0827</t>
  </si>
  <si>
    <t>BA0829</t>
  </si>
  <si>
    <t>BA0832</t>
  </si>
  <si>
    <t>BA0836</t>
  </si>
  <si>
    <t>BA0837</t>
  </si>
  <si>
    <t>BA0842</t>
  </si>
  <si>
    <t>BA0843</t>
  </si>
  <si>
    <t>BA0847</t>
  </si>
  <si>
    <t>BA0850</t>
  </si>
  <si>
    <t>BA0852</t>
  </si>
  <si>
    <t>BA0857</t>
  </si>
  <si>
    <t>BA0862</t>
  </si>
  <si>
    <t>BA0864</t>
  </si>
  <si>
    <t>BA0867</t>
  </si>
  <si>
    <t>BA0871</t>
  </si>
  <si>
    <t>BA0872</t>
  </si>
  <si>
    <t>BA0877</t>
  </si>
  <si>
    <t>BA0878</t>
  </si>
  <si>
    <t>BA0882</t>
  </si>
  <si>
    <t>BA0885</t>
  </si>
  <si>
    <t>BA0887</t>
  </si>
  <si>
    <t>BA0892</t>
  </si>
  <si>
    <t>BA0897</t>
  </si>
  <si>
    <t>BA0899</t>
  </si>
  <si>
    <t>BA0902</t>
  </si>
  <si>
    <t>BA0906</t>
  </si>
  <si>
    <t>BA0907</t>
  </si>
  <si>
    <t>BA0912</t>
  </si>
  <si>
    <t>BA0913</t>
  </si>
  <si>
    <t>BA0917</t>
  </si>
  <si>
    <t>BA0920</t>
  </si>
  <si>
    <t>BA0922</t>
  </si>
  <si>
    <t>BA0927</t>
  </si>
  <si>
    <t>BA0932</t>
  </si>
  <si>
    <t>BA0934</t>
  </si>
  <si>
    <t>BA0937</t>
  </si>
  <si>
    <t>BA0941</t>
  </si>
  <si>
    <t>BA0942</t>
  </si>
  <si>
    <t>BA0947</t>
  </si>
  <si>
    <t>BA0948</t>
  </si>
  <si>
    <t>BA0952</t>
  </si>
  <si>
    <t>BA0955</t>
  </si>
  <si>
    <t>BA0957</t>
  </si>
  <si>
    <t>BA0962</t>
  </si>
  <si>
    <t>BA0967</t>
  </si>
  <si>
    <t>BA0969</t>
  </si>
  <si>
    <t>BA0972</t>
  </si>
  <si>
    <t>BA0976</t>
  </si>
  <si>
    <t>BA0977</t>
  </si>
  <si>
    <t>BA0982</t>
  </si>
  <si>
    <t>BA0983</t>
  </si>
  <si>
    <t>BA0987</t>
  </si>
  <si>
    <t>BA0990</t>
  </si>
  <si>
    <t>BA0992</t>
  </si>
  <si>
    <t>BA0997</t>
  </si>
  <si>
    <t>BA1002</t>
  </si>
  <si>
    <t>BA1004</t>
  </si>
  <si>
    <t>BA1007</t>
  </si>
  <si>
    <t>BA1011</t>
  </si>
  <si>
    <t>BA1012</t>
  </si>
  <si>
    <t>BA1017</t>
  </si>
  <si>
    <t>BA1018</t>
  </si>
  <si>
    <t>BA1022</t>
  </si>
  <si>
    <t>BA1025</t>
  </si>
  <si>
    <t>BA1027</t>
  </si>
  <si>
    <t>BA1032</t>
  </si>
  <si>
    <t>BA1037</t>
  </si>
  <si>
    <t>BA1039</t>
  </si>
  <si>
    <t>BA1042</t>
  </si>
  <si>
    <t>BA1046</t>
  </si>
  <si>
    <t>BA1047</t>
  </si>
  <si>
    <t>BA1052</t>
  </si>
  <si>
    <t>BA1053</t>
  </si>
  <si>
    <t>BA1057</t>
  </si>
  <si>
    <t>BA1060</t>
  </si>
  <si>
    <t>BA1062</t>
  </si>
  <si>
    <t>BA1067</t>
  </si>
  <si>
    <t>BA1072</t>
  </si>
  <si>
    <t>BA1074</t>
  </si>
  <si>
    <t>BA1077</t>
  </si>
  <si>
    <t>BA1081</t>
  </si>
  <si>
    <t>BA1082</t>
  </si>
  <si>
    <t>BA1087</t>
  </si>
  <si>
    <t>BA1088</t>
  </si>
  <si>
    <t>BA1092</t>
  </si>
  <si>
    <t>BA1095</t>
  </si>
  <si>
    <t>BA1097</t>
  </si>
  <si>
    <t>BA1102</t>
  </si>
  <si>
    <t>BA1107</t>
  </si>
  <si>
    <t>BA1109</t>
  </si>
  <si>
    <t>BA1112</t>
  </si>
  <si>
    <t>BA1116</t>
  </si>
  <si>
    <t>BA1117</t>
  </si>
  <si>
    <t>BA1122</t>
  </si>
  <si>
    <t>BA1123</t>
  </si>
  <si>
    <t>BA1127</t>
  </si>
  <si>
    <t>BA1130</t>
  </si>
  <si>
    <t>BA1132</t>
  </si>
  <si>
    <t>BA1137</t>
  </si>
  <si>
    <t>BA1142</t>
  </si>
  <si>
    <t>BA1144</t>
  </si>
  <si>
    <t>BA1147</t>
  </si>
  <si>
    <t>BA1151</t>
  </si>
  <si>
    <t>BA1152</t>
  </si>
  <si>
    <t>BA1157</t>
  </si>
  <si>
    <t>BA1158</t>
  </si>
  <si>
    <t>BA1162</t>
  </si>
  <si>
    <t>BA1165</t>
  </si>
  <si>
    <t>BA1167</t>
  </si>
  <si>
    <t>BA1172</t>
  </si>
  <si>
    <t>BA1177</t>
  </si>
  <si>
    <t>BA1179</t>
  </si>
  <si>
    <t>BA1182</t>
  </si>
  <si>
    <t>BA1186</t>
  </si>
  <si>
    <t>BA1187</t>
  </si>
  <si>
    <t>BA1192</t>
  </si>
  <si>
    <t>BA1193</t>
  </si>
  <si>
    <t>BA1197</t>
  </si>
  <si>
    <t>BA1200</t>
  </si>
  <si>
    <t>BA1202</t>
  </si>
  <si>
    <t>BA1207</t>
  </si>
  <si>
    <t>BA1212</t>
  </si>
  <si>
    <t>BA1214</t>
  </si>
  <si>
    <t>BA1217</t>
  </si>
  <si>
    <t>BA1221</t>
  </si>
  <si>
    <t>BA1222</t>
  </si>
  <si>
    <t>BA1227</t>
  </si>
  <si>
    <t>BA1228</t>
  </si>
  <si>
    <t>BA1232</t>
  </si>
  <si>
    <t>BA1235</t>
  </si>
  <si>
    <t>BA1237</t>
  </si>
  <si>
    <t>BA1242</t>
  </si>
  <si>
    <t>BA1247</t>
  </si>
  <si>
    <t>BA1249</t>
  </si>
  <si>
    <t>BA1252</t>
  </si>
  <si>
    <t>BA1256</t>
  </si>
  <si>
    <t>BA1257</t>
  </si>
  <si>
    <t>BA1262</t>
  </si>
  <si>
    <t>BA1263</t>
  </si>
  <si>
    <t>BA1267</t>
  </si>
  <si>
    <t>BA1270</t>
  </si>
  <si>
    <t>BA1272</t>
  </si>
  <si>
    <t>BA1277</t>
  </si>
  <si>
    <t>BA1282</t>
  </si>
  <si>
    <t>BA1284</t>
  </si>
  <si>
    <t>BA1287</t>
  </si>
  <si>
    <t>BA1291</t>
  </si>
  <si>
    <t>BA1292</t>
  </si>
  <si>
    <t>BA1297</t>
  </si>
  <si>
    <t>BA1298</t>
  </si>
  <si>
    <t>BA1302</t>
  </si>
  <si>
    <t>BA1305</t>
  </si>
  <si>
    <t>BA1307</t>
  </si>
  <si>
    <t>BA1312</t>
  </si>
  <si>
    <t>BA1317</t>
  </si>
  <si>
    <t>BA1319</t>
  </si>
  <si>
    <t>BA1322</t>
  </si>
  <si>
    <t>BA1326</t>
  </si>
  <si>
    <t>BA1327</t>
  </si>
  <si>
    <t>BA1332</t>
  </si>
  <si>
    <t>BA1333</t>
  </si>
  <si>
    <t>BA1337</t>
  </si>
  <si>
    <t>BA1340</t>
  </si>
  <si>
    <t>BA1342</t>
  </si>
  <si>
    <t>BA1347</t>
  </si>
  <si>
    <t>BA1352</t>
  </si>
  <si>
    <t>BA1354</t>
  </si>
  <si>
    <t>BA1357</t>
  </si>
  <si>
    <t>BA1361</t>
  </si>
  <si>
    <t>BA1362</t>
  </si>
  <si>
    <t>BA1367</t>
  </si>
  <si>
    <t>BA1368</t>
  </si>
  <si>
    <t>BA1372</t>
  </si>
  <si>
    <t>BA1375</t>
  </si>
  <si>
    <t>BA1377</t>
  </si>
  <si>
    <t>BA1382</t>
  </si>
  <si>
    <t>BA1387</t>
  </si>
  <si>
    <t>BA1389</t>
  </si>
  <si>
    <t>BA1392</t>
  </si>
  <si>
    <t>BA1396</t>
  </si>
  <si>
    <t>BA1397</t>
  </si>
  <si>
    <t>BA1402</t>
  </si>
  <si>
    <t>BA1403</t>
  </si>
  <si>
    <t>BA1407</t>
  </si>
  <si>
    <t>BA1410</t>
  </si>
  <si>
    <t>BA1412</t>
  </si>
  <si>
    <t>BA1417</t>
  </si>
  <si>
    <t>BA1422</t>
  </si>
  <si>
    <t>BA1424</t>
  </si>
  <si>
    <t>BA1427</t>
  </si>
  <si>
    <t>BA1431</t>
  </si>
  <si>
    <t>BA1432</t>
  </si>
  <si>
    <t>BA1437</t>
  </si>
  <si>
    <t>BA1438</t>
  </si>
  <si>
    <t>BA1442</t>
  </si>
  <si>
    <t>BA1445</t>
  </si>
  <si>
    <t>BA1447</t>
  </si>
  <si>
    <t>BA1452</t>
  </si>
  <si>
    <t>BA1457</t>
  </si>
  <si>
    <t>BA1459</t>
  </si>
  <si>
    <t>BA1462</t>
  </si>
  <si>
    <t>BA1466</t>
  </si>
  <si>
    <t>BA1467</t>
  </si>
  <si>
    <t>BA1472</t>
  </si>
  <si>
    <t>BA1473</t>
  </si>
  <si>
    <t>BA1477</t>
  </si>
  <si>
    <t>BA1480</t>
  </si>
  <si>
    <t>BA1482</t>
  </si>
  <si>
    <t>BA1487</t>
  </si>
  <si>
    <t>BA1492</t>
  </si>
  <si>
    <t>BA1494</t>
  </si>
  <si>
    <t>BA1497</t>
  </si>
  <si>
    <t>BA1501</t>
  </si>
  <si>
    <t>BA1502</t>
  </si>
  <si>
    <t>BA1507</t>
  </si>
  <si>
    <t>BA1508</t>
  </si>
  <si>
    <t>BA1512</t>
  </si>
  <si>
    <t>BA1515</t>
  </si>
  <si>
    <t>BA1517</t>
  </si>
  <si>
    <t>BA1522</t>
  </si>
  <si>
    <t>BA1527</t>
  </si>
  <si>
    <t>BA1529</t>
  </si>
  <si>
    <t>BA1532</t>
  </si>
  <si>
    <t>BA1536</t>
  </si>
  <si>
    <t>BA1537</t>
  </si>
  <si>
    <t>BA1542</t>
  </si>
  <si>
    <t>BA1543</t>
  </si>
  <si>
    <t>BA1547</t>
  </si>
  <si>
    <t>BA1550</t>
  </si>
  <si>
    <t>BA1552</t>
  </si>
  <si>
    <t>BA1557</t>
  </si>
  <si>
    <t>BA1562</t>
  </si>
  <si>
    <t>BA1564</t>
  </si>
  <si>
    <t>BA1567</t>
  </si>
  <si>
    <t>BA1571</t>
  </si>
  <si>
    <t>BA1572</t>
  </si>
  <si>
    <t>BA1577</t>
  </si>
  <si>
    <t>BA1578</t>
  </si>
  <si>
    <t>BA1582</t>
  </si>
  <si>
    <t>BA1585</t>
  </si>
  <si>
    <t>BA1587</t>
  </si>
  <si>
    <t>BA1592</t>
  </si>
  <si>
    <t>BA1597</t>
  </si>
  <si>
    <t>BA1599</t>
  </si>
  <si>
    <t>BA1602</t>
  </si>
  <si>
    <t>BA1606</t>
  </si>
  <si>
    <t>BA1607</t>
  </si>
  <si>
    <t>BA1613</t>
  </si>
  <si>
    <t>BA1620</t>
  </si>
  <si>
    <t>BA1627</t>
  </si>
  <si>
    <t>BA1634</t>
  </si>
  <si>
    <t>BA1641</t>
  </si>
  <si>
    <t>BA1648</t>
  </si>
  <si>
    <t>BA1655</t>
  </si>
  <si>
    <t>BA1662</t>
  </si>
  <si>
    <t>BA1669</t>
  </si>
  <si>
    <t>BA1676</t>
  </si>
  <si>
    <t>BA1683</t>
  </si>
  <si>
    <t>BA1690</t>
  </si>
  <si>
    <t>BA1697</t>
  </si>
  <si>
    <t>BA1704</t>
  </si>
  <si>
    <t>BA1711</t>
  </si>
  <si>
    <t>BA1718</t>
  </si>
  <si>
    <t>BA1725</t>
  </si>
  <si>
    <t>BA1732</t>
  </si>
  <si>
    <t>BA1739</t>
  </si>
  <si>
    <t>BA1746</t>
  </si>
  <si>
    <t>BA1753</t>
  </si>
  <si>
    <t>BA1760</t>
  </si>
  <si>
    <t>BA1767</t>
  </si>
  <si>
    <t>BA1774</t>
  </si>
  <si>
    <t>BA1781</t>
  </si>
  <si>
    <t>BA1788</t>
  </si>
  <si>
    <t>BA1795</t>
  </si>
  <si>
    <t>BA1802</t>
  </si>
  <si>
    <t>BA1809</t>
  </si>
  <si>
    <t>BA1816</t>
  </si>
  <si>
    <t>BA1823</t>
  </si>
  <si>
    <t>BA1830</t>
  </si>
  <si>
    <t>BA1837</t>
  </si>
  <si>
    <t>BA1844</t>
  </si>
  <si>
    <t>BA1851</t>
  </si>
  <si>
    <t>BA1858</t>
  </si>
  <si>
    <t>BA1865</t>
  </si>
  <si>
    <t>BA1872</t>
  </si>
  <si>
    <t>BA1879</t>
  </si>
  <si>
    <t>BA1886</t>
  </si>
  <si>
    <t>BA1893</t>
  </si>
  <si>
    <t>BA1900</t>
  </si>
  <si>
    <t>BA1907</t>
  </si>
  <si>
    <t>BA1914</t>
  </si>
  <si>
    <t>BA1921</t>
  </si>
  <si>
    <t>BA1928</t>
  </si>
  <si>
    <t>BA1935</t>
  </si>
  <si>
    <t>BA1942</t>
  </si>
  <si>
    <t>BA1949</t>
  </si>
  <si>
    <t>BA1956</t>
  </si>
  <si>
    <t>BA1963</t>
  </si>
  <si>
    <t>BA1970</t>
  </si>
  <si>
    <t>BA1977</t>
  </si>
  <si>
    <t>BA1984</t>
  </si>
  <si>
    <t>BA1991</t>
  </si>
  <si>
    <t>BA1998</t>
  </si>
  <si>
    <t>BA2005</t>
  </si>
  <si>
    <t>BA2012</t>
  </si>
  <si>
    <t>BA2019</t>
  </si>
  <si>
    <t>BA2026</t>
  </si>
  <si>
    <t>BA2033</t>
  </si>
  <si>
    <t>BA2040</t>
  </si>
  <si>
    <t>BA2047</t>
  </si>
  <si>
    <t>BA2054</t>
  </si>
  <si>
    <t>BA2061</t>
  </si>
  <si>
    <t>BA2068</t>
  </si>
  <si>
    <t>BA2075</t>
  </si>
  <si>
    <t>BA2082</t>
  </si>
  <si>
    <t>BA2089</t>
  </si>
  <si>
    <t>BA2096</t>
  </si>
  <si>
    <t>BA2103</t>
  </si>
  <si>
    <t>BA2110</t>
  </si>
  <si>
    <t>BA2117</t>
  </si>
  <si>
    <t>BA2124</t>
  </si>
  <si>
    <t>BA2131</t>
  </si>
  <si>
    <t>BA2138</t>
  </si>
  <si>
    <t>BA2145</t>
  </si>
  <si>
    <t>BA2152</t>
  </si>
  <si>
    <t>BA2159</t>
  </si>
  <si>
    <t>BA2166</t>
  </si>
  <si>
    <t>BA2173</t>
  </si>
  <si>
    <t>BA2180</t>
  </si>
  <si>
    <t>BA2187</t>
  </si>
  <si>
    <t>BA2194</t>
  </si>
  <si>
    <t>BA2201</t>
  </si>
  <si>
    <t>BA2208</t>
  </si>
  <si>
    <t>BA2215</t>
  </si>
  <si>
    <t>BA2222</t>
  </si>
  <si>
    <t>BA2229</t>
  </si>
  <si>
    <t>BA2236</t>
  </si>
  <si>
    <t>BA2243</t>
  </si>
  <si>
    <t>BA2250</t>
  </si>
  <si>
    <t>No.</t>
  </si>
  <si>
    <t>SKU001</t>
  </si>
  <si>
    <t>SKU002</t>
  </si>
  <si>
    <t>Iceland</t>
  </si>
  <si>
    <t>Morocco</t>
  </si>
  <si>
    <t>Russia</t>
  </si>
  <si>
    <t>Spain</t>
  </si>
  <si>
    <t>Sweden</t>
  </si>
  <si>
    <t>Germany</t>
  </si>
  <si>
    <t xml:space="preserve">France </t>
  </si>
  <si>
    <t xml:space="preserve">India </t>
  </si>
  <si>
    <t xml:space="preserve">Eritrea </t>
  </si>
  <si>
    <t>Canada</t>
  </si>
  <si>
    <t xml:space="preserve">Indonesia </t>
  </si>
  <si>
    <t>Hong Kong</t>
  </si>
  <si>
    <t>Italy</t>
  </si>
  <si>
    <t>Belgium</t>
  </si>
  <si>
    <t>Argentina</t>
  </si>
  <si>
    <t>Maldives</t>
  </si>
  <si>
    <t>China</t>
  </si>
  <si>
    <t>Peru</t>
  </si>
  <si>
    <t>Time of Arrival</t>
  </si>
  <si>
    <t>Car</t>
  </si>
  <si>
    <t>Van</t>
  </si>
  <si>
    <t>Air</t>
  </si>
  <si>
    <t>Ship</t>
  </si>
  <si>
    <t>Customer A</t>
  </si>
  <si>
    <t>Customer B</t>
  </si>
  <si>
    <t>Customer C</t>
  </si>
  <si>
    <t>Status Code</t>
  </si>
  <si>
    <t>0000001</t>
  </si>
  <si>
    <t>0000002</t>
  </si>
  <si>
    <t>Cycle</t>
  </si>
  <si>
    <t>Temperature Restriction</t>
  </si>
  <si>
    <t>Status Code 2</t>
  </si>
  <si>
    <t>Tier</t>
  </si>
  <si>
    <t>SKU Segmentation</t>
  </si>
  <si>
    <t>A</t>
  </si>
  <si>
    <t>T</t>
  </si>
  <si>
    <t>B</t>
  </si>
  <si>
    <t>F</t>
  </si>
  <si>
    <t>Customer Segmentation</t>
  </si>
  <si>
    <t>Cross Dock Required</t>
  </si>
  <si>
    <t>Y</t>
  </si>
  <si>
    <t>L</t>
  </si>
  <si>
    <t>M</t>
  </si>
  <si>
    <t>H</t>
  </si>
  <si>
    <t>ID001</t>
  </si>
  <si>
    <t>ID002</t>
  </si>
  <si>
    <t>ID003</t>
  </si>
  <si>
    <t>ID004</t>
  </si>
  <si>
    <t>ID005</t>
  </si>
  <si>
    <t>ID006</t>
  </si>
  <si>
    <t>ID007</t>
  </si>
  <si>
    <t>ID008</t>
  </si>
  <si>
    <t>ID009</t>
  </si>
  <si>
    <t>ID010</t>
  </si>
  <si>
    <t>ID011</t>
  </si>
  <si>
    <t>ID012</t>
  </si>
  <si>
    <t>ID013</t>
  </si>
  <si>
    <t>ID014</t>
  </si>
  <si>
    <t>ID015</t>
  </si>
  <si>
    <t>ID016</t>
  </si>
  <si>
    <t>ID017</t>
  </si>
  <si>
    <t>ID018</t>
  </si>
  <si>
    <t>ID019</t>
  </si>
  <si>
    <t>ID020</t>
  </si>
  <si>
    <t>ID021</t>
  </si>
  <si>
    <t>ID022</t>
  </si>
  <si>
    <t>ID023</t>
  </si>
  <si>
    <t>ID024</t>
  </si>
  <si>
    <t>ID025</t>
  </si>
  <si>
    <t>ID026</t>
  </si>
  <si>
    <t>ID027</t>
  </si>
  <si>
    <t>ID028</t>
  </si>
  <si>
    <t>ID029</t>
  </si>
  <si>
    <t>ID030</t>
  </si>
  <si>
    <t>ID031</t>
  </si>
  <si>
    <t>ID032</t>
  </si>
  <si>
    <t>ID033</t>
  </si>
  <si>
    <t>ID034</t>
  </si>
  <si>
    <t>ID035</t>
  </si>
  <si>
    <t>ID036</t>
  </si>
  <si>
    <t>ID037</t>
  </si>
  <si>
    <t>ID038</t>
  </si>
  <si>
    <t>ID039</t>
  </si>
  <si>
    <t>ID040</t>
  </si>
  <si>
    <t>ID041</t>
  </si>
  <si>
    <t>ID042</t>
  </si>
  <si>
    <t>ID043</t>
  </si>
  <si>
    <t>ID044</t>
  </si>
  <si>
    <t>ID045</t>
  </si>
  <si>
    <t>ID046</t>
  </si>
  <si>
    <t>ID047</t>
  </si>
  <si>
    <t>ID048</t>
  </si>
  <si>
    <t>ID049</t>
  </si>
  <si>
    <t>ID050</t>
  </si>
  <si>
    <t>ID051</t>
  </si>
  <si>
    <t>ID052</t>
  </si>
  <si>
    <t>ID053</t>
  </si>
  <si>
    <t>ID054</t>
  </si>
  <si>
    <t>ID055</t>
  </si>
  <si>
    <t>ID056</t>
  </si>
  <si>
    <t>ID057</t>
  </si>
  <si>
    <t>ID058</t>
  </si>
  <si>
    <t>ID059</t>
  </si>
  <si>
    <t>ID060</t>
  </si>
  <si>
    <t>ID061</t>
  </si>
  <si>
    <t>ID062</t>
  </si>
  <si>
    <t>ID063</t>
  </si>
  <si>
    <t>ID064</t>
  </si>
  <si>
    <t>ID065</t>
  </si>
  <si>
    <t>ID066</t>
  </si>
  <si>
    <t>ID067</t>
  </si>
  <si>
    <t>ID068</t>
  </si>
  <si>
    <t>ID069</t>
  </si>
  <si>
    <t>ID070</t>
  </si>
  <si>
    <t>ID071</t>
  </si>
  <si>
    <t>ID072</t>
  </si>
  <si>
    <t>ID073</t>
  </si>
  <si>
    <t>ID074</t>
  </si>
  <si>
    <t>ID075</t>
  </si>
  <si>
    <t>ID076</t>
  </si>
  <si>
    <t>ID077</t>
  </si>
  <si>
    <t>ID078</t>
  </si>
  <si>
    <t>ID079</t>
  </si>
  <si>
    <t>ID080</t>
  </si>
  <si>
    <t>ID081</t>
  </si>
  <si>
    <t>ID082</t>
  </si>
  <si>
    <t>ID083</t>
  </si>
  <si>
    <t>ID084</t>
  </si>
  <si>
    <t>ID085</t>
  </si>
  <si>
    <t>ID086</t>
  </si>
  <si>
    <t>ID087</t>
  </si>
  <si>
    <t>ID088</t>
  </si>
  <si>
    <t>ID089</t>
  </si>
  <si>
    <t>ID090</t>
  </si>
  <si>
    <t>ID091</t>
  </si>
  <si>
    <t>ID092</t>
  </si>
  <si>
    <t>ID093</t>
  </si>
  <si>
    <t>ID094</t>
  </si>
  <si>
    <t>ID095</t>
  </si>
  <si>
    <t>ID096</t>
  </si>
  <si>
    <t>ID097</t>
  </si>
  <si>
    <t>ID098</t>
  </si>
  <si>
    <t>ID099</t>
  </si>
  <si>
    <t>ID100</t>
  </si>
  <si>
    <t>ID101</t>
  </si>
  <si>
    <t>ID102</t>
  </si>
  <si>
    <t>ID103</t>
  </si>
  <si>
    <t>ID104</t>
  </si>
  <si>
    <t>ID105</t>
  </si>
  <si>
    <t>ID106</t>
  </si>
  <si>
    <t>ID107</t>
  </si>
  <si>
    <t>ID108</t>
  </si>
  <si>
    <t>ID109</t>
  </si>
  <si>
    <t>ID110</t>
  </si>
  <si>
    <t>ID111</t>
  </si>
  <si>
    <t>ID112</t>
  </si>
  <si>
    <t>ID113</t>
  </si>
  <si>
    <t>ID114</t>
  </si>
  <si>
    <t>ID115</t>
  </si>
  <si>
    <t>ID116</t>
  </si>
  <si>
    <t>ID117</t>
  </si>
  <si>
    <t>ID118</t>
  </si>
  <si>
    <t>ID119</t>
  </si>
  <si>
    <t>ID120</t>
  </si>
  <si>
    <t>ID121</t>
  </si>
  <si>
    <t>ID122</t>
  </si>
  <si>
    <t>ID123</t>
  </si>
  <si>
    <t>ID124</t>
  </si>
  <si>
    <t>ID125</t>
  </si>
  <si>
    <t>ID126</t>
  </si>
  <si>
    <t>ID127</t>
  </si>
  <si>
    <t>ID128</t>
  </si>
  <si>
    <t>ID129</t>
  </si>
  <si>
    <t>ID130</t>
  </si>
  <si>
    <t>ID131</t>
  </si>
  <si>
    <t>ID132</t>
  </si>
  <si>
    <t>ID133</t>
  </si>
  <si>
    <t>ID134</t>
  </si>
  <si>
    <t>ID135</t>
  </si>
  <si>
    <t>ID136</t>
  </si>
  <si>
    <t>ID137</t>
  </si>
  <si>
    <t>ID138</t>
  </si>
  <si>
    <t>ID139</t>
  </si>
  <si>
    <t>ID140</t>
  </si>
  <si>
    <t>ID141</t>
  </si>
  <si>
    <t>ID142</t>
  </si>
  <si>
    <t>ID143</t>
  </si>
  <si>
    <t>ID144</t>
  </si>
  <si>
    <t>ID145</t>
  </si>
  <si>
    <t>ID146</t>
  </si>
  <si>
    <t>ID147</t>
  </si>
  <si>
    <t>ID148</t>
  </si>
  <si>
    <t>ID149</t>
  </si>
  <si>
    <t>ID150</t>
  </si>
  <si>
    <t>ID151</t>
  </si>
  <si>
    <t>ID152</t>
  </si>
  <si>
    <t>ID153</t>
  </si>
  <si>
    <t>ID154</t>
  </si>
  <si>
    <t>ID155</t>
  </si>
  <si>
    <t>ID156</t>
  </si>
  <si>
    <t>ID157</t>
  </si>
  <si>
    <t>ID158</t>
  </si>
  <si>
    <t>ID159</t>
  </si>
  <si>
    <t>ID160</t>
  </si>
  <si>
    <t>ID161</t>
  </si>
  <si>
    <t>ID162</t>
  </si>
  <si>
    <t>ID163</t>
  </si>
  <si>
    <t>ID164</t>
  </si>
  <si>
    <t>ID165</t>
  </si>
  <si>
    <t>ID166</t>
  </si>
  <si>
    <t>ID167</t>
  </si>
  <si>
    <t>ID168</t>
  </si>
  <si>
    <t>ID169</t>
  </si>
  <si>
    <t>ID170</t>
  </si>
  <si>
    <t>ID171</t>
  </si>
  <si>
    <t>ID172</t>
  </si>
  <si>
    <t>ID173</t>
  </si>
  <si>
    <t>ID174</t>
  </si>
  <si>
    <t>ID175</t>
  </si>
  <si>
    <t>ID176</t>
  </si>
  <si>
    <t>ID177</t>
  </si>
  <si>
    <t>ID178</t>
  </si>
  <si>
    <t>ID179</t>
  </si>
  <si>
    <t>ID180</t>
  </si>
  <si>
    <t>ID181</t>
  </si>
  <si>
    <t>ID182</t>
  </si>
  <si>
    <t>ID183</t>
  </si>
  <si>
    <t>ID184</t>
  </si>
  <si>
    <t>ID185</t>
  </si>
  <si>
    <t>ID186</t>
  </si>
  <si>
    <t>ID187</t>
  </si>
  <si>
    <t>ID188</t>
  </si>
  <si>
    <t>ID189</t>
  </si>
  <si>
    <t>ID190</t>
  </si>
  <si>
    <t>ID191</t>
  </si>
  <si>
    <t>ID192</t>
  </si>
  <si>
    <t>ID193</t>
  </si>
  <si>
    <t>ID194</t>
  </si>
  <si>
    <t>ID195</t>
  </si>
  <si>
    <t>ID196</t>
  </si>
  <si>
    <t>ID197</t>
  </si>
  <si>
    <t>ID198</t>
  </si>
  <si>
    <t>ID199</t>
  </si>
  <si>
    <t>ID200</t>
  </si>
  <si>
    <t>ID201</t>
  </si>
  <si>
    <t>ID202</t>
  </si>
  <si>
    <t>ID203</t>
  </si>
  <si>
    <t>ID204</t>
  </si>
  <si>
    <t>ID205</t>
  </si>
  <si>
    <t>ID206</t>
  </si>
  <si>
    <t>ID207</t>
  </si>
  <si>
    <t>ID208</t>
  </si>
  <si>
    <t>ID209</t>
  </si>
  <si>
    <t>ID210</t>
  </si>
  <si>
    <t>ID211</t>
  </si>
  <si>
    <t>ID212</t>
  </si>
  <si>
    <t>ID213</t>
  </si>
  <si>
    <t>ID214</t>
  </si>
  <si>
    <t>ID215</t>
  </si>
  <si>
    <t>ID216</t>
  </si>
  <si>
    <t>ID217</t>
  </si>
  <si>
    <t>ID218</t>
  </si>
  <si>
    <t>ID219</t>
  </si>
  <si>
    <t>ID220</t>
  </si>
  <si>
    <t>ID221</t>
  </si>
  <si>
    <t>ID222</t>
  </si>
  <si>
    <t>ID223</t>
  </si>
  <si>
    <t>ID224</t>
  </si>
  <si>
    <t>ID225</t>
  </si>
  <si>
    <t>ID226</t>
  </si>
  <si>
    <t>ID227</t>
  </si>
  <si>
    <t>ID228</t>
  </si>
  <si>
    <t>ID229</t>
  </si>
  <si>
    <t>ID230</t>
  </si>
  <si>
    <t>ID231</t>
  </si>
  <si>
    <t>ID232</t>
  </si>
  <si>
    <t>ID233</t>
  </si>
  <si>
    <t>ID234</t>
  </si>
  <si>
    <t>ID235</t>
  </si>
  <si>
    <t>ID236</t>
  </si>
  <si>
    <t>ID237</t>
  </si>
  <si>
    <t>ID238</t>
  </si>
  <si>
    <t>ID239</t>
  </si>
  <si>
    <t>ID240</t>
  </si>
  <si>
    <t>ID241</t>
  </si>
  <si>
    <t>ID242</t>
  </si>
  <si>
    <t>ID243</t>
  </si>
  <si>
    <t>ID244</t>
  </si>
  <si>
    <t>ID245</t>
  </si>
  <si>
    <t>ID246</t>
  </si>
  <si>
    <t>ID247</t>
  </si>
  <si>
    <t>ID248</t>
  </si>
  <si>
    <t>ID249</t>
  </si>
  <si>
    <t>ID250</t>
  </si>
  <si>
    <t>ID251</t>
  </si>
  <si>
    <t>ID252</t>
  </si>
  <si>
    <t>ID253</t>
  </si>
  <si>
    <t>ID254</t>
  </si>
  <si>
    <t>ID255</t>
  </si>
  <si>
    <t>ID256</t>
  </si>
  <si>
    <t>ID257</t>
  </si>
  <si>
    <t>ID258</t>
  </si>
  <si>
    <t>ID259</t>
  </si>
  <si>
    <t>ID260</t>
  </si>
  <si>
    <t>ID261</t>
  </si>
  <si>
    <t>ID262</t>
  </si>
  <si>
    <t>ID263</t>
  </si>
  <si>
    <t>ID264</t>
  </si>
  <si>
    <t>ID265</t>
  </si>
  <si>
    <t>ID266</t>
  </si>
  <si>
    <t>ID267</t>
  </si>
  <si>
    <t>ID268</t>
  </si>
  <si>
    <t>ID269</t>
  </si>
  <si>
    <t>ID270</t>
  </si>
  <si>
    <t>ID271</t>
  </si>
  <si>
    <t>ID272</t>
  </si>
  <si>
    <t>ID273</t>
  </si>
  <si>
    <t>ID274</t>
  </si>
  <si>
    <t>ID275</t>
  </si>
  <si>
    <t>ID276</t>
  </si>
  <si>
    <t>ID277</t>
  </si>
  <si>
    <t>ID278</t>
  </si>
  <si>
    <t>ID279</t>
  </si>
  <si>
    <t>ID280</t>
  </si>
  <si>
    <t>ID281</t>
  </si>
  <si>
    <t>ID282</t>
  </si>
  <si>
    <t>ID283</t>
  </si>
  <si>
    <t>ID284</t>
  </si>
  <si>
    <t>ID285</t>
  </si>
  <si>
    <t>ID286</t>
  </si>
  <si>
    <t>ID287</t>
  </si>
  <si>
    <t>ID288</t>
  </si>
  <si>
    <t>ID289</t>
  </si>
  <si>
    <t>ID290</t>
  </si>
  <si>
    <t>ID291</t>
  </si>
  <si>
    <t>ID292</t>
  </si>
  <si>
    <t>ID293</t>
  </si>
  <si>
    <t>ID294</t>
  </si>
  <si>
    <t>ID295</t>
  </si>
  <si>
    <t>ID296</t>
  </si>
  <si>
    <t>ID297</t>
  </si>
  <si>
    <t>ID298</t>
  </si>
  <si>
    <t>ID299</t>
  </si>
  <si>
    <t>ID300</t>
  </si>
  <si>
    <t>ID301</t>
  </si>
  <si>
    <t>ID302</t>
  </si>
  <si>
    <t>ID303</t>
  </si>
  <si>
    <t>ID304</t>
  </si>
  <si>
    <t>ID305</t>
  </si>
  <si>
    <t>ID306</t>
  </si>
  <si>
    <t>ID307</t>
  </si>
  <si>
    <t>ID308</t>
  </si>
  <si>
    <t>ID309</t>
  </si>
  <si>
    <t>ID310</t>
  </si>
  <si>
    <t>ID311</t>
  </si>
  <si>
    <t>ID312</t>
  </si>
  <si>
    <t>ID313</t>
  </si>
  <si>
    <t>ID314</t>
  </si>
  <si>
    <t>ID315</t>
  </si>
  <si>
    <t>ID316</t>
  </si>
  <si>
    <t>ID317</t>
  </si>
  <si>
    <t>ID318</t>
  </si>
  <si>
    <t>ID319</t>
  </si>
  <si>
    <t>ID320</t>
  </si>
  <si>
    <t>ID321</t>
  </si>
  <si>
    <t>ID322</t>
  </si>
  <si>
    <t>ID323</t>
  </si>
  <si>
    <t>ID324</t>
  </si>
  <si>
    <t>ID325</t>
  </si>
  <si>
    <t>ID326</t>
  </si>
  <si>
    <t>ID327</t>
  </si>
  <si>
    <t>ID328</t>
  </si>
  <si>
    <t>ID329</t>
  </si>
  <si>
    <t>ID330</t>
  </si>
  <si>
    <t>ID331</t>
  </si>
  <si>
    <t>ID332</t>
  </si>
  <si>
    <t>ID333</t>
  </si>
  <si>
    <t>ID334</t>
  </si>
  <si>
    <t>ID335</t>
  </si>
  <si>
    <t>ID336</t>
  </si>
  <si>
    <t>ID337</t>
  </si>
  <si>
    <t>ID338</t>
  </si>
  <si>
    <t>ID339</t>
  </si>
  <si>
    <t>ID340</t>
  </si>
  <si>
    <t>ID341</t>
  </si>
  <si>
    <t>ID342</t>
  </si>
  <si>
    <t>ID343</t>
  </si>
  <si>
    <t>ID344</t>
  </si>
  <si>
    <t>ID345</t>
  </si>
  <si>
    <t>ID346</t>
  </si>
  <si>
    <t>ID347</t>
  </si>
  <si>
    <t>ID348</t>
  </si>
  <si>
    <t>ID349</t>
  </si>
  <si>
    <t>ID350</t>
  </si>
  <si>
    <t>ID351</t>
  </si>
  <si>
    <t>ID352</t>
  </si>
  <si>
    <t>ID353</t>
  </si>
  <si>
    <t>ID354</t>
  </si>
  <si>
    <t>ID355</t>
  </si>
  <si>
    <t>ID356</t>
  </si>
  <si>
    <t>ID357</t>
  </si>
  <si>
    <t>ID358</t>
  </si>
  <si>
    <t>ID359</t>
  </si>
  <si>
    <t>ID360</t>
  </si>
  <si>
    <t>ID361</t>
  </si>
  <si>
    <t>ID362</t>
  </si>
  <si>
    <t>ID363</t>
  </si>
  <si>
    <t>ID364</t>
  </si>
  <si>
    <t>ID365</t>
  </si>
  <si>
    <t>ID366</t>
  </si>
  <si>
    <t>ID367</t>
  </si>
  <si>
    <t>ID368</t>
  </si>
  <si>
    <t>ID369</t>
  </si>
  <si>
    <t>ID370</t>
  </si>
  <si>
    <t>ID371</t>
  </si>
  <si>
    <t>ID372</t>
  </si>
  <si>
    <t>ID373</t>
  </si>
  <si>
    <t>ID374</t>
  </si>
  <si>
    <t>ID375</t>
  </si>
  <si>
    <t>ID376</t>
  </si>
  <si>
    <t>ID377</t>
  </si>
  <si>
    <t>ID378</t>
  </si>
  <si>
    <t>ID379</t>
  </si>
  <si>
    <t>ID380</t>
  </si>
  <si>
    <t>ID381</t>
  </si>
  <si>
    <t>ID382</t>
  </si>
  <si>
    <t>ID383</t>
  </si>
  <si>
    <t>ID384</t>
  </si>
  <si>
    <t>ID385</t>
  </si>
  <si>
    <t>ID386</t>
  </si>
  <si>
    <t>ID387</t>
  </si>
  <si>
    <t>ID388</t>
  </si>
  <si>
    <t>ID389</t>
  </si>
  <si>
    <t>ID390</t>
  </si>
  <si>
    <t>ID391</t>
  </si>
  <si>
    <t>ID392</t>
  </si>
  <si>
    <t>ID393</t>
  </si>
  <si>
    <t>ID394</t>
  </si>
  <si>
    <t>ID395</t>
  </si>
  <si>
    <t>ID396</t>
  </si>
  <si>
    <t>ID397</t>
  </si>
  <si>
    <t>ID398</t>
  </si>
  <si>
    <t>ID399</t>
  </si>
  <si>
    <t>ID400</t>
  </si>
  <si>
    <t>ID401</t>
  </si>
  <si>
    <t>ID402</t>
  </si>
  <si>
    <t>ID403</t>
  </si>
  <si>
    <t>ID404</t>
  </si>
  <si>
    <t>ID405</t>
  </si>
  <si>
    <t>ID406</t>
  </si>
  <si>
    <t>ID407</t>
  </si>
  <si>
    <t>ID408</t>
  </si>
  <si>
    <t>ID409</t>
  </si>
  <si>
    <t>ID410</t>
  </si>
  <si>
    <t>ID411</t>
  </si>
  <si>
    <t>ID412</t>
  </si>
  <si>
    <t>ID413</t>
  </si>
  <si>
    <t>ID414</t>
  </si>
  <si>
    <t>ID415</t>
  </si>
  <si>
    <t>ID416</t>
  </si>
  <si>
    <t>ID417</t>
  </si>
  <si>
    <t>ID418</t>
  </si>
  <si>
    <t>ID419</t>
  </si>
  <si>
    <t>ID420</t>
  </si>
  <si>
    <t>ID421</t>
  </si>
  <si>
    <t>ID422</t>
  </si>
  <si>
    <t>ID423</t>
  </si>
  <si>
    <t>ID424</t>
  </si>
  <si>
    <t>ID425</t>
  </si>
  <si>
    <t>ID426</t>
  </si>
  <si>
    <t>ID427</t>
  </si>
  <si>
    <t>ID428</t>
  </si>
  <si>
    <t>ID429</t>
  </si>
  <si>
    <t>ID430</t>
  </si>
  <si>
    <t>ID431</t>
  </si>
  <si>
    <t>ID432</t>
  </si>
  <si>
    <t>ID433</t>
  </si>
  <si>
    <t>ID434</t>
  </si>
  <si>
    <t>ID435</t>
  </si>
  <si>
    <t>ID436</t>
  </si>
  <si>
    <t>ID437</t>
  </si>
  <si>
    <t>ID438</t>
  </si>
  <si>
    <t>ID439</t>
  </si>
  <si>
    <t>ID440</t>
  </si>
  <si>
    <t>ID441</t>
  </si>
  <si>
    <t>ID442</t>
  </si>
  <si>
    <t>ID443</t>
  </si>
  <si>
    <t>ID444</t>
  </si>
  <si>
    <t>ID445</t>
  </si>
  <si>
    <t>ID446</t>
  </si>
  <si>
    <t>ID447</t>
  </si>
  <si>
    <t>ID448</t>
  </si>
  <si>
    <t>ID449</t>
  </si>
  <si>
    <t>ID450</t>
  </si>
  <si>
    <t>ID451</t>
  </si>
  <si>
    <t>ID452</t>
  </si>
  <si>
    <t>ID453</t>
  </si>
  <si>
    <t>ID454</t>
  </si>
  <si>
    <t>ID455</t>
  </si>
  <si>
    <t>ID456</t>
  </si>
  <si>
    <t>ID457</t>
  </si>
  <si>
    <t>ID458</t>
  </si>
  <si>
    <t>ID459</t>
  </si>
  <si>
    <t>ID460</t>
  </si>
  <si>
    <t>ID461</t>
  </si>
  <si>
    <t>ID462</t>
  </si>
  <si>
    <t>ID463</t>
  </si>
  <si>
    <t>ID464</t>
  </si>
  <si>
    <t>ID465</t>
  </si>
  <si>
    <t>ID466</t>
  </si>
  <si>
    <t>ID467</t>
  </si>
  <si>
    <t>ID468</t>
  </si>
  <si>
    <t>ID469</t>
  </si>
  <si>
    <t>ID470</t>
  </si>
  <si>
    <t>ID471</t>
  </si>
  <si>
    <t>ID472</t>
  </si>
  <si>
    <t>ID473</t>
  </si>
  <si>
    <t>ID474</t>
  </si>
  <si>
    <t>ID475</t>
  </si>
  <si>
    <t>ID476</t>
  </si>
  <si>
    <t>ID477</t>
  </si>
  <si>
    <t>ID478</t>
  </si>
  <si>
    <t>ID479</t>
  </si>
  <si>
    <t>ID480</t>
  </si>
  <si>
    <t>ID481</t>
  </si>
  <si>
    <t>ID482</t>
  </si>
  <si>
    <t>ID483</t>
  </si>
  <si>
    <t>ID484</t>
  </si>
  <si>
    <t>ID485</t>
  </si>
  <si>
    <t>ID486</t>
  </si>
  <si>
    <t>ID487</t>
  </si>
  <si>
    <t>ID488</t>
  </si>
  <si>
    <t>ID489</t>
  </si>
  <si>
    <t>ID490</t>
  </si>
  <si>
    <t>ID491</t>
  </si>
  <si>
    <t>ID492</t>
  </si>
  <si>
    <t>ID493</t>
  </si>
  <si>
    <t>ID494</t>
  </si>
  <si>
    <t>ID495</t>
  </si>
  <si>
    <t>ID496</t>
  </si>
  <si>
    <t>ID497</t>
  </si>
  <si>
    <t>ID498</t>
  </si>
  <si>
    <t>ID499</t>
  </si>
  <si>
    <t>ID500</t>
  </si>
  <si>
    <t>ID501</t>
  </si>
  <si>
    <t>ID502</t>
  </si>
  <si>
    <t>ID503</t>
  </si>
  <si>
    <t>ID504</t>
  </si>
  <si>
    <t>ID505</t>
  </si>
  <si>
    <t>ID506</t>
  </si>
  <si>
    <t>ID507</t>
  </si>
  <si>
    <t>ID508</t>
  </si>
  <si>
    <t>ID509</t>
  </si>
  <si>
    <t>ID510</t>
  </si>
  <si>
    <t>ID511</t>
  </si>
  <si>
    <t>ID512</t>
  </si>
  <si>
    <t>ID513</t>
  </si>
  <si>
    <t>ID514</t>
  </si>
  <si>
    <t>ID515</t>
  </si>
  <si>
    <t>ID516</t>
  </si>
  <si>
    <t>ID517</t>
  </si>
  <si>
    <t>ID518</t>
  </si>
  <si>
    <t>ID519</t>
  </si>
  <si>
    <t>ID520</t>
  </si>
  <si>
    <t>ID521</t>
  </si>
  <si>
    <t>ID522</t>
  </si>
  <si>
    <t>ID523</t>
  </si>
  <si>
    <t>ID524</t>
  </si>
  <si>
    <t>ID525</t>
  </si>
  <si>
    <t>ID526</t>
  </si>
  <si>
    <t>ID527</t>
  </si>
  <si>
    <t>ID528</t>
  </si>
  <si>
    <t>ID529</t>
  </si>
  <si>
    <t>ID530</t>
  </si>
  <si>
    <t>ID531</t>
  </si>
  <si>
    <t>ID532</t>
  </si>
  <si>
    <t>ID533</t>
  </si>
  <si>
    <t>ID534</t>
  </si>
  <si>
    <t>ID535</t>
  </si>
  <si>
    <t>ID536</t>
  </si>
  <si>
    <t>ID537</t>
  </si>
  <si>
    <t>ID538</t>
  </si>
  <si>
    <t>ID539</t>
  </si>
  <si>
    <t>ID540</t>
  </si>
  <si>
    <t>ID541</t>
  </si>
  <si>
    <t>ID542</t>
  </si>
  <si>
    <t>ID543</t>
  </si>
  <si>
    <t>ID544</t>
  </si>
  <si>
    <t>ID545</t>
  </si>
  <si>
    <t>ID546</t>
  </si>
  <si>
    <t>ID547</t>
  </si>
  <si>
    <t>ID548</t>
  </si>
  <si>
    <t>ID549</t>
  </si>
  <si>
    <t>ID550</t>
  </si>
  <si>
    <t>ID551</t>
  </si>
  <si>
    <t>ID552</t>
  </si>
  <si>
    <t>ID553</t>
  </si>
  <si>
    <t>ID554</t>
  </si>
  <si>
    <t>ID555</t>
  </si>
  <si>
    <t>ID556</t>
  </si>
  <si>
    <t>ID557</t>
  </si>
  <si>
    <t>ID558</t>
  </si>
  <si>
    <t>ID559</t>
  </si>
  <si>
    <t>ID560</t>
  </si>
  <si>
    <t>ID561</t>
  </si>
  <si>
    <t>ID562</t>
  </si>
  <si>
    <t>ID563</t>
  </si>
  <si>
    <t>ID564</t>
  </si>
  <si>
    <t>ID565</t>
  </si>
  <si>
    <t>ID566</t>
  </si>
  <si>
    <t>ID567</t>
  </si>
  <si>
    <t>ID568</t>
  </si>
  <si>
    <t>ID569</t>
  </si>
  <si>
    <t>ID570</t>
  </si>
  <si>
    <t>ID571</t>
  </si>
  <si>
    <t>ID572</t>
  </si>
  <si>
    <t>ID573</t>
  </si>
  <si>
    <t>ID574</t>
  </si>
  <si>
    <t>ID575</t>
  </si>
  <si>
    <t>ID576</t>
  </si>
  <si>
    <t>ID577</t>
  </si>
  <si>
    <t>ID578</t>
  </si>
  <si>
    <t>ID579</t>
  </si>
  <si>
    <t>ID580</t>
  </si>
  <si>
    <t>ID581</t>
  </si>
  <si>
    <t>ID582</t>
  </si>
  <si>
    <t>ID583</t>
  </si>
  <si>
    <t>ID584</t>
  </si>
  <si>
    <t>ID585</t>
  </si>
  <si>
    <t>ID586</t>
  </si>
  <si>
    <t>ID587</t>
  </si>
  <si>
    <t>ID588</t>
  </si>
  <si>
    <t>ID589</t>
  </si>
  <si>
    <t>ID590</t>
  </si>
  <si>
    <t>ID591</t>
  </si>
  <si>
    <t>ID592</t>
  </si>
  <si>
    <t>ID593</t>
  </si>
  <si>
    <t>ID594</t>
  </si>
  <si>
    <t>ID595</t>
  </si>
  <si>
    <t>ID596</t>
  </si>
  <si>
    <t>ID597</t>
  </si>
  <si>
    <t>ID598</t>
  </si>
  <si>
    <t>ID599</t>
  </si>
  <si>
    <t>ID600</t>
  </si>
  <si>
    <t>ID601</t>
  </si>
  <si>
    <t>ID602</t>
  </si>
  <si>
    <t>ID603</t>
  </si>
  <si>
    <t>ID604</t>
  </si>
  <si>
    <t>ID605</t>
  </si>
  <si>
    <t>ID606</t>
  </si>
  <si>
    <t>ID607</t>
  </si>
  <si>
    <t>ID608</t>
  </si>
  <si>
    <t>ID609</t>
  </si>
  <si>
    <t>ID610</t>
  </si>
  <si>
    <t>ID611</t>
  </si>
  <si>
    <t>ID612</t>
  </si>
  <si>
    <t>ID613</t>
  </si>
  <si>
    <t>ID614</t>
  </si>
  <si>
    <t>ID615</t>
  </si>
  <si>
    <t>ID616</t>
  </si>
  <si>
    <t>ID617</t>
  </si>
  <si>
    <t>ID618</t>
  </si>
  <si>
    <t>ID619</t>
  </si>
  <si>
    <t>ID620</t>
  </si>
  <si>
    <t>ID621</t>
  </si>
  <si>
    <t>ID622</t>
  </si>
  <si>
    <t>ID623</t>
  </si>
  <si>
    <t>ID624</t>
  </si>
  <si>
    <t>ID625</t>
  </si>
  <si>
    <t>ID626</t>
  </si>
  <si>
    <t>ID627</t>
  </si>
  <si>
    <t>ID628</t>
  </si>
  <si>
    <t>ID629</t>
  </si>
  <si>
    <t>ID630</t>
  </si>
  <si>
    <t>ID631</t>
  </si>
  <si>
    <t>ID632</t>
  </si>
  <si>
    <t>ID633</t>
  </si>
  <si>
    <t>ID634</t>
  </si>
  <si>
    <t>ID635</t>
  </si>
  <si>
    <t>ID636</t>
  </si>
  <si>
    <t>ID637</t>
  </si>
  <si>
    <t>ID638</t>
  </si>
  <si>
    <t>ID639</t>
  </si>
  <si>
    <t>ID640</t>
  </si>
  <si>
    <t>ID641</t>
  </si>
  <si>
    <t>ID642</t>
  </si>
  <si>
    <t>ID643</t>
  </si>
  <si>
    <t>ID644</t>
  </si>
  <si>
    <t>ID645</t>
  </si>
  <si>
    <t>ID646</t>
  </si>
  <si>
    <t>ID647</t>
  </si>
  <si>
    <t>ID648</t>
  </si>
  <si>
    <t>ID649</t>
  </si>
  <si>
    <t>ID650</t>
  </si>
  <si>
    <t>ID651</t>
  </si>
  <si>
    <t>ID652</t>
  </si>
  <si>
    <t>ID653</t>
  </si>
  <si>
    <t>ID654</t>
  </si>
  <si>
    <t>ID655</t>
  </si>
  <si>
    <t>ID656</t>
  </si>
  <si>
    <t>ID657</t>
  </si>
  <si>
    <t>ID658</t>
  </si>
  <si>
    <t>ID659</t>
  </si>
  <si>
    <t>ID660</t>
  </si>
  <si>
    <t>ID661</t>
  </si>
  <si>
    <t>ID662</t>
  </si>
  <si>
    <t>ID663</t>
  </si>
  <si>
    <t>ID664</t>
  </si>
  <si>
    <t>ID665</t>
  </si>
  <si>
    <t>ID666</t>
  </si>
  <si>
    <t>ID667</t>
  </si>
  <si>
    <t>ID668</t>
  </si>
  <si>
    <t>ID669</t>
  </si>
  <si>
    <t>ID670</t>
  </si>
  <si>
    <t>ID671</t>
  </si>
  <si>
    <t>ID672</t>
  </si>
  <si>
    <t>ID673</t>
  </si>
  <si>
    <t>ID674</t>
  </si>
  <si>
    <t>ID675</t>
  </si>
  <si>
    <t>ID676</t>
  </si>
  <si>
    <t>ID677</t>
  </si>
  <si>
    <t>ID678</t>
  </si>
  <si>
    <t>ID679</t>
  </si>
  <si>
    <t>ID680</t>
  </si>
  <si>
    <t>ID681</t>
  </si>
  <si>
    <t>ID682</t>
  </si>
  <si>
    <t>ID683</t>
  </si>
  <si>
    <t>ID684</t>
  </si>
  <si>
    <t>ID685</t>
  </si>
  <si>
    <t>ID686</t>
  </si>
  <si>
    <t>ID687</t>
  </si>
  <si>
    <t>ID688</t>
  </si>
  <si>
    <t>ID689</t>
  </si>
  <si>
    <t>ID690</t>
  </si>
  <si>
    <t>ID691</t>
  </si>
  <si>
    <t>ID692</t>
  </si>
  <si>
    <t>ID693</t>
  </si>
  <si>
    <t>ID694</t>
  </si>
  <si>
    <t>ID695</t>
  </si>
  <si>
    <t>ID696</t>
  </si>
  <si>
    <t>ID697</t>
  </si>
  <si>
    <t>ID698</t>
  </si>
  <si>
    <t>ID699</t>
  </si>
  <si>
    <t>ID700</t>
  </si>
  <si>
    <t>ID701</t>
  </si>
  <si>
    <t>ID702</t>
  </si>
  <si>
    <t>ID703</t>
  </si>
  <si>
    <t>ID704</t>
  </si>
  <si>
    <t>ID705</t>
  </si>
  <si>
    <t>ID706</t>
  </si>
  <si>
    <t>ID707</t>
  </si>
  <si>
    <t>ID708</t>
  </si>
  <si>
    <t>ID709</t>
  </si>
  <si>
    <t>ID710</t>
  </si>
  <si>
    <t>ID711</t>
  </si>
  <si>
    <t>ID712</t>
  </si>
  <si>
    <t>ID713</t>
  </si>
  <si>
    <t>ID714</t>
  </si>
  <si>
    <t>ID715</t>
  </si>
  <si>
    <t>ID716</t>
  </si>
  <si>
    <t>ID717</t>
  </si>
  <si>
    <t>ID718</t>
  </si>
  <si>
    <t>ID719</t>
  </si>
  <si>
    <t>ID720</t>
  </si>
  <si>
    <t>ID721</t>
  </si>
  <si>
    <t>ID722</t>
  </si>
  <si>
    <t>ID723</t>
  </si>
  <si>
    <t>ID724</t>
  </si>
  <si>
    <t>ID725</t>
  </si>
  <si>
    <t>ID726</t>
  </si>
  <si>
    <t>ID727</t>
  </si>
  <si>
    <t>ID728</t>
  </si>
  <si>
    <t>ID729</t>
  </si>
  <si>
    <t>ID730</t>
  </si>
  <si>
    <t>ID731</t>
  </si>
  <si>
    <t>ID732</t>
  </si>
  <si>
    <t>ID733</t>
  </si>
  <si>
    <t>ID734</t>
  </si>
  <si>
    <t>ID735</t>
  </si>
  <si>
    <t>ID736</t>
  </si>
  <si>
    <t>ID737</t>
  </si>
  <si>
    <t>ID738</t>
  </si>
  <si>
    <t>ID739</t>
  </si>
  <si>
    <t>ID740</t>
  </si>
  <si>
    <t>ID741</t>
  </si>
  <si>
    <t>ID742</t>
  </si>
  <si>
    <t>ID743</t>
  </si>
  <si>
    <t>ID744</t>
  </si>
  <si>
    <t>ID745</t>
  </si>
  <si>
    <t>ID746</t>
  </si>
  <si>
    <t>ID747</t>
  </si>
  <si>
    <t>ID748</t>
  </si>
  <si>
    <t>ID749</t>
  </si>
  <si>
    <t>ID750</t>
  </si>
  <si>
    <t>ID751</t>
  </si>
  <si>
    <t>ID752</t>
  </si>
  <si>
    <t>ID753</t>
  </si>
  <si>
    <t>ID754</t>
  </si>
  <si>
    <t>ID755</t>
  </si>
  <si>
    <t>ID756</t>
  </si>
  <si>
    <t>ID757</t>
  </si>
  <si>
    <t>ID758</t>
  </si>
  <si>
    <t>ID759</t>
  </si>
  <si>
    <t>ID760</t>
  </si>
  <si>
    <t>ID761</t>
  </si>
  <si>
    <t>ID762</t>
  </si>
  <si>
    <t>ID763</t>
  </si>
  <si>
    <t>ID764</t>
  </si>
  <si>
    <t>ID765</t>
  </si>
  <si>
    <t>ID766</t>
  </si>
  <si>
    <t>ID767</t>
  </si>
  <si>
    <t>ID768</t>
  </si>
  <si>
    <t>ID769</t>
  </si>
  <si>
    <t>ID770</t>
  </si>
  <si>
    <t>ID771</t>
  </si>
  <si>
    <t>ID772</t>
  </si>
  <si>
    <t>ID773</t>
  </si>
  <si>
    <t>ID774</t>
  </si>
  <si>
    <t>ID775</t>
  </si>
  <si>
    <t>ID776</t>
  </si>
  <si>
    <t>ID777</t>
  </si>
  <si>
    <t>ID778</t>
  </si>
  <si>
    <t>ID779</t>
  </si>
  <si>
    <t>ID780</t>
  </si>
  <si>
    <t>ID781</t>
  </si>
  <si>
    <t>ID782</t>
  </si>
  <si>
    <t>ID783</t>
  </si>
  <si>
    <t>ID784</t>
  </si>
  <si>
    <t>ID785</t>
  </si>
  <si>
    <t>ID786</t>
  </si>
  <si>
    <t>ID787</t>
  </si>
  <si>
    <t>ID788</t>
  </si>
  <si>
    <t>ID789</t>
  </si>
  <si>
    <t>ID790</t>
  </si>
  <si>
    <t>ID791</t>
  </si>
  <si>
    <t>ID792</t>
  </si>
  <si>
    <t>ID793</t>
  </si>
  <si>
    <t>ID794</t>
  </si>
  <si>
    <t>ID795</t>
  </si>
  <si>
    <t>ID796</t>
  </si>
  <si>
    <t>ID797</t>
  </si>
  <si>
    <t>ID798</t>
  </si>
  <si>
    <t>ID799</t>
  </si>
  <si>
    <t>ID800</t>
  </si>
  <si>
    <t>ID801</t>
  </si>
  <si>
    <t>ID802</t>
  </si>
  <si>
    <t>ID803</t>
  </si>
  <si>
    <t>ID804</t>
  </si>
  <si>
    <t>ID805</t>
  </si>
  <si>
    <t>ID806</t>
  </si>
  <si>
    <t>ID807</t>
  </si>
  <si>
    <t>ID808</t>
  </si>
  <si>
    <t>ID809</t>
  </si>
  <si>
    <t>ID810</t>
  </si>
  <si>
    <t>ID811</t>
  </si>
  <si>
    <t>ID812</t>
  </si>
  <si>
    <t>ID813</t>
  </si>
  <si>
    <t>ID814</t>
  </si>
  <si>
    <t>ID815</t>
  </si>
  <si>
    <t>ID816</t>
  </si>
  <si>
    <t>ID817</t>
  </si>
  <si>
    <t>ID818</t>
  </si>
  <si>
    <t>ID819</t>
  </si>
  <si>
    <t>ID820</t>
  </si>
  <si>
    <t>ID821</t>
  </si>
  <si>
    <t>ID822</t>
  </si>
  <si>
    <t>ID823</t>
  </si>
  <si>
    <t>ID824</t>
  </si>
  <si>
    <t>ID825</t>
  </si>
  <si>
    <t>ID826</t>
  </si>
  <si>
    <t>ID827</t>
  </si>
  <si>
    <t>ID828</t>
  </si>
  <si>
    <t>ID829</t>
  </si>
  <si>
    <t>ID830</t>
  </si>
  <si>
    <t>ID831</t>
  </si>
  <si>
    <t>ID832</t>
  </si>
  <si>
    <t>ID833</t>
  </si>
  <si>
    <t>ID834</t>
  </si>
  <si>
    <t>ID835</t>
  </si>
  <si>
    <t>ID836</t>
  </si>
  <si>
    <t>ID837</t>
  </si>
  <si>
    <t>ID838</t>
  </si>
  <si>
    <t>ID839</t>
  </si>
  <si>
    <t>ID840</t>
  </si>
  <si>
    <t>ID841</t>
  </si>
  <si>
    <t>ID842</t>
  </si>
  <si>
    <t>ID843</t>
  </si>
  <si>
    <t>ID844</t>
  </si>
  <si>
    <t>ID845</t>
  </si>
  <si>
    <t>ID846</t>
  </si>
  <si>
    <t>ID847</t>
  </si>
  <si>
    <t>ID848</t>
  </si>
  <si>
    <t>ID849</t>
  </si>
  <si>
    <t>ID850</t>
  </si>
  <si>
    <t>ID851</t>
  </si>
  <si>
    <t>ID852</t>
  </si>
  <si>
    <t>ID853</t>
  </si>
  <si>
    <t>ID854</t>
  </si>
  <si>
    <t>ID855</t>
  </si>
  <si>
    <t>ID856</t>
  </si>
  <si>
    <t>ID857</t>
  </si>
  <si>
    <t>ID858</t>
  </si>
  <si>
    <t>ID859</t>
  </si>
  <si>
    <t>ID860</t>
  </si>
  <si>
    <t>ID861</t>
  </si>
  <si>
    <t>ID862</t>
  </si>
  <si>
    <t>ID863</t>
  </si>
  <si>
    <t>ID864</t>
  </si>
  <si>
    <t>ID865</t>
  </si>
  <si>
    <t>ID866</t>
  </si>
  <si>
    <t>ID867</t>
  </si>
  <si>
    <t>ID868</t>
  </si>
  <si>
    <t>ID869</t>
  </si>
  <si>
    <t>ID870</t>
  </si>
  <si>
    <t>ID871</t>
  </si>
  <si>
    <t>ID872</t>
  </si>
  <si>
    <t>ID873</t>
  </si>
  <si>
    <t>ID874</t>
  </si>
  <si>
    <t>ID875</t>
  </si>
  <si>
    <t>ID876</t>
  </si>
  <si>
    <t>ID877</t>
  </si>
  <si>
    <t>ID878</t>
  </si>
  <si>
    <t>ID879</t>
  </si>
  <si>
    <t>ID880</t>
  </si>
  <si>
    <t>ID881</t>
  </si>
  <si>
    <t>ID882</t>
  </si>
  <si>
    <t>ID883</t>
  </si>
  <si>
    <t>ID884</t>
  </si>
  <si>
    <t>ID885</t>
  </si>
  <si>
    <t>ID886</t>
  </si>
  <si>
    <t>ID887</t>
  </si>
  <si>
    <t>ID888</t>
  </si>
  <si>
    <t>ID889</t>
  </si>
  <si>
    <t>ID890</t>
  </si>
  <si>
    <t>ID891</t>
  </si>
  <si>
    <t>ID892</t>
  </si>
  <si>
    <t>ID893</t>
  </si>
  <si>
    <t>ID894</t>
  </si>
  <si>
    <t>ID895</t>
  </si>
  <si>
    <t>ID896</t>
  </si>
  <si>
    <t>ID897</t>
  </si>
  <si>
    <t>ID898</t>
  </si>
  <si>
    <t>ID899</t>
  </si>
  <si>
    <t>ID900</t>
  </si>
  <si>
    <t>ID901</t>
  </si>
  <si>
    <t>ID902</t>
  </si>
  <si>
    <t>ID903</t>
  </si>
  <si>
    <t>ID904</t>
  </si>
  <si>
    <t>ID905</t>
  </si>
  <si>
    <t>ID906</t>
  </si>
  <si>
    <t>ID907</t>
  </si>
  <si>
    <t>ID908</t>
  </si>
  <si>
    <t>ID909</t>
  </si>
  <si>
    <t>ID910</t>
  </si>
  <si>
    <t>ID911</t>
  </si>
  <si>
    <t>ID912</t>
  </si>
  <si>
    <t>ID913</t>
  </si>
  <si>
    <t>ID914</t>
  </si>
  <si>
    <t>ID915</t>
  </si>
  <si>
    <t>ID916</t>
  </si>
  <si>
    <t>ID917</t>
  </si>
  <si>
    <t>ID918</t>
  </si>
  <si>
    <t>ID919</t>
  </si>
  <si>
    <t>ID920</t>
  </si>
  <si>
    <t>ID921</t>
  </si>
  <si>
    <t>ID922</t>
  </si>
  <si>
    <t>ID923</t>
  </si>
  <si>
    <t>ID924</t>
  </si>
  <si>
    <t>ID925</t>
  </si>
  <si>
    <t>ID926</t>
  </si>
  <si>
    <t>ID927</t>
  </si>
  <si>
    <t>ID928</t>
  </si>
  <si>
    <t>ID929</t>
  </si>
  <si>
    <t>ID930</t>
  </si>
  <si>
    <t>ID931</t>
  </si>
  <si>
    <t>ID932</t>
  </si>
  <si>
    <t>ID933</t>
  </si>
  <si>
    <t>ID934</t>
  </si>
  <si>
    <t>ID935</t>
  </si>
  <si>
    <t>ID936</t>
  </si>
  <si>
    <t>ID937</t>
  </si>
  <si>
    <t>ID938</t>
  </si>
  <si>
    <t>ID939</t>
  </si>
  <si>
    <t>ID940</t>
  </si>
  <si>
    <t>ID941</t>
  </si>
  <si>
    <t>ID942</t>
  </si>
  <si>
    <t>ID943</t>
  </si>
  <si>
    <t>ID944</t>
  </si>
  <si>
    <t>ID945</t>
  </si>
  <si>
    <t>ID946</t>
  </si>
  <si>
    <t>ID947</t>
  </si>
  <si>
    <t>ID948</t>
  </si>
  <si>
    <t>ID949</t>
  </si>
  <si>
    <t>ID950</t>
  </si>
  <si>
    <t>ID951</t>
  </si>
  <si>
    <t>ID952</t>
  </si>
  <si>
    <t>ID953</t>
  </si>
  <si>
    <t>ID954</t>
  </si>
  <si>
    <t>ID955</t>
  </si>
  <si>
    <t>ID956</t>
  </si>
  <si>
    <t>ID957</t>
  </si>
  <si>
    <t>ID958</t>
  </si>
  <si>
    <t>ID959</t>
  </si>
  <si>
    <t>ID960</t>
  </si>
  <si>
    <t>ID961</t>
  </si>
  <si>
    <t>ID962</t>
  </si>
  <si>
    <t>ID963</t>
  </si>
  <si>
    <t>ID964</t>
  </si>
  <si>
    <t>ID965</t>
  </si>
  <si>
    <t>ID966</t>
  </si>
  <si>
    <t>ID</t>
  </si>
  <si>
    <t>Analysis Columns</t>
  </si>
  <si>
    <t>Instructions</t>
  </si>
  <si>
    <t>0000005</t>
  </si>
  <si>
    <t>Trimmed SKU No.</t>
  </si>
  <si>
    <t>Dispatched?</t>
  </si>
  <si>
    <t>Priority Batch?</t>
  </si>
  <si>
    <t>Grand Total</t>
  </si>
  <si>
    <t>(All)</t>
  </si>
  <si>
    <t>Yes</t>
  </si>
  <si>
    <t>Count</t>
  </si>
  <si>
    <t>% of Total</t>
  </si>
  <si>
    <t>Data</t>
  </si>
  <si>
    <t>Analysis</t>
  </si>
  <si>
    <t>SKU No.</t>
  </si>
  <si>
    <t>(blank)</t>
  </si>
  <si>
    <t>&lt;15/05/2019</t>
  </si>
  <si>
    <t>May</t>
  </si>
  <si>
    <t>15-May</t>
  </si>
  <si>
    <t>16-May</t>
  </si>
  <si>
    <t>17-May</t>
  </si>
  <si>
    <t>20-May</t>
  </si>
  <si>
    <t>21-May</t>
  </si>
  <si>
    <t>22-May</t>
  </si>
  <si>
    <t>23-May</t>
  </si>
  <si>
    <t>24-May</t>
  </si>
  <si>
    <t>27-May</t>
  </si>
  <si>
    <t>28-May</t>
  </si>
  <si>
    <t>29-May</t>
  </si>
  <si>
    <t>31-May</t>
  </si>
  <si>
    <t>Jun</t>
  </si>
  <si>
    <t>03-Jun</t>
  </si>
  <si>
    <t>04-Jun</t>
  </si>
  <si>
    <t>05-Jun</t>
  </si>
  <si>
    <t>06-Jun</t>
  </si>
  <si>
    <t>07-Jun</t>
  </si>
  <si>
    <t>08-Jun</t>
  </si>
  <si>
    <t>11-Jun</t>
  </si>
  <si>
    <t>12-Jun</t>
  </si>
  <si>
    <t>13-Jun</t>
  </si>
  <si>
    <t>14-Jun</t>
  </si>
  <si>
    <t>17-Jun</t>
  </si>
  <si>
    <t>18-Jun</t>
  </si>
  <si>
    <t>19-Jun</t>
  </si>
  <si>
    <t>20-Jun</t>
  </si>
  <si>
    <t>21-Jun</t>
  </si>
  <si>
    <t>24-Jun</t>
  </si>
  <si>
    <t>25-Jun</t>
  </si>
  <si>
    <t>26-Jun</t>
  </si>
  <si>
    <t>27-Jun</t>
  </si>
  <si>
    <t>28-Jun</t>
  </si>
  <si>
    <t>Jul</t>
  </si>
  <si>
    <t>03-Jul</t>
  </si>
  <si>
    <t>04-Jul</t>
  </si>
  <si>
    <t>05-Jul</t>
  </si>
  <si>
    <t>08-Jul</t>
  </si>
  <si>
    <t>09-Jul</t>
  </si>
  <si>
    <t>10-Jul</t>
  </si>
  <si>
    <t>11-Jul</t>
  </si>
  <si>
    <t>12-Jul</t>
  </si>
  <si>
    <t>16-Jul</t>
  </si>
  <si>
    <t>17-Jul</t>
  </si>
  <si>
    <t>18-Jul</t>
  </si>
  <si>
    <t>19-Jul</t>
  </si>
  <si>
    <t>23-Jul</t>
  </si>
  <si>
    <t>24-Jul</t>
  </si>
  <si>
    <t>25-Jul</t>
  </si>
  <si>
    <t>26-Jul</t>
  </si>
  <si>
    <t>29-Jul</t>
  </si>
  <si>
    <t>30-Jul</t>
  </si>
  <si>
    <t>31-Jul</t>
  </si>
  <si>
    <t>Aug</t>
  </si>
  <si>
    <t>01-Aug</t>
  </si>
  <si>
    <t>02-Aug</t>
  </si>
  <si>
    <t>05-Aug</t>
  </si>
  <si>
    <t>06-Aug</t>
  </si>
  <si>
    <t>07-Aug</t>
  </si>
  <si>
    <t>08-Aug</t>
  </si>
  <si>
    <t>09-Aug</t>
  </si>
  <si>
    <t>13-Aug</t>
  </si>
  <si>
    <t>Dispatch Date</t>
  </si>
  <si>
    <t>Page</t>
  </si>
  <si>
    <t>Category</t>
  </si>
  <si>
    <t>m:</t>
  </si>
  <si>
    <t>+44(0)7818550645</t>
  </si>
  <si>
    <t>Go</t>
  </si>
  <si>
    <t>e:</t>
  </si>
  <si>
    <t>edd.j.webster@gmail.com</t>
  </si>
  <si>
    <t>w:</t>
  </si>
  <si>
    <t>eddwebster.com</t>
  </si>
  <si>
    <t>linkedin.com/in/eddwebster</t>
  </si>
  <si>
    <t>Exploratory Data Analysis</t>
  </si>
  <si>
    <t>Priority Batches</t>
  </si>
  <si>
    <t>All Batches</t>
  </si>
  <si>
    <t>Min</t>
  </si>
  <si>
    <t>Max</t>
  </si>
  <si>
    <t>Counts</t>
  </si>
  <si>
    <t>Arrival Date Value</t>
  </si>
  <si>
    <t>14-May</t>
  </si>
  <si>
    <t>01-Jul</t>
  </si>
  <si>
    <t>02-Jul</t>
  </si>
  <si>
    <t>15-Jul</t>
  </si>
  <si>
    <t>22-Jul</t>
  </si>
  <si>
    <t>27-Jul</t>
  </si>
  <si>
    <t>Summary</t>
  </si>
  <si>
    <t>Summary and Recommendations</t>
  </si>
  <si>
    <t>Date:</t>
  </si>
  <si>
    <t xml:space="preserve">
• When considering all 966 batches, the count of the batches by Temperature Restriction is split 90.1% for 0 (870) and 9.9% for 1 (96).
• When focusing in on the 20 Priority Batches, the count of the batches has the same split, 90% for 0 (18) and 10% for 1 (2).
• This Data Analysis tab by Temperature Restriction doesn't really reveal a lot of information. It would be interesting to find out more about what the Temperature Restriction means and if it is worth considering in our analysis.</t>
  </si>
  <si>
    <t>Blank</t>
  </si>
  <si>
    <t>References</t>
  </si>
  <si>
    <t>Priority Batch Threshold (Days)</t>
  </si>
  <si>
    <t>Total Batches</t>
  </si>
  <si>
    <t>Product Type</t>
  </si>
  <si>
    <t>Dashboard</t>
  </si>
  <si>
    <r>
      <t xml:space="preserve">
</t>
    </r>
    <r>
      <rPr>
        <b/>
        <sz val="14"/>
        <color theme="1"/>
        <rFont val="Calibri"/>
        <family val="2"/>
        <scheme val="minor"/>
      </rPr>
      <t>Initial findings:</t>
    </r>
    <r>
      <rPr>
        <sz val="11"/>
        <color theme="1"/>
        <rFont val="Calibri"/>
        <family val="2"/>
        <scheme val="minor"/>
      </rPr>
      <t xml:space="preserve">
• When initially looking at the data, we can see that there of 966 batches. Of these 966 batches, 33 have a null value for Dispatch Date i.e. they are currently located in the warehouse.
• A Priority batch has been defined in the 'Instructions' tab as any batch that has NOT been despatched from the warehouse (i.e. is currently still in the warehouse) AND has been in the warehouse for more than 20 days.
• The date used for this exercise to measure 20 days from is the 15th August 2019. Therefore, any batches delivered before 26th July and remaining in the warehouse are Priority Batches.
• From the data, it can be determined that there are 20 Priority Batches, listed in the 'Priority Batches' tab.
</t>
    </r>
    <r>
      <rPr>
        <b/>
        <sz val="14"/>
        <color theme="1"/>
        <rFont val="Calibri"/>
        <family val="2"/>
        <scheme val="minor"/>
      </rPr>
      <t>Attribute-by-attribute analysis:</t>
    </r>
    <r>
      <rPr>
        <b/>
        <sz val="11"/>
        <color theme="1"/>
        <rFont val="Calibri"/>
        <family val="2"/>
        <scheme val="minor"/>
      </rPr>
      <t xml:space="preserve">
1) Product
</t>
    </r>
    <r>
      <rPr>
        <sz val="11"/>
        <color theme="1"/>
        <rFont val="Calibri"/>
        <family val="2"/>
        <scheme val="minor"/>
      </rPr>
      <t xml:space="preserve">• When considering all 966 batches, the count of the Product Types (A, B, C, D, or E), is very evenly split, each making up 20% of the total batches (given 1 or 2 batches).
• When focusing in on the 20 Priority Batches, the split of Product Types is a little less even. 35% (7) of Priority Batches are Product D. Product C and E each make up 20% of the Priority Batches. Product A and B make up 15% and 10% of the Priority Batches respectively.
• The sample size of Priority Batches is small (20), however, Product D batches make up the largest percentage (35%) of the Priority Batches total, and therefore should be considered.
</t>
    </r>
    <r>
      <rPr>
        <b/>
        <sz val="11"/>
        <color theme="1"/>
        <rFont val="Calibri"/>
        <family val="2"/>
        <scheme val="minor"/>
      </rPr>
      <t xml:space="preserve">2) Batch No.
</t>
    </r>
    <r>
      <rPr>
        <sz val="11"/>
        <color theme="1"/>
        <rFont val="Calibri"/>
        <family val="2"/>
        <scheme val="minor"/>
      </rPr>
      <t xml:space="preserve">• This data shows us that when considering All Batches, the maximum number of times a single Batch No. appears is 3.
• When focusing in on the 20 Priority Batches, the maximum number of times a single Batch No. appears is 2.
• The sample size of Priority Batches is small (20), however, Batch No. BA0003 make up the largest percentage (10%) of the Priority Batches, and maybe therefore should be considered.
</t>
    </r>
    <r>
      <rPr>
        <b/>
        <sz val="11"/>
        <color theme="1"/>
        <rFont val="Calibri"/>
        <family val="2"/>
        <scheme val="minor"/>
      </rPr>
      <t xml:space="preserve">
3) SKU No.</t>
    </r>
    <r>
      <rPr>
        <sz val="11"/>
        <color theme="1"/>
        <rFont val="Calibri"/>
        <family val="2"/>
        <scheme val="minor"/>
      </rPr>
      <t xml:space="preserve">
• This Data Analysis tab does not provide a lot of information, only that no SKU number appears more than once, there are therefore no anomalous results.
</t>
    </r>
    <r>
      <rPr>
        <b/>
        <sz val="11"/>
        <color theme="1"/>
        <rFont val="Calibri"/>
        <family val="2"/>
        <scheme val="minor"/>
      </rPr>
      <t xml:space="preserve">
4) Customer
</t>
    </r>
    <r>
      <rPr>
        <sz val="11"/>
        <color theme="1"/>
        <rFont val="Calibri"/>
        <family val="2"/>
        <scheme val="minor"/>
      </rPr>
      <t xml:space="preserve">• When considering all 966 batches, the count of the Customer (A, B, C), is split even three ways, each making up a third of the total batches.
• When focusing in on the 20 Priority Batches, the split is a little less even. 45% (9) of the Priority Batches are Customer C, 35% (7) of Priority Batches are Customer A. The remainder of the Priority Batches are for Customer B, make up the remaining 20% (4) of the Priority Batches.
• The sample size of Priority Batches is small (20), however, Customer C batches make up the largest percentage (45%) of the Priority Batches total, and therefore should be considered.
</t>
    </r>
    <r>
      <rPr>
        <b/>
        <sz val="11"/>
        <color theme="1"/>
        <rFont val="Calibri"/>
        <family val="2"/>
        <scheme val="minor"/>
      </rPr>
      <t xml:space="preserve">
5) Status Code
</t>
    </r>
    <r>
      <rPr>
        <sz val="11"/>
        <color theme="1"/>
        <rFont val="Calibri"/>
        <family val="2"/>
        <scheme val="minor"/>
      </rPr>
      <t>• When considering all 966 batches, the count of the Batches by Status Code is split 94.8% for code 0000001 (916) and 5.2% for code 0000002 (50).
• When focusing in on the 20 Priority Batches, the Status Code for all batches is 0000001.
• This Data Analysis tab by Status Code doesn't really reveal a lot of information. It would be interesting to find out more about what the Status Code means.</t>
    </r>
  </si>
  <si>
    <r>
      <rPr>
        <b/>
        <sz val="11"/>
        <color theme="1"/>
        <rFont val="Calibri"/>
        <family val="2"/>
        <scheme val="minor"/>
      </rPr>
      <t>13) ID</t>
    </r>
    <r>
      <rPr>
        <sz val="11"/>
        <color theme="1"/>
        <rFont val="Calibri"/>
        <family val="2"/>
        <scheme val="minor"/>
      </rPr>
      <t xml:space="preserve">
• This Data Analysis tab for ID does not provide a lot of information, only that no ID number appears more than once, there are therefore no anomalous results.
</t>
    </r>
    <r>
      <rPr>
        <b/>
        <sz val="11"/>
        <color theme="1"/>
        <rFont val="Calibri"/>
        <family val="2"/>
        <scheme val="minor"/>
      </rPr>
      <t xml:space="preserve">14) Tier
</t>
    </r>
    <r>
      <rPr>
        <sz val="11"/>
        <color theme="1"/>
        <rFont val="Calibri"/>
        <family val="2"/>
        <scheme val="minor"/>
      </rPr>
      <t xml:space="preserve">• When considering all 966 batches, the count of the batches by Delivery Destination Tier (1, 2, or 3), is distinctively split 26.1% (252) for Tier 1, 52.2% (504) for Tier 2, and 21.7% (210) for Tier 3.
• When focusing in on the 20 Priority Batches, the same distinctive split is observed, 20.0% (4) for Tier 1, 55.0% (11) for Tier 2, and 25.0% (5) for Tier 3.
• The sample size of Priority Batches is small (20), however, Products with the Delivery Destination Tier 2 make up the largest percentage (55%) of the Priority Batches total, and therefore should be considered.
</t>
    </r>
    <r>
      <rPr>
        <b/>
        <sz val="11"/>
        <color theme="1"/>
        <rFont val="Calibri"/>
        <family val="2"/>
        <scheme val="minor"/>
      </rPr>
      <t>15) SKU Segmentation</t>
    </r>
    <r>
      <rPr>
        <sz val="11"/>
        <color theme="1"/>
        <rFont val="Calibri"/>
        <family val="2"/>
        <scheme val="minor"/>
      </rPr>
      <t xml:space="preserve">
• When considering all 966 batches, the count of the Delivery Destination SKU Segment (A, B, F and T), is split evenly three ways, each making up a quarter of the total batches, give or take 1 batch.
• When focusing in on the 20 Priority Batches, the split is a little less even. 30% (6) of the Priority Batches are SKU Segment A and F, 25% (5) of Priority Batches are SKU Segment B. The remainder of the Priority Batches are for SKU Segment T, make up the remaining 15% (3) of the Priority Batches.
• The sample size of Priority Batches is small (20), however, batches from Deliver Destination SKU Segment A and F make up 30% each of the of the Priority Batches total, and therefore should be considered.
</t>
    </r>
    <r>
      <rPr>
        <b/>
        <sz val="11"/>
        <color theme="1"/>
        <rFont val="Calibri"/>
        <family val="2"/>
        <scheme val="minor"/>
      </rPr>
      <t>16) Customer Segmentation</t>
    </r>
    <r>
      <rPr>
        <sz val="11"/>
        <color theme="1"/>
        <rFont val="Calibri"/>
        <family val="2"/>
        <scheme val="minor"/>
      </rPr>
      <t xml:space="preserve">
• When considering all 966 batches, the count of the Delivery Destination Customer Segmentation (H, L, and M), is split 83.0% (802), 13.0% (126) and 3.9% (38) respectively.
• When focusing in on the 20 Priority Batches, the split is a little different. 60% (12) of the Priority Batches are Customer Segment H, 35% (7) of the Priority Batches are Customer Segment L. The remainder of the Priority Batches are for Customer Segment M, make up the remaining 5% (1) of the Priority Batches.
• The sample size of Priority Batches is small (20), however, batches from Customer Segment L has an increased percentage share of the batches for Priority Batches total, and therefore should be considered.
</t>
    </r>
    <r>
      <rPr>
        <b/>
        <sz val="11"/>
        <color theme="1"/>
        <rFont val="Calibri"/>
        <family val="2"/>
        <scheme val="minor"/>
      </rPr>
      <t>17) Cross Dock Required</t>
    </r>
    <r>
      <rPr>
        <sz val="11"/>
        <color theme="1"/>
        <rFont val="Calibri"/>
        <family val="2"/>
        <scheme val="minor"/>
      </rPr>
      <t xml:space="preserve">
• When considering all 966 batches, the count of the batches by Delivery Destination Customer Segmentation (blank and Y), is split 52.2% (504), 47.8% (426) respectively, between 50-50, 55-45 split.
• When focusing in on the 20 Priority Batches, the split is reciprocated. 55% (11) of Priority Batches are do not require Cross Dock and 45% (9) do require Cross Dock.
• This data doesn't really tell use much. It would be interesting to know what 'Cross Dock Required' means by speaking with experts in logistics.
</t>
    </r>
    <r>
      <rPr>
        <b/>
        <sz val="11"/>
        <color theme="1"/>
        <rFont val="Calibri"/>
        <family val="2"/>
        <scheme val="minor"/>
      </rPr>
      <t>18) End Market</t>
    </r>
    <r>
      <rPr>
        <sz val="11"/>
        <color theme="1"/>
        <rFont val="Calibri"/>
        <family val="2"/>
        <scheme val="minor"/>
      </rPr>
      <t xml:space="preserve">
• When considering all 966 batches, the count of the batches by Delivery Destination End Destination, is distinctively split a 4.3% (42) batches per country.
• When focusing in on the 20 Priority Batches, the split is very similar, especially for a small sample size, most countries have just one batch (5%). Four of the countries have more than one batch, this includes Iceland and Spain that each have 15% (3) of Priority Batches, and Germany and Turkey that each have 2 of the Priority Batches (10%).
• It is difficult to discern anything from the data from this small sample size.</t>
    </r>
  </si>
  <si>
    <r>
      <t xml:space="preserve">
</t>
    </r>
    <r>
      <rPr>
        <b/>
        <sz val="14"/>
        <color theme="1"/>
        <rFont val="Calibri"/>
        <family val="2"/>
        <scheme val="minor"/>
      </rPr>
      <t>All formulas used in this workbook (with examples and explanations):</t>
    </r>
    <r>
      <rPr>
        <sz val="11"/>
        <color theme="1"/>
        <rFont val="Calibri"/>
        <family val="2"/>
        <scheme val="minor"/>
      </rPr>
      <t xml:space="preserve">
• IF function: https://exceljet.net/formula/if-cell-is-blank
• IF AND function: https://exceljet.net/formula/if-this-and-that
• COUNTIF function: https://exceljet.net/excel-functions/excel-countif-function and https://exceljet.net/formula/count-cells-that-contain-text
• INDEX MATCH function: https://exceljet.net/index-and-match
• TRIM function: https://exceljet.net/excel-functions/excel-trim-function
• IFERROR function: https://exceljet.net/excel-functions/excel-iferror-function
• SMALL function: https://exceljet.net/excel-functions/excel-small-function
• ROW function: https://exceljet.net/excel-functions/excel-row-function
• MIN function: https://exceljet.net/excel-functions/excel-min-function
• MAX function: https://exceljet.net/excel-functions/excel-max-function
• SUMIF function: https://exceljet.net/excel-functions/excel-sumif-function
• COUNTA function: https://exceljet.net/excel-functions/excel-counta-function
• SHEETS function: https://exceljet.net/excel-functions/excel-sheets-function
</t>
    </r>
    <r>
      <rPr>
        <b/>
        <sz val="14"/>
        <color theme="1"/>
        <rFont val="Calibri"/>
        <family val="2"/>
        <scheme val="minor"/>
      </rPr>
      <t>Macros:</t>
    </r>
    <r>
      <rPr>
        <sz val="11"/>
        <color theme="1"/>
        <rFont val="Calibri"/>
        <family val="2"/>
        <scheme val="minor"/>
      </rPr>
      <t xml:space="preserve">
• Next/Previous tab: https://www.thespreadsheetguru.com/the-code-vault/vba-code-select-next-previous-spreadsheet-tabs
• Export Active Sheet as PDF File: https://www.contextures.com/excelvbapdf.html</t>
    </r>
  </si>
  <si>
    <t xml:space="preserve">Accompanying blog post for this Excel workbook: </t>
  </si>
  <si>
    <t>https://www.eddwebster.com/blog/a-closer-look-at-excel-formulas/</t>
  </si>
  <si>
    <t>Logistics Analysis Exercise by Edd Webster</t>
  </si>
  <si>
    <t>https://www.eddwebster.com/tag/excel/</t>
  </si>
  <si>
    <t>Other Excel blogs:</t>
  </si>
  <si>
    <r>
      <rPr>
        <b/>
        <sz val="14"/>
        <color theme="1"/>
        <rFont val="Calibri"/>
        <family val="2"/>
        <scheme val="minor"/>
      </rPr>
      <t>Key Insights and Takeaways:</t>
    </r>
    <r>
      <rPr>
        <sz val="11"/>
        <color theme="1"/>
        <rFont val="Calibri"/>
        <family val="2"/>
        <scheme val="minor"/>
      </rPr>
      <t xml:space="preserve">
• From my assessment, much of the associated information for the Priority Batches does not suggest any causal links.
• The notably attribute where some causation may be found is Arrival Date. There are two interesting periods of time that the 20 batches labelled as Priority Batches arrived into the warehouse. 
   - 14th May – 27th May:
      o 9 of the current Priority Batches arrived during this period and have been in the warehouse for 80-93 days. Have these batches been forgotten/not been recorded on the system/misplaced/mislabelled?
      o When looking slightly deeper. The 7 batches that arrived on 14th (4/6) and 20th (3/25) all have a Customer Segmentation of L. When observing all the batches, Customer Segmentation L only makes up 13% of the batches. Is this an associated link?
   - 9th July – 11th July:
      o 11 of the current Priority Batches arrived during this three day period.
      o Looking slightly deeper, these batches all have a Customer Segmentation of H. This is less unusual as for all the batches, Customer Segmentation H makes up around 83%, but considering the observation for the Priority Batches that arrived between 14th May – 27th May, maybe there is some reason for this.
• Have these batches been forgotten/not been recorded on the system/misplaced/mislabelled? Further information from experts in logistics as to potential causes would be very useful. 
</t>
    </r>
    <r>
      <rPr>
        <sz val="14"/>
        <color theme="1"/>
        <rFont val="Calibri"/>
        <family val="2"/>
        <scheme val="minor"/>
      </rPr>
      <t xml:space="preserve">
</t>
    </r>
    <r>
      <rPr>
        <b/>
        <sz val="14"/>
        <color theme="1"/>
        <rFont val="Calibri"/>
        <family val="2"/>
        <scheme val="minor"/>
      </rPr>
      <t>Next Steps and Recommendations:</t>
    </r>
    <r>
      <rPr>
        <b/>
        <sz val="11"/>
        <color theme="1"/>
        <rFont val="Calibri"/>
        <family val="2"/>
        <scheme val="minor"/>
      </rPr>
      <t xml:space="preserve">
</t>
    </r>
    <r>
      <rPr>
        <sz val="11"/>
        <color theme="1"/>
        <rFont val="Calibri"/>
        <family val="2"/>
        <scheme val="minor"/>
      </rPr>
      <t>• What pharmaceutical products are in the batch + their date of manufacture, expiry date etc. Is this something that needs to be considered, whether certain batches would expire if they’re in the warehouse too long.
• Terms I'd like to understand more:
   - Customer Segmentation – what’s the significance of Customer Segmentation H, L and M? More importantly, does Customer Segment L have any relevance to 9 Priority Batches that arrived in May and does Customer Segment H have any relevance to the 11 Priority Batches that arrived in July?
• Other terms that I don’t know. Would maybe be useful to know, but the data doesn’t suggest it’s crucial
   - Customer – what is the difference between A, B and C
   - Status Code – what does Status Code refer to? What’s the difference between code 0000001 and 0000002
   - Status Code 2 – what does Status Code 2 refer to? What’s the difference between Status Code and Status Code 2. What does code 0000005 mean?
   - Cycle – what’s the difference between 1, 2, 2.8, 3 etc.
   - Temperature Restriction – does 0 mean not required and 1 mean required?
   - Tier – what’s the significance of Tiers 1, 2 and 3?
   - SKU Segmentation – what’s the significance of SKU Segment A, B, F and T?
   - Cross Dock Required – what does this mean?</t>
    </r>
  </si>
  <si>
    <t>Sheet No.</t>
  </si>
  <si>
    <t>github.com/eddwebster</t>
  </si>
  <si>
    <t>Total Number of Priority Batches:</t>
  </si>
  <si>
    <t xml:space="preserve">
• When considering all 966 batches, the count of the Product Types (A, B, C, D, or E), is very evenly split, each making up 20% of the total batches (given 1 or 2 batches).
• When focusing in on the 20 Priority Batches, the split of Product Types is a little less even. 35% (7) of Priority Batches are Product D. Product C and E each make up 20% of the Priority Batches. Product A and B make up 15% and 10% of the Priority Batches respectively.
• The sample size of Priority Batches is small (20), however, Product D batches make up the largest percentage (35%) of the Priority Batches total, and therefore should be considered.
</t>
  </si>
  <si>
    <t xml:space="preserve">
• This data shows us that when considering All Batches, the maximum number of times a single Batch No. appears is 3.
• When focusing in on the 20 Priority Batches, the maximum number of times a single Batch No. appears is 2.
• The sample size of Priority Batches is small (20), however, Batch No. BA0003 make up the largest percentage (10%) of the Priority Batches, and maybe therefore should be considered.
</t>
  </si>
  <si>
    <r>
      <t xml:space="preserve">
• This Data Analysis tab does not provide a lot of information, only that </t>
    </r>
    <r>
      <rPr>
        <u/>
        <sz val="11"/>
        <color theme="1"/>
        <rFont val="Calibri"/>
        <family val="2"/>
        <scheme val="minor"/>
      </rPr>
      <t>no SKU number appears more than once</t>
    </r>
    <r>
      <rPr>
        <sz val="11"/>
        <color theme="1"/>
        <rFont val="Calibri"/>
        <family val="2"/>
        <scheme val="minor"/>
      </rPr>
      <t>, there are therefore no anomalous results.</t>
    </r>
  </si>
  <si>
    <t xml:space="preserve">
• When considering all 966 batches, the count of the Customer (A, B, C), is split even three ways, each making up a third of the total batches.
• When focusing in on the 20 Priority Batches, the split is a little less even. 45% (9) of the Priority Batches are Customer C, 35% (7) of Priority Batches are Customer A. The remainder of the Priority Batches are for Customer B, make up the remaining 20% (4) of the Priority Batches.
• The sample size of Priority Batches is small (20), however, Customer C batches make up the largest percentage (45%) of the Priority Batches total, and therefore should be considered.
</t>
  </si>
  <si>
    <t xml:space="preserve">
• When considering all 966 batches, the count of the Batches by Status Code is split 94.8% for code 0000001 (916) and 5.2% for code 0000002 (50).
• When focusing in on the 20 Priority Batches, the Status Code for all batches is 0000001.
• This Data Analysis tab by Status Code doesn't really reveal a lot of information. It would be interesting to find out more about what the Status Code means.
</t>
  </si>
  <si>
    <t xml:space="preserve">
• When focusing in on the 20 Priority Batches, the data shows that there are two periods of time of the Arrival Date that the Priority Batches arrived into the warehouse. 9 of these batches was between 14th May - 27th May and notably, the remaining 11 Priority Batches have an Arrival Date during a three day period between 9th-11th July.
• It is also worth considering that there are no Priority Batches with an Arrival Date during the month of June.
• When considering the Priority Batches, these two periods of time need to be looked into further. Have the 9 batches in May been forgotten about or not been recorded on the system? Likewise, have the batches between 9th July -11th July also had an issue such as being misplaced/mislabelled? Further information from experts in logistics would be very useful. 
</t>
  </si>
  <si>
    <r>
      <t xml:space="preserve">
• This Data Analysis tab for the Time of Arrival does not provide a lot of information, only that </t>
    </r>
    <r>
      <rPr>
        <u/>
        <sz val="11"/>
        <color theme="1"/>
        <rFont val="Calibri"/>
        <family val="2"/>
        <scheme val="minor"/>
      </rPr>
      <t>all batches arrived at 1:00pm</t>
    </r>
    <r>
      <rPr>
        <sz val="11"/>
        <color theme="1"/>
        <rFont val="Calibri"/>
        <family val="2"/>
        <scheme val="minor"/>
      </rPr>
      <t>.</t>
    </r>
  </si>
  <si>
    <t xml:space="preserve">
• When considering all 966 batches, the count of the batches by Delivery Vehicle (Air, Car, Ship, or Van), is distinctively split 20% for Air, Car and Ship, and 40% for Van.
• When focusing in on the 20 Priority Batches, the split more evenly split. 30% (6) of Priority Batches are Delivered by Air, 25% (5) each for Ship and Van, and 20% (4) for Car.
• The sample size of Priority Batches is small (20), however, Products Delivered by Air make up the largest percentage (30%) of the Priority Batches total, and therefore should be considered.
</t>
  </si>
  <si>
    <t xml:space="preserve">
• When considering all 966 batches, the count of the batches by Cycle, is distinctively split. Cycles 2, 2.8, 3.2, 3.4, 3.6 and 3.8 all make up about 8.4% (81) of the total batches, give or take 1 batch. Cycles 1, 3 and 4 are all twice that, each making up about 16.8% (161) of the total batches, give or take 1 batch.
• When focusing in on the 20 Priority Batches, the split is a little more spread. 25% (5) of Priority Batches are Cycle 3, 20% (4) of Priority Batches are Cycle 3.4, 15% (3) of Priority Batches are Cycle 1, 10% (2) of Priority Batches are Cycles 2, 3.6 and 4, and the remaining batches (Cycle 2.8 and 3.8) each make up 5% (1).
• I'm not sure this data really tells us anything. It would be good to know more about what Cycle actually means.
• The sample size of Priority Batches is small (20), however, batches with Cycle 3 make up the largest percentage (25%) of the Priority Batches total, and should maybe be considered further.
</t>
  </si>
  <si>
    <t xml:space="preserve">
• When looking at all the batches, the range of the number of batches dispatched per day varies between 1 and 50.
• As per the definition in the 'Instructions' tab, a Priority Batch does not have a Dispatch Date as it is currently still in the warehouse the subsequently our template table has no values.
• On individual inspection of the two significant periods for Date of Arrival Time, 14th-27th May and 9th-11th July, there seems to be no underlying cause as to the reasons these are Priority Batches e.g. the Priority Batches with an Arrival Time of 9th-11th July don't all have a consistent Delivery Vehicles such as by Air.</t>
  </si>
  <si>
    <r>
      <t xml:space="preserve">
• This Data Analysis tab for the Status Code 2 does not provide a lot of information, only that </t>
    </r>
    <r>
      <rPr>
        <u/>
        <sz val="11"/>
        <color theme="1"/>
        <rFont val="Calibri"/>
        <family val="2"/>
        <scheme val="minor"/>
      </rPr>
      <t>all batches have a Status Code 2 of 0000005</t>
    </r>
    <r>
      <rPr>
        <sz val="11"/>
        <color theme="1"/>
        <rFont val="Calibri"/>
        <family val="2"/>
        <scheme val="minor"/>
      </rPr>
      <t>.</t>
    </r>
  </si>
  <si>
    <r>
      <t xml:space="preserve">
• This Data Analysis tab for ID does not provide a lot of information, only that </t>
    </r>
    <r>
      <rPr>
        <u/>
        <sz val="11"/>
        <color theme="1"/>
        <rFont val="Calibri"/>
        <family val="2"/>
        <scheme val="minor"/>
      </rPr>
      <t>no ID number appears more than once</t>
    </r>
    <r>
      <rPr>
        <sz val="11"/>
        <color theme="1"/>
        <rFont val="Calibri"/>
        <family val="2"/>
        <scheme val="minor"/>
      </rPr>
      <t>, there are therefore no anomalous results.</t>
    </r>
  </si>
  <si>
    <t xml:space="preserve">
• When considering all 966 batches, the count of the batches by Delivery Destination Tier (1, 2, or 3), is distinctively split 26.1% (252) for Tier 1, 52.2% (504) for Tier 2, and 21.7% (210) for Tier 3.
• When focusing in on the 20 Priority Batches, the same distinctive split is observed, 20.0% (4) for Tier 1, 55.0% (11) for Tier 2, and 25.0% (5) for Tier 3.
• The sample size of Priority Batches is small (20), however, Products with the Delivery Destination Tier 2 make up the largest percentage (55%) of the Priority Batches total, and therefore should be considered.</t>
  </si>
  <si>
    <t xml:space="preserve">
• When considering all 966 batches, the count of the Delivery Destination SKU Segment (A, B, F and T), is split evenly three ways, each making up a quarter of the total batches, give or take 1 batch.
• When focusing in on the 20 Priority Batches, the split is a little less even. 30% (6) of the Priority Batches are SKU Segment A and F, 25% (5) of Priority Batches are SKU Segment B. The remainder of the Priority Batches are for SKU Segment T, make up the remaining 15% (3) of the Priority Batches.
• The sample size of Priority Batches is small (20), however, batches from Deliver Destination SKU Segment A and F make up 30% each of the of the Priority Batches total, and therefore should be considered.</t>
  </si>
  <si>
    <t xml:space="preserve">
• When considering all 966 batches, the count of the Delivery Destination Customer Segmentation (H, L, and M), is split 83.0% (802), 13.0% (126) and 3.9% (38) respectively.
• When focusing in on the 20 Priority Batches, the split is a little different. 60% (12) of the Priority Batches are Customer Segment H, 35% (7) of the Priority Batches are Customer Segment L. The remainder of the Priority Batches are for Customer Segment M, make up the remaining 5% (1) of the Priority Batches.
• The sample size of Priority Batches is small (20), however, batches from Customer Segment L has an increased percentage share of the batches for Priority Batches total, and therefore should be considered.</t>
  </si>
  <si>
    <t xml:space="preserve">
• When considering all 966 batches, the count of the batches by Delivery Destination Customer Segmentation (blank and Y), is split 52.2% (504), 47.8% (426) respectively, between 50-50, 55-45 split.
• When focusing in on the 20 Priority Batches, the split is reciprocated. 55% (11) of Priority Batches are do not require Cross Dock and 45% (9) do require Cross Dock.
• This data doesn't really tell use much. It would be interesting to know what 'Cross Dock Required' means by speaking with experts in logistics.</t>
  </si>
  <si>
    <t xml:space="preserve">
• When considering all 966 batches, the count of the batches by Delivery Destination End Destination, is distinctively split a 4.3% (42) batches per country.
• When focusing in on the 20 Priority Batches, the split is very similar, especially for a small sample size, most countries have just one batch (5%). Four of the countries have more than one batch, this includes Iceland and Spain that each have 15% (3) of Priority Batches, and Germany and Turkey that each have 2 of the Priority Batches (10%).
• It is difficult to discern anything from the data from this small sample size.</t>
  </si>
  <si>
    <r>
      <rPr>
        <b/>
        <sz val="11"/>
        <color theme="1"/>
        <rFont val="Calibri"/>
        <family val="2"/>
        <scheme val="minor"/>
      </rPr>
      <t xml:space="preserve">6) Arrival Date
</t>
    </r>
    <r>
      <rPr>
        <sz val="11"/>
        <color theme="1"/>
        <rFont val="Calibri"/>
        <family val="2"/>
        <scheme val="minor"/>
      </rPr>
      <t xml:space="preserve">• When focusing in on the 20 Priority Batches, the data shows that there are two periods of time of the Arrival Date that the Priority Batches arrived into the warehouse. 9 of these batches was between 14th May - 27th May and notably, the remaining 11 Priority Batches have an Arrival Date during a three day period between 9th-11th July.
• It is also worth considering that there are no Priority Batches with an Arrival Date during the month of June.
• When considering the Priority Batches, these two periods of time need to be looked into further. Have the 9 batches in May been forgotten about or not been recorded on the system? Likewise, have the batches between 9th July -11th July also had an issue such as being misplaced/mislabelled? Further information from experts in logistics would be very useful. 
</t>
    </r>
    <r>
      <rPr>
        <b/>
        <sz val="11"/>
        <color theme="1"/>
        <rFont val="Calibri"/>
        <family val="2"/>
        <scheme val="minor"/>
      </rPr>
      <t xml:space="preserve">7) Time of Arrival
</t>
    </r>
    <r>
      <rPr>
        <sz val="11"/>
        <color theme="1"/>
        <rFont val="Calibri"/>
        <family val="2"/>
        <scheme val="minor"/>
      </rPr>
      <t xml:space="preserve">• This Data Analysis tab for the Time of Arrival does not provide a lot of information, only that all batches arrived at 1:00pm.
</t>
    </r>
    <r>
      <rPr>
        <b/>
        <sz val="11"/>
        <color theme="1"/>
        <rFont val="Calibri"/>
        <family val="2"/>
        <scheme val="minor"/>
      </rPr>
      <t>8) Delivery Vehicle</t>
    </r>
    <r>
      <rPr>
        <sz val="11"/>
        <color theme="1"/>
        <rFont val="Calibri"/>
        <family val="2"/>
        <scheme val="minor"/>
      </rPr>
      <t xml:space="preserve">
• When considering all 966 batches, the count of the batches by Delivery Vehicle (Air, Car, Ship, or Van), is distinctively split 20% for Air, Car and Ship, and 40% for Van.
• When focusing in on the 20 Priority Batches, the split more evenly split. 30% (6) of Priority Batches are Delivered by Air, 25% (5) each for Ship and Van, and 20% (4) for Car.
• The sample size of Priority Batches is small (20), however, Products Delivered by Air make up the largest percentage (30%) of the Priority Batches total, and therefore should be considered.
</t>
    </r>
    <r>
      <rPr>
        <b/>
        <sz val="11"/>
        <color theme="1"/>
        <rFont val="Calibri"/>
        <family val="2"/>
        <scheme val="minor"/>
      </rPr>
      <t>9) Cycle</t>
    </r>
    <r>
      <rPr>
        <sz val="11"/>
        <color theme="1"/>
        <rFont val="Calibri"/>
        <family val="2"/>
        <scheme val="minor"/>
      </rPr>
      <t xml:space="preserve">
• When considering all 966 batches, the count of the batches by Cycle, is distinctively split. Cycles 2, 2.8, 3.2, 3.4, 3.6 and 3.8 all make up about 8.4% (81) of the total batches, give or take 1 batch. Cycles 1, 3 and 4 are all twice that, each making up about 16.8% (161) of the total batches, give or take 1 batch.
• When focusing in on the 20 Priority Batches, the split is a little more spread. 25% (5) of Priority Batches are Cycle 3, 20% (4) of Priority Batches are Cycle 3.4, 15% (3) of Priority Batches are Cycle 1, 10% (2) of Priority Batches are Cycles 2, 3.6 and 4, and the remaining batches (Cycle 2.8 and 3.8) each make up 5% (1).
• I'm not sure this data really tells us anything. It would be good to know more about what Cycle actually means.
• The sample size of Priority Batches is small (20), however, batches with Cycle 3 make up the largest percentage (25%) of the Priority Batches total, and should maybe be considered further.
</t>
    </r>
    <r>
      <rPr>
        <b/>
        <sz val="11"/>
        <color theme="1"/>
        <rFont val="Calibri"/>
        <family val="2"/>
        <scheme val="minor"/>
      </rPr>
      <t>10) Temperature Restriction:</t>
    </r>
    <r>
      <rPr>
        <sz val="11"/>
        <color theme="1"/>
        <rFont val="Calibri"/>
        <family val="2"/>
        <scheme val="minor"/>
      </rPr>
      <t xml:space="preserve">
• When considering all 966 batches, the count of the batches by Temperature Restriction is split 90.1% for 0 (870) and 9.9% for 1 (96).
• When focusing in on the 20 Priority Batches, the count of the batches has the same split, 90% for 0 (18) and 10% for 1 (2).
• This Data Analysis tab by Temperature Restriction doesn't really reveal a lot of information. It would be interesting to find out more about what the Temperature Restriction means and if it is worth considering in our analysis.
</t>
    </r>
    <r>
      <rPr>
        <b/>
        <sz val="11"/>
        <color theme="1"/>
        <rFont val="Calibri"/>
        <family val="2"/>
        <scheme val="minor"/>
      </rPr>
      <t>11) Dispatch Date:</t>
    </r>
    <r>
      <rPr>
        <sz val="11"/>
        <color theme="1"/>
        <rFont val="Calibri"/>
        <family val="2"/>
        <scheme val="minor"/>
      </rPr>
      <t xml:space="preserve">
• When looking at all the batches, the range of the number of batches dispatched per day varies between 1 and 50.
• As per the definition in the 'Instructions' tab, a Priority Batch does not have a Dispatch Date as it is currently still in the warehouse the subsequently our template table has no values.
• On individual inspection of the two significant periods for Date of Arrival Time, 14th-27th May and 9th-11th July, there seems to be no underlying cause as to the reasons these are Priority Batches e.g. the Priority Batches with an Arrival Time of 9th-11th July don't all have a consistent Delivery Vehicles such as by Air.
</t>
    </r>
    <r>
      <rPr>
        <b/>
        <sz val="11"/>
        <color theme="1"/>
        <rFont val="Calibri"/>
        <family val="2"/>
        <scheme val="minor"/>
      </rPr>
      <t xml:space="preserve">12) Status Code 2
</t>
    </r>
    <r>
      <rPr>
        <sz val="11"/>
        <color theme="1"/>
        <rFont val="Calibri"/>
        <family val="2"/>
        <scheme val="minor"/>
      </rPr>
      <t>• This Data Analysis tab for the Status Code 2 does not provide a lot of information, only that all batches have a Status Code 2 of 0000005.</t>
    </r>
  </si>
  <si>
    <t>Logistics Data Exercise</t>
  </si>
  <si>
    <t>Exercise</t>
  </si>
  <si>
    <r>
      <rPr>
        <b/>
        <sz val="11"/>
        <color theme="1"/>
        <rFont val="Calibri"/>
        <family val="2"/>
        <scheme val="minor"/>
      </rPr>
      <t>Context</t>
    </r>
    <r>
      <rPr>
        <sz val="11"/>
        <color theme="1"/>
        <rFont val="Calibri"/>
        <family val="2"/>
        <scheme val="minor"/>
      </rPr>
      <t xml:space="preserve"> 
This exercise looks to mimic a typical task of a data analyst working in a logistics team for a multinational company.
The three core skills that are measured in this task are:
• </t>
    </r>
    <r>
      <rPr>
        <u/>
        <sz val="11"/>
        <color theme="1"/>
        <rFont val="Calibri"/>
        <family val="2"/>
        <scheme val="minor"/>
      </rPr>
      <t>Data Manipulation:</t>
    </r>
    <r>
      <rPr>
        <sz val="11"/>
        <color theme="1"/>
        <rFont val="Calibri"/>
        <family val="2"/>
        <scheme val="minor"/>
      </rPr>
      <t xml:space="preserve"> Using appropriate formulas to extract relevant information from a given dataset
• </t>
    </r>
    <r>
      <rPr>
        <u/>
        <sz val="11"/>
        <color theme="1"/>
        <rFont val="Calibri"/>
        <family val="2"/>
        <scheme val="minor"/>
      </rPr>
      <t>Data Cleansing:</t>
    </r>
    <r>
      <rPr>
        <sz val="11"/>
        <color theme="1"/>
        <rFont val="Calibri"/>
        <family val="2"/>
        <scheme val="minor"/>
      </rPr>
      <t xml:space="preserve"> Using appropriate formulas to ensure the data is usable for analysis
• </t>
    </r>
    <r>
      <rPr>
        <u/>
        <sz val="11"/>
        <color theme="1"/>
        <rFont val="Calibri"/>
        <family val="2"/>
        <scheme val="minor"/>
      </rPr>
      <t>Data Reconciliation:</t>
    </r>
    <r>
      <rPr>
        <sz val="11"/>
        <color theme="1"/>
        <rFont val="Calibri"/>
        <family val="2"/>
        <scheme val="minor"/>
      </rPr>
      <t xml:space="preserve"> Using appropriate formulas to compare data across different data sets
This exercise contains 2 tabs of raw data:
• </t>
    </r>
    <r>
      <rPr>
        <u/>
        <sz val="11"/>
        <color theme="1"/>
        <rFont val="Calibri"/>
        <family val="2"/>
        <scheme val="minor"/>
      </rPr>
      <t>Warehouse data:</t>
    </r>
    <r>
      <rPr>
        <sz val="11"/>
        <color theme="1"/>
        <rFont val="Calibri"/>
        <family val="2"/>
        <scheme val="minor"/>
      </rPr>
      <t xml:space="preserve"> This tab contains data on all batches that have arrived, passed through or are currently in the warehouse
• </t>
    </r>
    <r>
      <rPr>
        <u/>
        <sz val="11"/>
        <color theme="1"/>
        <rFont val="Calibri"/>
        <family val="2"/>
        <scheme val="minor"/>
      </rPr>
      <t>Destination Database:</t>
    </r>
    <r>
      <rPr>
        <sz val="11"/>
        <color theme="1"/>
        <rFont val="Calibri"/>
        <family val="2"/>
        <scheme val="minor"/>
      </rPr>
      <t xml:space="preserve"> This database contains information on the end market destination of all batches, based on the SKU Number of that batch.
</t>
    </r>
    <r>
      <rPr>
        <b/>
        <sz val="11"/>
        <color theme="1"/>
        <rFont val="Calibri"/>
        <family val="2"/>
        <scheme val="minor"/>
      </rPr>
      <t>The Task</t>
    </r>
    <r>
      <rPr>
        <sz val="11"/>
        <color theme="1"/>
        <rFont val="Calibri"/>
        <family val="2"/>
        <scheme val="minor"/>
      </rPr>
      <t xml:space="preserve">
A Priority batch has been defined as any batch that has NOT been dispatched from the warehouse (i.e. is currently still in the warehouse) and has been in the warehouse for more than 20 days. The date used for this exercise to measure 20 days from is the 15/08/2019 and can be found in the 'Warehouse Data' tab, cell C7.
</t>
    </r>
    <r>
      <rPr>
        <u/>
        <sz val="11"/>
        <color theme="1"/>
        <rFont val="Calibri"/>
        <family val="2"/>
        <scheme val="minor"/>
      </rPr>
      <t>Part 1</t>
    </r>
    <r>
      <rPr>
        <sz val="11"/>
        <color theme="1"/>
        <rFont val="Calibri"/>
        <family val="2"/>
        <scheme val="minor"/>
      </rPr>
      <t xml:space="preserve">
Given the warehouse data provided, identify ALL priority batches as per the definition above and populate these in the 'Priority Batches' Tab using ONLY formulas that pull the relevant data from the 'Warehouse Data' tab. Please calculate the duration that these batches have been in the warehouse for and also create a formula to count the total number of priority batches.
</t>
    </r>
    <r>
      <rPr>
        <u/>
        <sz val="11"/>
        <color theme="1"/>
        <rFont val="Calibri"/>
        <family val="2"/>
        <scheme val="minor"/>
      </rPr>
      <t>Part 2</t>
    </r>
    <r>
      <rPr>
        <sz val="11"/>
        <color theme="1"/>
        <rFont val="Calibri"/>
        <family val="2"/>
        <scheme val="minor"/>
      </rPr>
      <t xml:space="preserve">
The Destination database gives you the end market destination of a given SKU. Please identify the end market of the priority batches that you have identified in part 1 and populate this in the appropriate column in the 'Priority Batches' tab. 
</t>
    </r>
    <r>
      <rPr>
        <u/>
        <sz val="11"/>
        <color theme="1"/>
        <rFont val="Calibri"/>
        <family val="2"/>
        <scheme val="minor"/>
      </rPr>
      <t>Part 3</t>
    </r>
    <r>
      <rPr>
        <sz val="11"/>
        <color theme="1"/>
        <rFont val="Calibri"/>
        <family val="2"/>
        <scheme val="minor"/>
      </rPr>
      <t xml:space="preserve">
Once all of the required fields in the 'Priority Batches' tab have been populated, please use the information that you have obtained on the priority batches, along with any information available in this file, to present back your key insights and takeaways from the data.
</t>
    </r>
    <r>
      <rPr>
        <b/>
        <sz val="11"/>
        <color theme="1"/>
        <rFont val="Calibri"/>
        <family val="2"/>
        <scheme val="minor"/>
      </rPr>
      <t>Rules</t>
    </r>
    <r>
      <rPr>
        <sz val="11"/>
        <color theme="1"/>
        <rFont val="Calibri"/>
        <family val="2"/>
        <scheme val="minor"/>
      </rPr>
      <t xml:space="preserve">
1. All raw data must be left as is, it must NOT be changed or edited.
2. In the warehouse data tab, there are some allocated columns to conduct analysis. All working must be done in these columns and any working in this section must be completely derived using formulas.
3. There is no limit to the amount of analysis columns that are permitted, you are able to add more if required or remove analysis columns / leave them blank if they are not required.
4. 4. All cells in the 'priority batches' tab MUST be populated using formulas. There cannot be any data obtained through copy and paste.
5. Using Google is permitted in this exercise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</si>
</sst>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31" x14ac:knownFonts="1">
    <font>
      <sz val="11"/>
      <color theme="1"/>
      <name val="Calibri"/>
      <family val="2"/>
      <scheme val="minor"/>
    </font>
    <font>
      <b/>
      <sz val="11"/>
      <color theme="1"/>
      <name val="Calibri"/>
      <family val="2"/>
      <scheme val="minor"/>
    </font>
    <font>
      <b/>
      <sz val="16"/>
      <color indexed="23"/>
      <name val="Calibri"/>
      <family val="2"/>
      <scheme val="minor"/>
    </font>
    <font>
      <sz val="11"/>
      <color theme="2" tint="-0.499984740745262"/>
      <name val="Calibri"/>
      <family val="2"/>
      <scheme val="minor"/>
    </font>
    <font>
      <sz val="11"/>
      <color theme="4"/>
      <name val="Calibri"/>
      <family val="2"/>
      <scheme val="minor"/>
    </font>
    <font>
      <b/>
      <sz val="10"/>
      <color theme="0"/>
      <name val="Calibri"/>
      <family val="2"/>
      <scheme val="minor"/>
    </font>
    <font>
      <b/>
      <sz val="9"/>
      <color rgb="FFFFFFFF"/>
      <name val="Arial"/>
      <family val="2"/>
    </font>
    <font>
      <u/>
      <sz val="11"/>
      <color theme="1"/>
      <name val="Calibri"/>
      <family val="2"/>
      <scheme val="minor"/>
    </font>
    <font>
      <b/>
      <sz val="9"/>
      <color indexed="81"/>
      <name val="Tahoma"/>
      <family val="2"/>
    </font>
    <font>
      <sz val="9"/>
      <color indexed="81"/>
      <name val="Tahoma"/>
      <family val="2"/>
    </font>
    <font>
      <sz val="8"/>
      <color rgb="FF000000"/>
      <name val="Tahoma"/>
      <family val="2"/>
    </font>
    <font>
      <b/>
      <sz val="16"/>
      <color theme="1"/>
      <name val="Calibri Light"/>
      <family val="2"/>
      <scheme val="major"/>
    </font>
    <font>
      <sz val="11"/>
      <color theme="1"/>
      <name val="Segoe UI"/>
      <family val="2"/>
    </font>
    <font>
      <u/>
      <sz val="12"/>
      <color theme="10"/>
      <name val="Calibri"/>
      <family val="2"/>
      <scheme val="minor"/>
    </font>
    <font>
      <u/>
      <sz val="11"/>
      <color theme="10"/>
      <name val="Calibri"/>
      <family val="2"/>
      <scheme val="minor"/>
    </font>
    <font>
      <sz val="11"/>
      <color rgb="FFFF0000"/>
      <name val="Calibri"/>
      <family val="2"/>
      <scheme val="minor"/>
    </font>
    <font>
      <b/>
      <sz val="14"/>
      <color theme="1"/>
      <name val="Calibri"/>
      <family val="2"/>
      <scheme val="minor"/>
    </font>
    <font>
      <sz val="30"/>
      <color theme="1"/>
      <name val="Calibri Light"/>
      <family val="2"/>
      <scheme val="major"/>
    </font>
    <font>
      <sz val="11"/>
      <color theme="0"/>
      <name val="Segoe UI"/>
      <family val="2"/>
    </font>
    <font>
      <sz val="14"/>
      <color theme="1"/>
      <name val="Calibri"/>
      <family val="2"/>
      <scheme val="minor"/>
    </font>
    <font>
      <sz val="18"/>
      <color theme="1"/>
      <name val="Calibri"/>
      <family val="2"/>
      <scheme val="minor"/>
    </font>
    <font>
      <sz val="11"/>
      <name val="Calibri"/>
      <family val="2"/>
      <scheme val="minor"/>
    </font>
    <font>
      <sz val="16"/>
      <color theme="1"/>
      <name val="Calibri"/>
      <family val="2"/>
      <scheme val="minor"/>
    </font>
    <font>
      <sz val="12"/>
      <color theme="1"/>
      <name val="Calibri"/>
      <family val="2"/>
      <scheme val="minor"/>
    </font>
    <font>
      <sz val="11"/>
      <color rgb="FF606C76"/>
      <name val="Calibri"/>
      <family val="2"/>
      <scheme val="minor"/>
    </font>
    <font>
      <sz val="13"/>
      <color rgb="FF1DA1DB"/>
      <name val="Calibri"/>
      <family val="2"/>
      <scheme val="minor"/>
    </font>
    <font>
      <sz val="14"/>
      <color theme="0" tint="-4.9989318521683403E-2"/>
      <name val="Calibri"/>
      <family val="2"/>
      <scheme val="minor"/>
    </font>
    <font>
      <sz val="16"/>
      <color rgb="FF000000"/>
      <name val="Calibri"/>
      <family val="2"/>
    </font>
    <font>
      <sz val="13"/>
      <color rgb="FF000000"/>
      <name val="Calibri"/>
      <family val="2"/>
    </font>
    <font>
      <sz val="11"/>
      <color theme="1"/>
      <name val="Calibri"/>
      <family val="2"/>
      <scheme val="minor"/>
    </font>
    <font>
      <b/>
      <sz val="16"/>
      <color theme="0"/>
      <name val="Segoe UI Semilight"/>
      <family val="2"/>
    </font>
  </fonts>
  <fills count="18">
    <fill>
      <patternFill patternType="none"/>
    </fill>
    <fill>
      <patternFill patternType="gray125"/>
    </fill>
    <fill>
      <patternFill patternType="solid">
        <fgColor theme="0"/>
        <bgColor indexed="64"/>
      </patternFill>
    </fill>
    <fill>
      <patternFill patternType="solid">
        <fgColor theme="1" tint="0.24994659260841701"/>
        <bgColor indexed="64"/>
      </patternFill>
    </fill>
    <fill>
      <patternFill patternType="solid">
        <fgColor theme="1" tint="0.249977111117893"/>
        <bgColor indexed="64"/>
      </patternFill>
    </fill>
    <fill>
      <patternFill patternType="solid">
        <fgColor rgb="FF003296"/>
        <bgColor rgb="FFFFFFFF"/>
      </patternFill>
    </fill>
    <fill>
      <patternFill patternType="solid">
        <fgColor rgb="FFC00000"/>
        <bgColor rgb="FFFFFFFF"/>
      </patternFill>
    </fill>
    <fill>
      <patternFill patternType="solid">
        <fgColor theme="1" tint="0.499984740745262"/>
        <bgColor rgb="FFFFFFFF"/>
      </patternFill>
    </fill>
    <fill>
      <patternFill patternType="solid">
        <fgColor theme="1"/>
        <bgColor rgb="FFFFFFFF"/>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7" tint="0.79998168889431442"/>
        <bgColor theme="4" tint="0.79998168889431442"/>
      </patternFill>
    </fill>
    <fill>
      <patternFill patternType="solid">
        <fgColor theme="0"/>
        <bgColor theme="4" tint="0.79998168889431442"/>
      </patternFill>
    </fill>
    <fill>
      <patternFill patternType="solid">
        <fgColor rgb="FFFFFFFF"/>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6" tint="0.59999389629810485"/>
        <bgColor theme="4" tint="0.79998168889431442"/>
      </patternFill>
    </fill>
    <fill>
      <patternFill patternType="solid">
        <fgColor theme="1" tint="0.34998626667073579"/>
        <bgColor indexed="64"/>
      </patternFill>
    </fill>
  </fills>
  <borders count="13">
    <border>
      <left/>
      <right/>
      <top/>
      <bottom/>
      <diagonal/>
    </border>
    <border>
      <left/>
      <right/>
      <top/>
      <bottom style="thin">
        <color theme="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bottom style="thin">
        <color theme="0" tint="-0.249977111117893"/>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3">
    <xf numFmtId="0" fontId="0" fillId="0" borderId="0"/>
    <xf numFmtId="0" fontId="5" fillId="3" borderId="0">
      <alignment vertical="center"/>
    </xf>
    <xf numFmtId="0" fontId="13" fillId="0" borderId="0" applyNumberFormat="0" applyFill="0" applyBorder="0" applyAlignment="0" applyProtection="0"/>
  </cellStyleXfs>
  <cellXfs count="117">
    <xf numFmtId="0" fontId="0" fillId="0" borderId="0" xfId="0"/>
    <xf numFmtId="0" fontId="0" fillId="2" borderId="0" xfId="0" applyFill="1"/>
    <xf numFmtId="0" fontId="0" fillId="0" borderId="0" xfId="0" applyBorder="1"/>
    <xf numFmtId="0" fontId="2" fillId="2" borderId="0" xfId="0" applyFont="1" applyFill="1" applyProtection="1">
      <protection locked="0"/>
    </xf>
    <xf numFmtId="0" fontId="3" fillId="2" borderId="0" xfId="0" applyFont="1" applyFill="1" applyAlignment="1">
      <alignment horizontal="left"/>
    </xf>
    <xf numFmtId="0" fontId="3" fillId="2" borderId="0" xfId="0" applyFont="1" applyFill="1"/>
    <xf numFmtId="0" fontId="4" fillId="2" borderId="0" xfId="0" applyFont="1" applyFill="1"/>
    <xf numFmtId="0" fontId="0" fillId="2" borderId="1" xfId="0" applyFill="1" applyBorder="1"/>
    <xf numFmtId="0" fontId="0" fillId="2" borderId="0" xfId="0" applyFill="1" applyBorder="1"/>
    <xf numFmtId="49" fontId="5" fillId="4" borderId="0" xfId="1" applyNumberFormat="1" applyFill="1" applyAlignment="1">
      <alignment horizontal="left"/>
    </xf>
    <xf numFmtId="0" fontId="5" fillId="4" borderId="0" xfId="1" applyFill="1">
      <alignment vertical="center"/>
    </xf>
    <xf numFmtId="0" fontId="5" fillId="4" borderId="0" xfId="1" applyFill="1" applyBorder="1">
      <alignment vertical="center"/>
    </xf>
    <xf numFmtId="0" fontId="0" fillId="4" borderId="0" xfId="0" applyFill="1"/>
    <xf numFmtId="49" fontId="6" fillId="5" borderId="2" xfId="0" applyNumberFormat="1" applyFont="1" applyFill="1" applyBorder="1" applyAlignment="1">
      <alignment horizontal="center" vertical="top" wrapText="1"/>
    </xf>
    <xf numFmtId="49" fontId="6" fillId="6" borderId="2" xfId="0" applyNumberFormat="1" applyFont="1" applyFill="1" applyBorder="1" applyAlignment="1">
      <alignment horizontal="center" vertical="top" wrapText="1"/>
    </xf>
    <xf numFmtId="0" fontId="0" fillId="0" borderId="2" xfId="0" applyBorder="1"/>
    <xf numFmtId="0" fontId="0" fillId="0" borderId="0" xfId="0" applyAlignment="1">
      <alignment horizontal="center"/>
    </xf>
    <xf numFmtId="0" fontId="0" fillId="0" borderId="2" xfId="0" applyBorder="1" applyAlignment="1">
      <alignment horizontal="center"/>
    </xf>
    <xf numFmtId="0" fontId="1" fillId="0" borderId="0" xfId="0" applyFont="1"/>
    <xf numFmtId="0" fontId="0" fillId="2" borderId="0" xfId="0" applyFill="1" applyAlignment="1">
      <alignment horizontal="center"/>
    </xf>
    <xf numFmtId="0" fontId="4" fillId="2" borderId="0" xfId="0" applyFont="1" applyFill="1" applyAlignment="1">
      <alignment horizontal="center"/>
    </xf>
    <xf numFmtId="0" fontId="0" fillId="2" borderId="1" xfId="0" applyFill="1" applyBorder="1" applyAlignment="1">
      <alignment horizontal="center"/>
    </xf>
    <xf numFmtId="0" fontId="5" fillId="4" borderId="0" xfId="1" applyFill="1" applyAlignment="1">
      <alignment horizontal="center" vertical="center"/>
    </xf>
    <xf numFmtId="20" fontId="0" fillId="0" borderId="2" xfId="0" applyNumberFormat="1" applyBorder="1" applyAlignment="1">
      <alignment horizontal="center"/>
    </xf>
    <xf numFmtId="0" fontId="0" fillId="0" borderId="2" xfId="0" applyFill="1" applyBorder="1" applyAlignment="1">
      <alignment horizontal="center"/>
    </xf>
    <xf numFmtId="49" fontId="6" fillId="7" borderId="2" xfId="0" applyNumberFormat="1" applyFont="1" applyFill="1" applyBorder="1" applyAlignment="1">
      <alignment horizontal="center" vertical="top" wrapText="1"/>
    </xf>
    <xf numFmtId="49" fontId="6" fillId="8" borderId="2" xfId="0" applyNumberFormat="1" applyFont="1" applyFill="1" applyBorder="1" applyAlignment="1">
      <alignment horizontal="center" vertical="top" wrapText="1"/>
    </xf>
    <xf numFmtId="1" fontId="0" fillId="0" borderId="2" xfId="0" applyNumberFormat="1" applyBorder="1" applyAlignment="1">
      <alignment horizontal="center"/>
    </xf>
    <xf numFmtId="0" fontId="0" fillId="0" borderId="0" xfId="0" pivotButton="1"/>
    <xf numFmtId="0" fontId="0" fillId="0" borderId="0" xfId="0" applyAlignment="1">
      <alignment horizontal="left"/>
    </xf>
    <xf numFmtId="0" fontId="11" fillId="2" borderId="0" xfId="0" applyFont="1" applyFill="1" applyAlignment="1">
      <alignment horizontal="left" vertical="center"/>
    </xf>
    <xf numFmtId="0" fontId="0" fillId="0" borderId="0" xfId="0" pivotButton="1" applyAlignment="1">
      <alignment horizontal="center"/>
    </xf>
    <xf numFmtId="0" fontId="0" fillId="0" borderId="0" xfId="0" applyAlignment="1">
      <alignment vertical="top"/>
    </xf>
    <xf numFmtId="0" fontId="0" fillId="0" borderId="0" xfId="0" applyAlignment="1">
      <alignment horizontal="left" indent="1"/>
    </xf>
    <xf numFmtId="0" fontId="14" fillId="0" borderId="0" xfId="2" applyFont="1" applyAlignment="1">
      <alignment vertical="center"/>
    </xf>
    <xf numFmtId="0" fontId="1" fillId="9" borderId="4" xfId="0" applyFont="1" applyFill="1" applyBorder="1" applyAlignment="1">
      <alignment horizontal="left" indent="1"/>
    </xf>
    <xf numFmtId="0" fontId="1" fillId="11" borderId="4" xfId="0" applyFont="1" applyFill="1" applyBorder="1" applyAlignment="1">
      <alignment horizontal="left" indent="1"/>
    </xf>
    <xf numFmtId="0" fontId="0" fillId="0" borderId="4" xfId="0" applyBorder="1" applyAlignment="1">
      <alignment horizontal="center" vertical="center"/>
    </xf>
    <xf numFmtId="49" fontId="0" fillId="0" borderId="0" xfId="0" applyNumberFormat="1" applyAlignment="1">
      <alignment vertical="top" wrapText="1"/>
    </xf>
    <xf numFmtId="49" fontId="0" fillId="0" borderId="0" xfId="0" applyNumberFormat="1" applyFont="1" applyAlignment="1">
      <alignment vertical="top" wrapText="1"/>
    </xf>
    <xf numFmtId="0" fontId="0" fillId="2" borderId="0" xfId="0" applyFont="1" applyFill="1" applyAlignment="1">
      <alignment vertical="top"/>
    </xf>
    <xf numFmtId="0" fontId="5" fillId="4" borderId="0" xfId="1" applyNumberFormat="1" applyFill="1" applyAlignment="1">
      <alignment horizontal="left"/>
    </xf>
    <xf numFmtId="14" fontId="0" fillId="0" borderId="2" xfId="0" applyNumberFormat="1" applyBorder="1"/>
    <xf numFmtId="0" fontId="0" fillId="0" borderId="0" xfId="0" applyAlignment="1">
      <alignment horizontal="left" vertical="top" wrapText="1"/>
    </xf>
    <xf numFmtId="0" fontId="0" fillId="0" borderId="0" xfId="0" applyAlignment="1">
      <alignment horizontal="left" vertical="top"/>
    </xf>
    <xf numFmtId="14" fontId="0" fillId="0" borderId="0" xfId="0" applyNumberFormat="1" applyAlignment="1">
      <alignment horizontal="left" indent="1"/>
    </xf>
    <xf numFmtId="0" fontId="15" fillId="0" borderId="4" xfId="0" applyFont="1" applyBorder="1" applyAlignment="1">
      <alignment horizontal="center" vertical="center"/>
    </xf>
    <xf numFmtId="0" fontId="1" fillId="0" borderId="4" xfId="0" applyFont="1" applyBorder="1" applyAlignment="1">
      <alignment horizontal="left" indent="1"/>
    </xf>
    <xf numFmtId="0" fontId="1" fillId="0" borderId="0" xfId="0" applyFont="1" applyBorder="1" applyAlignment="1">
      <alignment horizontal="left" indent="1"/>
    </xf>
    <xf numFmtId="0" fontId="15" fillId="0" borderId="0" xfId="0" applyFont="1" applyBorder="1" applyAlignment="1">
      <alignment horizontal="center" vertical="center"/>
    </xf>
    <xf numFmtId="14" fontId="15" fillId="0" borderId="4" xfId="0" applyNumberFormat="1" applyFont="1" applyBorder="1" applyAlignment="1">
      <alignment horizontal="center"/>
    </xf>
    <xf numFmtId="0" fontId="1" fillId="12" borderId="0" xfId="0" applyFont="1" applyFill="1" applyBorder="1" applyAlignment="1">
      <alignment horizontal="left" indent="1"/>
    </xf>
    <xf numFmtId="0" fontId="0" fillId="2" borderId="0" xfId="0" applyFill="1" applyBorder="1" applyAlignment="1">
      <alignment horizontal="center" vertical="center"/>
    </xf>
    <xf numFmtId="0" fontId="0" fillId="12" borderId="0" xfId="0" applyFont="1" applyFill="1" applyBorder="1" applyAlignment="1">
      <alignment horizontal="left" indent="1"/>
    </xf>
    <xf numFmtId="0" fontId="0" fillId="0" borderId="0" xfId="0" applyAlignment="1">
      <alignment vertical="top" wrapText="1"/>
    </xf>
    <xf numFmtId="0" fontId="0" fillId="0" borderId="2" xfId="0" applyNumberFormat="1" applyBorder="1" applyAlignment="1">
      <alignment horizontal="center" vertical="center"/>
    </xf>
    <xf numFmtId="14" fontId="0" fillId="0" borderId="2" xfId="0" applyNumberFormat="1" applyBorder="1" applyAlignment="1">
      <alignment horizontal="center" vertical="center"/>
    </xf>
    <xf numFmtId="49" fontId="0" fillId="0" borderId="0" xfId="0" applyNumberFormat="1" applyAlignment="1">
      <alignment vertical="top"/>
    </xf>
    <xf numFmtId="0" fontId="0" fillId="0" borderId="0" xfId="0" applyAlignment="1">
      <alignment horizontal="center" vertical="center"/>
    </xf>
    <xf numFmtId="0" fontId="0" fillId="0" borderId="0" xfId="0" applyNumberFormat="1" applyAlignment="1">
      <alignment horizontal="center" vertical="center"/>
    </xf>
    <xf numFmtId="164" fontId="0" fillId="0" borderId="0" xfId="0" applyNumberFormat="1" applyAlignment="1">
      <alignment horizontal="center" vertical="center"/>
    </xf>
    <xf numFmtId="10" fontId="0" fillId="0" borderId="0" xfId="0" applyNumberFormat="1" applyAlignment="1">
      <alignment horizontal="center" vertical="center"/>
    </xf>
    <xf numFmtId="0" fontId="18" fillId="10" borderId="4" xfId="0" applyFont="1" applyFill="1" applyBorder="1" applyAlignment="1" applyProtection="1">
      <alignment horizontal="left" vertical="center" wrapText="1" indent="1"/>
      <protection hidden="1"/>
    </xf>
    <xf numFmtId="3" fontId="12" fillId="14" borderId="4" xfId="0" applyNumberFormat="1" applyFont="1" applyFill="1" applyBorder="1" applyAlignment="1" applyProtection="1">
      <alignment horizontal="center" vertical="center" wrapText="1"/>
      <protection hidden="1"/>
    </xf>
    <xf numFmtId="1" fontId="0" fillId="0" borderId="0" xfId="0" applyNumberFormat="1" applyAlignment="1">
      <alignment horizontal="center" vertical="center" wrapText="1"/>
    </xf>
    <xf numFmtId="0" fontId="0" fillId="15" borderId="0" xfId="0" applyFill="1" applyAlignment="1">
      <alignment horizontal="center"/>
    </xf>
    <xf numFmtId="0" fontId="1" fillId="16" borderId="4" xfId="0" applyFont="1" applyFill="1" applyBorder="1" applyAlignment="1">
      <alignment horizontal="left" indent="1"/>
    </xf>
    <xf numFmtId="0" fontId="5" fillId="4" borderId="0" xfId="1" applyNumberFormat="1" applyFill="1" applyAlignment="1">
      <alignment horizontal="right"/>
    </xf>
    <xf numFmtId="0" fontId="0" fillId="2" borderId="0" xfId="0" applyFont="1" applyFill="1"/>
    <xf numFmtId="0" fontId="0" fillId="0" borderId="0" xfId="0" applyFont="1"/>
    <xf numFmtId="0" fontId="0" fillId="0" borderId="0" xfId="0" applyFont="1" applyBorder="1"/>
    <xf numFmtId="0" fontId="0" fillId="2" borderId="1" xfId="0" applyFont="1" applyFill="1" applyBorder="1"/>
    <xf numFmtId="0" fontId="0" fillId="2" borderId="0" xfId="0" applyFont="1" applyFill="1" applyBorder="1"/>
    <xf numFmtId="49" fontId="5" fillId="4" borderId="0" xfId="1" applyNumberFormat="1" applyFont="1" applyFill="1" applyAlignment="1">
      <alignment horizontal="left"/>
    </xf>
    <xf numFmtId="0" fontId="5" fillId="4" borderId="0" xfId="1" applyFont="1" applyFill="1">
      <alignment vertical="center"/>
    </xf>
    <xf numFmtId="0" fontId="5" fillId="4" borderId="0" xfId="1" applyFont="1" applyFill="1" applyBorder="1">
      <alignment vertical="center"/>
    </xf>
    <xf numFmtId="0" fontId="0" fillId="4" borderId="0" xfId="0" applyFont="1" applyFill="1"/>
    <xf numFmtId="0" fontId="20" fillId="0" borderId="3" xfId="0" applyFont="1" applyBorder="1" applyAlignment="1">
      <alignment vertical="center"/>
    </xf>
    <xf numFmtId="0" fontId="21" fillId="2" borderId="0" xfId="0" applyFont="1" applyFill="1"/>
    <xf numFmtId="0" fontId="22" fillId="0" borderId="0" xfId="0" applyFont="1" applyBorder="1" applyAlignment="1">
      <alignment vertical="center"/>
    </xf>
    <xf numFmtId="0" fontId="23" fillId="0" borderId="0" xfId="0" applyFont="1" applyBorder="1" applyAlignment="1">
      <alignment horizontal="center" vertical="center"/>
    </xf>
    <xf numFmtId="0" fontId="0" fillId="0" borderId="0" xfId="0" applyFont="1" applyAlignment="1">
      <alignment vertical="top"/>
    </xf>
    <xf numFmtId="0" fontId="20" fillId="0" borderId="0" xfId="0" applyFont="1" applyAlignment="1">
      <alignment vertical="center"/>
    </xf>
    <xf numFmtId="0" fontId="24" fillId="0" borderId="0" xfId="0" applyFont="1" applyAlignment="1">
      <alignment vertical="center"/>
    </xf>
    <xf numFmtId="0" fontId="19" fillId="0" borderId="0" xfId="0" applyFont="1" applyAlignment="1">
      <alignment horizontal="left" vertical="center"/>
    </xf>
    <xf numFmtId="0" fontId="19" fillId="0" borderId="0" xfId="0" applyFont="1" applyAlignment="1">
      <alignment vertical="center"/>
    </xf>
    <xf numFmtId="0" fontId="25" fillId="0" borderId="0" xfId="0" applyFont="1"/>
    <xf numFmtId="0" fontId="21" fillId="2" borderId="0" xfId="0" applyFont="1" applyFill="1" applyAlignment="1">
      <alignment horizontal="left"/>
    </xf>
    <xf numFmtId="0" fontId="14" fillId="2" borderId="0" xfId="2" applyFont="1" applyFill="1"/>
    <xf numFmtId="0" fontId="26" fillId="10" borderId="4" xfId="2" applyFont="1" applyFill="1" applyBorder="1" applyAlignment="1">
      <alignment horizontal="center" vertical="center"/>
    </xf>
    <xf numFmtId="0" fontId="26" fillId="0" borderId="0" xfId="0" applyFont="1" applyAlignment="1">
      <alignment vertical="center"/>
    </xf>
    <xf numFmtId="0" fontId="0" fillId="0" borderId="0" xfId="0" applyNumberFormat="1" applyAlignment="1">
      <alignment horizontal="center"/>
    </xf>
    <xf numFmtId="164" fontId="0" fillId="0" borderId="0" xfId="0" applyNumberFormat="1" applyAlignment="1">
      <alignment horizontal="center"/>
    </xf>
    <xf numFmtId="0" fontId="17" fillId="13" borderId="0" xfId="0" applyFont="1" applyFill="1" applyAlignment="1">
      <alignment vertical="center"/>
    </xf>
    <xf numFmtId="0" fontId="0" fillId="0" borderId="0" xfId="0" pivotButton="1" applyAlignment="1">
      <alignment horizontal="left" indent="1"/>
    </xf>
    <xf numFmtId="0" fontId="0" fillId="0" borderId="2" xfId="0" applyBorder="1" applyAlignment="1">
      <alignment horizontal="left" indent="1"/>
    </xf>
    <xf numFmtId="14" fontId="0" fillId="0" borderId="2" xfId="0" applyNumberFormat="1" applyBorder="1" applyAlignment="1">
      <alignment horizontal="left" indent="1"/>
    </xf>
    <xf numFmtId="0" fontId="0" fillId="0" borderId="2" xfId="0" applyBorder="1" applyAlignment="1">
      <alignment horizontal="right"/>
    </xf>
    <xf numFmtId="14" fontId="0" fillId="0" borderId="2" xfId="0" applyNumberFormat="1" applyBorder="1" applyAlignment="1">
      <alignment horizontal="right"/>
    </xf>
    <xf numFmtId="49" fontId="6" fillId="5" borderId="2" xfId="0" applyNumberFormat="1" applyFont="1" applyFill="1" applyBorder="1" applyAlignment="1">
      <alignment horizontal="center" vertical="center" wrapText="1"/>
    </xf>
    <xf numFmtId="49" fontId="6" fillId="6" borderId="2" xfId="0" applyNumberFormat="1" applyFont="1" applyFill="1" applyBorder="1" applyAlignment="1">
      <alignment horizontal="center" vertical="center" wrapText="1"/>
    </xf>
    <xf numFmtId="49" fontId="6" fillId="7" borderId="2" xfId="0" applyNumberFormat="1" applyFont="1" applyFill="1" applyBorder="1" applyAlignment="1">
      <alignment horizontal="center" vertical="center" wrapText="1"/>
    </xf>
    <xf numFmtId="0" fontId="0" fillId="0" borderId="0" xfId="0" applyAlignment="1">
      <alignment horizontal="left" vertical="center" wrapText="1" indent="1"/>
    </xf>
    <xf numFmtId="20" fontId="0" fillId="0" borderId="0" xfId="0" applyNumberFormat="1" applyAlignment="1">
      <alignment horizontal="left" indent="1"/>
    </xf>
    <xf numFmtId="49" fontId="0" fillId="0" borderId="0" xfId="0" applyNumberFormat="1" applyAlignment="1">
      <alignment horizontal="left" vertical="top" wrapText="1"/>
    </xf>
    <xf numFmtId="0" fontId="0" fillId="2" borderId="0" xfId="0" applyFont="1" applyFill="1" applyAlignment="1">
      <alignment vertical="top" wrapText="1"/>
    </xf>
    <xf numFmtId="49" fontId="0" fillId="0" borderId="0" xfId="0" applyNumberFormat="1" applyFont="1" applyAlignment="1">
      <alignment horizontal="left" vertical="top" wrapText="1"/>
    </xf>
    <xf numFmtId="0" fontId="0" fillId="0" borderId="0" xfId="0" applyAlignment="1">
      <alignment horizontal="left" vertical="top" wrapText="1"/>
    </xf>
    <xf numFmtId="0" fontId="30" fillId="17" borderId="6" xfId="0" applyFont="1" applyFill="1" applyBorder="1" applyAlignment="1">
      <alignment horizontal="left" vertical="center" indent="1"/>
    </xf>
    <xf numFmtId="0" fontId="30" fillId="17" borderId="7" xfId="0" applyFont="1" applyFill="1" applyBorder="1" applyAlignment="1">
      <alignment horizontal="left" vertical="center" indent="1"/>
    </xf>
    <xf numFmtId="0" fontId="30" fillId="17" borderId="8" xfId="0" applyFont="1" applyFill="1" applyBorder="1" applyAlignment="1">
      <alignment horizontal="left" vertical="center" indent="1"/>
    </xf>
    <xf numFmtId="49" fontId="0" fillId="0" borderId="5" xfId="0" applyNumberFormat="1" applyFont="1" applyBorder="1" applyAlignment="1">
      <alignment horizontal="left" vertical="top" wrapText="1" indent="1"/>
    </xf>
    <xf numFmtId="49" fontId="0" fillId="0" borderId="0" xfId="0" applyNumberFormat="1" applyFont="1" applyBorder="1" applyAlignment="1">
      <alignment horizontal="left" vertical="top" wrapText="1" indent="1"/>
    </xf>
    <xf numFmtId="49" fontId="0" fillId="0" borderId="9" xfId="0" applyNumberFormat="1" applyFont="1" applyBorder="1" applyAlignment="1">
      <alignment horizontal="left" vertical="top" wrapText="1" indent="1"/>
    </xf>
    <xf numFmtId="49" fontId="0" fillId="0" borderId="10" xfId="0" applyNumberFormat="1" applyFont="1" applyBorder="1" applyAlignment="1">
      <alignment horizontal="left" vertical="top" wrapText="1" indent="1"/>
    </xf>
    <xf numFmtId="49" fontId="0" fillId="0" borderId="11" xfId="0" applyNumberFormat="1" applyFont="1" applyBorder="1" applyAlignment="1">
      <alignment horizontal="left" vertical="top" wrapText="1" indent="1"/>
    </xf>
    <xf numFmtId="49" fontId="0" fillId="0" borderId="12" xfId="0" applyNumberFormat="1" applyFont="1" applyBorder="1" applyAlignment="1">
      <alignment horizontal="left" vertical="top" wrapText="1" indent="1"/>
    </xf>
  </cellXfs>
  <cellStyles count="3">
    <cellStyle name="Divider" xfId="1"/>
    <cellStyle name="Hyperlink" xfId="2" builtinId="8"/>
    <cellStyle name="Normal" xfId="0" builtinId="0"/>
  </cellStyles>
  <dxfs count="823">
    <dxf>
      <alignment relativeIndent="1" readingOrder="0"/>
    </dxf>
    <dxf>
      <alignment relativeIndent="1" readingOrder="0"/>
    </dxf>
    <dxf>
      <alignment relativeIndent="1" readingOrder="0"/>
    </dxf>
    <dxf>
      <alignment horizontal="left" readingOrder="0"/>
    </dxf>
    <dxf>
      <alignment horizontal="left" readingOrder="0"/>
    </dxf>
    <dxf>
      <alignment horizontal="left" readingOrder="0"/>
    </dxf>
    <dxf>
      <alignment horizontal="general" readingOrder="0"/>
    </dxf>
    <dxf>
      <alignment horizontal="general" readingOrder="0"/>
    </dxf>
    <dxf>
      <alignment horizontal="general" readingOrder="0"/>
    </dxf>
    <dxf>
      <alignment horizontal="center" readingOrder="0"/>
    </dxf>
    <dxf>
      <alignment horizontal="center" readingOrder="0"/>
    </dxf>
    <dxf>
      <alignment horizontal="general" readingOrder="0"/>
    </dxf>
    <dxf>
      <alignment horizontal="general" readingOrder="0"/>
    </dxf>
    <dxf>
      <alignment vertical="center" readingOrder="0"/>
    </dxf>
    <dxf>
      <alignment vertical="center" readingOrder="0"/>
    </dxf>
    <dxf>
      <numFmt numFmtId="164" formatCode="0.0%"/>
    </dxf>
    <dxf>
      <alignment relativeIndent="1" readingOrder="0"/>
    </dxf>
    <dxf>
      <alignment relativeIndent="1" readingOrder="0"/>
    </dxf>
    <dxf>
      <alignment relativeIndent="1" readingOrder="0"/>
    </dxf>
    <dxf>
      <alignment horizontal="left" readingOrder="0"/>
    </dxf>
    <dxf>
      <alignment horizontal="left" readingOrder="0"/>
    </dxf>
    <dxf>
      <alignment horizontal="left" readingOrder="0"/>
    </dxf>
    <dxf>
      <alignment horizontal="general" readingOrder="0"/>
    </dxf>
    <dxf>
      <alignment horizontal="general" readingOrder="0"/>
    </dxf>
    <dxf>
      <alignment horizontal="general" readingOrder="0"/>
    </dxf>
    <dxf>
      <alignment vertical="center" readingOrder="0"/>
    </dxf>
    <dxf>
      <alignment vertical="center" readingOrder="0"/>
    </dxf>
    <dxf>
      <alignment horizontal="center" readingOrder="0"/>
    </dxf>
    <dxf>
      <alignment horizontal="center" readingOrder="0"/>
    </dxf>
    <dxf>
      <alignment horizontal="general" readingOrder="0"/>
    </dxf>
    <dxf>
      <alignment horizontal="general" readingOrder="0"/>
    </dxf>
    <dxf>
      <alignment vertical="bottom" readingOrder="0"/>
    </dxf>
    <dxf>
      <alignment vertical="bottom" readingOrder="0"/>
    </dxf>
    <dxf>
      <alignment vertical="center" readingOrder="0"/>
    </dxf>
    <dxf>
      <alignment vertical="center" readingOrder="0"/>
    </dxf>
    <dxf>
      <numFmt numFmtId="164" formatCode="0.0%"/>
    </dxf>
    <dxf>
      <alignment relativeIndent="1" readingOrder="0"/>
    </dxf>
    <dxf>
      <alignment relativeIndent="1" readingOrder="0"/>
    </dxf>
    <dxf>
      <alignment relativeIndent="1" readingOrder="0"/>
    </dxf>
    <dxf>
      <alignment horizontal="left" readingOrder="0"/>
    </dxf>
    <dxf>
      <alignment horizontal="left" readingOrder="0"/>
    </dxf>
    <dxf>
      <alignment horizontal="left" readingOrder="0"/>
    </dxf>
    <dxf>
      <alignment horizontal="general" readingOrder="0"/>
    </dxf>
    <dxf>
      <alignment horizontal="general" readingOrder="0"/>
    </dxf>
    <dxf>
      <alignment horizontal="general" readingOrder="0"/>
    </dxf>
    <dxf>
      <alignment horizontal="center" readingOrder="0"/>
    </dxf>
    <dxf>
      <alignment horizontal="center" readingOrder="0"/>
    </dxf>
    <dxf>
      <alignment horizontal="general" readingOrder="0"/>
    </dxf>
    <dxf>
      <alignment horizontal="general" readingOrder="0"/>
    </dxf>
    <dxf>
      <alignment vertical="center" readingOrder="0"/>
    </dxf>
    <dxf>
      <alignment vertical="center" readingOrder="0"/>
    </dxf>
    <dxf>
      <numFmt numFmtId="164" formatCode="0.0%"/>
    </dxf>
    <dxf>
      <numFmt numFmtId="14" formatCode="0.00%"/>
    </dxf>
    <dxf>
      <alignment horizontal="left" readingOrder="0"/>
    </dxf>
    <dxf>
      <alignment horizontal="left" readingOrder="0"/>
    </dxf>
    <dxf>
      <alignment relativeIndent="1" readingOrder="0"/>
    </dxf>
    <dxf>
      <alignment relativeIndent="1" readingOrder="0"/>
    </dxf>
    <dxf>
      <alignment relativeIndent="1" readingOrder="0"/>
    </dxf>
    <dxf>
      <alignment horizontal="left" readingOrder="0"/>
    </dxf>
    <dxf>
      <alignment horizontal="left" readingOrder="0"/>
    </dxf>
    <dxf>
      <alignment horizontal="left" readingOrder="0"/>
    </dxf>
    <dxf>
      <alignment horizontal="general" readingOrder="0"/>
    </dxf>
    <dxf>
      <alignment horizontal="general" readingOrder="0"/>
    </dxf>
    <dxf>
      <alignment horizontal="general" readingOrder="0"/>
    </dxf>
    <dxf>
      <alignment horizontal="center" readingOrder="0"/>
    </dxf>
    <dxf>
      <alignment horizontal="center" readingOrder="0"/>
    </dxf>
    <dxf>
      <alignment horizontal="general" readingOrder="0"/>
    </dxf>
    <dxf>
      <alignment horizontal="general" readingOrder="0"/>
    </dxf>
    <dxf>
      <alignment vertical="center" readingOrder="0"/>
    </dxf>
    <dxf>
      <alignment vertical="center" readingOrder="0"/>
    </dxf>
    <dxf>
      <numFmt numFmtId="164" formatCode="0.0%"/>
    </dxf>
    <dxf>
      <alignment horizontal="left" readingOrder="0"/>
    </dxf>
    <dxf>
      <alignment relativeIndent="1" readingOrder="0"/>
    </dxf>
    <dxf>
      <alignment relativeIndent="1" readingOrder="0"/>
    </dxf>
    <dxf>
      <alignment relativeIndent="1" readingOrder="0"/>
    </dxf>
    <dxf>
      <alignment horizontal="left" readingOrder="0"/>
    </dxf>
    <dxf>
      <alignment horizontal="left" readingOrder="0"/>
    </dxf>
    <dxf>
      <alignment horizontal="left" readingOrder="0"/>
    </dxf>
    <dxf>
      <alignment horizontal="general" readingOrder="0"/>
    </dxf>
    <dxf>
      <alignment horizontal="general" readingOrder="0"/>
    </dxf>
    <dxf>
      <alignment horizontal="general" readingOrder="0"/>
    </dxf>
    <dxf>
      <alignment horizontal="center" readingOrder="0"/>
    </dxf>
    <dxf>
      <alignment horizontal="center" readingOrder="0"/>
    </dxf>
    <dxf>
      <alignment horizontal="general" readingOrder="0"/>
    </dxf>
    <dxf>
      <alignment horizontal="general" readingOrder="0"/>
    </dxf>
    <dxf>
      <alignment vertical="center" readingOrder="0"/>
    </dxf>
    <dxf>
      <alignment vertical="center" readingOrder="0"/>
    </dxf>
    <dxf>
      <alignment vertical="bottom" readingOrder="0"/>
    </dxf>
    <dxf>
      <alignment vertical="bottom" readingOrder="0"/>
    </dxf>
    <dxf>
      <alignment vertical="center" readingOrder="0"/>
    </dxf>
    <dxf>
      <alignment vertical="center" readingOrder="0"/>
    </dxf>
    <dxf>
      <numFmt numFmtId="164" formatCode="0.0%"/>
    </dxf>
    <dxf>
      <numFmt numFmtId="14" formatCode="0.00%"/>
    </dxf>
    <dxf>
      <alignment horizontal="left" readingOrder="0"/>
    </dxf>
    <dxf>
      <alignment relativeIndent="1" readingOrder="0"/>
    </dxf>
    <dxf>
      <alignment relativeIndent="1" readingOrder="0"/>
    </dxf>
    <dxf>
      <alignment relativeIndent="1" readingOrder="0"/>
    </dxf>
    <dxf>
      <alignment horizontal="left" readingOrder="0"/>
    </dxf>
    <dxf>
      <alignment horizontal="left" readingOrder="0"/>
    </dxf>
    <dxf>
      <alignment horizontal="left" readingOrder="0"/>
    </dxf>
    <dxf>
      <alignment horizontal="general" readingOrder="0"/>
    </dxf>
    <dxf>
      <alignment horizontal="general" readingOrder="0"/>
    </dxf>
    <dxf>
      <alignment horizontal="general" readingOrder="0"/>
    </dxf>
    <dxf>
      <alignment horizontal="center" readingOrder="0"/>
    </dxf>
    <dxf>
      <alignment horizontal="center" readingOrder="0"/>
    </dxf>
    <dxf>
      <alignment horizontal="general" readingOrder="0"/>
    </dxf>
    <dxf>
      <alignment horizontal="general" readingOrder="0"/>
    </dxf>
    <dxf>
      <alignment vertical="center" readingOrder="0"/>
    </dxf>
    <dxf>
      <alignment vertical="center" readingOrder="0"/>
    </dxf>
    <dxf>
      <numFmt numFmtId="164" formatCode="0.0%"/>
    </dxf>
    <dxf>
      <alignment horizontal="left" readingOrder="0"/>
    </dxf>
    <dxf>
      <alignment relativeIndent="1" readingOrder="0"/>
    </dxf>
    <dxf>
      <alignment relativeIndent="1" readingOrder="0"/>
    </dxf>
    <dxf>
      <alignment relativeIndent="1" readingOrder="0"/>
    </dxf>
    <dxf>
      <alignment horizontal="left" readingOrder="0"/>
    </dxf>
    <dxf>
      <alignment horizontal="left" readingOrder="0"/>
    </dxf>
    <dxf>
      <alignment horizontal="left" readingOrder="0"/>
    </dxf>
    <dxf>
      <alignment horizontal="general" readingOrder="0"/>
    </dxf>
    <dxf>
      <alignment horizontal="general" readingOrder="0"/>
    </dxf>
    <dxf>
      <alignment horizontal="general" readingOrder="0"/>
    </dxf>
    <dxf>
      <alignment horizontal="center" readingOrder="0"/>
    </dxf>
    <dxf>
      <alignment horizontal="center" readingOrder="0"/>
    </dxf>
    <dxf>
      <alignment horizontal="general" readingOrder="0"/>
    </dxf>
    <dxf>
      <alignment horizontal="general" readingOrder="0"/>
    </dxf>
    <dxf>
      <alignment vertical="center" readingOrder="0"/>
    </dxf>
    <dxf>
      <alignment vertical="center" readingOrder="0"/>
    </dxf>
    <dxf>
      <alignment vertical="bottom" readingOrder="0"/>
    </dxf>
    <dxf>
      <alignment vertical="bottom" readingOrder="0"/>
    </dxf>
    <dxf>
      <alignment vertical="center" readingOrder="0"/>
    </dxf>
    <dxf>
      <alignment vertical="center" readingOrder="0"/>
    </dxf>
    <dxf>
      <alignment horizontal="left" readingOrder="0"/>
    </dxf>
    <dxf>
      <numFmt numFmtId="164" formatCode="0.0%"/>
    </dxf>
    <dxf>
      <numFmt numFmtId="14" formatCode="0.00%"/>
    </dxf>
    <dxf>
      <alignment horizontal="left" readingOrder="0"/>
    </dxf>
    <dxf>
      <alignment relativeIndent="1" readingOrder="0"/>
    </dxf>
    <dxf>
      <alignment relativeIndent="1" readingOrder="0"/>
    </dxf>
    <dxf>
      <alignment relativeIndent="1" readingOrder="0"/>
    </dxf>
    <dxf>
      <alignment horizontal="left" readingOrder="0"/>
    </dxf>
    <dxf>
      <alignment horizontal="left" readingOrder="0"/>
    </dxf>
    <dxf>
      <alignment horizontal="left" readingOrder="0"/>
    </dxf>
    <dxf>
      <alignment horizontal="general" readingOrder="0"/>
    </dxf>
    <dxf>
      <alignment horizontal="general" readingOrder="0"/>
    </dxf>
    <dxf>
      <alignment horizontal="general" readingOrder="0"/>
    </dxf>
    <dxf>
      <alignment vertical="center" readingOrder="0"/>
    </dxf>
    <dxf>
      <alignment vertical="center" readingOrder="0"/>
    </dxf>
    <dxf>
      <alignment horizontal="center" readingOrder="0"/>
    </dxf>
    <dxf>
      <alignment horizontal="center" readingOrder="0"/>
    </dxf>
    <dxf>
      <alignment horizontal="general" readingOrder="0"/>
    </dxf>
    <dxf>
      <alignment horizontal="general" readingOrder="0"/>
    </dxf>
    <dxf>
      <alignment vertical="bottom" readingOrder="0"/>
    </dxf>
    <dxf>
      <alignment vertical="bottom" readingOrder="0"/>
    </dxf>
    <dxf>
      <alignment vertical="center" readingOrder="0"/>
    </dxf>
    <dxf>
      <alignment vertical="center" readingOrder="0"/>
    </dxf>
    <dxf>
      <numFmt numFmtId="164" formatCode="0.0%"/>
    </dxf>
    <dxf>
      <numFmt numFmtId="14" formatCode="0.00%"/>
    </dxf>
    <dxf>
      <alignment horizontal="left" readingOrder="0"/>
    </dxf>
    <dxf>
      <alignment relativeIndent="1" readingOrder="0"/>
    </dxf>
    <dxf>
      <alignment relativeIndent="1" readingOrder="0"/>
    </dxf>
    <dxf>
      <alignment relativeIndent="1" readingOrder="0"/>
    </dxf>
    <dxf>
      <alignment horizontal="left" readingOrder="0"/>
    </dxf>
    <dxf>
      <alignment horizontal="left" readingOrder="0"/>
    </dxf>
    <dxf>
      <alignment horizontal="left" readingOrder="0"/>
    </dxf>
    <dxf>
      <alignment horizontal="center" readingOrder="0"/>
    </dxf>
    <dxf>
      <alignment horizontal="center" readingOrder="0"/>
    </dxf>
    <dxf>
      <alignment horizontal="general" readingOrder="0"/>
    </dxf>
    <dxf>
      <alignment horizontal="general" readingOrder="0"/>
    </dxf>
    <dxf>
      <alignment vertical="center" readingOrder="0"/>
    </dxf>
    <dxf>
      <alignment vertical="center" readingOrder="0"/>
    </dxf>
    <dxf>
      <alignment vertical="bottom" readingOrder="0"/>
    </dxf>
    <dxf>
      <alignment vertical="bottom" readingOrder="0"/>
    </dxf>
    <dxf>
      <alignment vertical="center" readingOrder="0"/>
    </dxf>
    <dxf>
      <alignment vertical="center" readingOrder="0"/>
    </dxf>
    <dxf>
      <numFmt numFmtId="164" formatCode="0.0%"/>
    </dxf>
    <dxf>
      <alignment relativeIndent="1" readingOrder="0"/>
    </dxf>
    <dxf>
      <alignment relativeIndent="1" readingOrder="0"/>
    </dxf>
    <dxf>
      <alignment relativeIndent="1" readingOrder="0"/>
    </dxf>
    <dxf>
      <alignment horizontal="left" readingOrder="0"/>
    </dxf>
    <dxf>
      <alignment horizontal="left" readingOrder="0"/>
    </dxf>
    <dxf>
      <alignment horizontal="left" readingOrder="0"/>
    </dxf>
    <dxf>
      <alignment horizontal="center" readingOrder="0"/>
    </dxf>
    <dxf>
      <alignment horizontal="center" readingOrder="0"/>
    </dxf>
    <dxf>
      <alignment horizontal="general" readingOrder="0"/>
    </dxf>
    <dxf>
      <alignment horizontal="general" readingOrder="0"/>
    </dxf>
    <dxf>
      <alignment vertical="center" readingOrder="0"/>
    </dxf>
    <dxf>
      <alignment vertical="center" readingOrder="0"/>
    </dxf>
    <dxf>
      <alignment vertical="bottom" readingOrder="0"/>
    </dxf>
    <dxf>
      <alignment vertical="bottom" readingOrder="0"/>
    </dxf>
    <dxf>
      <alignment vertical="center" readingOrder="0"/>
    </dxf>
    <dxf>
      <alignment vertical="center" readingOrder="0"/>
    </dxf>
    <dxf>
      <numFmt numFmtId="164" formatCode="0.0%"/>
    </dxf>
    <dxf>
      <alignment relativeIndent="1" readingOrder="0"/>
    </dxf>
    <dxf>
      <alignment relativeIndent="1" readingOrder="0"/>
    </dxf>
    <dxf>
      <alignment relativeIndent="1" readingOrder="0"/>
    </dxf>
    <dxf>
      <alignment relativeIndent="1" readingOrder="0"/>
    </dxf>
    <dxf>
      <alignment relativeIndent="1" readingOrder="0"/>
    </dxf>
    <dxf>
      <alignment relativeIndent="1" readingOrder="0"/>
    </dxf>
    <dxf>
      <alignment relativeIndent="1" readingOrder="0"/>
    </dxf>
    <dxf>
      <alignment relativeIndent="1" readingOrder="0"/>
    </dxf>
    <dxf>
      <alignment relativeIndent="1" readingOrder="0"/>
    </dxf>
    <dxf>
      <alignment relativeIndent="1" readingOrder="0"/>
    </dxf>
    <dxf>
      <alignment relativeIndent="1" readingOrder="0"/>
    </dxf>
    <dxf>
      <alignment relativeIndent="1" readingOrder="0"/>
    </dxf>
    <dxf>
      <alignment relativeIndent="1" readingOrder="0"/>
    </dxf>
    <dxf>
      <alignment relativeIndent="1" readingOrder="0"/>
    </dxf>
    <dxf>
      <alignment relativeIndent="1" readingOrder="0"/>
    </dxf>
    <dxf>
      <alignment relativeIndent="1" readingOrder="0"/>
    </dxf>
    <dxf>
      <alignment relativeIndent="1" readingOrder="0"/>
    </dxf>
    <dxf>
      <alignment relativeIndent="1" readingOrder="0"/>
    </dxf>
    <dxf>
      <alignment relativeIndent="1" readingOrder="0"/>
    </dxf>
    <dxf>
      <alignment relativeIndent="1" readingOrder="0"/>
    </dxf>
    <dxf>
      <alignment relativeIndent="1" readingOrder="0"/>
    </dxf>
    <dxf>
      <alignment relativeIndent="1"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center" readingOrder="0"/>
    </dxf>
    <dxf>
      <alignment horizontal="center" readingOrder="0"/>
    </dxf>
    <dxf>
      <alignment horizontal="general" readingOrder="0"/>
    </dxf>
    <dxf>
      <alignment horizontal="general" readingOrder="0"/>
    </dxf>
    <dxf>
      <alignment vertical="center" readingOrder="0"/>
    </dxf>
    <dxf>
      <alignment vertical="center" readingOrder="0"/>
    </dxf>
    <dxf>
      <alignment vertical="top" readingOrder="0"/>
    </dxf>
    <dxf>
      <alignment vertical="top" readingOrder="0"/>
    </dxf>
    <dxf>
      <numFmt numFmtId="164" formatCode="0.0%"/>
    </dxf>
    <dxf>
      <alignment relativeIndent="1" readingOrder="0"/>
    </dxf>
    <dxf>
      <alignment relativeIndent="1" readingOrder="0"/>
    </dxf>
    <dxf>
      <alignment relativeIndent="1" readingOrder="0"/>
    </dxf>
    <dxf>
      <alignment horizontal="left" readingOrder="0"/>
    </dxf>
    <dxf>
      <alignment horizontal="left" readingOrder="0"/>
    </dxf>
    <dxf>
      <alignment horizontal="left" readingOrder="0"/>
    </dxf>
    <dxf>
      <alignment horizontal="general" readingOrder="0"/>
    </dxf>
    <dxf>
      <alignment horizontal="general" readingOrder="0"/>
    </dxf>
    <dxf>
      <alignment horizontal="general" readingOrder="0"/>
    </dxf>
    <dxf>
      <alignment horizontal="center" readingOrder="0"/>
    </dxf>
    <dxf>
      <alignment horizontal="center" readingOrder="0"/>
    </dxf>
    <dxf>
      <alignment horizontal="general" readingOrder="0"/>
    </dxf>
    <dxf>
      <alignment horizontal="general" readingOrder="0"/>
    </dxf>
    <dxf>
      <alignment vertical="center" readingOrder="0"/>
    </dxf>
    <dxf>
      <alignment vertical="center" readingOrder="0"/>
    </dxf>
    <dxf>
      <alignment vertical="bottom" readingOrder="0"/>
    </dxf>
    <dxf>
      <alignment vertical="bottom" readingOrder="0"/>
    </dxf>
    <dxf>
      <alignment vertical="center" readingOrder="0"/>
    </dxf>
    <dxf>
      <alignment vertical="center" readingOrder="0"/>
    </dxf>
    <dxf>
      <alignment relativeIndent="1" readingOrder="0"/>
    </dxf>
    <dxf>
      <alignment relativeIndent="1" readingOrder="0"/>
    </dxf>
    <dxf>
      <alignment relativeIndent="1" readingOrder="0"/>
    </dxf>
    <dxf>
      <alignment horizontal="left" readingOrder="0"/>
    </dxf>
    <dxf>
      <alignment horizontal="left" readingOrder="0"/>
    </dxf>
    <dxf>
      <alignment horizontal="left" readingOrder="0"/>
    </dxf>
    <dxf>
      <alignment horizontal="center" readingOrder="0"/>
    </dxf>
    <dxf>
      <alignment horizontal="center" readingOrder="0"/>
    </dxf>
    <dxf>
      <alignment horizontal="general" readingOrder="0"/>
    </dxf>
    <dxf>
      <alignment horizontal="general" readingOrder="0"/>
    </dxf>
    <dxf>
      <alignment vertical="center" readingOrder="0"/>
    </dxf>
    <dxf>
      <alignment vertical="center" readingOrder="0"/>
    </dxf>
    <dxf>
      <numFmt numFmtId="164" formatCode="0.0%"/>
    </dxf>
    <dxf>
      <alignment relativeIndent="1" readingOrder="0"/>
    </dxf>
    <dxf>
      <alignment relativeIndent="1" readingOrder="0"/>
    </dxf>
    <dxf>
      <alignment relativeIndent="1" readingOrder="0"/>
    </dxf>
    <dxf>
      <alignment horizontal="left" readingOrder="0"/>
    </dxf>
    <dxf>
      <alignment horizontal="left" readingOrder="0"/>
    </dxf>
    <dxf>
      <alignment horizontal="left" readingOrder="0"/>
    </dxf>
    <dxf>
      <alignment horizontal="center" readingOrder="0"/>
    </dxf>
    <dxf>
      <alignment horizontal="center" readingOrder="0"/>
    </dxf>
    <dxf>
      <alignment horizontal="general" readingOrder="0"/>
    </dxf>
    <dxf>
      <alignment horizontal="general" readingOrder="0"/>
    </dxf>
    <dxf>
      <alignment vertical="center" readingOrder="0"/>
    </dxf>
    <dxf>
      <alignment vertical="center" readingOrder="0"/>
    </dxf>
    <dxf>
      <numFmt numFmtId="164" formatCode="0.0%"/>
    </dxf>
    <dxf>
      <alignment relativeIndent="1" readingOrder="0"/>
    </dxf>
    <dxf>
      <alignment relativeIndent="1" readingOrder="0"/>
    </dxf>
    <dxf>
      <alignment relativeIndent="1" readingOrder="0"/>
    </dxf>
    <dxf>
      <alignment horizontal="left" readingOrder="0"/>
    </dxf>
    <dxf>
      <alignment horizontal="left" readingOrder="0"/>
    </dxf>
    <dxf>
      <alignment horizontal="left" readingOrder="0"/>
    </dxf>
    <dxf>
      <alignment horizontal="center" readingOrder="0"/>
    </dxf>
    <dxf>
      <alignment horizontal="center" readingOrder="0"/>
    </dxf>
    <dxf>
      <alignment horizontal="general" readingOrder="0"/>
    </dxf>
    <dxf>
      <alignment horizontal="general" readingOrder="0"/>
    </dxf>
    <dxf>
      <alignment vertical="center" readingOrder="0"/>
    </dxf>
    <dxf>
      <alignment vertical="center" readingOrder="0"/>
    </dxf>
    <dxf>
      <alignment vertical="bottom" readingOrder="0"/>
    </dxf>
    <dxf>
      <alignment vertical="bottom" readingOrder="0"/>
    </dxf>
    <dxf>
      <alignment vertical="center" readingOrder="0"/>
    </dxf>
    <dxf>
      <alignment vertical="center" readingOrder="0"/>
    </dxf>
    <dxf>
      <alignment relativeIndent="1" readingOrder="0"/>
    </dxf>
    <dxf>
      <alignment horizontal="left" readingOrder="0"/>
    </dxf>
    <dxf>
      <alignment horizontal="center" readingOrder="0"/>
    </dxf>
    <dxf>
      <alignment horizontal="center" readingOrder="0"/>
    </dxf>
    <dxf>
      <alignment horizontal="general" readingOrder="0"/>
    </dxf>
    <dxf>
      <alignment horizontal="general" readingOrder="0"/>
    </dxf>
    <dxf>
      <alignment vertical="center" readingOrder="0"/>
    </dxf>
    <dxf>
      <alignment vertical="center" readingOrder="0"/>
    </dxf>
    <dxf>
      <alignment vertical="bottom" readingOrder="0"/>
    </dxf>
    <dxf>
      <alignment vertical="bottom" readingOrder="0"/>
    </dxf>
    <dxf>
      <alignment vertical="center" readingOrder="0"/>
    </dxf>
    <dxf>
      <alignment vertical="center" readingOrder="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alignment relativeIndent="1" readingOrder="0"/>
    </dxf>
    <dxf>
      <alignment relativeIndent="1" readingOrder="0"/>
    </dxf>
    <dxf>
      <alignment relativeIndent="1" readingOrder="0"/>
    </dxf>
    <dxf>
      <alignment horizontal="left" readingOrder="0"/>
    </dxf>
    <dxf>
      <alignment horizontal="left" readingOrder="0"/>
    </dxf>
    <dxf>
      <alignment horizontal="left" readingOrder="0"/>
    </dxf>
    <dxf>
      <alignment horizontal="general" readingOrder="0"/>
    </dxf>
    <dxf>
      <alignment horizontal="general" readingOrder="0"/>
    </dxf>
    <dxf>
      <alignment horizontal="general" readingOrder="0"/>
    </dxf>
    <dxf>
      <alignment vertical="center" readingOrder="0"/>
    </dxf>
    <dxf>
      <alignment vertical="center" readingOrder="0"/>
    </dxf>
    <dxf>
      <alignment horizontal="center" readingOrder="0"/>
    </dxf>
    <dxf>
      <alignment horizontal="center" readingOrder="0"/>
    </dxf>
    <dxf>
      <numFmt numFmtId="164" formatCode="0.0%"/>
    </dxf>
    <dxf>
      <numFmt numFmtId="14" formatCode="0.00%"/>
    </dxf>
    <dxf>
      <alignment horizontal="left" readingOrder="0"/>
    </dxf>
    <dxf>
      <alignment relativeIndent="1" readingOrder="0"/>
    </dxf>
    <dxf>
      <alignment relativeIndent="1" readingOrder="0"/>
    </dxf>
    <dxf>
      <alignment relativeIndent="1" readingOrder="0"/>
    </dxf>
    <dxf>
      <alignment horizontal="left" readingOrder="0"/>
    </dxf>
    <dxf>
      <alignment horizontal="left" readingOrder="0"/>
    </dxf>
    <dxf>
      <alignment horizontal="left" readingOrder="0"/>
    </dxf>
    <dxf>
      <alignment horizontal="general" readingOrder="0"/>
    </dxf>
    <dxf>
      <alignment horizontal="general" readingOrder="0"/>
    </dxf>
    <dxf>
      <alignment horizontal="general" readingOrder="0"/>
    </dxf>
    <dxf>
      <alignment vertical="center" readingOrder="0"/>
    </dxf>
    <dxf>
      <alignment vertical="center" readingOrder="0"/>
    </dxf>
    <dxf>
      <alignment horizontal="center" readingOrder="0"/>
    </dxf>
    <dxf>
      <alignment horizontal="center" readingOrder="0"/>
    </dxf>
    <dxf>
      <numFmt numFmtId="164" formatCode="0.0%"/>
    </dxf>
    <dxf>
      <numFmt numFmtId="14" formatCode="0.00%"/>
    </dxf>
    <dxf>
      <alignment horizontal="left" readingOrder="0"/>
    </dxf>
    <dxf>
      <alignment relativeIndent="1" readingOrder="0"/>
    </dxf>
    <dxf>
      <alignment relativeIndent="1" readingOrder="0"/>
    </dxf>
    <dxf>
      <alignment relativeIndent="1" readingOrder="0"/>
    </dxf>
    <dxf>
      <alignment horizontal="left" readingOrder="0"/>
    </dxf>
    <dxf>
      <alignment horizontal="left" readingOrder="0"/>
    </dxf>
    <dxf>
      <alignment horizontal="left" readingOrder="0"/>
    </dxf>
    <dxf>
      <alignment vertical="center" readingOrder="0"/>
    </dxf>
    <dxf>
      <alignment vertical="center" readingOrder="0"/>
    </dxf>
    <dxf>
      <alignment horizontal="center" readingOrder="0"/>
    </dxf>
    <dxf>
      <alignment horizontal="center" readingOrder="0"/>
    </dxf>
    <dxf>
      <numFmt numFmtId="164" formatCode="0.0%"/>
    </dxf>
    <dxf>
      <alignment relativeIndent="1" readingOrder="0"/>
    </dxf>
    <dxf>
      <alignment relativeIndent="1" readingOrder="0"/>
    </dxf>
    <dxf>
      <alignment relativeIndent="1" readingOrder="0"/>
    </dxf>
    <dxf>
      <alignment horizontal="left" readingOrder="0"/>
    </dxf>
    <dxf>
      <alignment horizontal="left" readingOrder="0"/>
    </dxf>
    <dxf>
      <alignment horizontal="left" readingOrder="0"/>
    </dxf>
    <dxf>
      <alignment horizontal="center" readingOrder="0"/>
    </dxf>
    <dxf>
      <alignment horizontal="center" readingOrder="0"/>
    </dxf>
    <dxf>
      <alignment horizontal="general" readingOrder="0"/>
    </dxf>
    <dxf>
      <alignment horizontal="general" readingOrder="0"/>
    </dxf>
    <dxf>
      <alignment vertical="center" readingOrder="0"/>
    </dxf>
    <dxf>
      <alignment vertical="center" readingOrder="0"/>
    </dxf>
    <dxf>
      <numFmt numFmtId="164" formatCode="0.0%"/>
    </dxf>
    <dxf>
      <alignment horizontal="left" relativeIndent="1" readingOrder="0"/>
    </dxf>
    <dxf>
      <alignment horizontal="left" relativeIndent="1" readingOrder="0"/>
    </dxf>
    <dxf>
      <alignment horizontal="left" relativeIndent="1" readingOrder="0"/>
    </dxf>
    <dxf>
      <alignment horizontal="general" readingOrder="0"/>
    </dxf>
    <dxf>
      <alignment horizontal="general" readingOrder="0"/>
    </dxf>
    <dxf>
      <alignment horizontal="general" readingOrder="0"/>
    </dxf>
    <dxf>
      <alignment horizontal="center" readingOrder="0"/>
    </dxf>
    <dxf>
      <alignment horizontal="center" readingOrder="0"/>
    </dxf>
    <dxf>
      <alignment horizontal="general" readingOrder="0"/>
    </dxf>
    <dxf>
      <alignment horizontal="general" readingOrder="0"/>
    </dxf>
    <dxf>
      <alignment vertical="center" readingOrder="0"/>
    </dxf>
    <dxf>
      <alignment vertical="center" readingOrder="0"/>
    </dxf>
    <dxf>
      <numFmt numFmtId="164" formatCode="0.0%"/>
    </dxf>
    <dxf>
      <alignment horizontal="left" readingOrder="0"/>
    </dxf>
    <dxf>
      <alignment relativeIndent="1" readingOrder="0"/>
    </dxf>
    <dxf>
      <alignment relativeIndent="1" readingOrder="0"/>
    </dxf>
    <dxf>
      <alignment relativeIndent="1" readingOrder="0"/>
    </dxf>
    <dxf>
      <alignment horizontal="left" readingOrder="0"/>
    </dxf>
    <dxf>
      <alignment horizontal="left" readingOrder="0"/>
    </dxf>
    <dxf>
      <alignment horizontal="left" readingOrder="0"/>
    </dxf>
    <dxf>
      <alignment horizontal="general" readingOrder="0"/>
    </dxf>
    <dxf>
      <alignment horizontal="general" readingOrder="0"/>
    </dxf>
    <dxf>
      <alignment horizontal="general" readingOrder="0"/>
    </dxf>
    <dxf>
      <alignment horizontal="center" readingOrder="0"/>
    </dxf>
    <dxf>
      <alignment horizontal="center" readingOrder="0"/>
    </dxf>
    <dxf>
      <alignment horizontal="general" readingOrder="0"/>
    </dxf>
    <dxf>
      <alignment horizontal="general" readingOrder="0"/>
    </dxf>
    <dxf>
      <alignment vertical="center" readingOrder="0"/>
    </dxf>
    <dxf>
      <alignment vertical="center" readingOrder="0"/>
    </dxf>
    <dxf>
      <numFmt numFmtId="164" formatCode="0.0%"/>
    </dxf>
    <dxf>
      <alignment horizontal="left" readingOrder="0"/>
    </dxf>
    <dxf>
      <alignment relativeIndent="1" readingOrder="0"/>
    </dxf>
    <dxf>
      <alignment relativeIndent="1" readingOrder="0"/>
    </dxf>
    <dxf>
      <alignment relativeIndent="1" readingOrder="0"/>
    </dxf>
    <dxf>
      <alignment horizontal="left" readingOrder="0"/>
    </dxf>
    <dxf>
      <alignment horizontal="left" readingOrder="0"/>
    </dxf>
    <dxf>
      <alignment horizontal="left" readingOrder="0"/>
    </dxf>
    <dxf>
      <alignment horizontal="center" readingOrder="0"/>
    </dxf>
    <dxf>
      <alignment horizontal="center" readingOrder="0"/>
    </dxf>
    <dxf>
      <alignment horizontal="general" readingOrder="0"/>
    </dxf>
    <dxf>
      <alignment horizontal="general" readingOrder="0"/>
    </dxf>
    <dxf>
      <alignment vertical="center" readingOrder="0"/>
    </dxf>
    <dxf>
      <alignment vertical="center" readingOrder="0"/>
    </dxf>
    <dxf>
      <numFmt numFmtId="164" formatCode="0.0%"/>
    </dxf>
    <dxf>
      <alignment relativeIndent="1" readingOrder="0"/>
    </dxf>
    <dxf>
      <alignment relativeIndent="1" readingOrder="0"/>
    </dxf>
    <dxf>
      <alignment relativeIndent="1" readingOrder="0"/>
    </dxf>
    <dxf>
      <alignment horizontal="left" readingOrder="0"/>
    </dxf>
    <dxf>
      <alignment horizontal="left" readingOrder="0"/>
    </dxf>
    <dxf>
      <alignment horizontal="left" readingOrder="0"/>
    </dxf>
    <dxf>
      <alignment horizontal="center" readingOrder="0"/>
    </dxf>
    <dxf>
      <alignment horizontal="center" readingOrder="0"/>
    </dxf>
    <dxf>
      <alignment horizontal="general" readingOrder="0"/>
    </dxf>
    <dxf>
      <alignment horizontal="general" readingOrder="0"/>
    </dxf>
    <dxf>
      <alignment vertical="center" readingOrder="0"/>
    </dxf>
    <dxf>
      <alignment vertical="center" readingOrder="0"/>
    </dxf>
    <dxf>
      <numFmt numFmtId="164" formatCode="0.0%"/>
    </dxf>
    <dxf>
      <alignment relativeIndent="1" readingOrder="0"/>
    </dxf>
    <dxf>
      <alignment horizontal="left" readingOrder="0"/>
    </dxf>
    <dxf>
      <alignment horizontal="center" readingOrder="0"/>
    </dxf>
    <dxf>
      <alignment horizontal="center" readingOrder="0"/>
    </dxf>
    <dxf>
      <alignment horizontal="general" readingOrder="0"/>
    </dxf>
    <dxf>
      <alignment horizontal="general" readingOrder="0"/>
    </dxf>
    <dxf>
      <alignment vertical="center" readingOrder="0"/>
    </dxf>
    <dxf>
      <alignment vertical="center" readingOrder="0"/>
    </dxf>
    <dxf>
      <alignment vertical="bottom" readingOrder="0"/>
    </dxf>
    <dxf>
      <alignment vertical="bottom" readingOrder="0"/>
    </dxf>
    <dxf>
      <alignment vertical="center" readingOrder="0"/>
    </dxf>
    <dxf>
      <alignment vertical="center" readingOrder="0"/>
    </dxf>
    <dxf>
      <alignment relativeIndent="1" readingOrder="0"/>
    </dxf>
    <dxf>
      <alignment horizontal="left" readingOrder="0"/>
    </dxf>
    <dxf>
      <alignment horizontal="center" readingOrder="0"/>
    </dxf>
    <dxf>
      <alignment horizontal="center" readingOrder="0"/>
    </dxf>
    <dxf>
      <alignment horizontal="general" readingOrder="0"/>
    </dxf>
    <dxf>
      <alignment horizontal="general" readingOrder="0"/>
    </dxf>
    <dxf>
      <alignment vertical="center" readingOrder="0"/>
    </dxf>
    <dxf>
      <alignment vertical="center" readingOrder="0"/>
    </dxf>
    <dxf>
      <numFmt numFmtId="164" formatCode="0.0%"/>
    </dxf>
    <dxf>
      <numFmt numFmtId="164" formatCode="0.0%"/>
    </dxf>
    <dxf>
      <numFmt numFmtId="164" formatCode="0.0%"/>
    </dxf>
    <dxf>
      <numFmt numFmtId="164" formatCode="0.0%"/>
    </dxf>
    <dxf>
      <alignment horizontal="left" relativeIndent="1" readingOrder="0"/>
    </dxf>
    <dxf>
      <alignment horizontal="left" relativeIndent="1" readingOrder="0"/>
    </dxf>
    <dxf>
      <alignment horizontal="left" relativeIndent="1" readingOrder="0"/>
    </dxf>
    <dxf>
      <alignment horizontal="general" indent="0" readingOrder="0"/>
    </dxf>
    <dxf>
      <alignment horizontal="general" indent="0" readingOrder="0"/>
    </dxf>
    <dxf>
      <alignment horizontal="general" indent="0" readingOrder="0"/>
    </dxf>
    <dxf>
      <alignment horizontal="left" relativeIndent="1" readingOrder="0"/>
    </dxf>
    <dxf>
      <alignment horizontal="left" relativeIndent="1" readingOrder="0"/>
    </dxf>
    <dxf>
      <alignment horizontal="left" relativeIndent="1" readingOrder="0"/>
    </dxf>
    <dxf>
      <alignment horizontal="general" readingOrder="0"/>
    </dxf>
    <dxf>
      <alignment horizontal="general" readingOrder="0"/>
    </dxf>
    <dxf>
      <alignment horizontal="general" readingOrder="0"/>
    </dxf>
    <dxf>
      <alignment horizontal="left" readingOrder="0"/>
    </dxf>
    <dxf>
      <alignment horizontal="left" readingOrder="0"/>
    </dxf>
    <dxf>
      <alignment horizontal="left" readingOrder="0"/>
    </dxf>
    <dxf>
      <alignment horizontal="center" readingOrder="0"/>
    </dxf>
    <dxf>
      <alignment horizontal="center" readingOrder="0"/>
    </dxf>
    <dxf>
      <alignment horizontal="general" readingOrder="0"/>
    </dxf>
    <dxf>
      <alignment horizontal="general" readingOrder="0"/>
    </dxf>
    <dxf>
      <alignment vertical="center" readingOrder="0"/>
    </dxf>
    <dxf>
      <alignment vertical="center" readingOrder="0"/>
    </dxf>
    <dxf>
      <alignment vertical="top" readingOrder="0"/>
    </dxf>
    <dxf>
      <alignment vertical="top" readingOrder="0"/>
    </dxf>
    <dxf>
      <numFmt numFmtId="164" formatCode="0.0%"/>
    </dxf>
    <dxf>
      <alignment horizontal="left" relativeIndent="1" readingOrder="0"/>
    </dxf>
    <dxf>
      <alignment horizontal="left" relativeIndent="1" readingOrder="0"/>
    </dxf>
    <dxf>
      <alignment horizontal="left" relativeIndent="1" readingOrder="0"/>
    </dxf>
    <dxf>
      <alignment horizontal="general" indent="0" readingOrder="0"/>
    </dxf>
    <dxf>
      <alignment horizontal="general" indent="0" readingOrder="0"/>
    </dxf>
    <dxf>
      <alignment horizontal="general" indent="0" readingOrder="0"/>
    </dxf>
    <dxf>
      <alignment relativeIndent="1" readingOrder="0"/>
    </dxf>
    <dxf>
      <alignment relativeIndent="1" readingOrder="0"/>
    </dxf>
    <dxf>
      <alignment relativeIndent="1" readingOrder="0"/>
    </dxf>
    <dxf>
      <alignment horizontal="left" readingOrder="0"/>
    </dxf>
    <dxf>
      <alignment horizontal="left" readingOrder="0"/>
    </dxf>
    <dxf>
      <alignment horizontal="left" readingOrder="0"/>
    </dxf>
    <dxf>
      <alignment horizontal="center" readingOrder="0"/>
    </dxf>
    <dxf>
      <alignment horizontal="center" readingOrder="0"/>
    </dxf>
    <dxf>
      <alignment horizontal="general" readingOrder="0"/>
    </dxf>
    <dxf>
      <alignment horizontal="general" readingOrder="0"/>
    </dxf>
    <dxf>
      <alignment vertical="center" readingOrder="0"/>
    </dxf>
    <dxf>
      <alignment vertical="center" readingOrder="0"/>
    </dxf>
    <dxf>
      <numFmt numFmtId="164" formatCode="0.0%"/>
    </dxf>
    <dxf>
      <alignment horizontal="left" relativeIndent="1" readingOrder="0"/>
    </dxf>
    <dxf>
      <alignment horizontal="left" relativeIndent="1" readingOrder="0"/>
    </dxf>
    <dxf>
      <alignment horizontal="left" relativeIndent="1" readingOrder="0"/>
    </dxf>
    <dxf>
      <alignment horizontal="general" readingOrder="0"/>
    </dxf>
    <dxf>
      <alignment horizontal="general" readingOrder="0"/>
    </dxf>
    <dxf>
      <alignment horizontal="general" readingOrder="0"/>
    </dxf>
    <dxf>
      <alignment horizontal="center" readingOrder="0"/>
    </dxf>
    <dxf>
      <alignment horizontal="center" readingOrder="0"/>
    </dxf>
    <dxf>
      <alignment horizontal="left" readingOrder="0"/>
    </dxf>
    <dxf>
      <alignment horizontal="left" readingOrder="0"/>
    </dxf>
    <dxf>
      <alignment vertical="center" readingOrder="0"/>
    </dxf>
    <dxf>
      <alignment vertical="center" readingOrder="0"/>
    </dxf>
    <dxf>
      <numFmt numFmtId="164" formatCode="0.0%"/>
    </dxf>
    <dxf>
      <alignment horizontal="left" relativeIndent="1" readingOrder="0"/>
    </dxf>
    <dxf>
      <alignment horizontal="left" relativeIndent="1" readingOrder="0"/>
    </dxf>
    <dxf>
      <alignment horizontal="left" relativeIndent="1" readingOrder="0"/>
    </dxf>
    <dxf>
      <alignment horizontal="general" readingOrder="0"/>
    </dxf>
    <dxf>
      <alignment horizontal="general" readingOrder="0"/>
    </dxf>
    <dxf>
      <alignment horizontal="general" readingOrder="0"/>
    </dxf>
    <dxf>
      <alignment horizontal="center" readingOrder="0"/>
    </dxf>
    <dxf>
      <alignment horizontal="center" readingOrder="0"/>
    </dxf>
    <dxf>
      <numFmt numFmtId="164" formatCode="0.0%"/>
    </dxf>
    <dxf>
      <alignment horizontal="left" relativeIndent="1" readingOrder="0"/>
    </dxf>
    <dxf>
      <alignment horizontal="left" relativeIndent="1" readingOrder="0"/>
    </dxf>
    <dxf>
      <alignment horizontal="left" relativeIndent="1" readingOrder="0"/>
    </dxf>
    <dxf>
      <alignment horizontal="general" readingOrder="0"/>
    </dxf>
    <dxf>
      <alignment horizontal="general" readingOrder="0"/>
    </dxf>
    <dxf>
      <alignment horizontal="general" readingOrder="0"/>
    </dxf>
    <dxf>
      <alignment horizontal="center" readingOrder="0"/>
    </dxf>
    <dxf>
      <alignment horizontal="center" readingOrder="0"/>
    </dxf>
    <dxf>
      <alignment horizontal="general" readingOrder="0"/>
    </dxf>
    <dxf>
      <alignment horizontal="general" readingOrder="0"/>
    </dxf>
    <dxf>
      <alignment vertical="center" readingOrder="0"/>
    </dxf>
    <dxf>
      <alignment vertical="center" readingOrder="0"/>
    </dxf>
    <dxf>
      <numFmt numFmtId="164" formatCode="0.0%"/>
    </dxf>
    <dxf>
      <alignment horizontal="left" relativeIndent="1" readingOrder="0"/>
    </dxf>
    <dxf>
      <alignment horizontal="left" relativeIndent="1" readingOrder="0"/>
    </dxf>
    <dxf>
      <alignment horizontal="left" relativeIndent="1" readingOrder="0"/>
    </dxf>
    <dxf>
      <alignment horizontal="left" relativeIndent="1" readingOrder="0"/>
    </dxf>
    <dxf>
      <alignment horizontal="left" relativeIndent="1" readingOrder="0"/>
    </dxf>
    <dxf>
      <alignment horizontal="left" relativeIndent="1" readingOrder="0"/>
    </dxf>
    <dxf>
      <alignment horizontal="left" relativeIndent="1" readingOrder="0"/>
    </dxf>
    <dxf>
      <alignment horizontal="left" relativeIndent="1" readingOrder="0"/>
    </dxf>
    <dxf>
      <alignment horizontal="left" relativeIndent="1" readingOrder="0"/>
    </dxf>
    <dxf>
      <alignment horizontal="left" relativeIndent="1" readingOrder="0"/>
    </dxf>
    <dxf>
      <alignment horizontal="left" relativeIndent="1" readingOrder="0"/>
    </dxf>
    <dxf>
      <alignment horizontal="left" relativeIndent="1" readingOrder="0"/>
    </dxf>
    <dxf>
      <alignment horizontal="left" relativeIndent="1" readingOrder="0"/>
    </dxf>
    <dxf>
      <alignment horizontal="left" relativeIndent="1" readingOrder="0"/>
    </dxf>
    <dxf>
      <alignment horizontal="left" relativeIndent="1" readingOrder="0"/>
    </dxf>
    <dxf>
      <alignment horizontal="left" relativeIndent="1" readingOrder="0"/>
    </dxf>
    <dxf>
      <alignment horizontal="left" relativeIndent="1" readingOrder="0"/>
    </dxf>
    <dxf>
      <alignment horizontal="left" relativeIndent="1" readingOrder="0"/>
    </dxf>
    <dxf>
      <alignment horizontal="left" relativeIndent="1" readingOrder="0"/>
    </dxf>
    <dxf>
      <alignment horizontal="left" relativeIndent="1" readingOrder="0"/>
    </dxf>
    <dxf>
      <alignment horizontal="left" relativeIndent="1" readingOrder="0"/>
    </dxf>
    <dxf>
      <alignment horizontal="left" relativeIndent="1"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center" readingOrder="0"/>
    </dxf>
    <dxf>
      <alignment horizontal="center" readingOrder="0"/>
    </dxf>
    <dxf>
      <alignment horizontal="general" readingOrder="0"/>
    </dxf>
    <dxf>
      <alignment horizontal="general" readingOrder="0"/>
    </dxf>
    <dxf>
      <alignment vertical="center" readingOrder="0"/>
    </dxf>
    <dxf>
      <alignment vertical="center" readingOrder="0"/>
    </dxf>
    <dxf>
      <numFmt numFmtId="164" formatCode="0.0%"/>
    </dxf>
    <dxf>
      <alignment horizontal="left" relativeIndent="1" readingOrder="0"/>
    </dxf>
    <dxf>
      <alignment horizontal="left" relativeIndent="1" readingOrder="0"/>
    </dxf>
    <dxf>
      <alignment horizontal="left" relativeIndent="1" readingOrder="0"/>
    </dxf>
    <dxf>
      <alignment horizontal="left" relativeIndent="1" readingOrder="0"/>
    </dxf>
    <dxf>
      <alignment horizontal="left" relativeIndent="1" readingOrder="0"/>
    </dxf>
    <dxf>
      <alignment horizontal="left" relativeIndent="1" readingOrder="0"/>
    </dxf>
    <dxf>
      <alignment horizontal="left" relativeIndent="1" readingOrder="0"/>
    </dxf>
    <dxf>
      <alignment horizontal="left" relativeIndent="1" readingOrder="0"/>
    </dxf>
    <dxf>
      <alignment horizontal="left" relativeIndent="1" readingOrder="0"/>
    </dxf>
    <dxf>
      <alignment horizontal="left" relativeIndent="1" readingOrder="0"/>
    </dxf>
    <dxf>
      <alignment horizontal="left" relativeIndent="1" readingOrder="0"/>
    </dxf>
    <dxf>
      <alignment horizontal="left" relativeIndent="1" readingOrder="0"/>
    </dxf>
    <dxf>
      <alignment horizontal="left" relativeIndent="1" readingOrder="0"/>
    </dxf>
    <dxf>
      <alignment horizontal="left" relativeIndent="1" readingOrder="0"/>
    </dxf>
    <dxf>
      <alignment horizontal="left" relativeIndent="1" readingOrder="0"/>
    </dxf>
    <dxf>
      <alignment horizontal="left" relativeIndent="1" readingOrder="0"/>
    </dxf>
    <dxf>
      <alignment horizontal="left" relativeIndent="1" readingOrder="0"/>
    </dxf>
    <dxf>
      <alignment horizontal="left" relativeIndent="1" readingOrder="0"/>
    </dxf>
    <dxf>
      <alignment horizontal="left" relativeIndent="1"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vertical="center" readingOrder="0"/>
    </dxf>
    <dxf>
      <alignment vertical="center" readingOrder="0"/>
    </dxf>
    <dxf>
      <alignment horizontal="center" readingOrder="0"/>
    </dxf>
    <dxf>
      <alignment horizontal="center" readingOrder="0"/>
    </dxf>
    <dxf>
      <numFmt numFmtId="164" formatCode="0.0%"/>
    </dxf>
    <dxf>
      <alignment relativeIndent="1" readingOrder="0"/>
    </dxf>
    <dxf>
      <alignment relativeIndent="1" readingOrder="0"/>
    </dxf>
    <dxf>
      <alignment relativeIndent="1" readingOrder="0"/>
    </dxf>
    <dxf>
      <alignment horizontal="left" readingOrder="0"/>
    </dxf>
    <dxf>
      <alignment horizontal="left" readingOrder="0"/>
    </dxf>
    <dxf>
      <alignment horizontal="left" readingOrder="0"/>
    </dxf>
    <dxf>
      <alignment horizontal="general" readingOrder="0"/>
    </dxf>
    <dxf>
      <alignment horizontal="general" readingOrder="0"/>
    </dxf>
    <dxf>
      <alignment horizontal="general" readingOrder="0"/>
    </dxf>
    <dxf>
      <alignment horizontal="center" readingOrder="0"/>
    </dxf>
    <dxf>
      <alignment horizontal="center" readingOrder="0"/>
    </dxf>
    <dxf>
      <alignment horizontal="general" readingOrder="0"/>
    </dxf>
    <dxf>
      <alignment horizontal="general" readingOrder="0"/>
    </dxf>
    <dxf>
      <alignment vertical="center" readingOrder="0"/>
    </dxf>
    <dxf>
      <alignment vertical="center" readingOrder="0"/>
    </dxf>
    <dxf>
      <numFmt numFmtId="164" formatCode="0.0%"/>
    </dxf>
    <dxf>
      <alignment relativeIndent="1" readingOrder="0"/>
    </dxf>
    <dxf>
      <alignment relativeIndent="1" readingOrder="0"/>
    </dxf>
    <dxf>
      <alignment relativeIndent="1" readingOrder="0"/>
    </dxf>
    <dxf>
      <alignment horizontal="left" readingOrder="0"/>
    </dxf>
    <dxf>
      <alignment horizontal="left" readingOrder="0"/>
    </dxf>
    <dxf>
      <alignment horizontal="left" readingOrder="0"/>
    </dxf>
    <dxf>
      <alignment horizontal="center" readingOrder="0"/>
    </dxf>
    <dxf>
      <alignment horizontal="center" readingOrder="0"/>
    </dxf>
    <dxf>
      <alignment horizontal="general" readingOrder="0"/>
    </dxf>
    <dxf>
      <alignment horizontal="general" readingOrder="0"/>
    </dxf>
    <dxf>
      <alignment vertical="center" readingOrder="0"/>
    </dxf>
    <dxf>
      <alignment vertical="center" readingOrder="0"/>
    </dxf>
    <dxf>
      <numFmt numFmtId="164" formatCode="0.0%"/>
    </dxf>
    <dxf>
      <numFmt numFmtId="164" formatCode="0.0%"/>
    </dxf>
    <dxf>
      <alignment relativeIndent="1" readingOrder="0"/>
    </dxf>
    <dxf>
      <alignment relativeIndent="1" readingOrder="0"/>
    </dxf>
    <dxf>
      <alignment relativeIndent="1" readingOrder="0"/>
    </dxf>
    <dxf>
      <alignment horizontal="left" readingOrder="0"/>
    </dxf>
    <dxf>
      <alignment horizontal="left" readingOrder="0"/>
    </dxf>
    <dxf>
      <alignment horizontal="left" readingOrder="0"/>
    </dxf>
    <dxf>
      <alignment vertical="center" readingOrder="0"/>
    </dxf>
    <dxf>
      <alignment vertical="center" readingOrder="0"/>
    </dxf>
    <dxf>
      <alignment horizontal="center" readingOrder="0"/>
    </dxf>
    <dxf>
      <alignment horizontal="center" readingOrder="0"/>
    </dxf>
    <dxf>
      <numFmt numFmtId="164" formatCode="0.0%"/>
    </dxf>
    <dxf>
      <numFmt numFmtId="164" formatCode="0.0%"/>
    </dxf>
    <dxf>
      <numFmt numFmtId="164" formatCode="0.0%"/>
    </dxf>
    <dxf>
      <numFmt numFmtId="164" formatCode="0.0%"/>
    </dxf>
    <dxf>
      <numFmt numFmtId="14" formatCode="0.00%"/>
    </dxf>
    <dxf>
      <alignment vertical="center" readingOrder="0"/>
    </dxf>
    <dxf>
      <alignment horizontal="center" readingOrder="0"/>
    </dxf>
    <dxf>
      <numFmt numFmtId="164" formatCode="0.0%"/>
    </dxf>
    <dxf>
      <numFmt numFmtId="14" formatCode="0.00%"/>
    </dxf>
    <dxf>
      <alignment vertical="center" readingOrder="0"/>
    </dxf>
    <dxf>
      <alignment horizontal="center" readingOrder="0"/>
    </dxf>
    <dxf>
      <numFmt numFmtId="164" formatCode="0.0%"/>
    </dxf>
    <dxf>
      <numFmt numFmtId="14" formatCode="0.00%"/>
    </dxf>
    <dxf>
      <alignment vertical="center" readingOrder="0"/>
    </dxf>
    <dxf>
      <alignment horizontal="center" readingOrder="0"/>
    </dxf>
    <dxf>
      <numFmt numFmtId="164" formatCode="0.0%"/>
    </dxf>
    <dxf>
      <numFmt numFmtId="14" formatCode="0.00%"/>
    </dxf>
    <dxf>
      <alignment vertical="center" readingOrder="0"/>
    </dxf>
    <dxf>
      <alignment horizontal="center" readingOrder="0"/>
    </dxf>
    <dxf>
      <alignment vertical="center" readingOrder="0"/>
    </dxf>
    <dxf>
      <alignment vertical="center" readingOrder="0"/>
    </dxf>
    <dxf>
      <alignment horizontal="center" readingOrder="0"/>
    </dxf>
    <dxf>
      <alignment horizontal="center" readingOrder="0"/>
    </dxf>
    <dxf>
      <numFmt numFmtId="164" formatCode="0.0%"/>
    </dxf>
    <dxf>
      <numFmt numFmtId="164" formatCode="0.0%"/>
    </dxf>
    <dxf>
      <numFmt numFmtId="164" formatCode="0.0%"/>
    </dxf>
    <dxf>
      <numFmt numFmtId="14" formatCode="0.00%"/>
    </dxf>
    <dxf>
      <alignment horizontal="center" readingOrder="0"/>
    </dxf>
    <dxf>
      <alignment horizontal="general" readingOrder="0"/>
    </dxf>
    <dxf>
      <alignment vertical="center" readingOrder="0"/>
    </dxf>
    <dxf>
      <alignment vertical="bottom" readingOrder="0"/>
    </dxf>
    <dxf>
      <alignment vertical="center" readingOrder="0"/>
    </dxf>
    <dxf>
      <alignment horizontal="center" readingOrder="0"/>
    </dxf>
    <dxf>
      <alignment horizontal="center" readingOrder="0"/>
    </dxf>
    <dxf>
      <alignment horizontal="general" readingOrder="0"/>
    </dxf>
    <dxf>
      <alignment horizontal="general" readingOrder="0"/>
    </dxf>
    <dxf>
      <alignment vertical="center" readingOrder="0"/>
    </dxf>
    <dxf>
      <alignment vertical="center" readingOrder="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4" formatCode="0.00%"/>
    </dxf>
    <dxf>
      <alignment vertical="center" readingOrder="0"/>
    </dxf>
    <dxf>
      <alignment horizontal="center" readingOrder="0"/>
    </dxf>
    <dxf>
      <numFmt numFmtId="164" formatCode="0.0%"/>
    </dxf>
    <dxf>
      <numFmt numFmtId="14" formatCode="0.00%"/>
    </dxf>
    <dxf>
      <alignment vertical="center" readingOrder="0"/>
    </dxf>
    <dxf>
      <alignment horizontal="center" readingOrder="0"/>
    </dxf>
    <dxf>
      <numFmt numFmtId="164" formatCode="0.0%"/>
    </dxf>
    <dxf>
      <numFmt numFmtId="14" formatCode="0.00%"/>
    </dxf>
    <dxf>
      <alignment vertical="center" readingOrder="0"/>
    </dxf>
    <dxf>
      <alignment horizontal="center" readingOrder="0"/>
    </dxf>
    <dxf>
      <numFmt numFmtId="164" formatCode="0.0%"/>
    </dxf>
    <dxf>
      <numFmt numFmtId="14" formatCode="0.00%"/>
    </dxf>
    <dxf>
      <alignment vertical="center" readingOrder="0"/>
    </dxf>
    <dxf>
      <alignment horizontal="center" readingOrder="0"/>
    </dxf>
    <dxf>
      <numFmt numFmtId="164" formatCode="0.0%"/>
    </dxf>
    <dxf>
      <numFmt numFmtId="14" formatCode="0.00%"/>
    </dxf>
    <dxf>
      <alignment vertical="center" readingOrder="0"/>
    </dxf>
    <dxf>
      <alignment horizontal="center" readingOrder="0"/>
    </dxf>
    <dxf>
      <alignment relativeIndent="1" readingOrder="0"/>
    </dxf>
    <dxf>
      <alignment relativeIndent="1" readingOrder="0"/>
    </dxf>
    <dxf>
      <alignment relativeIndent="1" readingOrder="0"/>
    </dxf>
    <dxf>
      <alignment relativeIndent="1" readingOrder="0"/>
    </dxf>
    <dxf>
      <alignment relativeIndent="1" readingOrder="0"/>
    </dxf>
    <dxf>
      <alignment relativeIndent="1" readingOrder="0"/>
    </dxf>
    <dxf>
      <alignment relativeIndent="1" readingOrder="0"/>
    </dxf>
    <dxf>
      <alignment relativeIndent="1" readingOrder="0"/>
    </dxf>
    <dxf>
      <alignment relativeIndent="1" readingOrder="0"/>
    </dxf>
    <dxf>
      <alignment relativeIndent="1" readingOrder="0"/>
    </dxf>
    <dxf>
      <alignment relativeIndent="1" readingOrder="0"/>
    </dxf>
    <dxf>
      <alignment relativeIndent="1" readingOrder="0"/>
    </dxf>
    <dxf>
      <alignment relativeIndent="1" readingOrder="0"/>
    </dxf>
    <dxf>
      <alignment relativeIndent="1" readingOrder="0"/>
    </dxf>
    <dxf>
      <alignment relativeIndent="1" readingOrder="0"/>
    </dxf>
    <dxf>
      <alignment relativeIndent="1" readingOrder="0"/>
    </dxf>
    <dxf>
      <alignment relativeIndent="1" readingOrder="0"/>
    </dxf>
    <dxf>
      <alignment relativeIndent="1" readingOrder="0"/>
    </dxf>
    <dxf>
      <alignment relativeIndent="1" readingOrder="0"/>
    </dxf>
    <dxf>
      <alignment relativeIndent="1" readingOrder="0"/>
    </dxf>
    <dxf>
      <alignment relativeIndent="1"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alignment vertical="center" readingOrder="0"/>
    </dxf>
    <dxf>
      <alignment horizontal="center" readingOrder="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4" formatCode="0.00%"/>
    </dxf>
    <dxf>
      <alignment vertical="center" readingOrder="0"/>
    </dxf>
    <dxf>
      <alignment horizontal="center" readingOrder="0"/>
    </dxf>
  </dxfs>
  <tableStyles count="0" defaultTableStyle="TableStyleMedium2" defaultPivotStyle="PivotStyleLight16"/>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2.xml"/><Relationship Id="rId21" Type="http://schemas.openxmlformats.org/officeDocument/2006/relationships/worksheet" Target="worksheets/sheet21.xml"/><Relationship Id="rId34" Type="http://schemas.microsoft.com/office/2007/relationships/slicerCache" Target="slicerCaches/slicerCache7.xml"/><Relationship Id="rId42" Type="http://schemas.microsoft.com/office/2007/relationships/slicerCache" Target="slicerCaches/slicerCache15.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7/relationships/slicerCache" Target="slicerCaches/slicerCache5.xml"/><Relationship Id="rId37" Type="http://schemas.microsoft.com/office/2007/relationships/slicerCache" Target="slicerCaches/slicerCache10.xml"/><Relationship Id="rId40" Type="http://schemas.microsoft.com/office/2007/relationships/slicerCache" Target="slicerCaches/slicerCache13.xml"/><Relationship Id="rId45" Type="http://schemas.microsoft.com/office/2007/relationships/slicerCache" Target="slicerCaches/slicerCache18.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7/relationships/slicerCache" Target="slicerCaches/slicerCache1.xml"/><Relationship Id="rId36" Type="http://schemas.microsoft.com/office/2007/relationships/slicerCache" Target="slicerCaches/slicerCache9.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4.xml"/><Relationship Id="rId44" Type="http://schemas.microsoft.com/office/2007/relationships/slicerCache" Target="slicerCaches/slicerCache1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microsoft.com/office/2007/relationships/slicerCache" Target="slicerCaches/slicerCache3.xml"/><Relationship Id="rId35" Type="http://schemas.microsoft.com/office/2007/relationships/slicerCache" Target="slicerCaches/slicerCache8.xml"/><Relationship Id="rId43" Type="http://schemas.microsoft.com/office/2007/relationships/slicerCache" Target="slicerCaches/slicerCache16.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7/relationships/slicerCache" Target="slicerCaches/slicerCache6.xml"/><Relationship Id="rId38" Type="http://schemas.microsoft.com/office/2007/relationships/slicerCache" Target="slicerCaches/slicerCache11.xml"/><Relationship Id="rId46" Type="http://schemas.microsoft.com/office/2007/relationships/slicerCache" Target="slicerCaches/slicerCache19.xml"/><Relationship Id="rId20" Type="http://schemas.openxmlformats.org/officeDocument/2006/relationships/worksheet" Target="worksheets/sheet20.xml"/><Relationship Id="rId41" Type="http://schemas.microsoft.com/office/2007/relationships/slicerCache" Target="slicerCaches/slicerCache14.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[example_logistics - 28092019.xlsm]DASHBOARD!PivotTable1</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
        <c:idx val="2"/>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pivotFmt>
      <c:pivotFmt>
        <c:idx val="4"/>
        <c:spPr>
          <a:solidFill>
            <a:schemeClr val="accent1">
              <a:lumMod val="75000"/>
            </a:schemeClr>
          </a:solidFill>
          <a:ln>
            <a:noFill/>
          </a:ln>
          <a:effectLst/>
        </c:spPr>
        <c:marker>
          <c:symbol val="none"/>
        </c:marker>
        <c:dLbl>
          <c:idx val="0"/>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5"/>
        <c:spPr>
          <a:noFill/>
          <a:ln>
            <a:noFill/>
          </a:ln>
          <a:effectLst/>
        </c:spPr>
        <c:marker>
          <c:symbol val="none"/>
        </c:marker>
      </c:pivotFmt>
    </c:pivotFmts>
    <c:plotArea>
      <c:layout>
        <c:manualLayout>
          <c:layoutTarget val="inner"/>
          <c:xMode val="edge"/>
          <c:yMode val="edge"/>
          <c:x val="0.10786039891047838"/>
          <c:y val="6.7011168424610579E-2"/>
          <c:w val="0.83791308822509625"/>
          <c:h val="0.76658374116921535"/>
        </c:manualLayout>
      </c:layout>
      <c:barChart>
        <c:barDir val="col"/>
        <c:grouping val="clustered"/>
        <c:varyColors val="0"/>
        <c:ser>
          <c:idx val="0"/>
          <c:order val="0"/>
          <c:tx>
            <c:strRef>
              <c:f>DASHBOARD!$F$28</c:f>
              <c:strCache>
                <c:ptCount val="1"/>
                <c:pt idx="0">
                  <c:v>Count</c:v>
                </c:pt>
              </c:strCache>
            </c:strRef>
          </c:tx>
          <c:spPr>
            <a:solidFill>
              <a:schemeClr val="accent1">
                <a:lumMod val="75000"/>
              </a:schemeClr>
            </a:solidFill>
            <a:ln>
              <a:noFill/>
            </a:ln>
            <a:effectLst/>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layout/>
                <c15:showLeaderLines val="1"/>
                <c15:leaderLines>
                  <c:spPr>
                    <a:ln w="9525" cap="flat" cmpd="sng" algn="ctr">
                      <a:solidFill>
                        <a:schemeClr val="tx1">
                          <a:lumMod val="35000"/>
                          <a:lumOff val="65000"/>
                        </a:schemeClr>
                      </a:solidFill>
                      <a:round/>
                    </a:ln>
                    <a:effectLst/>
                  </c:spPr>
                </c15:leaderLines>
              </c:ext>
            </c:extLst>
          </c:dLbls>
          <c:cat>
            <c:strRef>
              <c:f>DASHBOARD!$E$29:$E$34</c:f>
              <c:strCache>
                <c:ptCount val="5"/>
                <c:pt idx="0">
                  <c:v>Product A</c:v>
                </c:pt>
                <c:pt idx="1">
                  <c:v>Product B</c:v>
                </c:pt>
                <c:pt idx="2">
                  <c:v>Product C</c:v>
                </c:pt>
                <c:pt idx="3">
                  <c:v>Product D</c:v>
                </c:pt>
                <c:pt idx="4">
                  <c:v>Product E</c:v>
                </c:pt>
              </c:strCache>
            </c:strRef>
          </c:cat>
          <c:val>
            <c:numRef>
              <c:f>DASHBOARD!$F$29:$F$34</c:f>
              <c:numCache>
                <c:formatCode>General</c:formatCode>
                <c:ptCount val="5"/>
                <c:pt idx="0">
                  <c:v>193</c:v>
                </c:pt>
                <c:pt idx="1">
                  <c:v>193</c:v>
                </c:pt>
                <c:pt idx="2">
                  <c:v>192</c:v>
                </c:pt>
                <c:pt idx="3">
                  <c:v>194</c:v>
                </c:pt>
                <c:pt idx="4">
                  <c:v>194</c:v>
                </c:pt>
              </c:numCache>
            </c:numRef>
          </c:val>
          <c:extLst>
            <c:ext xmlns:c16="http://schemas.microsoft.com/office/drawing/2014/chart" uri="{C3380CC4-5D6E-409C-BE32-E72D297353CC}">
              <c16:uniqueId val="{00000000-3C15-4543-AA95-B35AA9200641}"/>
            </c:ext>
          </c:extLst>
        </c:ser>
        <c:ser>
          <c:idx val="1"/>
          <c:order val="1"/>
          <c:tx>
            <c:strRef>
              <c:f>DASHBOARD!$G$28</c:f>
              <c:strCache>
                <c:ptCount val="1"/>
                <c:pt idx="0">
                  <c:v>% of Total</c:v>
                </c:pt>
              </c:strCache>
            </c:strRef>
          </c:tx>
          <c:spPr>
            <a:noFill/>
            <a:ln>
              <a:noFill/>
            </a:ln>
            <a:effectLst/>
          </c:spPr>
          <c:invertIfNegative val="0"/>
          <c:cat>
            <c:strRef>
              <c:f>DASHBOARD!$E$29:$E$34</c:f>
              <c:strCache>
                <c:ptCount val="5"/>
                <c:pt idx="0">
                  <c:v>Product A</c:v>
                </c:pt>
                <c:pt idx="1">
                  <c:v>Product B</c:v>
                </c:pt>
                <c:pt idx="2">
                  <c:v>Product C</c:v>
                </c:pt>
                <c:pt idx="3">
                  <c:v>Product D</c:v>
                </c:pt>
                <c:pt idx="4">
                  <c:v>Product E</c:v>
                </c:pt>
              </c:strCache>
            </c:strRef>
          </c:cat>
          <c:val>
            <c:numRef>
              <c:f>DASHBOARD!$G$29:$G$34</c:f>
              <c:numCache>
                <c:formatCode>0.0%</c:formatCode>
                <c:ptCount val="5"/>
                <c:pt idx="0">
                  <c:v>0.19979296066252589</c:v>
                </c:pt>
                <c:pt idx="1">
                  <c:v>0.19979296066252589</c:v>
                </c:pt>
                <c:pt idx="2">
                  <c:v>0.19875776397515527</c:v>
                </c:pt>
                <c:pt idx="3">
                  <c:v>0.20082815734989648</c:v>
                </c:pt>
                <c:pt idx="4">
                  <c:v>0.20082815734989648</c:v>
                </c:pt>
              </c:numCache>
            </c:numRef>
          </c:val>
          <c:extLst>
            <c:ext xmlns:c16="http://schemas.microsoft.com/office/drawing/2014/chart" uri="{C3380CC4-5D6E-409C-BE32-E72D297353CC}">
              <c16:uniqueId val="{00000001-3C15-4543-AA95-B35AA9200641}"/>
            </c:ext>
          </c:extLst>
        </c:ser>
        <c:dLbls>
          <c:showLegendKey val="0"/>
          <c:showVal val="0"/>
          <c:showCatName val="0"/>
          <c:showSerName val="0"/>
          <c:showPercent val="0"/>
          <c:showBubbleSize val="0"/>
        </c:dLbls>
        <c:gapWidth val="219"/>
        <c:overlap val="100"/>
        <c:axId val="2014655791"/>
        <c:axId val="2014656207"/>
      </c:barChart>
      <c:catAx>
        <c:axId val="2014655791"/>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Product</a:t>
                </a:r>
              </a:p>
            </c:rich>
          </c:tx>
          <c:layout>
            <c:manualLayout>
              <c:xMode val="edge"/>
              <c:yMode val="edge"/>
              <c:x val="0.47738253655481772"/>
              <c:y val="0.91701881138761998"/>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14656207"/>
        <c:crosses val="autoZero"/>
        <c:auto val="1"/>
        <c:lblAlgn val="ctr"/>
        <c:lblOffset val="100"/>
        <c:noMultiLvlLbl val="0"/>
      </c:catAx>
      <c:valAx>
        <c:axId val="2014656207"/>
        <c:scaling>
          <c:orientation val="minMax"/>
          <c:min val="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sz="1000">
                    <a:solidFill>
                      <a:sysClr val="windowText" lastClr="000000"/>
                    </a:solidFill>
                  </a:rPr>
                  <a:t>Count</a:t>
                </a:r>
              </a:p>
            </c:rich>
          </c:tx>
          <c:layout>
            <c:manualLayout>
              <c:xMode val="edge"/>
              <c:yMode val="edge"/>
              <c:x val="1.3046544181691159E-2"/>
              <c:y val="0.4001121293990923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14655791"/>
        <c:crosses val="autoZero"/>
        <c:crossBetween val="between"/>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[example_logistics - 28092019.xlsm]DASHBOARD!PivotTable2</c:name>
    <c:fmtId val="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noFill/>
          <a:ln>
            <a:solidFill>
              <a:schemeClr val="tx1"/>
            </a:solidFill>
          </a:ln>
          <a:effectLst/>
        </c:spPr>
        <c:marker>
          <c:symbol val="none"/>
        </c:marker>
      </c:pivotFmt>
      <c:pivotFmt>
        <c:idx val="4"/>
        <c:spPr>
          <a:solidFill>
            <a:schemeClr val="accent1">
              <a:lumMod val="75000"/>
            </a:schemeClr>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noFill/>
          <a:ln>
            <a:noFill/>
          </a:ln>
          <a:effectLst/>
        </c:spPr>
        <c:marker>
          <c:symbol val="none"/>
        </c:marker>
      </c:pivotFmt>
    </c:pivotFmts>
    <c:plotArea>
      <c:layout>
        <c:manualLayout>
          <c:layoutTarget val="inner"/>
          <c:xMode val="edge"/>
          <c:yMode val="edge"/>
          <c:x val="0.12189748340280994"/>
          <c:y val="5.9470273058193572E-2"/>
          <c:w val="0.85114173228346457"/>
          <c:h val="0.77739721560047748"/>
        </c:manualLayout>
      </c:layout>
      <c:barChart>
        <c:barDir val="col"/>
        <c:grouping val="clustered"/>
        <c:varyColors val="0"/>
        <c:ser>
          <c:idx val="0"/>
          <c:order val="0"/>
          <c:tx>
            <c:strRef>
              <c:f>DASHBOARD!$K$60</c:f>
              <c:strCache>
                <c:ptCount val="1"/>
                <c:pt idx="0">
                  <c:v>Count</c:v>
                </c:pt>
              </c:strCache>
            </c:strRef>
          </c:tx>
          <c:spPr>
            <a:solidFill>
              <a:schemeClr val="accent1">
                <a:lumMod val="75000"/>
              </a:schemeClr>
            </a:solidFill>
            <a:ln>
              <a:noFill/>
            </a:ln>
            <a:effectLst/>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DASHBOARD!$J$61:$J$64</c:f>
              <c:strCache>
                <c:ptCount val="3"/>
                <c:pt idx="0">
                  <c:v>Customer A</c:v>
                </c:pt>
                <c:pt idx="1">
                  <c:v>Customer B</c:v>
                </c:pt>
                <c:pt idx="2">
                  <c:v>Customer C</c:v>
                </c:pt>
              </c:strCache>
            </c:strRef>
          </c:cat>
          <c:val>
            <c:numRef>
              <c:f>DASHBOARD!$K$61:$K$64</c:f>
              <c:numCache>
                <c:formatCode>General</c:formatCode>
                <c:ptCount val="3"/>
                <c:pt idx="0">
                  <c:v>322</c:v>
                </c:pt>
                <c:pt idx="1">
                  <c:v>322</c:v>
                </c:pt>
                <c:pt idx="2">
                  <c:v>322</c:v>
                </c:pt>
              </c:numCache>
            </c:numRef>
          </c:val>
          <c:extLst>
            <c:ext xmlns:c16="http://schemas.microsoft.com/office/drawing/2014/chart" uri="{C3380CC4-5D6E-409C-BE32-E72D297353CC}">
              <c16:uniqueId val="{00000000-8D99-4DB6-BAED-ECBE80ECDA9A}"/>
            </c:ext>
          </c:extLst>
        </c:ser>
        <c:ser>
          <c:idx val="1"/>
          <c:order val="1"/>
          <c:tx>
            <c:strRef>
              <c:f>DASHBOARD!$L$60</c:f>
              <c:strCache>
                <c:ptCount val="1"/>
                <c:pt idx="0">
                  <c:v>% of Total</c:v>
                </c:pt>
              </c:strCache>
            </c:strRef>
          </c:tx>
          <c:spPr>
            <a:noFill/>
            <a:ln>
              <a:noFill/>
            </a:ln>
            <a:effectLst/>
          </c:spPr>
          <c:invertIfNegative val="0"/>
          <c:cat>
            <c:strRef>
              <c:f>DASHBOARD!$J$61:$J$64</c:f>
              <c:strCache>
                <c:ptCount val="3"/>
                <c:pt idx="0">
                  <c:v>Customer A</c:v>
                </c:pt>
                <c:pt idx="1">
                  <c:v>Customer B</c:v>
                </c:pt>
                <c:pt idx="2">
                  <c:v>Customer C</c:v>
                </c:pt>
              </c:strCache>
            </c:strRef>
          </c:cat>
          <c:val>
            <c:numRef>
              <c:f>DASHBOARD!$L$61:$L$64</c:f>
              <c:numCache>
                <c:formatCode>0.0%</c:formatCode>
                <c:ptCount val="3"/>
                <c:pt idx="0">
                  <c:v>0.33333333333333331</c:v>
                </c:pt>
                <c:pt idx="1">
                  <c:v>0.33333333333333331</c:v>
                </c:pt>
                <c:pt idx="2">
                  <c:v>0.33333333333333331</c:v>
                </c:pt>
              </c:numCache>
            </c:numRef>
          </c:val>
          <c:extLst>
            <c:ext xmlns:c16="http://schemas.microsoft.com/office/drawing/2014/chart" uri="{C3380CC4-5D6E-409C-BE32-E72D297353CC}">
              <c16:uniqueId val="{00000001-8D99-4DB6-BAED-ECBE80ECDA9A}"/>
            </c:ext>
          </c:extLst>
        </c:ser>
        <c:dLbls>
          <c:showLegendKey val="0"/>
          <c:showVal val="0"/>
          <c:showCatName val="0"/>
          <c:showSerName val="0"/>
          <c:showPercent val="0"/>
          <c:showBubbleSize val="0"/>
        </c:dLbls>
        <c:gapWidth val="219"/>
        <c:overlap val="100"/>
        <c:axId val="334198399"/>
        <c:axId val="334188831"/>
      </c:barChart>
      <c:catAx>
        <c:axId val="334198399"/>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Customer</a:t>
                </a:r>
              </a:p>
            </c:rich>
          </c:tx>
          <c:layout>
            <c:manualLayout>
              <c:xMode val="edge"/>
              <c:yMode val="edge"/>
              <c:x val="0.49162266481395706"/>
              <c:y val="0.91417148510784774"/>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34188831"/>
        <c:crosses val="autoZero"/>
        <c:auto val="1"/>
        <c:lblAlgn val="ctr"/>
        <c:lblOffset val="100"/>
        <c:noMultiLvlLbl val="0"/>
      </c:catAx>
      <c:valAx>
        <c:axId val="334188831"/>
        <c:scaling>
          <c:orientation val="minMax"/>
        </c:scaling>
        <c:delete val="0"/>
        <c:axPos val="l"/>
        <c:majorGridlines>
          <c:spPr>
            <a:ln w="9525" cap="flat" cmpd="sng" algn="ctr">
              <a:solidFill>
                <a:sysClr val="windowText" lastClr="000000"/>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Count</a:t>
                </a:r>
              </a:p>
            </c:rich>
          </c:tx>
          <c:layout>
            <c:manualLayout>
              <c:xMode val="edge"/>
              <c:yMode val="edge"/>
              <c:x val="1.7156862745098041E-2"/>
              <c:y val="0.3983304172384853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34198399"/>
        <c:crosses val="autoZero"/>
        <c:crossBetween val="between"/>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[example_logistics - 28092019.xlsm]DASHBOARD!PivotTable3</c:name>
    <c:fmtId val="10"/>
  </c:pivotSource>
  <c:chart>
    <c:autoTitleDeleted val="0"/>
    <c:pivotFmts>
      <c:pivotFmt>
        <c:idx val="0"/>
        <c:spPr>
          <a:solidFill>
            <a:schemeClr val="accent1"/>
          </a:solidFill>
          <a:ln>
            <a:noFill/>
          </a:ln>
          <a:effectLst/>
        </c:spPr>
        <c:marker>
          <c:symbol val="none"/>
        </c:marker>
      </c:pivotFmt>
      <c:pivotFmt>
        <c:idx val="1"/>
        <c:spPr>
          <a:solidFill>
            <a:schemeClr val="accent1">
              <a:lumMod val="75000"/>
            </a:schemeClr>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pivotFmt>
      <c:pivotFmt>
        <c:idx val="3"/>
        <c:spPr>
          <a:solidFill>
            <a:schemeClr val="accent1">
              <a:lumMod val="75000"/>
            </a:schemeClr>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noFill/>
          <a:ln>
            <a:noFill/>
          </a:ln>
          <a:effectLst/>
        </c:spPr>
        <c:marker>
          <c:symbol val="none"/>
        </c:marker>
      </c:pivotFmt>
      <c:pivotFmt>
        <c:idx val="5"/>
        <c:spPr>
          <a:solidFill>
            <a:schemeClr val="accent1">
              <a:lumMod val="75000"/>
            </a:schemeClr>
          </a:solidFill>
          <a:ln>
            <a:noFill/>
          </a:ln>
          <a:effectLst/>
        </c:spPr>
      </c:pivotFmt>
    </c:pivotFmts>
    <c:plotArea>
      <c:layout>
        <c:manualLayout>
          <c:layoutTarget val="inner"/>
          <c:xMode val="edge"/>
          <c:yMode val="edge"/>
          <c:x val="0.13301642546521006"/>
          <c:y val="4.6586947517819423E-2"/>
          <c:w val="0.84003444550093265"/>
          <c:h val="0.79076824777719901"/>
        </c:manualLayout>
      </c:layout>
      <c:barChart>
        <c:barDir val="col"/>
        <c:grouping val="clustered"/>
        <c:varyColors val="0"/>
        <c:ser>
          <c:idx val="0"/>
          <c:order val="0"/>
          <c:tx>
            <c:strRef>
              <c:f>DASHBOARD!$F$59</c:f>
              <c:strCache>
                <c:ptCount val="1"/>
                <c:pt idx="0">
                  <c:v>Count</c:v>
                </c:pt>
              </c:strCache>
            </c:strRef>
          </c:tx>
          <c:spPr>
            <a:solidFill>
              <a:schemeClr val="accent1">
                <a:lumMod val="75000"/>
              </a:schemeClr>
            </a:solidFill>
            <a:ln>
              <a:noFill/>
            </a:ln>
            <a:effectLst/>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DASHBOARD!$E$60:$E$62</c:f>
              <c:strCache>
                <c:ptCount val="2"/>
                <c:pt idx="0">
                  <c:v>0000001</c:v>
                </c:pt>
                <c:pt idx="1">
                  <c:v>0000002</c:v>
                </c:pt>
              </c:strCache>
            </c:strRef>
          </c:cat>
          <c:val>
            <c:numRef>
              <c:f>DASHBOARD!$F$60:$F$62</c:f>
              <c:numCache>
                <c:formatCode>General</c:formatCode>
                <c:ptCount val="2"/>
                <c:pt idx="0">
                  <c:v>916</c:v>
                </c:pt>
                <c:pt idx="1">
                  <c:v>50</c:v>
                </c:pt>
              </c:numCache>
            </c:numRef>
          </c:val>
          <c:extLst>
            <c:ext xmlns:c16="http://schemas.microsoft.com/office/drawing/2014/chart" uri="{C3380CC4-5D6E-409C-BE32-E72D297353CC}">
              <c16:uniqueId val="{00000000-010D-4F17-9BF1-F6F4B82B9E17}"/>
            </c:ext>
          </c:extLst>
        </c:ser>
        <c:ser>
          <c:idx val="1"/>
          <c:order val="1"/>
          <c:tx>
            <c:strRef>
              <c:f>DASHBOARD!$G$59</c:f>
              <c:strCache>
                <c:ptCount val="1"/>
                <c:pt idx="0">
                  <c:v>% of Total</c:v>
                </c:pt>
              </c:strCache>
            </c:strRef>
          </c:tx>
          <c:spPr>
            <a:noFill/>
            <a:ln>
              <a:noFill/>
            </a:ln>
            <a:effectLst/>
          </c:spPr>
          <c:invertIfNegative val="0"/>
          <c:cat>
            <c:strRef>
              <c:f>DASHBOARD!$E$60:$E$62</c:f>
              <c:strCache>
                <c:ptCount val="2"/>
                <c:pt idx="0">
                  <c:v>0000001</c:v>
                </c:pt>
                <c:pt idx="1">
                  <c:v>0000002</c:v>
                </c:pt>
              </c:strCache>
            </c:strRef>
          </c:cat>
          <c:val>
            <c:numRef>
              <c:f>DASHBOARD!$G$60:$G$62</c:f>
              <c:numCache>
                <c:formatCode>0.0%</c:formatCode>
                <c:ptCount val="2"/>
                <c:pt idx="0">
                  <c:v>0.94824016563146996</c:v>
                </c:pt>
                <c:pt idx="1">
                  <c:v>5.1759834368530024E-2</c:v>
                </c:pt>
              </c:numCache>
            </c:numRef>
          </c:val>
          <c:extLst>
            <c:ext xmlns:c16="http://schemas.microsoft.com/office/drawing/2014/chart" uri="{C3380CC4-5D6E-409C-BE32-E72D297353CC}">
              <c16:uniqueId val="{00000001-010D-4F17-9BF1-F6F4B82B9E17}"/>
            </c:ext>
          </c:extLst>
        </c:ser>
        <c:dLbls>
          <c:showLegendKey val="0"/>
          <c:showVal val="0"/>
          <c:showCatName val="0"/>
          <c:showSerName val="0"/>
          <c:showPercent val="0"/>
          <c:showBubbleSize val="0"/>
        </c:dLbls>
        <c:gapWidth val="219"/>
        <c:overlap val="100"/>
        <c:axId val="1647230031"/>
        <c:axId val="1647231279"/>
      </c:barChart>
      <c:catAx>
        <c:axId val="1647230031"/>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Status Code</a:t>
                </a:r>
              </a:p>
            </c:rich>
          </c:tx>
          <c:layout>
            <c:manualLayout>
              <c:xMode val="edge"/>
              <c:yMode val="edge"/>
              <c:x val="0.47666353964174435"/>
              <c:y val="0.8890170187421591"/>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647231279"/>
        <c:crosses val="autoZero"/>
        <c:auto val="1"/>
        <c:lblAlgn val="ctr"/>
        <c:lblOffset val="100"/>
        <c:noMultiLvlLbl val="0"/>
      </c:catAx>
      <c:valAx>
        <c:axId val="1647231279"/>
        <c:scaling>
          <c:orientation val="minMax"/>
        </c:scaling>
        <c:delete val="0"/>
        <c:axPos val="l"/>
        <c:majorGridlines>
          <c:spPr>
            <a:ln w="9525" cap="flat" cmpd="sng" algn="ctr">
              <a:solidFill>
                <a:sysClr val="windowText" lastClr="000000"/>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Count</a:t>
                </a:r>
              </a:p>
            </c:rich>
          </c:tx>
          <c:layout>
            <c:manualLayout>
              <c:xMode val="edge"/>
              <c:yMode val="edge"/>
              <c:x val="1.4699524927558542E-2"/>
              <c:y val="0.3859290077613787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647230031"/>
        <c:crosses val="autoZero"/>
        <c:crossBetween val="between"/>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[example_logistics - 28092019.xlsm]DASHBOARD!PivotTable4</c:name>
    <c:fmtId val="14"/>
  </c:pivotSource>
  <c:chart>
    <c:autoTitleDeleted val="0"/>
    <c:pivotFmts>
      <c:pivotFmt>
        <c:idx val="0"/>
        <c:spPr>
          <a:solidFill>
            <a:schemeClr val="accent1"/>
          </a:solidFill>
          <a:ln>
            <a:noFill/>
          </a:ln>
          <a:effectLst/>
        </c:spPr>
        <c:marker>
          <c:symbol val="none"/>
        </c:marker>
      </c:pivotFmt>
      <c:pivotFmt>
        <c:idx val="1"/>
        <c:spPr>
          <a:solidFill>
            <a:schemeClr val="accent1">
              <a:lumMod val="75000"/>
            </a:schemeClr>
          </a:solidFill>
          <a:ln>
            <a:solidFill>
              <a:schemeClr val="tx1"/>
            </a:solidFill>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lumMod val="75000"/>
              </a:schemeClr>
            </a:solidFill>
            <a:round/>
          </a:ln>
          <a:effectLst/>
        </c:spPr>
        <c:marker>
          <c:symbol val="none"/>
        </c:marker>
      </c:pivotFmt>
      <c:pivotFmt>
        <c:idx val="4"/>
        <c:marker>
          <c:spPr>
            <a:solidFill>
              <a:schemeClr val="accent1">
                <a:lumMod val="75000"/>
              </a:schemeClr>
            </a:solidFill>
            <a:ln w="9525">
              <a:solidFill>
                <a:schemeClr val="accent1">
                  <a:lumMod val="75000"/>
                </a:schemeClr>
              </a:solidFill>
            </a:ln>
            <a:effectLst/>
          </c:spPr>
        </c:marker>
      </c:pivotFmt>
      <c:pivotFmt>
        <c:idx val="5"/>
        <c:spPr>
          <a:ln w="28575" cap="rnd">
            <a:solidFill>
              <a:schemeClr val="accent1">
                <a:lumMod val="75000"/>
              </a:schemeClr>
            </a:solidFill>
            <a:round/>
          </a:ln>
          <a:effectLst/>
        </c:spPr>
        <c:marker>
          <c:symbol val="none"/>
        </c:marker>
      </c:pivotFmt>
      <c:pivotFmt>
        <c:idx val="6"/>
        <c:spPr>
          <a:ln w="28575" cap="rnd">
            <a:noFill/>
            <a:round/>
          </a:ln>
          <a:effectLst/>
        </c:spPr>
        <c:marker>
          <c:symbol val="none"/>
        </c:marker>
      </c:pivotFmt>
    </c:pivotFmts>
    <c:plotArea>
      <c:layout/>
      <c:lineChart>
        <c:grouping val="standard"/>
        <c:varyColors val="0"/>
        <c:ser>
          <c:idx val="0"/>
          <c:order val="0"/>
          <c:tx>
            <c:strRef>
              <c:f>DASHBOARD!$K$89</c:f>
              <c:strCache>
                <c:ptCount val="1"/>
                <c:pt idx="0">
                  <c:v>Count</c:v>
                </c:pt>
              </c:strCache>
            </c:strRef>
          </c:tx>
          <c:spPr>
            <a:ln w="28575" cap="rnd">
              <a:solidFill>
                <a:schemeClr val="accent1">
                  <a:lumMod val="75000"/>
                </a:schemeClr>
              </a:solidFill>
              <a:round/>
            </a:ln>
            <a:effectLst/>
          </c:spPr>
          <c:marker>
            <c:symbol val="none"/>
          </c:marker>
          <c:cat>
            <c:multiLvlStrRef>
              <c:f>DASHBOARD!$J$90:$J$154</c:f>
              <c:multiLvlStrCache>
                <c:ptCount val="60"/>
                <c:lvl>
                  <c:pt idx="0">
                    <c:v>14-May</c:v>
                  </c:pt>
                  <c:pt idx="1">
                    <c:v>15-May</c:v>
                  </c:pt>
                  <c:pt idx="2">
                    <c:v>16-May</c:v>
                  </c:pt>
                  <c:pt idx="3">
                    <c:v>17-May</c:v>
                  </c:pt>
                  <c:pt idx="4">
                    <c:v>20-May</c:v>
                  </c:pt>
                  <c:pt idx="5">
                    <c:v>21-May</c:v>
                  </c:pt>
                  <c:pt idx="6">
                    <c:v>22-May</c:v>
                  </c:pt>
                  <c:pt idx="7">
                    <c:v>23-May</c:v>
                  </c:pt>
                  <c:pt idx="8">
                    <c:v>24-May</c:v>
                  </c:pt>
                  <c:pt idx="9">
                    <c:v>27-May</c:v>
                  </c:pt>
                  <c:pt idx="10">
                    <c:v>28-May</c:v>
                  </c:pt>
                  <c:pt idx="11">
                    <c:v>29-May</c:v>
                  </c:pt>
                  <c:pt idx="12">
                    <c:v>31-May</c:v>
                  </c:pt>
                  <c:pt idx="13">
                    <c:v>03-Jun</c:v>
                  </c:pt>
                  <c:pt idx="14">
                    <c:v>04-Jun</c:v>
                  </c:pt>
                  <c:pt idx="15">
                    <c:v>05-Jun</c:v>
                  </c:pt>
                  <c:pt idx="16">
                    <c:v>06-Jun</c:v>
                  </c:pt>
                  <c:pt idx="17">
                    <c:v>07-Jun</c:v>
                  </c:pt>
                  <c:pt idx="18">
                    <c:v>11-Jun</c:v>
                  </c:pt>
                  <c:pt idx="19">
                    <c:v>12-Jun</c:v>
                  </c:pt>
                  <c:pt idx="20">
                    <c:v>13-Jun</c:v>
                  </c:pt>
                  <c:pt idx="21">
                    <c:v>14-Jun</c:v>
                  </c:pt>
                  <c:pt idx="22">
                    <c:v>17-Jun</c:v>
                  </c:pt>
                  <c:pt idx="23">
                    <c:v>18-Jun</c:v>
                  </c:pt>
                  <c:pt idx="24">
                    <c:v>19-Jun</c:v>
                  </c:pt>
                  <c:pt idx="25">
                    <c:v>20-Jun</c:v>
                  </c:pt>
                  <c:pt idx="26">
                    <c:v>21-Jun</c:v>
                  </c:pt>
                  <c:pt idx="27">
                    <c:v>24-Jun</c:v>
                  </c:pt>
                  <c:pt idx="28">
                    <c:v>25-Jun</c:v>
                  </c:pt>
                  <c:pt idx="29">
                    <c:v>26-Jun</c:v>
                  </c:pt>
                  <c:pt idx="30">
                    <c:v>27-Jun</c:v>
                  </c:pt>
                  <c:pt idx="31">
                    <c:v>28-Jun</c:v>
                  </c:pt>
                  <c:pt idx="32">
                    <c:v>01-Jul</c:v>
                  </c:pt>
                  <c:pt idx="33">
                    <c:v>02-Jul</c:v>
                  </c:pt>
                  <c:pt idx="34">
                    <c:v>03-Jul</c:v>
                  </c:pt>
                  <c:pt idx="35">
                    <c:v>04-Jul</c:v>
                  </c:pt>
                  <c:pt idx="36">
                    <c:v>05-Jul</c:v>
                  </c:pt>
                  <c:pt idx="37">
                    <c:v>08-Jul</c:v>
                  </c:pt>
                  <c:pt idx="38">
                    <c:v>09-Jul</c:v>
                  </c:pt>
                  <c:pt idx="39">
                    <c:v>10-Jul</c:v>
                  </c:pt>
                  <c:pt idx="40">
                    <c:v>11-Jul</c:v>
                  </c:pt>
                  <c:pt idx="41">
                    <c:v>12-Jul</c:v>
                  </c:pt>
                  <c:pt idx="42">
                    <c:v>15-Jul</c:v>
                  </c:pt>
                  <c:pt idx="43">
                    <c:v>16-Jul</c:v>
                  </c:pt>
                  <c:pt idx="44">
                    <c:v>17-Jul</c:v>
                  </c:pt>
                  <c:pt idx="45">
                    <c:v>18-Jul</c:v>
                  </c:pt>
                  <c:pt idx="46">
                    <c:v>19-Jul</c:v>
                  </c:pt>
                  <c:pt idx="47">
                    <c:v>22-Jul</c:v>
                  </c:pt>
                  <c:pt idx="48">
                    <c:v>23-Jul</c:v>
                  </c:pt>
                  <c:pt idx="49">
                    <c:v>24-Jul</c:v>
                  </c:pt>
                  <c:pt idx="50">
                    <c:v>25-Jul</c:v>
                  </c:pt>
                  <c:pt idx="51">
                    <c:v>26-Jul</c:v>
                  </c:pt>
                  <c:pt idx="52">
                    <c:v>27-Jul</c:v>
                  </c:pt>
                  <c:pt idx="53">
                    <c:v>29-Jul</c:v>
                  </c:pt>
                  <c:pt idx="54">
                    <c:v>30-Jul</c:v>
                  </c:pt>
                  <c:pt idx="55">
                    <c:v>31-Jul</c:v>
                  </c:pt>
                  <c:pt idx="56">
                    <c:v>01-Aug</c:v>
                  </c:pt>
                  <c:pt idx="57">
                    <c:v>02-Aug</c:v>
                  </c:pt>
                  <c:pt idx="58">
                    <c:v>05-Aug</c:v>
                  </c:pt>
                  <c:pt idx="59">
                    <c:v>06-Aug</c:v>
                  </c:pt>
                </c:lvl>
                <c:lvl>
                  <c:pt idx="0">
                    <c:v>May</c:v>
                  </c:pt>
                  <c:pt idx="13">
                    <c:v>Jun</c:v>
                  </c:pt>
                  <c:pt idx="32">
                    <c:v>Jul</c:v>
                  </c:pt>
                  <c:pt idx="56">
                    <c:v>Aug</c:v>
                  </c:pt>
                </c:lvl>
              </c:multiLvlStrCache>
            </c:multiLvlStrRef>
          </c:cat>
          <c:val>
            <c:numRef>
              <c:f>DASHBOARD!$K$90:$K$154</c:f>
              <c:numCache>
                <c:formatCode>General</c:formatCode>
                <c:ptCount val="60"/>
                <c:pt idx="0">
                  <c:v>6</c:v>
                </c:pt>
                <c:pt idx="1">
                  <c:v>19</c:v>
                </c:pt>
                <c:pt idx="2">
                  <c:v>15</c:v>
                </c:pt>
                <c:pt idx="3">
                  <c:v>21</c:v>
                </c:pt>
                <c:pt idx="4">
                  <c:v>25</c:v>
                </c:pt>
                <c:pt idx="5">
                  <c:v>39</c:v>
                </c:pt>
                <c:pt idx="6">
                  <c:v>21</c:v>
                </c:pt>
                <c:pt idx="7">
                  <c:v>24</c:v>
                </c:pt>
                <c:pt idx="8">
                  <c:v>24</c:v>
                </c:pt>
                <c:pt idx="9">
                  <c:v>30</c:v>
                </c:pt>
                <c:pt idx="10">
                  <c:v>5</c:v>
                </c:pt>
                <c:pt idx="11">
                  <c:v>19</c:v>
                </c:pt>
                <c:pt idx="12">
                  <c:v>12</c:v>
                </c:pt>
                <c:pt idx="13">
                  <c:v>16</c:v>
                </c:pt>
                <c:pt idx="14">
                  <c:v>9</c:v>
                </c:pt>
                <c:pt idx="15">
                  <c:v>15</c:v>
                </c:pt>
                <c:pt idx="16">
                  <c:v>16</c:v>
                </c:pt>
                <c:pt idx="17">
                  <c:v>12</c:v>
                </c:pt>
                <c:pt idx="18">
                  <c:v>16</c:v>
                </c:pt>
                <c:pt idx="19">
                  <c:v>24</c:v>
                </c:pt>
                <c:pt idx="20">
                  <c:v>12</c:v>
                </c:pt>
                <c:pt idx="21">
                  <c:v>14</c:v>
                </c:pt>
                <c:pt idx="22">
                  <c:v>19</c:v>
                </c:pt>
                <c:pt idx="23">
                  <c:v>27</c:v>
                </c:pt>
                <c:pt idx="24">
                  <c:v>10</c:v>
                </c:pt>
                <c:pt idx="25">
                  <c:v>23</c:v>
                </c:pt>
                <c:pt idx="26">
                  <c:v>19</c:v>
                </c:pt>
                <c:pt idx="27">
                  <c:v>14</c:v>
                </c:pt>
                <c:pt idx="28">
                  <c:v>18</c:v>
                </c:pt>
                <c:pt idx="29">
                  <c:v>8</c:v>
                </c:pt>
                <c:pt idx="30">
                  <c:v>13</c:v>
                </c:pt>
                <c:pt idx="31">
                  <c:v>8</c:v>
                </c:pt>
                <c:pt idx="32">
                  <c:v>17</c:v>
                </c:pt>
                <c:pt idx="33">
                  <c:v>26</c:v>
                </c:pt>
                <c:pt idx="34">
                  <c:v>7</c:v>
                </c:pt>
                <c:pt idx="35">
                  <c:v>8</c:v>
                </c:pt>
                <c:pt idx="36">
                  <c:v>17</c:v>
                </c:pt>
                <c:pt idx="37">
                  <c:v>24</c:v>
                </c:pt>
                <c:pt idx="38">
                  <c:v>19</c:v>
                </c:pt>
                <c:pt idx="39">
                  <c:v>39</c:v>
                </c:pt>
                <c:pt idx="40">
                  <c:v>14</c:v>
                </c:pt>
                <c:pt idx="41">
                  <c:v>18</c:v>
                </c:pt>
                <c:pt idx="42">
                  <c:v>25</c:v>
                </c:pt>
                <c:pt idx="43">
                  <c:v>15</c:v>
                </c:pt>
                <c:pt idx="44">
                  <c:v>16</c:v>
                </c:pt>
                <c:pt idx="45">
                  <c:v>37</c:v>
                </c:pt>
                <c:pt idx="46">
                  <c:v>9</c:v>
                </c:pt>
                <c:pt idx="47">
                  <c:v>2</c:v>
                </c:pt>
                <c:pt idx="48">
                  <c:v>15</c:v>
                </c:pt>
                <c:pt idx="49">
                  <c:v>3</c:v>
                </c:pt>
                <c:pt idx="50">
                  <c:v>3</c:v>
                </c:pt>
                <c:pt idx="51">
                  <c:v>16</c:v>
                </c:pt>
                <c:pt idx="52">
                  <c:v>2</c:v>
                </c:pt>
                <c:pt idx="53">
                  <c:v>16</c:v>
                </c:pt>
                <c:pt idx="54">
                  <c:v>14</c:v>
                </c:pt>
                <c:pt idx="55">
                  <c:v>11</c:v>
                </c:pt>
                <c:pt idx="56">
                  <c:v>8</c:v>
                </c:pt>
                <c:pt idx="57">
                  <c:v>6</c:v>
                </c:pt>
                <c:pt idx="58">
                  <c:v>24</c:v>
                </c:pt>
                <c:pt idx="59">
                  <c:v>2</c:v>
                </c:pt>
              </c:numCache>
            </c:numRef>
          </c:val>
          <c:smooth val="0"/>
          <c:extLst>
            <c:ext xmlns:c16="http://schemas.microsoft.com/office/drawing/2014/chart" uri="{C3380CC4-5D6E-409C-BE32-E72D297353CC}">
              <c16:uniqueId val="{00000000-617D-44B7-8204-2174F573F720}"/>
            </c:ext>
          </c:extLst>
        </c:ser>
        <c:ser>
          <c:idx val="1"/>
          <c:order val="1"/>
          <c:tx>
            <c:strRef>
              <c:f>DASHBOARD!$L$89</c:f>
              <c:strCache>
                <c:ptCount val="1"/>
                <c:pt idx="0">
                  <c:v>% of Total</c:v>
                </c:pt>
              </c:strCache>
            </c:strRef>
          </c:tx>
          <c:spPr>
            <a:ln w="28575" cap="rnd">
              <a:noFill/>
              <a:round/>
            </a:ln>
            <a:effectLst/>
          </c:spPr>
          <c:marker>
            <c:symbol val="none"/>
          </c:marker>
          <c:cat>
            <c:multiLvlStrRef>
              <c:f>DASHBOARD!$J$90:$J$154</c:f>
              <c:multiLvlStrCache>
                <c:ptCount val="60"/>
                <c:lvl>
                  <c:pt idx="0">
                    <c:v>14-May</c:v>
                  </c:pt>
                  <c:pt idx="1">
                    <c:v>15-May</c:v>
                  </c:pt>
                  <c:pt idx="2">
                    <c:v>16-May</c:v>
                  </c:pt>
                  <c:pt idx="3">
                    <c:v>17-May</c:v>
                  </c:pt>
                  <c:pt idx="4">
                    <c:v>20-May</c:v>
                  </c:pt>
                  <c:pt idx="5">
                    <c:v>21-May</c:v>
                  </c:pt>
                  <c:pt idx="6">
                    <c:v>22-May</c:v>
                  </c:pt>
                  <c:pt idx="7">
                    <c:v>23-May</c:v>
                  </c:pt>
                  <c:pt idx="8">
                    <c:v>24-May</c:v>
                  </c:pt>
                  <c:pt idx="9">
                    <c:v>27-May</c:v>
                  </c:pt>
                  <c:pt idx="10">
                    <c:v>28-May</c:v>
                  </c:pt>
                  <c:pt idx="11">
                    <c:v>29-May</c:v>
                  </c:pt>
                  <c:pt idx="12">
                    <c:v>31-May</c:v>
                  </c:pt>
                  <c:pt idx="13">
                    <c:v>03-Jun</c:v>
                  </c:pt>
                  <c:pt idx="14">
                    <c:v>04-Jun</c:v>
                  </c:pt>
                  <c:pt idx="15">
                    <c:v>05-Jun</c:v>
                  </c:pt>
                  <c:pt idx="16">
                    <c:v>06-Jun</c:v>
                  </c:pt>
                  <c:pt idx="17">
                    <c:v>07-Jun</c:v>
                  </c:pt>
                  <c:pt idx="18">
                    <c:v>11-Jun</c:v>
                  </c:pt>
                  <c:pt idx="19">
                    <c:v>12-Jun</c:v>
                  </c:pt>
                  <c:pt idx="20">
                    <c:v>13-Jun</c:v>
                  </c:pt>
                  <c:pt idx="21">
                    <c:v>14-Jun</c:v>
                  </c:pt>
                  <c:pt idx="22">
                    <c:v>17-Jun</c:v>
                  </c:pt>
                  <c:pt idx="23">
                    <c:v>18-Jun</c:v>
                  </c:pt>
                  <c:pt idx="24">
                    <c:v>19-Jun</c:v>
                  </c:pt>
                  <c:pt idx="25">
                    <c:v>20-Jun</c:v>
                  </c:pt>
                  <c:pt idx="26">
                    <c:v>21-Jun</c:v>
                  </c:pt>
                  <c:pt idx="27">
                    <c:v>24-Jun</c:v>
                  </c:pt>
                  <c:pt idx="28">
                    <c:v>25-Jun</c:v>
                  </c:pt>
                  <c:pt idx="29">
                    <c:v>26-Jun</c:v>
                  </c:pt>
                  <c:pt idx="30">
                    <c:v>27-Jun</c:v>
                  </c:pt>
                  <c:pt idx="31">
                    <c:v>28-Jun</c:v>
                  </c:pt>
                  <c:pt idx="32">
                    <c:v>01-Jul</c:v>
                  </c:pt>
                  <c:pt idx="33">
                    <c:v>02-Jul</c:v>
                  </c:pt>
                  <c:pt idx="34">
                    <c:v>03-Jul</c:v>
                  </c:pt>
                  <c:pt idx="35">
                    <c:v>04-Jul</c:v>
                  </c:pt>
                  <c:pt idx="36">
                    <c:v>05-Jul</c:v>
                  </c:pt>
                  <c:pt idx="37">
                    <c:v>08-Jul</c:v>
                  </c:pt>
                  <c:pt idx="38">
                    <c:v>09-Jul</c:v>
                  </c:pt>
                  <c:pt idx="39">
                    <c:v>10-Jul</c:v>
                  </c:pt>
                  <c:pt idx="40">
                    <c:v>11-Jul</c:v>
                  </c:pt>
                  <c:pt idx="41">
                    <c:v>12-Jul</c:v>
                  </c:pt>
                  <c:pt idx="42">
                    <c:v>15-Jul</c:v>
                  </c:pt>
                  <c:pt idx="43">
                    <c:v>16-Jul</c:v>
                  </c:pt>
                  <c:pt idx="44">
                    <c:v>17-Jul</c:v>
                  </c:pt>
                  <c:pt idx="45">
                    <c:v>18-Jul</c:v>
                  </c:pt>
                  <c:pt idx="46">
                    <c:v>19-Jul</c:v>
                  </c:pt>
                  <c:pt idx="47">
                    <c:v>22-Jul</c:v>
                  </c:pt>
                  <c:pt idx="48">
                    <c:v>23-Jul</c:v>
                  </c:pt>
                  <c:pt idx="49">
                    <c:v>24-Jul</c:v>
                  </c:pt>
                  <c:pt idx="50">
                    <c:v>25-Jul</c:v>
                  </c:pt>
                  <c:pt idx="51">
                    <c:v>26-Jul</c:v>
                  </c:pt>
                  <c:pt idx="52">
                    <c:v>27-Jul</c:v>
                  </c:pt>
                  <c:pt idx="53">
                    <c:v>29-Jul</c:v>
                  </c:pt>
                  <c:pt idx="54">
                    <c:v>30-Jul</c:v>
                  </c:pt>
                  <c:pt idx="55">
                    <c:v>31-Jul</c:v>
                  </c:pt>
                  <c:pt idx="56">
                    <c:v>01-Aug</c:v>
                  </c:pt>
                  <c:pt idx="57">
                    <c:v>02-Aug</c:v>
                  </c:pt>
                  <c:pt idx="58">
                    <c:v>05-Aug</c:v>
                  </c:pt>
                  <c:pt idx="59">
                    <c:v>06-Aug</c:v>
                  </c:pt>
                </c:lvl>
                <c:lvl>
                  <c:pt idx="0">
                    <c:v>May</c:v>
                  </c:pt>
                  <c:pt idx="13">
                    <c:v>Jun</c:v>
                  </c:pt>
                  <c:pt idx="32">
                    <c:v>Jul</c:v>
                  </c:pt>
                  <c:pt idx="56">
                    <c:v>Aug</c:v>
                  </c:pt>
                </c:lvl>
              </c:multiLvlStrCache>
            </c:multiLvlStrRef>
          </c:cat>
          <c:val>
            <c:numRef>
              <c:f>DASHBOARD!$L$90:$L$154</c:f>
              <c:numCache>
                <c:formatCode>0.0%</c:formatCode>
                <c:ptCount val="60"/>
                <c:pt idx="0">
                  <c:v>6.2111801242236021E-3</c:v>
                </c:pt>
                <c:pt idx="1">
                  <c:v>1.9668737060041408E-2</c:v>
                </c:pt>
                <c:pt idx="2">
                  <c:v>1.5527950310559006E-2</c:v>
                </c:pt>
                <c:pt idx="3">
                  <c:v>2.1739130434782608E-2</c:v>
                </c:pt>
                <c:pt idx="4">
                  <c:v>2.5879917184265012E-2</c:v>
                </c:pt>
                <c:pt idx="5">
                  <c:v>4.0372670807453416E-2</c:v>
                </c:pt>
                <c:pt idx="6">
                  <c:v>2.1739130434782608E-2</c:v>
                </c:pt>
                <c:pt idx="7">
                  <c:v>2.4844720496894408E-2</c:v>
                </c:pt>
                <c:pt idx="8">
                  <c:v>2.4844720496894408E-2</c:v>
                </c:pt>
                <c:pt idx="9">
                  <c:v>3.1055900621118012E-2</c:v>
                </c:pt>
                <c:pt idx="10">
                  <c:v>5.175983436853002E-3</c:v>
                </c:pt>
                <c:pt idx="11">
                  <c:v>1.9668737060041408E-2</c:v>
                </c:pt>
                <c:pt idx="12">
                  <c:v>1.2422360248447204E-2</c:v>
                </c:pt>
                <c:pt idx="13">
                  <c:v>1.6563146997929608E-2</c:v>
                </c:pt>
                <c:pt idx="14">
                  <c:v>9.316770186335404E-3</c:v>
                </c:pt>
                <c:pt idx="15">
                  <c:v>1.5527950310559006E-2</c:v>
                </c:pt>
                <c:pt idx="16">
                  <c:v>1.6563146997929608E-2</c:v>
                </c:pt>
                <c:pt idx="17">
                  <c:v>1.2422360248447204E-2</c:v>
                </c:pt>
                <c:pt idx="18">
                  <c:v>1.6563146997929608E-2</c:v>
                </c:pt>
                <c:pt idx="19">
                  <c:v>2.4844720496894408E-2</c:v>
                </c:pt>
                <c:pt idx="20">
                  <c:v>1.2422360248447204E-2</c:v>
                </c:pt>
                <c:pt idx="21">
                  <c:v>1.4492753623188406E-2</c:v>
                </c:pt>
                <c:pt idx="22">
                  <c:v>1.9668737060041408E-2</c:v>
                </c:pt>
                <c:pt idx="23">
                  <c:v>2.7950310559006212E-2</c:v>
                </c:pt>
                <c:pt idx="24">
                  <c:v>1.0351966873706004E-2</c:v>
                </c:pt>
                <c:pt idx="25">
                  <c:v>2.3809523809523808E-2</c:v>
                </c:pt>
                <c:pt idx="26">
                  <c:v>1.9668737060041408E-2</c:v>
                </c:pt>
                <c:pt idx="27">
                  <c:v>1.4492753623188406E-2</c:v>
                </c:pt>
                <c:pt idx="28">
                  <c:v>1.8633540372670808E-2</c:v>
                </c:pt>
                <c:pt idx="29">
                  <c:v>8.2815734989648039E-3</c:v>
                </c:pt>
                <c:pt idx="30">
                  <c:v>1.3457556935817806E-2</c:v>
                </c:pt>
                <c:pt idx="31">
                  <c:v>8.2815734989648039E-3</c:v>
                </c:pt>
                <c:pt idx="32">
                  <c:v>1.7598343685300208E-2</c:v>
                </c:pt>
                <c:pt idx="33">
                  <c:v>2.6915113871635612E-2</c:v>
                </c:pt>
                <c:pt idx="34">
                  <c:v>7.246376811594203E-3</c:v>
                </c:pt>
                <c:pt idx="35">
                  <c:v>8.2815734989648039E-3</c:v>
                </c:pt>
                <c:pt idx="36">
                  <c:v>1.7598343685300208E-2</c:v>
                </c:pt>
                <c:pt idx="37">
                  <c:v>2.4844720496894408E-2</c:v>
                </c:pt>
                <c:pt idx="38">
                  <c:v>1.9668737060041408E-2</c:v>
                </c:pt>
                <c:pt idx="39">
                  <c:v>4.0372670807453416E-2</c:v>
                </c:pt>
                <c:pt idx="40">
                  <c:v>1.4492753623188406E-2</c:v>
                </c:pt>
                <c:pt idx="41">
                  <c:v>1.8633540372670808E-2</c:v>
                </c:pt>
                <c:pt idx="42">
                  <c:v>2.5879917184265012E-2</c:v>
                </c:pt>
                <c:pt idx="43">
                  <c:v>1.5527950310559006E-2</c:v>
                </c:pt>
                <c:pt idx="44">
                  <c:v>1.6563146997929608E-2</c:v>
                </c:pt>
                <c:pt idx="45">
                  <c:v>3.8302277432712216E-2</c:v>
                </c:pt>
                <c:pt idx="46">
                  <c:v>9.316770186335404E-3</c:v>
                </c:pt>
                <c:pt idx="47">
                  <c:v>2.070393374741201E-3</c:v>
                </c:pt>
                <c:pt idx="48">
                  <c:v>1.5527950310559006E-2</c:v>
                </c:pt>
                <c:pt idx="49">
                  <c:v>3.105590062111801E-3</c:v>
                </c:pt>
                <c:pt idx="50">
                  <c:v>3.105590062111801E-3</c:v>
                </c:pt>
                <c:pt idx="51">
                  <c:v>1.6563146997929608E-2</c:v>
                </c:pt>
                <c:pt idx="52">
                  <c:v>2.070393374741201E-3</c:v>
                </c:pt>
                <c:pt idx="53">
                  <c:v>1.6563146997929608E-2</c:v>
                </c:pt>
                <c:pt idx="54">
                  <c:v>1.4492753623188406E-2</c:v>
                </c:pt>
                <c:pt idx="55">
                  <c:v>1.1387163561076604E-2</c:v>
                </c:pt>
                <c:pt idx="56">
                  <c:v>8.2815734989648039E-3</c:v>
                </c:pt>
                <c:pt idx="57">
                  <c:v>6.2111801242236021E-3</c:v>
                </c:pt>
                <c:pt idx="58">
                  <c:v>2.4844720496894408E-2</c:v>
                </c:pt>
                <c:pt idx="59">
                  <c:v>2.070393374741201E-3</c:v>
                </c:pt>
              </c:numCache>
            </c:numRef>
          </c:val>
          <c:smooth val="0"/>
          <c:extLst>
            <c:ext xmlns:c16="http://schemas.microsoft.com/office/drawing/2014/chart" uri="{C3380CC4-5D6E-409C-BE32-E72D297353CC}">
              <c16:uniqueId val="{00000001-617D-44B7-8204-2174F573F720}"/>
            </c:ext>
          </c:extLst>
        </c:ser>
        <c:dLbls>
          <c:showLegendKey val="0"/>
          <c:showVal val="0"/>
          <c:showCatName val="0"/>
          <c:showSerName val="0"/>
          <c:showPercent val="0"/>
          <c:showBubbleSize val="0"/>
        </c:dLbls>
        <c:smooth val="0"/>
        <c:axId val="1645144335"/>
        <c:axId val="1645136015"/>
      </c:lineChart>
      <c:catAx>
        <c:axId val="164514433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solidFill>
                      <a:sysClr val="windowText" lastClr="000000"/>
                    </a:solidFill>
                  </a:rPr>
                  <a:t>Arrival Date</a:t>
                </a:r>
              </a:p>
            </c:rich>
          </c:tx>
          <c:layout>
            <c:manualLayout>
              <c:xMode val="edge"/>
              <c:yMode val="edge"/>
              <c:x val="0.47794011076503606"/>
              <c:y val="0.9099236385894378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645136015"/>
        <c:crosses val="autoZero"/>
        <c:auto val="1"/>
        <c:lblAlgn val="ctr"/>
        <c:lblOffset val="100"/>
        <c:noMultiLvlLbl val="0"/>
      </c:catAx>
      <c:valAx>
        <c:axId val="1645136015"/>
        <c:scaling>
          <c:orientation val="minMax"/>
        </c:scaling>
        <c:delete val="0"/>
        <c:axPos val="l"/>
        <c:majorGridlines>
          <c:spPr>
            <a:ln w="9525" cap="flat" cmpd="sng" algn="ctr">
              <a:solidFill>
                <a:sysClr val="windowText" lastClr="000000"/>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solidFill>
                      <a:sysClr val="windowText" lastClr="000000"/>
                    </a:solidFill>
                  </a:rPr>
                  <a:t>Count</a:t>
                </a:r>
              </a:p>
            </c:rich>
          </c:tx>
          <c:layout>
            <c:manualLayout>
              <c:xMode val="edge"/>
              <c:yMode val="edge"/>
              <c:x val="1.4705885191038518E-2"/>
              <c:y val="0.3907409699203607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645144335"/>
        <c:crosses val="autoZero"/>
        <c:crossBetween val="between"/>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[example_logistics - 28092019.xlsm]DASHBOARD!PivotTable5</c:name>
    <c:fmtId val="11"/>
  </c:pivotSource>
  <c:chart>
    <c:autoTitleDeleted val="0"/>
    <c:pivotFmts>
      <c:pivotFmt>
        <c:idx val="0"/>
        <c:spPr>
          <a:solidFill>
            <a:schemeClr val="accent1">
              <a:lumMod val="75000"/>
            </a:schemeClr>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noFill/>
          <a:ln>
            <a:solidFill>
              <a:schemeClr val="tx1"/>
            </a:solidFill>
          </a:ln>
          <a:effectLst/>
        </c:spPr>
        <c:marker>
          <c:symbol val="none"/>
        </c:marker>
      </c:pivotFmt>
      <c:pivotFmt>
        <c:idx val="2"/>
        <c:spPr>
          <a:solidFill>
            <a:schemeClr val="accent1">
              <a:lumMod val="75000"/>
            </a:schemeClr>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noFill/>
          <a:ln>
            <a:noFill/>
          </a:ln>
          <a:effectLst/>
        </c:spPr>
        <c:marker>
          <c:symbol val="none"/>
        </c:marker>
      </c:pivotFmt>
    </c:pivotFmts>
    <c:plotArea>
      <c:layout>
        <c:manualLayout>
          <c:layoutTarget val="inner"/>
          <c:xMode val="edge"/>
          <c:yMode val="edge"/>
          <c:x val="0.12184478652026558"/>
          <c:y val="4.4715447154471545E-2"/>
          <c:w val="0.83895648033957837"/>
          <c:h val="0.78697842647717819"/>
        </c:manualLayout>
      </c:layout>
      <c:barChart>
        <c:barDir val="col"/>
        <c:grouping val="clustered"/>
        <c:varyColors val="0"/>
        <c:ser>
          <c:idx val="0"/>
          <c:order val="0"/>
          <c:tx>
            <c:strRef>
              <c:f>DASHBOARD!$F$87</c:f>
              <c:strCache>
                <c:ptCount val="1"/>
                <c:pt idx="0">
                  <c:v>Count</c:v>
                </c:pt>
              </c:strCache>
            </c:strRef>
          </c:tx>
          <c:spPr>
            <a:solidFill>
              <a:schemeClr val="accent1">
                <a:lumMod val="75000"/>
              </a:schemeClr>
            </a:solidFill>
            <a:ln>
              <a:noFill/>
            </a:ln>
            <a:effectLst/>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DASHBOARD!$E$88:$E$92</c:f>
              <c:strCache>
                <c:ptCount val="4"/>
                <c:pt idx="0">
                  <c:v>Air</c:v>
                </c:pt>
                <c:pt idx="1">
                  <c:v>Car</c:v>
                </c:pt>
                <c:pt idx="2">
                  <c:v>Ship</c:v>
                </c:pt>
                <c:pt idx="3">
                  <c:v>Van</c:v>
                </c:pt>
              </c:strCache>
            </c:strRef>
          </c:cat>
          <c:val>
            <c:numRef>
              <c:f>DASHBOARD!$F$88:$F$92</c:f>
              <c:numCache>
                <c:formatCode>General</c:formatCode>
                <c:ptCount val="4"/>
                <c:pt idx="0">
                  <c:v>193</c:v>
                </c:pt>
                <c:pt idx="1">
                  <c:v>194</c:v>
                </c:pt>
                <c:pt idx="2">
                  <c:v>193</c:v>
                </c:pt>
                <c:pt idx="3">
                  <c:v>386</c:v>
                </c:pt>
              </c:numCache>
            </c:numRef>
          </c:val>
          <c:extLst>
            <c:ext xmlns:c16="http://schemas.microsoft.com/office/drawing/2014/chart" uri="{C3380CC4-5D6E-409C-BE32-E72D297353CC}">
              <c16:uniqueId val="{00000000-C01B-469B-AA04-70F1054E0373}"/>
            </c:ext>
          </c:extLst>
        </c:ser>
        <c:ser>
          <c:idx val="1"/>
          <c:order val="1"/>
          <c:tx>
            <c:strRef>
              <c:f>DASHBOARD!$G$87</c:f>
              <c:strCache>
                <c:ptCount val="1"/>
                <c:pt idx="0">
                  <c:v>% of Total</c:v>
                </c:pt>
              </c:strCache>
            </c:strRef>
          </c:tx>
          <c:spPr>
            <a:noFill/>
            <a:ln>
              <a:noFill/>
            </a:ln>
            <a:effectLst/>
          </c:spPr>
          <c:invertIfNegative val="0"/>
          <c:cat>
            <c:strRef>
              <c:f>DASHBOARD!$E$88:$E$92</c:f>
              <c:strCache>
                <c:ptCount val="4"/>
                <c:pt idx="0">
                  <c:v>Air</c:v>
                </c:pt>
                <c:pt idx="1">
                  <c:v>Car</c:v>
                </c:pt>
                <c:pt idx="2">
                  <c:v>Ship</c:v>
                </c:pt>
                <c:pt idx="3">
                  <c:v>Van</c:v>
                </c:pt>
              </c:strCache>
            </c:strRef>
          </c:cat>
          <c:val>
            <c:numRef>
              <c:f>DASHBOARD!$G$88:$G$92</c:f>
              <c:numCache>
                <c:formatCode>0.0%</c:formatCode>
                <c:ptCount val="4"/>
                <c:pt idx="0">
                  <c:v>0.19979296066252589</c:v>
                </c:pt>
                <c:pt idx="1">
                  <c:v>0.20082815734989648</c:v>
                </c:pt>
                <c:pt idx="2">
                  <c:v>0.19979296066252589</c:v>
                </c:pt>
                <c:pt idx="3">
                  <c:v>0.39958592132505177</c:v>
                </c:pt>
              </c:numCache>
            </c:numRef>
          </c:val>
          <c:extLst>
            <c:ext xmlns:c16="http://schemas.microsoft.com/office/drawing/2014/chart" uri="{C3380CC4-5D6E-409C-BE32-E72D297353CC}">
              <c16:uniqueId val="{00000001-C01B-469B-AA04-70F1054E0373}"/>
            </c:ext>
          </c:extLst>
        </c:ser>
        <c:dLbls>
          <c:showLegendKey val="0"/>
          <c:showVal val="0"/>
          <c:showCatName val="0"/>
          <c:showSerName val="0"/>
          <c:showPercent val="0"/>
          <c:showBubbleSize val="0"/>
        </c:dLbls>
        <c:gapWidth val="219"/>
        <c:overlap val="100"/>
        <c:axId val="1647242511"/>
        <c:axId val="1647227535"/>
      </c:barChart>
      <c:catAx>
        <c:axId val="1647242511"/>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Delivery Vehicle</a:t>
                </a:r>
              </a:p>
            </c:rich>
          </c:tx>
          <c:layout>
            <c:manualLayout>
              <c:xMode val="edge"/>
              <c:yMode val="edge"/>
              <c:x val="0.44311177754101638"/>
              <c:y val="0.91786569361756609"/>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647227535"/>
        <c:crosses val="autoZero"/>
        <c:auto val="1"/>
        <c:lblAlgn val="ctr"/>
        <c:lblOffset val="100"/>
        <c:noMultiLvlLbl val="0"/>
      </c:catAx>
      <c:valAx>
        <c:axId val="1647227535"/>
        <c:scaling>
          <c:orientation val="minMax"/>
        </c:scaling>
        <c:delete val="0"/>
        <c:axPos val="l"/>
        <c:majorGridlines>
          <c:spPr>
            <a:ln w="9525" cap="flat" cmpd="sng" algn="ctr">
              <a:solidFill>
                <a:sysClr val="windowText" lastClr="000000"/>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Count</a:t>
                </a:r>
              </a:p>
            </c:rich>
          </c:tx>
          <c:layout>
            <c:manualLayout>
              <c:xMode val="edge"/>
              <c:yMode val="edge"/>
              <c:x val="1.7149445748818298E-2"/>
              <c:y val="0.394576531592087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647242511"/>
        <c:crosses val="autoZero"/>
        <c:crossBetween val="between"/>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[example_logistics - 28092019.xlsm]DASHBOARD!PivotTable7</c:name>
    <c:fmtId val="15"/>
  </c:pivotSource>
  <c:chart>
    <c:autoTitleDeleted val="0"/>
    <c:pivotFmts>
      <c:pivotFmt>
        <c:idx val="0"/>
        <c:spPr>
          <a:solidFill>
            <a:schemeClr val="accent1">
              <a:lumMod val="75000"/>
            </a:schemeClr>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noFill/>
          <a:ln>
            <a:solidFill>
              <a:schemeClr val="tx1"/>
            </a:solid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lumMod val="75000"/>
            </a:schemeClr>
          </a:solidFill>
          <a:ln>
            <a:noFill/>
          </a:ln>
          <a:effectLst/>
        </c:spPr>
      </c:pivotFmt>
      <c:pivotFmt>
        <c:idx val="5"/>
        <c:spPr>
          <a:solidFill>
            <a:schemeClr val="accent1">
              <a:lumMod val="75000"/>
            </a:schemeClr>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noFill/>
          <a:ln>
            <a:noFill/>
          </a:ln>
          <a:effectLst/>
        </c:spPr>
        <c:marker>
          <c:symbol val="none"/>
        </c:marker>
      </c:pivotFmt>
    </c:pivotFmts>
    <c:plotArea>
      <c:layout>
        <c:manualLayout>
          <c:layoutTarget val="inner"/>
          <c:xMode val="edge"/>
          <c:yMode val="edge"/>
          <c:x val="0.13284416353293468"/>
          <c:y val="4.6036434361172801E-2"/>
          <c:w val="0.84024160770228584"/>
          <c:h val="0.83090689139388896"/>
        </c:manualLayout>
      </c:layout>
      <c:barChart>
        <c:barDir val="col"/>
        <c:grouping val="clustered"/>
        <c:varyColors val="0"/>
        <c:ser>
          <c:idx val="0"/>
          <c:order val="0"/>
          <c:tx>
            <c:strRef>
              <c:f>DASHBOARD!$F$152</c:f>
              <c:strCache>
                <c:ptCount val="1"/>
                <c:pt idx="0">
                  <c:v>Count</c:v>
                </c:pt>
              </c:strCache>
            </c:strRef>
          </c:tx>
          <c:spPr>
            <a:solidFill>
              <a:schemeClr val="accent1">
                <a:lumMod val="75000"/>
              </a:schemeClr>
            </a:solidFill>
            <a:ln>
              <a:noFill/>
            </a:ln>
            <a:effectLst/>
          </c:spPr>
          <c:invertIfNegative val="0"/>
          <c:dPt>
            <c:idx val="0"/>
            <c:invertIfNegative val="0"/>
            <c:bubble3D val="0"/>
            <c:spPr>
              <a:solidFill>
                <a:schemeClr val="accent1">
                  <a:lumMod val="75000"/>
                </a:schemeClr>
              </a:solidFill>
              <a:ln>
                <a:noFill/>
              </a:ln>
              <a:effectLst/>
            </c:spPr>
            <c:extLst>
              <c:ext xmlns:c16="http://schemas.microsoft.com/office/drawing/2014/chart" uri="{C3380CC4-5D6E-409C-BE32-E72D297353CC}">
                <c16:uniqueId val="{00000009-CEDD-4B8E-8286-6ED2C0C10EAC}"/>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DASHBOARD!$E$153:$E$155</c:f>
              <c:strCache>
                <c:ptCount val="2"/>
                <c:pt idx="0">
                  <c:v>0</c:v>
                </c:pt>
                <c:pt idx="1">
                  <c:v>1</c:v>
                </c:pt>
              </c:strCache>
            </c:strRef>
          </c:cat>
          <c:val>
            <c:numRef>
              <c:f>DASHBOARD!$F$153:$F$155</c:f>
              <c:numCache>
                <c:formatCode>General</c:formatCode>
                <c:ptCount val="2"/>
                <c:pt idx="0">
                  <c:v>870</c:v>
                </c:pt>
                <c:pt idx="1">
                  <c:v>96</c:v>
                </c:pt>
              </c:numCache>
            </c:numRef>
          </c:val>
          <c:extLst>
            <c:ext xmlns:c16="http://schemas.microsoft.com/office/drawing/2014/chart" uri="{C3380CC4-5D6E-409C-BE32-E72D297353CC}">
              <c16:uniqueId val="{00000000-CEDD-4B8E-8286-6ED2C0C10EAC}"/>
            </c:ext>
          </c:extLst>
        </c:ser>
        <c:ser>
          <c:idx val="1"/>
          <c:order val="1"/>
          <c:tx>
            <c:strRef>
              <c:f>DASHBOARD!$G$152</c:f>
              <c:strCache>
                <c:ptCount val="1"/>
                <c:pt idx="0">
                  <c:v>% of Total</c:v>
                </c:pt>
              </c:strCache>
            </c:strRef>
          </c:tx>
          <c:spPr>
            <a:noFill/>
            <a:ln>
              <a:noFill/>
            </a:ln>
            <a:effectLst/>
          </c:spPr>
          <c:invertIfNegative val="0"/>
          <c:cat>
            <c:strRef>
              <c:f>DASHBOARD!$E$153:$E$155</c:f>
              <c:strCache>
                <c:ptCount val="2"/>
                <c:pt idx="0">
                  <c:v>0</c:v>
                </c:pt>
                <c:pt idx="1">
                  <c:v>1</c:v>
                </c:pt>
              </c:strCache>
            </c:strRef>
          </c:cat>
          <c:val>
            <c:numRef>
              <c:f>DASHBOARD!$G$153:$G$155</c:f>
              <c:numCache>
                <c:formatCode>0.0%</c:formatCode>
                <c:ptCount val="2"/>
                <c:pt idx="0">
                  <c:v>0.90062111801242239</c:v>
                </c:pt>
                <c:pt idx="1">
                  <c:v>9.9378881987577633E-2</c:v>
                </c:pt>
              </c:numCache>
            </c:numRef>
          </c:val>
          <c:extLst>
            <c:ext xmlns:c16="http://schemas.microsoft.com/office/drawing/2014/chart" uri="{C3380CC4-5D6E-409C-BE32-E72D297353CC}">
              <c16:uniqueId val="{00000001-CEDD-4B8E-8286-6ED2C0C10EAC}"/>
            </c:ext>
          </c:extLst>
        </c:ser>
        <c:dLbls>
          <c:showLegendKey val="0"/>
          <c:showVal val="0"/>
          <c:showCatName val="0"/>
          <c:showSerName val="0"/>
          <c:showPercent val="0"/>
          <c:showBubbleSize val="0"/>
        </c:dLbls>
        <c:gapWidth val="219"/>
        <c:overlap val="100"/>
        <c:axId val="1745945983"/>
        <c:axId val="1745949311"/>
      </c:barChart>
      <c:catAx>
        <c:axId val="174594598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solidFill>
                      <a:sysClr val="windowText" lastClr="000000"/>
                    </a:solidFill>
                  </a:rPr>
                  <a:t>Temperature Restriction</a:t>
                </a:r>
              </a:p>
            </c:rich>
          </c:tx>
          <c:layout>
            <c:manualLayout>
              <c:xMode val="edge"/>
              <c:yMode val="edge"/>
              <c:x val="0.41794117516731805"/>
              <c:y val="0.9154392755704052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745949311"/>
        <c:crosses val="autoZero"/>
        <c:auto val="1"/>
        <c:lblAlgn val="ctr"/>
        <c:lblOffset val="100"/>
        <c:noMultiLvlLbl val="0"/>
      </c:catAx>
      <c:valAx>
        <c:axId val="1745949311"/>
        <c:scaling>
          <c:orientation val="minMax"/>
        </c:scaling>
        <c:delete val="0"/>
        <c:axPos val="l"/>
        <c:majorGridlines>
          <c:spPr>
            <a:ln w="9525" cap="flat" cmpd="sng" algn="ctr">
              <a:solidFill>
                <a:sysClr val="windowText" lastClr="000000"/>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solidFill>
                      <a:sysClr val="windowText" lastClr="000000"/>
                    </a:solidFill>
                  </a:rPr>
                  <a:t>Count</a:t>
                </a:r>
              </a:p>
            </c:rich>
          </c:tx>
          <c:layout>
            <c:manualLayout>
              <c:xMode val="edge"/>
              <c:yMode val="edge"/>
              <c:x val="1.9573984556203249E-2"/>
              <c:y val="0.3851845724889300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solidFill>
              <a:sysClr val="windowText" lastClr="000000"/>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745945983"/>
        <c:crosses val="autoZero"/>
        <c:crossBetween val="between"/>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[example_logistics - 28092019.xlsm]DASHBOARD!PivotTable10</c:name>
    <c:fmtId val="18"/>
  </c:pivotSource>
  <c:chart>
    <c:autoTitleDeleted val="0"/>
    <c:pivotFmts>
      <c:pivotFmt>
        <c:idx val="0"/>
        <c:spPr>
          <a:solidFill>
            <a:schemeClr val="accent1">
              <a:lumMod val="75000"/>
            </a:schemeClr>
          </a:solidFill>
          <a:ln>
            <a:noFill/>
          </a:ln>
          <a:effectLst/>
        </c:spPr>
        <c:marker>
          <c:symbol val="none"/>
        </c:marker>
      </c:pivotFmt>
      <c:pivotFmt>
        <c:idx val="1"/>
        <c:spPr>
          <a:noFill/>
          <a:ln>
            <a:solidFill>
              <a:schemeClr val="tx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noFill/>
          <a:ln>
            <a:noFill/>
          </a:ln>
          <a:effectLst/>
        </c:spPr>
        <c:marker>
          <c:symbol val="none"/>
        </c:marker>
      </c:pivotFmt>
      <c:pivotFmt>
        <c:idx val="4"/>
        <c:spPr>
          <a:solidFill>
            <a:schemeClr val="accent1">
              <a:lumMod val="75000"/>
            </a:schemeClr>
          </a:solidFill>
          <a:ln>
            <a:noFill/>
          </a:ln>
          <a:effectLst/>
        </c:spPr>
      </c:pivotFmt>
    </c:pivotFmts>
    <c:plotArea>
      <c:layout>
        <c:manualLayout>
          <c:layoutTarget val="inner"/>
          <c:xMode val="edge"/>
          <c:yMode val="edge"/>
          <c:x val="0.13284413793953798"/>
          <c:y val="4.6172827836166774E-2"/>
          <c:w val="0.84024163848090494"/>
          <c:h val="0.78843061631966538"/>
        </c:manualLayout>
      </c:layout>
      <c:barChart>
        <c:barDir val="col"/>
        <c:grouping val="clustered"/>
        <c:varyColors val="0"/>
        <c:ser>
          <c:idx val="0"/>
          <c:order val="0"/>
          <c:tx>
            <c:strRef>
              <c:f>DASHBOARD!$K$180</c:f>
              <c:strCache>
                <c:ptCount val="1"/>
                <c:pt idx="0">
                  <c:v>Count</c:v>
                </c:pt>
              </c:strCache>
            </c:strRef>
          </c:tx>
          <c:spPr>
            <a:solidFill>
              <a:schemeClr val="accent1"/>
            </a:solidFill>
            <a:ln>
              <a:noFill/>
            </a:ln>
            <a:effectLst/>
          </c:spPr>
          <c:invertIfNegative val="0"/>
          <c:dPt>
            <c:idx val="0"/>
            <c:invertIfNegative val="0"/>
            <c:bubble3D val="0"/>
            <c:spPr>
              <a:solidFill>
                <a:schemeClr val="accent1">
                  <a:lumMod val="75000"/>
                </a:schemeClr>
              </a:solidFill>
              <a:ln>
                <a:noFill/>
              </a:ln>
              <a:effectLst/>
            </c:spPr>
            <c:extLst>
              <c:ext xmlns:c16="http://schemas.microsoft.com/office/drawing/2014/chart" uri="{C3380CC4-5D6E-409C-BE32-E72D297353CC}">
                <c16:uniqueId val="{00000009-0D13-4831-91BB-FAD91227881F}"/>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DASHBOARD!$J$181:$J$182</c:f>
              <c:strCache>
                <c:ptCount val="1"/>
                <c:pt idx="0">
                  <c:v>0000005</c:v>
                </c:pt>
              </c:strCache>
            </c:strRef>
          </c:cat>
          <c:val>
            <c:numRef>
              <c:f>DASHBOARD!$K$181:$K$182</c:f>
              <c:numCache>
                <c:formatCode>General</c:formatCode>
                <c:ptCount val="1"/>
                <c:pt idx="0">
                  <c:v>966</c:v>
                </c:pt>
              </c:numCache>
            </c:numRef>
          </c:val>
          <c:extLst>
            <c:ext xmlns:c16="http://schemas.microsoft.com/office/drawing/2014/chart" uri="{C3380CC4-5D6E-409C-BE32-E72D297353CC}">
              <c16:uniqueId val="{00000000-0D13-4831-91BB-FAD91227881F}"/>
            </c:ext>
          </c:extLst>
        </c:ser>
        <c:ser>
          <c:idx val="1"/>
          <c:order val="1"/>
          <c:tx>
            <c:strRef>
              <c:f>DASHBOARD!$L$180</c:f>
              <c:strCache>
                <c:ptCount val="1"/>
                <c:pt idx="0">
                  <c:v>% of Total</c:v>
                </c:pt>
              </c:strCache>
            </c:strRef>
          </c:tx>
          <c:spPr>
            <a:noFill/>
            <a:ln>
              <a:noFill/>
            </a:ln>
            <a:effectLst/>
          </c:spPr>
          <c:invertIfNegative val="0"/>
          <c:cat>
            <c:strRef>
              <c:f>DASHBOARD!$J$181:$J$182</c:f>
              <c:strCache>
                <c:ptCount val="1"/>
                <c:pt idx="0">
                  <c:v>0000005</c:v>
                </c:pt>
              </c:strCache>
            </c:strRef>
          </c:cat>
          <c:val>
            <c:numRef>
              <c:f>DASHBOARD!$L$181:$L$182</c:f>
              <c:numCache>
                <c:formatCode>0.0%</c:formatCode>
                <c:ptCount val="1"/>
                <c:pt idx="0">
                  <c:v>1</c:v>
                </c:pt>
              </c:numCache>
            </c:numRef>
          </c:val>
          <c:extLst>
            <c:ext xmlns:c16="http://schemas.microsoft.com/office/drawing/2014/chart" uri="{C3380CC4-5D6E-409C-BE32-E72D297353CC}">
              <c16:uniqueId val="{00000001-0D13-4831-91BB-FAD91227881F}"/>
            </c:ext>
          </c:extLst>
        </c:ser>
        <c:dLbls>
          <c:showLegendKey val="0"/>
          <c:showVal val="0"/>
          <c:showCatName val="0"/>
          <c:showSerName val="0"/>
          <c:showPercent val="0"/>
          <c:showBubbleSize val="0"/>
        </c:dLbls>
        <c:gapWidth val="219"/>
        <c:overlap val="100"/>
        <c:axId val="1430611999"/>
        <c:axId val="1430619903"/>
      </c:barChart>
      <c:catAx>
        <c:axId val="1430611999"/>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Status Code</a:t>
                </a:r>
              </a:p>
            </c:rich>
          </c:tx>
          <c:layout>
            <c:manualLayout>
              <c:xMode val="edge"/>
              <c:yMode val="edge"/>
              <c:x val="0.48648065990516637"/>
              <c:y val="0.90679368546091343"/>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430619903"/>
        <c:crosses val="autoZero"/>
        <c:auto val="1"/>
        <c:lblAlgn val="ctr"/>
        <c:lblOffset val="100"/>
        <c:noMultiLvlLbl val="0"/>
      </c:catAx>
      <c:valAx>
        <c:axId val="1430619903"/>
        <c:scaling>
          <c:orientation val="minMax"/>
        </c:scaling>
        <c:delete val="0"/>
        <c:axPos val="l"/>
        <c:majorGridlines>
          <c:spPr>
            <a:ln w="9525" cap="flat" cmpd="sng" algn="ctr">
              <a:solidFill>
                <a:sysClr val="windowText" lastClr="000000"/>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solidFill>
                      <a:sysClr val="windowText" lastClr="000000"/>
                    </a:solidFill>
                  </a:rPr>
                  <a:t>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solidFill>
              <a:sysClr val="windowText" lastClr="000000"/>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430611999"/>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[example_logistics - 28092019.xlsm]DASHBOARD!PivotTable9</c:name>
    <c:fmtId val="19"/>
  </c:pivotSource>
  <c:chart>
    <c:autoTitleDeleted val="0"/>
    <c:pivotFmts>
      <c:pivotFmt>
        <c:idx val="0"/>
        <c:spPr>
          <a:solidFill>
            <a:schemeClr val="accent1">
              <a:lumMod val="75000"/>
            </a:schemeClr>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w="28575" cap="rnd">
            <a:solidFill>
              <a:schemeClr val="accent1">
                <a:lumMod val="75000"/>
              </a:schemeClr>
            </a:solidFill>
            <a:round/>
          </a:ln>
          <a:effectLst/>
        </c:spPr>
        <c:marker>
          <c:symbol val="none"/>
        </c:marker>
      </c:pivotFmt>
      <c:pivotFmt>
        <c:idx val="3"/>
        <c:spPr>
          <a:solidFill>
            <a:schemeClr val="accent1"/>
          </a:solidFill>
          <a:ln w="28575" cap="rnd">
            <a:noFill/>
            <a:round/>
          </a:ln>
          <a:effectLst/>
        </c:spPr>
        <c:marker>
          <c:symbol val="none"/>
        </c:marker>
      </c:pivotFmt>
      <c:pivotFmt>
        <c:idx val="4"/>
        <c:marker>
          <c:spPr>
            <a:noFill/>
            <a:ln w="9525">
              <a:noFill/>
            </a:ln>
            <a:effectLst/>
          </c:spPr>
        </c:marker>
      </c:pivotFmt>
      <c:pivotFmt>
        <c:idx val="5"/>
        <c:marker>
          <c:spPr>
            <a:solidFill>
              <a:schemeClr val="accent1"/>
            </a:solidFill>
            <a:ln w="9525">
              <a:solidFill>
                <a:schemeClr val="accent1">
                  <a:lumMod val="75000"/>
                </a:schemeClr>
              </a:solidFill>
            </a:ln>
            <a:effectLst/>
          </c:spPr>
        </c:marker>
      </c:pivotFmt>
      <c:pivotFmt>
        <c:idx val="6"/>
        <c:spPr>
          <a:ln w="28575" cap="rnd">
            <a:solidFill>
              <a:schemeClr val="accent1">
                <a:lumMod val="75000"/>
              </a:schemeClr>
            </a:solidFill>
            <a:round/>
          </a:ln>
          <a:effectLst/>
        </c:spPr>
        <c:marker>
          <c:symbol val="none"/>
        </c:marker>
      </c:pivotFmt>
      <c:pivotFmt>
        <c:idx val="7"/>
        <c:spPr>
          <a:ln w="28575" cap="rnd">
            <a:noFill/>
            <a:round/>
          </a:ln>
          <a:effectLst/>
        </c:spPr>
        <c:marker>
          <c:symbol val="none"/>
        </c:marker>
      </c:pivotFmt>
    </c:pivotFmts>
    <c:plotArea>
      <c:layout/>
      <c:lineChart>
        <c:grouping val="standard"/>
        <c:varyColors val="0"/>
        <c:ser>
          <c:idx val="0"/>
          <c:order val="0"/>
          <c:tx>
            <c:strRef>
              <c:f>DASHBOARD!$F$179</c:f>
              <c:strCache>
                <c:ptCount val="1"/>
                <c:pt idx="0">
                  <c:v>Count</c:v>
                </c:pt>
              </c:strCache>
            </c:strRef>
          </c:tx>
          <c:spPr>
            <a:ln w="28575" cap="rnd">
              <a:solidFill>
                <a:schemeClr val="accent1">
                  <a:lumMod val="75000"/>
                </a:schemeClr>
              </a:solidFill>
              <a:round/>
            </a:ln>
            <a:effectLst/>
          </c:spPr>
          <c:marker>
            <c:symbol val="none"/>
          </c:marker>
          <c:cat>
            <c:multiLvlStrRef>
              <c:f>DASHBOARD!$E$180:$E$245</c:f>
              <c:multiLvlStrCache>
                <c:ptCount val="60"/>
                <c:lvl>
                  <c:pt idx="0">
                    <c:v>(blank)</c:v>
                  </c:pt>
                  <c:pt idx="1">
                    <c:v>15-May</c:v>
                  </c:pt>
                  <c:pt idx="2">
                    <c:v>16-May</c:v>
                  </c:pt>
                  <c:pt idx="3">
                    <c:v>17-May</c:v>
                  </c:pt>
                  <c:pt idx="4">
                    <c:v>20-May</c:v>
                  </c:pt>
                  <c:pt idx="5">
                    <c:v>21-May</c:v>
                  </c:pt>
                  <c:pt idx="6">
                    <c:v>22-May</c:v>
                  </c:pt>
                  <c:pt idx="7">
                    <c:v>23-May</c:v>
                  </c:pt>
                  <c:pt idx="8">
                    <c:v>24-May</c:v>
                  </c:pt>
                  <c:pt idx="9">
                    <c:v>27-May</c:v>
                  </c:pt>
                  <c:pt idx="10">
                    <c:v>28-May</c:v>
                  </c:pt>
                  <c:pt idx="11">
                    <c:v>29-May</c:v>
                  </c:pt>
                  <c:pt idx="12">
                    <c:v>31-May</c:v>
                  </c:pt>
                  <c:pt idx="13">
                    <c:v>03-Jun</c:v>
                  </c:pt>
                  <c:pt idx="14">
                    <c:v>04-Jun</c:v>
                  </c:pt>
                  <c:pt idx="15">
                    <c:v>05-Jun</c:v>
                  </c:pt>
                  <c:pt idx="16">
                    <c:v>06-Jun</c:v>
                  </c:pt>
                  <c:pt idx="17">
                    <c:v>07-Jun</c:v>
                  </c:pt>
                  <c:pt idx="18">
                    <c:v>08-Jun</c:v>
                  </c:pt>
                  <c:pt idx="19">
                    <c:v>11-Jun</c:v>
                  </c:pt>
                  <c:pt idx="20">
                    <c:v>12-Jun</c:v>
                  </c:pt>
                  <c:pt idx="21">
                    <c:v>13-Jun</c:v>
                  </c:pt>
                  <c:pt idx="22">
                    <c:v>14-Jun</c:v>
                  </c:pt>
                  <c:pt idx="23">
                    <c:v>17-Jun</c:v>
                  </c:pt>
                  <c:pt idx="24">
                    <c:v>18-Jun</c:v>
                  </c:pt>
                  <c:pt idx="25">
                    <c:v>19-Jun</c:v>
                  </c:pt>
                  <c:pt idx="26">
                    <c:v>20-Jun</c:v>
                  </c:pt>
                  <c:pt idx="27">
                    <c:v>21-Jun</c:v>
                  </c:pt>
                  <c:pt idx="28">
                    <c:v>24-Jun</c:v>
                  </c:pt>
                  <c:pt idx="29">
                    <c:v>25-Jun</c:v>
                  </c:pt>
                  <c:pt idx="30">
                    <c:v>26-Jun</c:v>
                  </c:pt>
                  <c:pt idx="31">
                    <c:v>27-Jun</c:v>
                  </c:pt>
                  <c:pt idx="32">
                    <c:v>28-Jun</c:v>
                  </c:pt>
                  <c:pt idx="33">
                    <c:v>03-Jul</c:v>
                  </c:pt>
                  <c:pt idx="34">
                    <c:v>04-Jul</c:v>
                  </c:pt>
                  <c:pt idx="35">
                    <c:v>05-Jul</c:v>
                  </c:pt>
                  <c:pt idx="36">
                    <c:v>08-Jul</c:v>
                  </c:pt>
                  <c:pt idx="37">
                    <c:v>09-Jul</c:v>
                  </c:pt>
                  <c:pt idx="38">
                    <c:v>10-Jul</c:v>
                  </c:pt>
                  <c:pt idx="39">
                    <c:v>11-Jul</c:v>
                  </c:pt>
                  <c:pt idx="40">
                    <c:v>12-Jul</c:v>
                  </c:pt>
                  <c:pt idx="41">
                    <c:v>16-Jul</c:v>
                  </c:pt>
                  <c:pt idx="42">
                    <c:v>17-Jul</c:v>
                  </c:pt>
                  <c:pt idx="43">
                    <c:v>18-Jul</c:v>
                  </c:pt>
                  <c:pt idx="44">
                    <c:v>19-Jul</c:v>
                  </c:pt>
                  <c:pt idx="45">
                    <c:v>23-Jul</c:v>
                  </c:pt>
                  <c:pt idx="46">
                    <c:v>24-Jul</c:v>
                  </c:pt>
                  <c:pt idx="47">
                    <c:v>25-Jul</c:v>
                  </c:pt>
                  <c:pt idx="48">
                    <c:v>26-Jul</c:v>
                  </c:pt>
                  <c:pt idx="49">
                    <c:v>29-Jul</c:v>
                  </c:pt>
                  <c:pt idx="50">
                    <c:v>30-Jul</c:v>
                  </c:pt>
                  <c:pt idx="51">
                    <c:v>31-Jul</c:v>
                  </c:pt>
                  <c:pt idx="52">
                    <c:v>01-Aug</c:v>
                  </c:pt>
                  <c:pt idx="53">
                    <c:v>02-Aug</c:v>
                  </c:pt>
                  <c:pt idx="54">
                    <c:v>05-Aug</c:v>
                  </c:pt>
                  <c:pt idx="55">
                    <c:v>06-Aug</c:v>
                  </c:pt>
                  <c:pt idx="56">
                    <c:v>07-Aug</c:v>
                  </c:pt>
                  <c:pt idx="57">
                    <c:v>08-Aug</c:v>
                  </c:pt>
                  <c:pt idx="58">
                    <c:v>09-Aug</c:v>
                  </c:pt>
                  <c:pt idx="59">
                    <c:v>13-Aug</c:v>
                  </c:pt>
                </c:lvl>
                <c:lvl>
                  <c:pt idx="0">
                    <c:v>&lt;15/05/2019</c:v>
                  </c:pt>
                  <c:pt idx="1">
                    <c:v>May</c:v>
                  </c:pt>
                  <c:pt idx="13">
                    <c:v>Jun</c:v>
                  </c:pt>
                  <c:pt idx="33">
                    <c:v>Jul</c:v>
                  </c:pt>
                  <c:pt idx="52">
                    <c:v>Aug</c:v>
                  </c:pt>
                </c:lvl>
              </c:multiLvlStrCache>
            </c:multiLvlStrRef>
          </c:cat>
          <c:val>
            <c:numRef>
              <c:f>DASHBOARD!$F$180:$F$245</c:f>
              <c:numCache>
                <c:formatCode>General</c:formatCode>
                <c:ptCount val="60"/>
                <c:pt idx="1">
                  <c:v>8</c:v>
                </c:pt>
                <c:pt idx="2">
                  <c:v>1</c:v>
                </c:pt>
                <c:pt idx="3">
                  <c:v>8</c:v>
                </c:pt>
                <c:pt idx="4">
                  <c:v>1</c:v>
                </c:pt>
                <c:pt idx="5">
                  <c:v>16</c:v>
                </c:pt>
                <c:pt idx="6">
                  <c:v>50</c:v>
                </c:pt>
                <c:pt idx="7">
                  <c:v>5</c:v>
                </c:pt>
                <c:pt idx="8">
                  <c:v>5</c:v>
                </c:pt>
                <c:pt idx="9">
                  <c:v>17</c:v>
                </c:pt>
                <c:pt idx="10">
                  <c:v>41</c:v>
                </c:pt>
                <c:pt idx="11">
                  <c:v>22</c:v>
                </c:pt>
                <c:pt idx="12">
                  <c:v>10</c:v>
                </c:pt>
                <c:pt idx="13">
                  <c:v>13</c:v>
                </c:pt>
                <c:pt idx="14">
                  <c:v>18</c:v>
                </c:pt>
                <c:pt idx="15">
                  <c:v>21</c:v>
                </c:pt>
                <c:pt idx="16">
                  <c:v>11</c:v>
                </c:pt>
                <c:pt idx="17">
                  <c:v>4</c:v>
                </c:pt>
                <c:pt idx="18">
                  <c:v>1</c:v>
                </c:pt>
                <c:pt idx="19">
                  <c:v>37</c:v>
                </c:pt>
                <c:pt idx="20">
                  <c:v>4</c:v>
                </c:pt>
                <c:pt idx="21">
                  <c:v>20</c:v>
                </c:pt>
                <c:pt idx="22">
                  <c:v>23</c:v>
                </c:pt>
                <c:pt idx="23">
                  <c:v>15</c:v>
                </c:pt>
                <c:pt idx="24">
                  <c:v>23</c:v>
                </c:pt>
                <c:pt idx="25">
                  <c:v>21</c:v>
                </c:pt>
                <c:pt idx="26">
                  <c:v>13</c:v>
                </c:pt>
                <c:pt idx="27">
                  <c:v>21</c:v>
                </c:pt>
                <c:pt idx="28">
                  <c:v>15</c:v>
                </c:pt>
                <c:pt idx="29">
                  <c:v>17</c:v>
                </c:pt>
                <c:pt idx="30">
                  <c:v>6</c:v>
                </c:pt>
                <c:pt idx="31">
                  <c:v>18</c:v>
                </c:pt>
                <c:pt idx="32">
                  <c:v>1</c:v>
                </c:pt>
                <c:pt idx="33">
                  <c:v>46</c:v>
                </c:pt>
                <c:pt idx="34">
                  <c:v>14</c:v>
                </c:pt>
                <c:pt idx="35">
                  <c:v>26</c:v>
                </c:pt>
                <c:pt idx="36">
                  <c:v>2</c:v>
                </c:pt>
                <c:pt idx="37">
                  <c:v>22</c:v>
                </c:pt>
                <c:pt idx="38">
                  <c:v>18</c:v>
                </c:pt>
                <c:pt idx="39">
                  <c:v>3</c:v>
                </c:pt>
                <c:pt idx="40">
                  <c:v>11</c:v>
                </c:pt>
                <c:pt idx="41">
                  <c:v>24</c:v>
                </c:pt>
                <c:pt idx="42">
                  <c:v>39</c:v>
                </c:pt>
                <c:pt idx="43">
                  <c:v>11</c:v>
                </c:pt>
                <c:pt idx="44">
                  <c:v>15</c:v>
                </c:pt>
                <c:pt idx="45">
                  <c:v>21</c:v>
                </c:pt>
                <c:pt idx="46">
                  <c:v>21</c:v>
                </c:pt>
                <c:pt idx="47">
                  <c:v>10</c:v>
                </c:pt>
                <c:pt idx="48">
                  <c:v>25</c:v>
                </c:pt>
                <c:pt idx="49">
                  <c:v>8</c:v>
                </c:pt>
                <c:pt idx="50">
                  <c:v>12</c:v>
                </c:pt>
                <c:pt idx="51">
                  <c:v>36</c:v>
                </c:pt>
                <c:pt idx="52">
                  <c:v>9</c:v>
                </c:pt>
                <c:pt idx="53">
                  <c:v>10</c:v>
                </c:pt>
                <c:pt idx="54">
                  <c:v>14</c:v>
                </c:pt>
                <c:pt idx="55">
                  <c:v>16</c:v>
                </c:pt>
                <c:pt idx="56">
                  <c:v>16</c:v>
                </c:pt>
                <c:pt idx="57">
                  <c:v>8</c:v>
                </c:pt>
                <c:pt idx="58">
                  <c:v>5</c:v>
                </c:pt>
                <c:pt idx="59">
                  <c:v>5</c:v>
                </c:pt>
              </c:numCache>
            </c:numRef>
          </c:val>
          <c:smooth val="0"/>
          <c:extLst>
            <c:ext xmlns:c16="http://schemas.microsoft.com/office/drawing/2014/chart" uri="{C3380CC4-5D6E-409C-BE32-E72D297353CC}">
              <c16:uniqueId val="{00000000-DE66-4F59-9CD3-9B9EADEFFB73}"/>
            </c:ext>
          </c:extLst>
        </c:ser>
        <c:ser>
          <c:idx val="1"/>
          <c:order val="1"/>
          <c:tx>
            <c:strRef>
              <c:f>DASHBOARD!$G$179</c:f>
              <c:strCache>
                <c:ptCount val="1"/>
                <c:pt idx="0">
                  <c:v>% of Total</c:v>
                </c:pt>
              </c:strCache>
            </c:strRef>
          </c:tx>
          <c:spPr>
            <a:ln w="28575" cap="rnd">
              <a:noFill/>
              <a:round/>
            </a:ln>
            <a:effectLst/>
          </c:spPr>
          <c:marker>
            <c:symbol val="none"/>
          </c:marker>
          <c:cat>
            <c:multiLvlStrRef>
              <c:f>DASHBOARD!$E$180:$E$245</c:f>
              <c:multiLvlStrCache>
                <c:ptCount val="60"/>
                <c:lvl>
                  <c:pt idx="0">
                    <c:v>(blank)</c:v>
                  </c:pt>
                  <c:pt idx="1">
                    <c:v>15-May</c:v>
                  </c:pt>
                  <c:pt idx="2">
                    <c:v>16-May</c:v>
                  </c:pt>
                  <c:pt idx="3">
                    <c:v>17-May</c:v>
                  </c:pt>
                  <c:pt idx="4">
                    <c:v>20-May</c:v>
                  </c:pt>
                  <c:pt idx="5">
                    <c:v>21-May</c:v>
                  </c:pt>
                  <c:pt idx="6">
                    <c:v>22-May</c:v>
                  </c:pt>
                  <c:pt idx="7">
                    <c:v>23-May</c:v>
                  </c:pt>
                  <c:pt idx="8">
                    <c:v>24-May</c:v>
                  </c:pt>
                  <c:pt idx="9">
                    <c:v>27-May</c:v>
                  </c:pt>
                  <c:pt idx="10">
                    <c:v>28-May</c:v>
                  </c:pt>
                  <c:pt idx="11">
                    <c:v>29-May</c:v>
                  </c:pt>
                  <c:pt idx="12">
                    <c:v>31-May</c:v>
                  </c:pt>
                  <c:pt idx="13">
                    <c:v>03-Jun</c:v>
                  </c:pt>
                  <c:pt idx="14">
                    <c:v>04-Jun</c:v>
                  </c:pt>
                  <c:pt idx="15">
                    <c:v>05-Jun</c:v>
                  </c:pt>
                  <c:pt idx="16">
                    <c:v>06-Jun</c:v>
                  </c:pt>
                  <c:pt idx="17">
                    <c:v>07-Jun</c:v>
                  </c:pt>
                  <c:pt idx="18">
                    <c:v>08-Jun</c:v>
                  </c:pt>
                  <c:pt idx="19">
                    <c:v>11-Jun</c:v>
                  </c:pt>
                  <c:pt idx="20">
                    <c:v>12-Jun</c:v>
                  </c:pt>
                  <c:pt idx="21">
                    <c:v>13-Jun</c:v>
                  </c:pt>
                  <c:pt idx="22">
                    <c:v>14-Jun</c:v>
                  </c:pt>
                  <c:pt idx="23">
                    <c:v>17-Jun</c:v>
                  </c:pt>
                  <c:pt idx="24">
                    <c:v>18-Jun</c:v>
                  </c:pt>
                  <c:pt idx="25">
                    <c:v>19-Jun</c:v>
                  </c:pt>
                  <c:pt idx="26">
                    <c:v>20-Jun</c:v>
                  </c:pt>
                  <c:pt idx="27">
                    <c:v>21-Jun</c:v>
                  </c:pt>
                  <c:pt idx="28">
                    <c:v>24-Jun</c:v>
                  </c:pt>
                  <c:pt idx="29">
                    <c:v>25-Jun</c:v>
                  </c:pt>
                  <c:pt idx="30">
                    <c:v>26-Jun</c:v>
                  </c:pt>
                  <c:pt idx="31">
                    <c:v>27-Jun</c:v>
                  </c:pt>
                  <c:pt idx="32">
                    <c:v>28-Jun</c:v>
                  </c:pt>
                  <c:pt idx="33">
                    <c:v>03-Jul</c:v>
                  </c:pt>
                  <c:pt idx="34">
                    <c:v>04-Jul</c:v>
                  </c:pt>
                  <c:pt idx="35">
                    <c:v>05-Jul</c:v>
                  </c:pt>
                  <c:pt idx="36">
                    <c:v>08-Jul</c:v>
                  </c:pt>
                  <c:pt idx="37">
                    <c:v>09-Jul</c:v>
                  </c:pt>
                  <c:pt idx="38">
                    <c:v>10-Jul</c:v>
                  </c:pt>
                  <c:pt idx="39">
                    <c:v>11-Jul</c:v>
                  </c:pt>
                  <c:pt idx="40">
                    <c:v>12-Jul</c:v>
                  </c:pt>
                  <c:pt idx="41">
                    <c:v>16-Jul</c:v>
                  </c:pt>
                  <c:pt idx="42">
                    <c:v>17-Jul</c:v>
                  </c:pt>
                  <c:pt idx="43">
                    <c:v>18-Jul</c:v>
                  </c:pt>
                  <c:pt idx="44">
                    <c:v>19-Jul</c:v>
                  </c:pt>
                  <c:pt idx="45">
                    <c:v>23-Jul</c:v>
                  </c:pt>
                  <c:pt idx="46">
                    <c:v>24-Jul</c:v>
                  </c:pt>
                  <c:pt idx="47">
                    <c:v>25-Jul</c:v>
                  </c:pt>
                  <c:pt idx="48">
                    <c:v>26-Jul</c:v>
                  </c:pt>
                  <c:pt idx="49">
                    <c:v>29-Jul</c:v>
                  </c:pt>
                  <c:pt idx="50">
                    <c:v>30-Jul</c:v>
                  </c:pt>
                  <c:pt idx="51">
                    <c:v>31-Jul</c:v>
                  </c:pt>
                  <c:pt idx="52">
                    <c:v>01-Aug</c:v>
                  </c:pt>
                  <c:pt idx="53">
                    <c:v>02-Aug</c:v>
                  </c:pt>
                  <c:pt idx="54">
                    <c:v>05-Aug</c:v>
                  </c:pt>
                  <c:pt idx="55">
                    <c:v>06-Aug</c:v>
                  </c:pt>
                  <c:pt idx="56">
                    <c:v>07-Aug</c:v>
                  </c:pt>
                  <c:pt idx="57">
                    <c:v>08-Aug</c:v>
                  </c:pt>
                  <c:pt idx="58">
                    <c:v>09-Aug</c:v>
                  </c:pt>
                  <c:pt idx="59">
                    <c:v>13-Aug</c:v>
                  </c:pt>
                </c:lvl>
                <c:lvl>
                  <c:pt idx="0">
                    <c:v>&lt;15/05/2019</c:v>
                  </c:pt>
                  <c:pt idx="1">
                    <c:v>May</c:v>
                  </c:pt>
                  <c:pt idx="13">
                    <c:v>Jun</c:v>
                  </c:pt>
                  <c:pt idx="33">
                    <c:v>Jul</c:v>
                  </c:pt>
                  <c:pt idx="52">
                    <c:v>Aug</c:v>
                  </c:pt>
                </c:lvl>
              </c:multiLvlStrCache>
            </c:multiLvlStrRef>
          </c:cat>
          <c:val>
            <c:numRef>
              <c:f>DASHBOARD!$G$180:$G$245</c:f>
              <c:numCache>
                <c:formatCode>0.0%</c:formatCode>
                <c:ptCount val="60"/>
                <c:pt idx="0">
                  <c:v>0</c:v>
                </c:pt>
                <c:pt idx="1">
                  <c:v>8.5744908896034297E-3</c:v>
                </c:pt>
                <c:pt idx="2">
                  <c:v>1.0718113612004287E-3</c:v>
                </c:pt>
                <c:pt idx="3">
                  <c:v>8.5744908896034297E-3</c:v>
                </c:pt>
                <c:pt idx="4">
                  <c:v>1.0718113612004287E-3</c:v>
                </c:pt>
                <c:pt idx="5">
                  <c:v>1.7148981779206859E-2</c:v>
                </c:pt>
                <c:pt idx="6">
                  <c:v>5.3590568060021437E-2</c:v>
                </c:pt>
                <c:pt idx="7">
                  <c:v>5.3590568060021436E-3</c:v>
                </c:pt>
                <c:pt idx="8">
                  <c:v>5.3590568060021436E-3</c:v>
                </c:pt>
                <c:pt idx="9">
                  <c:v>1.8220793140407289E-2</c:v>
                </c:pt>
                <c:pt idx="10">
                  <c:v>4.3944265809217578E-2</c:v>
                </c:pt>
                <c:pt idx="11">
                  <c:v>2.3579849946409433E-2</c:v>
                </c:pt>
                <c:pt idx="12">
                  <c:v>1.0718113612004287E-2</c:v>
                </c:pt>
                <c:pt idx="13">
                  <c:v>1.3933547695605574E-2</c:v>
                </c:pt>
                <c:pt idx="14">
                  <c:v>1.9292604501607719E-2</c:v>
                </c:pt>
                <c:pt idx="15">
                  <c:v>2.2508038585209004E-2</c:v>
                </c:pt>
                <c:pt idx="16">
                  <c:v>1.1789924973204717E-2</c:v>
                </c:pt>
                <c:pt idx="17">
                  <c:v>4.2872454448017148E-3</c:v>
                </c:pt>
                <c:pt idx="18">
                  <c:v>1.0718113612004287E-3</c:v>
                </c:pt>
                <c:pt idx="19">
                  <c:v>3.965702036441586E-2</c:v>
                </c:pt>
                <c:pt idx="20">
                  <c:v>4.2872454448017148E-3</c:v>
                </c:pt>
                <c:pt idx="21">
                  <c:v>2.1436227224008574E-2</c:v>
                </c:pt>
                <c:pt idx="22">
                  <c:v>2.465166130760986E-2</c:v>
                </c:pt>
                <c:pt idx="23">
                  <c:v>1.607717041800643E-2</c:v>
                </c:pt>
                <c:pt idx="24">
                  <c:v>2.465166130760986E-2</c:v>
                </c:pt>
                <c:pt idx="25">
                  <c:v>2.2508038585209004E-2</c:v>
                </c:pt>
                <c:pt idx="26">
                  <c:v>1.3933547695605574E-2</c:v>
                </c:pt>
                <c:pt idx="27">
                  <c:v>2.2508038585209004E-2</c:v>
                </c:pt>
                <c:pt idx="28">
                  <c:v>1.607717041800643E-2</c:v>
                </c:pt>
                <c:pt idx="29">
                  <c:v>1.8220793140407289E-2</c:v>
                </c:pt>
                <c:pt idx="30">
                  <c:v>6.4308681672025723E-3</c:v>
                </c:pt>
                <c:pt idx="31">
                  <c:v>1.9292604501607719E-2</c:v>
                </c:pt>
                <c:pt idx="32">
                  <c:v>1.0718113612004287E-3</c:v>
                </c:pt>
                <c:pt idx="33">
                  <c:v>4.9303322615219719E-2</c:v>
                </c:pt>
                <c:pt idx="34">
                  <c:v>1.5005359056806002E-2</c:v>
                </c:pt>
                <c:pt idx="35">
                  <c:v>2.7867095391211148E-2</c:v>
                </c:pt>
                <c:pt idx="36">
                  <c:v>2.1436227224008574E-3</c:v>
                </c:pt>
                <c:pt idx="37">
                  <c:v>2.3579849946409433E-2</c:v>
                </c:pt>
                <c:pt idx="38">
                  <c:v>1.9292604501607719E-2</c:v>
                </c:pt>
                <c:pt idx="39">
                  <c:v>3.2154340836012861E-3</c:v>
                </c:pt>
                <c:pt idx="40">
                  <c:v>1.1789924973204717E-2</c:v>
                </c:pt>
                <c:pt idx="41">
                  <c:v>2.5723472668810289E-2</c:v>
                </c:pt>
                <c:pt idx="42">
                  <c:v>4.1800643086816719E-2</c:v>
                </c:pt>
                <c:pt idx="43">
                  <c:v>1.1789924973204717E-2</c:v>
                </c:pt>
                <c:pt idx="44">
                  <c:v>1.607717041800643E-2</c:v>
                </c:pt>
                <c:pt idx="45">
                  <c:v>2.2508038585209004E-2</c:v>
                </c:pt>
                <c:pt idx="46">
                  <c:v>2.2508038585209004E-2</c:v>
                </c:pt>
                <c:pt idx="47">
                  <c:v>1.0718113612004287E-2</c:v>
                </c:pt>
                <c:pt idx="48">
                  <c:v>2.6795284030010719E-2</c:v>
                </c:pt>
                <c:pt idx="49">
                  <c:v>8.5744908896034297E-3</c:v>
                </c:pt>
                <c:pt idx="50">
                  <c:v>1.2861736334405145E-2</c:v>
                </c:pt>
                <c:pt idx="51">
                  <c:v>3.8585209003215437E-2</c:v>
                </c:pt>
                <c:pt idx="52">
                  <c:v>9.6463022508038593E-3</c:v>
                </c:pt>
                <c:pt idx="53">
                  <c:v>1.0718113612004287E-2</c:v>
                </c:pt>
                <c:pt idx="54">
                  <c:v>1.5005359056806002E-2</c:v>
                </c:pt>
                <c:pt idx="55">
                  <c:v>1.7148981779206859E-2</c:v>
                </c:pt>
                <c:pt idx="56">
                  <c:v>1.7148981779206859E-2</c:v>
                </c:pt>
                <c:pt idx="57">
                  <c:v>8.5744908896034297E-3</c:v>
                </c:pt>
                <c:pt idx="58">
                  <c:v>5.3590568060021436E-3</c:v>
                </c:pt>
                <c:pt idx="59">
                  <c:v>5.3590568060021436E-3</c:v>
                </c:pt>
              </c:numCache>
            </c:numRef>
          </c:val>
          <c:smooth val="0"/>
          <c:extLst>
            <c:ext xmlns:c16="http://schemas.microsoft.com/office/drawing/2014/chart" uri="{C3380CC4-5D6E-409C-BE32-E72D297353CC}">
              <c16:uniqueId val="{00000001-DE66-4F59-9CD3-9B9EADEFFB73}"/>
            </c:ext>
          </c:extLst>
        </c:ser>
        <c:dLbls>
          <c:showLegendKey val="0"/>
          <c:showVal val="0"/>
          <c:showCatName val="0"/>
          <c:showSerName val="0"/>
          <c:showPercent val="0"/>
          <c:showBubbleSize val="0"/>
        </c:dLbls>
        <c:smooth val="0"/>
        <c:axId val="1765336943"/>
        <c:axId val="1765347759"/>
      </c:lineChart>
      <c:catAx>
        <c:axId val="1765336943"/>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Dispatch Date</a:t>
                </a:r>
              </a:p>
            </c:rich>
          </c:tx>
          <c:layout>
            <c:manualLayout>
              <c:xMode val="edge"/>
              <c:yMode val="edge"/>
              <c:x val="0.46748963854994774"/>
              <c:y val="0.9067936238488597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765347759"/>
        <c:crosses val="autoZero"/>
        <c:auto val="1"/>
        <c:lblAlgn val="ctr"/>
        <c:lblOffset val="100"/>
        <c:noMultiLvlLbl val="0"/>
      </c:catAx>
      <c:valAx>
        <c:axId val="1765347759"/>
        <c:scaling>
          <c:orientation val="minMax"/>
        </c:scaling>
        <c:delete val="0"/>
        <c:axPos val="l"/>
        <c:majorGridlines>
          <c:spPr>
            <a:ln w="9525" cap="flat" cmpd="sng" algn="ctr">
              <a:solidFill>
                <a:sysClr val="windowText" lastClr="000000"/>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Count</a:t>
                </a:r>
              </a:p>
            </c:rich>
          </c:tx>
          <c:layout>
            <c:manualLayout>
              <c:xMode val="edge"/>
              <c:yMode val="edge"/>
              <c:x val="1.4674147272206972E-2"/>
              <c:y val="0.3857710916922897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solidFill>
              <a:sysClr val="windowText" lastClr="000000"/>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765336943"/>
        <c:crosses val="autoZero"/>
        <c:crossBetween val="between"/>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[example_logistics - 28092019.xlsm]DASHBOARD!PivotTable6</c:name>
    <c:fmtId val="15"/>
  </c:pivotSource>
  <c:chart>
    <c:autoTitleDeleted val="0"/>
    <c:pivotFmts>
      <c:pivotFmt>
        <c:idx val="0"/>
        <c:spPr>
          <a:solidFill>
            <a:schemeClr val="accent1">
              <a:lumMod val="75000"/>
            </a:schemeClr>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noFill/>
          <a:ln>
            <a:solidFill>
              <a:schemeClr val="tx1"/>
            </a:solidFill>
          </a:ln>
          <a:effectLst/>
        </c:spPr>
        <c:marker>
          <c:symbol val="none"/>
        </c:marker>
      </c:pivotFmt>
      <c:pivotFmt>
        <c:idx val="2"/>
        <c:spPr>
          <a:solidFill>
            <a:schemeClr val="accent1">
              <a:lumMod val="75000"/>
            </a:schemeClr>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noFill/>
          <a:ln>
            <a:noFill/>
          </a:ln>
          <a:effectLst/>
        </c:spPr>
        <c:marker>
          <c:symbol val="none"/>
        </c:marker>
      </c:pivotFmt>
    </c:pivotFmts>
    <c:plotArea>
      <c:layout/>
      <c:barChart>
        <c:barDir val="col"/>
        <c:grouping val="clustered"/>
        <c:varyColors val="0"/>
        <c:ser>
          <c:idx val="0"/>
          <c:order val="0"/>
          <c:tx>
            <c:strRef>
              <c:f>DASHBOARD!$F$117</c:f>
              <c:strCache>
                <c:ptCount val="1"/>
                <c:pt idx="0">
                  <c:v>Count</c:v>
                </c:pt>
              </c:strCache>
            </c:strRef>
          </c:tx>
          <c:spPr>
            <a:solidFill>
              <a:schemeClr val="accent1">
                <a:lumMod val="75000"/>
              </a:schemeClr>
            </a:solidFill>
            <a:ln>
              <a:noFill/>
            </a:ln>
            <a:effectLst/>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DASHBOARD!$E$118:$E$127</c:f>
              <c:strCache>
                <c:ptCount val="9"/>
                <c:pt idx="0">
                  <c:v>1</c:v>
                </c:pt>
                <c:pt idx="1">
                  <c:v>2</c:v>
                </c:pt>
                <c:pt idx="2">
                  <c:v>2.8</c:v>
                </c:pt>
                <c:pt idx="3">
                  <c:v>3</c:v>
                </c:pt>
                <c:pt idx="4">
                  <c:v>3.2</c:v>
                </c:pt>
                <c:pt idx="5">
                  <c:v>3.4</c:v>
                </c:pt>
                <c:pt idx="6">
                  <c:v>3.6</c:v>
                </c:pt>
                <c:pt idx="7">
                  <c:v>3.8</c:v>
                </c:pt>
                <c:pt idx="8">
                  <c:v>4</c:v>
                </c:pt>
              </c:strCache>
            </c:strRef>
          </c:cat>
          <c:val>
            <c:numRef>
              <c:f>DASHBOARD!$F$118:$F$127</c:f>
              <c:numCache>
                <c:formatCode>General</c:formatCode>
                <c:ptCount val="9"/>
                <c:pt idx="0">
                  <c:v>162</c:v>
                </c:pt>
                <c:pt idx="1">
                  <c:v>81</c:v>
                </c:pt>
                <c:pt idx="2">
                  <c:v>81</c:v>
                </c:pt>
                <c:pt idx="3">
                  <c:v>161</c:v>
                </c:pt>
                <c:pt idx="4">
                  <c:v>80</c:v>
                </c:pt>
                <c:pt idx="5">
                  <c:v>80</c:v>
                </c:pt>
                <c:pt idx="6">
                  <c:v>80</c:v>
                </c:pt>
                <c:pt idx="7">
                  <c:v>80</c:v>
                </c:pt>
                <c:pt idx="8">
                  <c:v>161</c:v>
                </c:pt>
              </c:numCache>
            </c:numRef>
          </c:val>
          <c:extLst>
            <c:ext xmlns:c16="http://schemas.microsoft.com/office/drawing/2014/chart" uri="{C3380CC4-5D6E-409C-BE32-E72D297353CC}">
              <c16:uniqueId val="{00000000-A7F5-4BD8-9740-E8D347944C88}"/>
            </c:ext>
          </c:extLst>
        </c:ser>
        <c:ser>
          <c:idx val="1"/>
          <c:order val="1"/>
          <c:tx>
            <c:strRef>
              <c:f>DASHBOARD!$G$117</c:f>
              <c:strCache>
                <c:ptCount val="1"/>
                <c:pt idx="0">
                  <c:v>% of Total</c:v>
                </c:pt>
              </c:strCache>
            </c:strRef>
          </c:tx>
          <c:spPr>
            <a:noFill/>
            <a:ln>
              <a:noFill/>
            </a:ln>
            <a:effectLst/>
          </c:spPr>
          <c:invertIfNegative val="0"/>
          <c:cat>
            <c:strRef>
              <c:f>DASHBOARD!$E$118:$E$127</c:f>
              <c:strCache>
                <c:ptCount val="9"/>
                <c:pt idx="0">
                  <c:v>1</c:v>
                </c:pt>
                <c:pt idx="1">
                  <c:v>2</c:v>
                </c:pt>
                <c:pt idx="2">
                  <c:v>2.8</c:v>
                </c:pt>
                <c:pt idx="3">
                  <c:v>3</c:v>
                </c:pt>
                <c:pt idx="4">
                  <c:v>3.2</c:v>
                </c:pt>
                <c:pt idx="5">
                  <c:v>3.4</c:v>
                </c:pt>
                <c:pt idx="6">
                  <c:v>3.6</c:v>
                </c:pt>
                <c:pt idx="7">
                  <c:v>3.8</c:v>
                </c:pt>
                <c:pt idx="8">
                  <c:v>4</c:v>
                </c:pt>
              </c:strCache>
            </c:strRef>
          </c:cat>
          <c:val>
            <c:numRef>
              <c:f>DASHBOARD!$G$118:$G$127</c:f>
              <c:numCache>
                <c:formatCode>0.0%</c:formatCode>
                <c:ptCount val="9"/>
                <c:pt idx="0">
                  <c:v>0.16770186335403728</c:v>
                </c:pt>
                <c:pt idx="1">
                  <c:v>8.3850931677018639E-2</c:v>
                </c:pt>
                <c:pt idx="2">
                  <c:v>8.3850931677018639E-2</c:v>
                </c:pt>
                <c:pt idx="3">
                  <c:v>0.16666666666666666</c:v>
                </c:pt>
                <c:pt idx="4">
                  <c:v>8.2815734989648032E-2</c:v>
                </c:pt>
                <c:pt idx="5">
                  <c:v>8.2815734989648032E-2</c:v>
                </c:pt>
                <c:pt idx="6">
                  <c:v>8.2815734989648032E-2</c:v>
                </c:pt>
                <c:pt idx="7">
                  <c:v>8.2815734989648032E-2</c:v>
                </c:pt>
                <c:pt idx="8">
                  <c:v>0.16666666666666666</c:v>
                </c:pt>
              </c:numCache>
            </c:numRef>
          </c:val>
          <c:extLst>
            <c:ext xmlns:c16="http://schemas.microsoft.com/office/drawing/2014/chart" uri="{C3380CC4-5D6E-409C-BE32-E72D297353CC}">
              <c16:uniqueId val="{00000001-A7F5-4BD8-9740-E8D347944C88}"/>
            </c:ext>
          </c:extLst>
        </c:ser>
        <c:dLbls>
          <c:showLegendKey val="0"/>
          <c:showVal val="0"/>
          <c:showCatName val="0"/>
          <c:showSerName val="0"/>
          <c:showPercent val="0"/>
          <c:showBubbleSize val="0"/>
        </c:dLbls>
        <c:gapWidth val="219"/>
        <c:overlap val="100"/>
        <c:axId val="334225023"/>
        <c:axId val="334202975"/>
      </c:barChart>
      <c:catAx>
        <c:axId val="33422502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solidFill>
                      <a:sysClr val="windowText" lastClr="000000"/>
                    </a:solidFill>
                  </a:rPr>
                  <a:t>Cycle</a:t>
                </a:r>
              </a:p>
            </c:rich>
          </c:tx>
          <c:layout>
            <c:manualLayout>
              <c:xMode val="edge"/>
              <c:yMode val="edge"/>
              <c:x val="0.47233826952133395"/>
              <c:y val="0.8977929006555930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34202975"/>
        <c:crosses val="autoZero"/>
        <c:auto val="1"/>
        <c:lblAlgn val="ctr"/>
        <c:lblOffset val="100"/>
        <c:noMultiLvlLbl val="0"/>
      </c:catAx>
      <c:valAx>
        <c:axId val="334202975"/>
        <c:scaling>
          <c:orientation val="minMax"/>
        </c:scaling>
        <c:delete val="0"/>
        <c:axPos val="l"/>
        <c:majorGridlines>
          <c:spPr>
            <a:ln w="9525" cap="flat" cmpd="sng" algn="ctr">
              <a:solidFill>
                <a:sysClr val="windowText" lastClr="000000"/>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solidFill>
                      <a:sysClr val="windowText" lastClr="000000"/>
                    </a:solidFill>
                  </a:rPr>
                  <a:t>Count</a:t>
                </a:r>
              </a:p>
            </c:rich>
          </c:tx>
          <c:layout>
            <c:manualLayout>
              <c:xMode val="edge"/>
              <c:yMode val="edge"/>
              <c:x val="1.4674147272206972E-2"/>
              <c:y val="0.3778238749219492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34225023"/>
        <c:crosses val="autoZero"/>
        <c:crossBetween val="between"/>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7706916951560155E-2"/>
          <c:y val="0.10518591876545695"/>
          <c:w val="0.82571060735263624"/>
          <c:h val="0.81035932232902463"/>
        </c:manualLayout>
      </c:layout>
      <c:pieChart>
        <c:varyColors val="1"/>
        <c:ser>
          <c:idx val="0"/>
          <c:order val="0"/>
          <c:spPr>
            <a:solidFill>
              <a:schemeClr val="accent1">
                <a:lumMod val="75000"/>
              </a:schemeClr>
            </a:solidFill>
          </c:spPr>
          <c:dPt>
            <c:idx val="0"/>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0B-6F96-4FF6-A699-4CBC158F9A78}"/>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9-6F96-4FF6-A699-4CBC158F9A78}"/>
              </c:ext>
            </c:extLst>
          </c:dPt>
          <c:dLbls>
            <c:dLbl>
              <c:idx val="0"/>
              <c:layout>
                <c:manualLayout>
                  <c:x val="-5.6384707978824659E-2"/>
                  <c:y val="-0.17220876809021399"/>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45636373020361204"/>
                      <c:h val="0.29948544569093888"/>
                    </c:manualLayout>
                  </c15:layout>
                </c:ext>
                <c:ext xmlns:c16="http://schemas.microsoft.com/office/drawing/2014/chart" uri="{C3380CC4-5D6E-409C-BE32-E72D297353CC}">
                  <c16:uniqueId val="{0000000B-6F96-4FF6-A699-4CBC158F9A78}"/>
                </c:ext>
              </c:extLst>
            </c:dLbl>
            <c:dLbl>
              <c:idx val="1"/>
              <c:layout>
                <c:manualLayout>
                  <c:x val="-0.27645073902277556"/>
                  <c:y val="1.4962467997812562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36132663708875257"/>
                      <c:h val="0.2692003602201587"/>
                    </c:manualLayout>
                  </c15:layout>
                </c:ext>
                <c:ext xmlns:c16="http://schemas.microsoft.com/office/drawing/2014/chart" uri="{C3380CC4-5D6E-409C-BE32-E72D297353CC}">
                  <c16:uniqueId val="{00000009-6F96-4FF6-A699-4CBC158F9A7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extLst>
          </c:dLbls>
          <c:cat>
            <c:strRef>
              <c:f>DASHBOARD!$B$10:$B$11</c:f>
              <c:strCache>
                <c:ptCount val="2"/>
                <c:pt idx="0">
                  <c:v>Total Batches</c:v>
                </c:pt>
                <c:pt idx="1">
                  <c:v>Priority Batches</c:v>
                </c:pt>
              </c:strCache>
            </c:strRef>
          </c:cat>
          <c:val>
            <c:numRef>
              <c:f>DASHBOARD!$C$10:$C$11</c:f>
              <c:numCache>
                <c:formatCode>#,##0</c:formatCode>
                <c:ptCount val="2"/>
                <c:pt idx="0">
                  <c:v>966</c:v>
                </c:pt>
                <c:pt idx="1">
                  <c:v>20</c:v>
                </c:pt>
              </c:numCache>
            </c:numRef>
          </c:val>
          <c:extLst>
            <c:ext xmlns:c16="http://schemas.microsoft.com/office/drawing/2014/chart" uri="{C3380CC4-5D6E-409C-BE32-E72D297353CC}">
              <c16:uniqueId val="{00000000-6F96-4FF6-A699-4CBC158F9A78}"/>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chart>
  <c:spPr>
    <a:solidFill>
      <a:schemeClr val="bg1">
        <a:lumMod val="95000"/>
      </a:schemeClr>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[example_logistics - 28092019.xlsm]DASHBOARD!PivotTable8</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pivotFmt>
      <c:pivotFmt>
        <c:idx val="3"/>
        <c:spPr>
          <a:solidFill>
            <a:schemeClr val="bg1">
              <a:lumMod val="50000"/>
            </a:schemeClr>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a:noFill/>
          </a:ln>
          <a:effectLst/>
        </c:spPr>
        <c:marker>
          <c:symbol val="none"/>
        </c:marker>
      </c:pivotFmt>
      <c:pivotFmt>
        <c:idx val="5"/>
        <c:spPr>
          <a:solidFill>
            <a:schemeClr val="tx1">
              <a:lumMod val="50000"/>
              <a:lumOff val="50000"/>
            </a:schemeClr>
          </a:solidFill>
          <a:ln>
            <a:noFill/>
          </a:ln>
          <a:effectLst/>
        </c:spPr>
        <c:marker>
          <c:symbol val="none"/>
        </c:marker>
      </c:pivotFmt>
      <c:pivotFmt>
        <c:idx val="6"/>
        <c:spPr>
          <a:noFill/>
          <a:ln>
            <a:noFill/>
          </a:ln>
          <a:effectLst/>
        </c:spPr>
        <c:marker>
          <c:symbol val="none"/>
        </c:marker>
      </c:pivotFmt>
    </c:pivotFmts>
    <c:plotArea>
      <c:layout>
        <c:manualLayout>
          <c:layoutTarget val="inner"/>
          <c:xMode val="edge"/>
          <c:yMode val="edge"/>
          <c:x val="0.12189750692788076"/>
          <c:y val="4.5766005653100884E-2"/>
          <c:w val="0.85114170355521535"/>
          <c:h val="0.79861581584047614"/>
        </c:manualLayout>
      </c:layout>
      <c:barChart>
        <c:barDir val="col"/>
        <c:grouping val="clustered"/>
        <c:varyColors val="0"/>
        <c:ser>
          <c:idx val="0"/>
          <c:order val="0"/>
          <c:tx>
            <c:strRef>
              <c:f>DASHBOARD!$K$207</c:f>
              <c:strCache>
                <c:ptCount val="1"/>
                <c:pt idx="0">
                  <c:v>Count</c:v>
                </c:pt>
              </c:strCache>
            </c:strRef>
          </c:tx>
          <c:spPr>
            <a:solidFill>
              <a:schemeClr val="tx1">
                <a:lumMod val="50000"/>
                <a:lumOff val="50000"/>
              </a:schemeClr>
            </a:solidFill>
            <a:ln>
              <a:noFill/>
            </a:ln>
            <a:effectLst/>
          </c:spPr>
          <c:invertIfNegative val="0"/>
          <c:cat>
            <c:strRef>
              <c:f>DASHBOARD!$J$208:$J$211</c:f>
              <c:strCache>
                <c:ptCount val="3"/>
                <c:pt idx="0">
                  <c:v>1</c:v>
                </c:pt>
                <c:pt idx="1">
                  <c:v>2</c:v>
                </c:pt>
                <c:pt idx="2">
                  <c:v>3</c:v>
                </c:pt>
              </c:strCache>
            </c:strRef>
          </c:cat>
          <c:val>
            <c:numRef>
              <c:f>DASHBOARD!$K$208:$K$211</c:f>
              <c:numCache>
                <c:formatCode>General</c:formatCode>
                <c:ptCount val="3"/>
                <c:pt idx="0">
                  <c:v>252</c:v>
                </c:pt>
                <c:pt idx="1">
                  <c:v>504</c:v>
                </c:pt>
                <c:pt idx="2">
                  <c:v>210</c:v>
                </c:pt>
              </c:numCache>
            </c:numRef>
          </c:val>
          <c:extLst>
            <c:ext xmlns:c16="http://schemas.microsoft.com/office/drawing/2014/chart" uri="{C3380CC4-5D6E-409C-BE32-E72D297353CC}">
              <c16:uniqueId val="{00000000-4B1D-41B1-8348-0CD44B92F435}"/>
            </c:ext>
          </c:extLst>
        </c:ser>
        <c:ser>
          <c:idx val="1"/>
          <c:order val="1"/>
          <c:tx>
            <c:strRef>
              <c:f>DASHBOARD!$L$207</c:f>
              <c:strCache>
                <c:ptCount val="1"/>
                <c:pt idx="0">
                  <c:v>% of Total</c:v>
                </c:pt>
              </c:strCache>
            </c:strRef>
          </c:tx>
          <c:spPr>
            <a:noFill/>
            <a:ln>
              <a:noFill/>
            </a:ln>
            <a:effectLst/>
          </c:spPr>
          <c:invertIfNegative val="0"/>
          <c:cat>
            <c:strRef>
              <c:f>DASHBOARD!$J$208:$J$211</c:f>
              <c:strCache>
                <c:ptCount val="3"/>
                <c:pt idx="0">
                  <c:v>1</c:v>
                </c:pt>
                <c:pt idx="1">
                  <c:v>2</c:v>
                </c:pt>
                <c:pt idx="2">
                  <c:v>3</c:v>
                </c:pt>
              </c:strCache>
            </c:strRef>
          </c:cat>
          <c:val>
            <c:numRef>
              <c:f>DASHBOARD!$L$208:$L$211</c:f>
              <c:numCache>
                <c:formatCode>0.0%</c:formatCode>
                <c:ptCount val="3"/>
                <c:pt idx="0">
                  <c:v>0.2608695652173913</c:v>
                </c:pt>
                <c:pt idx="1">
                  <c:v>0.52173913043478259</c:v>
                </c:pt>
                <c:pt idx="2">
                  <c:v>0.21739130434782608</c:v>
                </c:pt>
              </c:numCache>
            </c:numRef>
          </c:val>
          <c:extLst>
            <c:ext xmlns:c16="http://schemas.microsoft.com/office/drawing/2014/chart" uri="{C3380CC4-5D6E-409C-BE32-E72D297353CC}">
              <c16:uniqueId val="{00000001-4B1D-41B1-8348-0CD44B92F435}"/>
            </c:ext>
          </c:extLst>
        </c:ser>
        <c:dLbls>
          <c:showLegendKey val="0"/>
          <c:showVal val="0"/>
          <c:showCatName val="0"/>
          <c:showSerName val="0"/>
          <c:showPercent val="0"/>
          <c:showBubbleSize val="0"/>
        </c:dLbls>
        <c:gapWidth val="219"/>
        <c:overlap val="100"/>
        <c:axId val="1088309055"/>
        <c:axId val="1088318623"/>
      </c:barChart>
      <c:catAx>
        <c:axId val="1088309055"/>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Tier</a:t>
                </a:r>
              </a:p>
            </c:rich>
          </c:tx>
          <c:layout>
            <c:manualLayout>
              <c:xMode val="edge"/>
              <c:yMode val="edge"/>
              <c:x val="0.52341198151381452"/>
              <c:y val="0.90345436700077719"/>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8318623"/>
        <c:crosses val="autoZero"/>
        <c:auto val="1"/>
        <c:lblAlgn val="ctr"/>
        <c:lblOffset val="100"/>
        <c:noMultiLvlLbl val="0"/>
      </c:catAx>
      <c:valAx>
        <c:axId val="1088318623"/>
        <c:scaling>
          <c:orientation val="minMax"/>
        </c:scaling>
        <c:delete val="0"/>
        <c:axPos val="l"/>
        <c:majorGridlines>
          <c:spPr>
            <a:ln w="9525" cap="flat" cmpd="sng" algn="ctr">
              <a:solidFill>
                <a:sysClr val="windowText" lastClr="000000"/>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8309055"/>
        <c:crosses val="autoZero"/>
        <c:crossBetween val="between"/>
      </c:valAx>
      <c:spPr>
        <a:solidFill>
          <a:schemeClr val="bg1">
            <a:lumMod val="95000"/>
          </a:schemeClr>
        </a:solid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[example_logistics - 28092019.xlsm]DASHBOARD!PivotTable11</c:name>
    <c:fmtId val="16"/>
  </c:pivotSource>
  <c:chart>
    <c:autoTitleDeleted val="0"/>
    <c:pivotFmts>
      <c:pivotFmt>
        <c:idx val="0"/>
        <c:spPr>
          <a:solidFill>
            <a:schemeClr val="bg1">
              <a:lumMod val="50000"/>
            </a:schemeClr>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a:noFill/>
          </a:ln>
          <a:effectLst/>
        </c:spPr>
        <c:marker>
          <c:symbol val="none"/>
        </c:marker>
      </c:pivotFmt>
      <c:pivotFmt>
        <c:idx val="2"/>
        <c:spPr>
          <a:solidFill>
            <a:schemeClr val="tx1">
              <a:lumMod val="50000"/>
              <a:lumOff val="50000"/>
            </a:schemeClr>
          </a:solidFill>
          <a:ln>
            <a:noFill/>
          </a:ln>
          <a:effectLst/>
        </c:spPr>
        <c:marker>
          <c:symbol val="none"/>
        </c:marker>
      </c:pivotFmt>
      <c:pivotFmt>
        <c:idx val="3"/>
        <c:spPr>
          <a:noFill/>
          <a:ln>
            <a:noFill/>
          </a:ln>
          <a:effectLst/>
        </c:spPr>
        <c:marker>
          <c:symbol val="none"/>
        </c:marker>
      </c:pivotFmt>
    </c:pivotFmts>
    <c:plotArea>
      <c:layout>
        <c:manualLayout>
          <c:layoutTarget val="inner"/>
          <c:xMode val="edge"/>
          <c:yMode val="edge"/>
          <c:x val="0.12168696889201251"/>
          <c:y val="4.6726643117152092E-2"/>
          <c:w val="0.85139880752843045"/>
          <c:h val="0.78589296889450511"/>
        </c:manualLayout>
      </c:layout>
      <c:barChart>
        <c:barDir val="col"/>
        <c:grouping val="clustered"/>
        <c:varyColors val="0"/>
        <c:ser>
          <c:idx val="0"/>
          <c:order val="0"/>
          <c:tx>
            <c:strRef>
              <c:f>DASHBOARD!$K$236</c:f>
              <c:strCache>
                <c:ptCount val="1"/>
                <c:pt idx="0">
                  <c:v>Count</c:v>
                </c:pt>
              </c:strCache>
            </c:strRef>
          </c:tx>
          <c:spPr>
            <a:solidFill>
              <a:schemeClr val="tx1">
                <a:lumMod val="50000"/>
                <a:lumOff val="50000"/>
              </a:schemeClr>
            </a:solidFill>
            <a:ln>
              <a:noFill/>
            </a:ln>
            <a:effectLst/>
          </c:spPr>
          <c:invertIfNegative val="0"/>
          <c:cat>
            <c:strRef>
              <c:f>DASHBOARD!$J$237:$J$241</c:f>
              <c:strCache>
                <c:ptCount val="4"/>
                <c:pt idx="0">
                  <c:v>A</c:v>
                </c:pt>
                <c:pt idx="1">
                  <c:v>B</c:v>
                </c:pt>
                <c:pt idx="2">
                  <c:v>F</c:v>
                </c:pt>
                <c:pt idx="3">
                  <c:v>T</c:v>
                </c:pt>
              </c:strCache>
            </c:strRef>
          </c:cat>
          <c:val>
            <c:numRef>
              <c:f>DASHBOARD!$K$237:$K$241</c:f>
              <c:numCache>
                <c:formatCode>General</c:formatCode>
                <c:ptCount val="4"/>
                <c:pt idx="0">
                  <c:v>242</c:v>
                </c:pt>
                <c:pt idx="1">
                  <c:v>242</c:v>
                </c:pt>
                <c:pt idx="2">
                  <c:v>241</c:v>
                </c:pt>
                <c:pt idx="3">
                  <c:v>241</c:v>
                </c:pt>
              </c:numCache>
            </c:numRef>
          </c:val>
          <c:extLst>
            <c:ext xmlns:c16="http://schemas.microsoft.com/office/drawing/2014/chart" uri="{C3380CC4-5D6E-409C-BE32-E72D297353CC}">
              <c16:uniqueId val="{00000000-2E38-4E36-925D-45C5D54D6061}"/>
            </c:ext>
          </c:extLst>
        </c:ser>
        <c:ser>
          <c:idx val="1"/>
          <c:order val="1"/>
          <c:tx>
            <c:strRef>
              <c:f>DASHBOARD!$L$236</c:f>
              <c:strCache>
                <c:ptCount val="1"/>
                <c:pt idx="0">
                  <c:v>% of Total</c:v>
                </c:pt>
              </c:strCache>
            </c:strRef>
          </c:tx>
          <c:spPr>
            <a:noFill/>
            <a:ln>
              <a:noFill/>
            </a:ln>
            <a:effectLst/>
          </c:spPr>
          <c:invertIfNegative val="0"/>
          <c:cat>
            <c:strRef>
              <c:f>DASHBOARD!$J$237:$J$241</c:f>
              <c:strCache>
                <c:ptCount val="4"/>
                <c:pt idx="0">
                  <c:v>A</c:v>
                </c:pt>
                <c:pt idx="1">
                  <c:v>B</c:v>
                </c:pt>
                <c:pt idx="2">
                  <c:v>F</c:v>
                </c:pt>
                <c:pt idx="3">
                  <c:v>T</c:v>
                </c:pt>
              </c:strCache>
            </c:strRef>
          </c:cat>
          <c:val>
            <c:numRef>
              <c:f>DASHBOARD!$L$237:$L$241</c:f>
              <c:numCache>
                <c:formatCode>0.0%</c:formatCode>
                <c:ptCount val="4"/>
                <c:pt idx="0">
                  <c:v>0.25051759834368531</c:v>
                </c:pt>
                <c:pt idx="1">
                  <c:v>0.25051759834368531</c:v>
                </c:pt>
                <c:pt idx="2">
                  <c:v>0.24948240165631469</c:v>
                </c:pt>
                <c:pt idx="3">
                  <c:v>0.24948240165631469</c:v>
                </c:pt>
              </c:numCache>
            </c:numRef>
          </c:val>
          <c:extLst>
            <c:ext xmlns:c16="http://schemas.microsoft.com/office/drawing/2014/chart" uri="{C3380CC4-5D6E-409C-BE32-E72D297353CC}">
              <c16:uniqueId val="{00000001-2E38-4E36-925D-45C5D54D6061}"/>
            </c:ext>
          </c:extLst>
        </c:ser>
        <c:dLbls>
          <c:showLegendKey val="0"/>
          <c:showVal val="0"/>
          <c:showCatName val="0"/>
          <c:showSerName val="0"/>
          <c:showPercent val="0"/>
          <c:showBubbleSize val="0"/>
        </c:dLbls>
        <c:gapWidth val="219"/>
        <c:overlap val="100"/>
        <c:axId val="1088311551"/>
        <c:axId val="1088312799"/>
      </c:barChart>
      <c:catAx>
        <c:axId val="1088311551"/>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SKU</a:t>
                </a:r>
                <a:r>
                  <a:rPr lang="en-GB" baseline="0">
                    <a:solidFill>
                      <a:sysClr val="windowText" lastClr="000000"/>
                    </a:solidFill>
                  </a:rPr>
                  <a:t> Segmentation</a:t>
                </a:r>
                <a:endParaRPr lang="en-GB">
                  <a:solidFill>
                    <a:sysClr val="windowText" lastClr="000000"/>
                  </a:solidFill>
                </a:endParaRPr>
              </a:p>
            </c:rich>
          </c:tx>
          <c:layout>
            <c:manualLayout>
              <c:xMode val="edge"/>
              <c:yMode val="edge"/>
              <c:x val="0.44306322010479005"/>
              <c:y val="0.90992360846083387"/>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8312799"/>
        <c:crosses val="autoZero"/>
        <c:auto val="1"/>
        <c:lblAlgn val="ctr"/>
        <c:lblOffset val="100"/>
        <c:noMultiLvlLbl val="0"/>
      </c:catAx>
      <c:valAx>
        <c:axId val="1088312799"/>
        <c:scaling>
          <c:orientation val="minMax"/>
        </c:scaling>
        <c:delete val="0"/>
        <c:axPos val="l"/>
        <c:majorGridlines>
          <c:spPr>
            <a:ln w="9525" cap="flat" cmpd="sng" algn="ctr">
              <a:solidFill>
                <a:sysClr val="windowText" lastClr="000000"/>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Count</a:t>
                </a:r>
              </a:p>
            </c:rich>
          </c:tx>
          <c:layout>
            <c:manualLayout>
              <c:xMode val="edge"/>
              <c:yMode val="edge"/>
              <c:x val="1.7127233186990855E-2"/>
              <c:y val="0.3792149723269231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8311551"/>
        <c:crosses val="autoZero"/>
        <c:crossBetween val="between"/>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[example_logistics - 28092019.xlsm]DASHBOARD!PivotTable12</c:name>
    <c:fmtId val="18"/>
  </c:pivotSource>
  <c:chart>
    <c:autoTitleDeleted val="0"/>
    <c:pivotFmts>
      <c:pivotFmt>
        <c:idx val="0"/>
        <c:spPr>
          <a:solidFill>
            <a:schemeClr val="bg1">
              <a:lumMod val="50000"/>
            </a:schemeClr>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a:noFill/>
          </a:ln>
          <a:effectLst/>
        </c:spPr>
        <c:marker>
          <c:symbol val="none"/>
        </c:marker>
      </c:pivotFmt>
      <c:pivotFmt>
        <c:idx val="2"/>
        <c:spPr>
          <a:solidFill>
            <a:schemeClr val="tx1">
              <a:lumMod val="50000"/>
              <a:lumOff val="50000"/>
            </a:schemeClr>
          </a:solidFill>
          <a:ln>
            <a:noFill/>
          </a:ln>
          <a:effectLst/>
        </c:spPr>
        <c:marker>
          <c:symbol val="none"/>
        </c:marker>
      </c:pivotFmt>
      <c:pivotFmt>
        <c:idx val="3"/>
        <c:spPr>
          <a:noFill/>
          <a:ln>
            <a:noFill/>
          </a:ln>
          <a:effectLst/>
        </c:spPr>
        <c:marker>
          <c:symbol val="none"/>
        </c:marker>
      </c:pivotFmt>
    </c:pivotFmts>
    <c:plotArea>
      <c:layout>
        <c:manualLayout>
          <c:layoutTarget val="inner"/>
          <c:xMode val="edge"/>
          <c:yMode val="edge"/>
          <c:x val="0.12168692200426698"/>
          <c:y val="4.4460286493556919E-2"/>
          <c:w val="0.85139886478661475"/>
          <c:h val="0.80031952847272392"/>
        </c:manualLayout>
      </c:layout>
      <c:barChart>
        <c:barDir val="col"/>
        <c:grouping val="clustered"/>
        <c:varyColors val="0"/>
        <c:ser>
          <c:idx val="0"/>
          <c:order val="0"/>
          <c:tx>
            <c:strRef>
              <c:f>DASHBOARD!$K$266</c:f>
              <c:strCache>
                <c:ptCount val="1"/>
                <c:pt idx="0">
                  <c:v>Count</c:v>
                </c:pt>
              </c:strCache>
            </c:strRef>
          </c:tx>
          <c:spPr>
            <a:solidFill>
              <a:schemeClr val="tx1">
                <a:lumMod val="50000"/>
                <a:lumOff val="50000"/>
              </a:schemeClr>
            </a:solidFill>
            <a:ln>
              <a:noFill/>
            </a:ln>
            <a:effectLst/>
          </c:spPr>
          <c:invertIfNegative val="0"/>
          <c:cat>
            <c:strRef>
              <c:f>DASHBOARD!$J$267:$J$269</c:f>
              <c:strCache>
                <c:ptCount val="2"/>
                <c:pt idx="1">
                  <c:v>Y</c:v>
                </c:pt>
              </c:strCache>
            </c:strRef>
          </c:cat>
          <c:val>
            <c:numRef>
              <c:f>DASHBOARD!$K$267:$K$269</c:f>
              <c:numCache>
                <c:formatCode>General</c:formatCode>
                <c:ptCount val="2"/>
                <c:pt idx="0">
                  <c:v>504</c:v>
                </c:pt>
                <c:pt idx="1">
                  <c:v>462</c:v>
                </c:pt>
              </c:numCache>
            </c:numRef>
          </c:val>
          <c:extLst>
            <c:ext xmlns:c16="http://schemas.microsoft.com/office/drawing/2014/chart" uri="{C3380CC4-5D6E-409C-BE32-E72D297353CC}">
              <c16:uniqueId val="{00000000-D09D-44AF-963F-F6121604CC7E}"/>
            </c:ext>
          </c:extLst>
        </c:ser>
        <c:ser>
          <c:idx val="1"/>
          <c:order val="1"/>
          <c:tx>
            <c:strRef>
              <c:f>DASHBOARD!$L$266</c:f>
              <c:strCache>
                <c:ptCount val="1"/>
                <c:pt idx="0">
                  <c:v>% of Total</c:v>
                </c:pt>
              </c:strCache>
            </c:strRef>
          </c:tx>
          <c:spPr>
            <a:noFill/>
            <a:ln>
              <a:noFill/>
            </a:ln>
            <a:effectLst/>
          </c:spPr>
          <c:invertIfNegative val="0"/>
          <c:cat>
            <c:strRef>
              <c:f>DASHBOARD!$J$267:$J$269</c:f>
              <c:strCache>
                <c:ptCount val="2"/>
                <c:pt idx="1">
                  <c:v>Y</c:v>
                </c:pt>
              </c:strCache>
            </c:strRef>
          </c:cat>
          <c:val>
            <c:numRef>
              <c:f>DASHBOARD!$L$267:$L$269</c:f>
              <c:numCache>
                <c:formatCode>0.0%</c:formatCode>
                <c:ptCount val="2"/>
                <c:pt idx="0">
                  <c:v>0.52173913043478259</c:v>
                </c:pt>
                <c:pt idx="1">
                  <c:v>0.47826086956521741</c:v>
                </c:pt>
              </c:numCache>
            </c:numRef>
          </c:val>
          <c:extLst>
            <c:ext xmlns:c16="http://schemas.microsoft.com/office/drawing/2014/chart" uri="{C3380CC4-5D6E-409C-BE32-E72D297353CC}">
              <c16:uniqueId val="{00000001-D09D-44AF-963F-F6121604CC7E}"/>
            </c:ext>
          </c:extLst>
        </c:ser>
        <c:dLbls>
          <c:showLegendKey val="0"/>
          <c:showVal val="0"/>
          <c:showCatName val="0"/>
          <c:showSerName val="0"/>
          <c:showPercent val="0"/>
          <c:showBubbleSize val="0"/>
        </c:dLbls>
        <c:gapWidth val="219"/>
        <c:overlap val="100"/>
        <c:axId val="1088303647"/>
        <c:axId val="1088308223"/>
      </c:barChart>
      <c:catAx>
        <c:axId val="1088303647"/>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solidFill>
                      <a:sysClr val="windowText" lastClr="000000"/>
                    </a:solidFill>
                  </a:rPr>
                  <a:t>Cross  Dock Required</a:t>
                </a:r>
              </a:p>
            </c:rich>
          </c:tx>
          <c:layout>
            <c:manualLayout>
              <c:xMode val="edge"/>
              <c:yMode val="edge"/>
              <c:x val="0.40325467396041204"/>
              <c:y val="0.90216700136531591"/>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8308223"/>
        <c:crosses val="autoZero"/>
        <c:auto val="1"/>
        <c:lblAlgn val="ctr"/>
        <c:lblOffset val="100"/>
        <c:noMultiLvlLbl val="0"/>
      </c:catAx>
      <c:valAx>
        <c:axId val="1088308223"/>
        <c:scaling>
          <c:orientation val="minMax"/>
        </c:scaling>
        <c:delete val="0"/>
        <c:axPos val="l"/>
        <c:majorGridlines>
          <c:spPr>
            <a:ln w="9525" cap="flat" cmpd="sng" algn="ctr">
              <a:solidFill>
                <a:sysClr val="windowText" lastClr="000000"/>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Count</a:t>
                </a:r>
              </a:p>
            </c:rich>
          </c:tx>
          <c:layout>
            <c:manualLayout>
              <c:xMode val="edge"/>
              <c:yMode val="edge"/>
              <c:x val="2.2020719898369463E-2"/>
              <c:y val="0.4034537081533863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solidFill>
              <a:sysClr val="windowText" lastClr="000000"/>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8303647"/>
        <c:crosses val="autoZero"/>
        <c:crossBetween val="between"/>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[example_logistics - 28092019.xlsm]DASHBOARD!PivotTable13</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bg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pivotFmt>
      <c:pivotFmt>
        <c:idx val="4"/>
        <c:spPr>
          <a:solidFill>
            <a:schemeClr val="tx1">
              <a:lumMod val="50000"/>
              <a:lumOff val="50000"/>
            </a:schemeClr>
          </a:solidFill>
          <a:ln>
            <a:noFill/>
          </a:ln>
          <a:effectLst/>
        </c:spPr>
        <c:marker>
          <c:symbol val="none"/>
        </c:marker>
      </c:pivotFmt>
      <c:pivotFmt>
        <c:idx val="5"/>
        <c:spPr>
          <a:noFill/>
          <a:ln>
            <a:noFill/>
          </a:ln>
          <a:effectLst/>
        </c:spPr>
        <c:marker>
          <c:symbol val="none"/>
        </c:marker>
      </c:pivotFmt>
    </c:pivotFmts>
    <c:plotArea>
      <c:layout/>
      <c:barChart>
        <c:barDir val="col"/>
        <c:grouping val="clustered"/>
        <c:varyColors val="0"/>
        <c:ser>
          <c:idx val="0"/>
          <c:order val="0"/>
          <c:tx>
            <c:strRef>
              <c:f>DASHBOARD!$F$269</c:f>
              <c:strCache>
                <c:ptCount val="1"/>
                <c:pt idx="0">
                  <c:v>Count</c:v>
                </c:pt>
              </c:strCache>
            </c:strRef>
          </c:tx>
          <c:spPr>
            <a:solidFill>
              <a:schemeClr val="tx1">
                <a:lumMod val="50000"/>
                <a:lumOff val="50000"/>
              </a:schemeClr>
            </a:solidFill>
            <a:ln>
              <a:noFill/>
            </a:ln>
            <a:effectLst/>
          </c:spPr>
          <c:invertIfNegative val="0"/>
          <c:cat>
            <c:strRef>
              <c:f>DASHBOARD!$E$270:$E$293</c:f>
              <c:strCache>
                <c:ptCount val="23"/>
                <c:pt idx="0">
                  <c:v>Argentina</c:v>
                </c:pt>
                <c:pt idx="1">
                  <c:v>Belgium</c:v>
                </c:pt>
                <c:pt idx="2">
                  <c:v>Canada</c:v>
                </c:pt>
                <c:pt idx="3">
                  <c:v>China</c:v>
                </c:pt>
                <c:pt idx="4">
                  <c:v>Eritrea </c:v>
                </c:pt>
                <c:pt idx="5">
                  <c:v>France </c:v>
                </c:pt>
                <c:pt idx="6">
                  <c:v>Germany</c:v>
                </c:pt>
                <c:pt idx="7">
                  <c:v>Hong Kong</c:v>
                </c:pt>
                <c:pt idx="8">
                  <c:v>Iceland</c:v>
                </c:pt>
                <c:pt idx="9">
                  <c:v>India </c:v>
                </c:pt>
                <c:pt idx="10">
                  <c:v>Indonesia </c:v>
                </c:pt>
                <c:pt idx="11">
                  <c:v>Ireland</c:v>
                </c:pt>
                <c:pt idx="12">
                  <c:v>Italy</c:v>
                </c:pt>
                <c:pt idx="13">
                  <c:v>Maldives</c:v>
                </c:pt>
                <c:pt idx="14">
                  <c:v>Malta</c:v>
                </c:pt>
                <c:pt idx="15">
                  <c:v>Mexico</c:v>
                </c:pt>
                <c:pt idx="16">
                  <c:v>Morocco</c:v>
                </c:pt>
                <c:pt idx="17">
                  <c:v>Peru</c:v>
                </c:pt>
                <c:pt idx="18">
                  <c:v>Poland</c:v>
                </c:pt>
                <c:pt idx="19">
                  <c:v>Russia</c:v>
                </c:pt>
                <c:pt idx="20">
                  <c:v>Spain</c:v>
                </c:pt>
                <c:pt idx="21">
                  <c:v>Sweden</c:v>
                </c:pt>
                <c:pt idx="22">
                  <c:v>Turkey</c:v>
                </c:pt>
              </c:strCache>
            </c:strRef>
          </c:cat>
          <c:val>
            <c:numRef>
              <c:f>DASHBOARD!$F$270:$F$293</c:f>
              <c:numCache>
                <c:formatCode>General</c:formatCode>
                <c:ptCount val="23"/>
                <c:pt idx="0">
                  <c:v>42</c:v>
                </c:pt>
                <c:pt idx="1">
                  <c:v>42</c:v>
                </c:pt>
                <c:pt idx="2">
                  <c:v>42</c:v>
                </c:pt>
                <c:pt idx="3">
                  <c:v>42</c:v>
                </c:pt>
                <c:pt idx="4">
                  <c:v>42</c:v>
                </c:pt>
                <c:pt idx="5">
                  <c:v>42</c:v>
                </c:pt>
                <c:pt idx="6">
                  <c:v>42</c:v>
                </c:pt>
                <c:pt idx="7">
                  <c:v>42</c:v>
                </c:pt>
                <c:pt idx="8">
                  <c:v>42</c:v>
                </c:pt>
                <c:pt idx="9">
                  <c:v>42</c:v>
                </c:pt>
                <c:pt idx="10">
                  <c:v>42</c:v>
                </c:pt>
                <c:pt idx="11">
                  <c:v>42</c:v>
                </c:pt>
                <c:pt idx="12">
                  <c:v>42</c:v>
                </c:pt>
                <c:pt idx="13">
                  <c:v>42</c:v>
                </c:pt>
                <c:pt idx="14">
                  <c:v>42</c:v>
                </c:pt>
                <c:pt idx="15">
                  <c:v>42</c:v>
                </c:pt>
                <c:pt idx="16">
                  <c:v>42</c:v>
                </c:pt>
                <c:pt idx="17">
                  <c:v>42</c:v>
                </c:pt>
                <c:pt idx="18">
                  <c:v>42</c:v>
                </c:pt>
                <c:pt idx="19">
                  <c:v>42</c:v>
                </c:pt>
                <c:pt idx="20">
                  <c:v>42</c:v>
                </c:pt>
                <c:pt idx="21">
                  <c:v>42</c:v>
                </c:pt>
                <c:pt idx="22">
                  <c:v>42</c:v>
                </c:pt>
              </c:numCache>
            </c:numRef>
          </c:val>
          <c:extLst>
            <c:ext xmlns:c16="http://schemas.microsoft.com/office/drawing/2014/chart" uri="{C3380CC4-5D6E-409C-BE32-E72D297353CC}">
              <c16:uniqueId val="{00000000-1A41-4000-B3FC-788FE391DC36}"/>
            </c:ext>
          </c:extLst>
        </c:ser>
        <c:ser>
          <c:idx val="1"/>
          <c:order val="1"/>
          <c:tx>
            <c:strRef>
              <c:f>DASHBOARD!$G$269</c:f>
              <c:strCache>
                <c:ptCount val="1"/>
                <c:pt idx="0">
                  <c:v>% of Total</c:v>
                </c:pt>
              </c:strCache>
            </c:strRef>
          </c:tx>
          <c:spPr>
            <a:noFill/>
            <a:ln>
              <a:noFill/>
            </a:ln>
            <a:effectLst/>
          </c:spPr>
          <c:invertIfNegative val="0"/>
          <c:cat>
            <c:strRef>
              <c:f>DASHBOARD!$E$270:$E$293</c:f>
              <c:strCache>
                <c:ptCount val="23"/>
                <c:pt idx="0">
                  <c:v>Argentina</c:v>
                </c:pt>
                <c:pt idx="1">
                  <c:v>Belgium</c:v>
                </c:pt>
                <c:pt idx="2">
                  <c:v>Canada</c:v>
                </c:pt>
                <c:pt idx="3">
                  <c:v>China</c:v>
                </c:pt>
                <c:pt idx="4">
                  <c:v>Eritrea </c:v>
                </c:pt>
                <c:pt idx="5">
                  <c:v>France </c:v>
                </c:pt>
                <c:pt idx="6">
                  <c:v>Germany</c:v>
                </c:pt>
                <c:pt idx="7">
                  <c:v>Hong Kong</c:v>
                </c:pt>
                <c:pt idx="8">
                  <c:v>Iceland</c:v>
                </c:pt>
                <c:pt idx="9">
                  <c:v>India </c:v>
                </c:pt>
                <c:pt idx="10">
                  <c:v>Indonesia </c:v>
                </c:pt>
                <c:pt idx="11">
                  <c:v>Ireland</c:v>
                </c:pt>
                <c:pt idx="12">
                  <c:v>Italy</c:v>
                </c:pt>
                <c:pt idx="13">
                  <c:v>Maldives</c:v>
                </c:pt>
                <c:pt idx="14">
                  <c:v>Malta</c:v>
                </c:pt>
                <c:pt idx="15">
                  <c:v>Mexico</c:v>
                </c:pt>
                <c:pt idx="16">
                  <c:v>Morocco</c:v>
                </c:pt>
                <c:pt idx="17">
                  <c:v>Peru</c:v>
                </c:pt>
                <c:pt idx="18">
                  <c:v>Poland</c:v>
                </c:pt>
                <c:pt idx="19">
                  <c:v>Russia</c:v>
                </c:pt>
                <c:pt idx="20">
                  <c:v>Spain</c:v>
                </c:pt>
                <c:pt idx="21">
                  <c:v>Sweden</c:v>
                </c:pt>
                <c:pt idx="22">
                  <c:v>Turkey</c:v>
                </c:pt>
              </c:strCache>
            </c:strRef>
          </c:cat>
          <c:val>
            <c:numRef>
              <c:f>DASHBOARD!$G$270:$G$293</c:f>
              <c:numCache>
                <c:formatCode>0.0%</c:formatCode>
                <c:ptCount val="23"/>
                <c:pt idx="0">
                  <c:v>4.3478260869565216E-2</c:v>
                </c:pt>
                <c:pt idx="1">
                  <c:v>4.3478260869565216E-2</c:v>
                </c:pt>
                <c:pt idx="2">
                  <c:v>4.3478260869565216E-2</c:v>
                </c:pt>
                <c:pt idx="3">
                  <c:v>4.3478260869565216E-2</c:v>
                </c:pt>
                <c:pt idx="4">
                  <c:v>4.3478260869565216E-2</c:v>
                </c:pt>
                <c:pt idx="5">
                  <c:v>4.3478260869565216E-2</c:v>
                </c:pt>
                <c:pt idx="6">
                  <c:v>4.3478260869565216E-2</c:v>
                </c:pt>
                <c:pt idx="7">
                  <c:v>4.3478260869565216E-2</c:v>
                </c:pt>
                <c:pt idx="8">
                  <c:v>4.3478260869565216E-2</c:v>
                </c:pt>
                <c:pt idx="9">
                  <c:v>4.3478260869565216E-2</c:v>
                </c:pt>
                <c:pt idx="10">
                  <c:v>4.3478260869565216E-2</c:v>
                </c:pt>
                <c:pt idx="11">
                  <c:v>4.3478260869565216E-2</c:v>
                </c:pt>
                <c:pt idx="12">
                  <c:v>4.3478260869565216E-2</c:v>
                </c:pt>
                <c:pt idx="13">
                  <c:v>4.3478260869565216E-2</c:v>
                </c:pt>
                <c:pt idx="14">
                  <c:v>4.3478260869565216E-2</c:v>
                </c:pt>
                <c:pt idx="15">
                  <c:v>4.3478260869565216E-2</c:v>
                </c:pt>
                <c:pt idx="16">
                  <c:v>4.3478260869565216E-2</c:v>
                </c:pt>
                <c:pt idx="17">
                  <c:v>4.3478260869565216E-2</c:v>
                </c:pt>
                <c:pt idx="18">
                  <c:v>4.3478260869565216E-2</c:v>
                </c:pt>
                <c:pt idx="19">
                  <c:v>4.3478260869565216E-2</c:v>
                </c:pt>
                <c:pt idx="20">
                  <c:v>4.3478260869565216E-2</c:v>
                </c:pt>
                <c:pt idx="21">
                  <c:v>4.3478260869565216E-2</c:v>
                </c:pt>
                <c:pt idx="22">
                  <c:v>4.3478260869565216E-2</c:v>
                </c:pt>
              </c:numCache>
            </c:numRef>
          </c:val>
          <c:extLst>
            <c:ext xmlns:c16="http://schemas.microsoft.com/office/drawing/2014/chart" uri="{C3380CC4-5D6E-409C-BE32-E72D297353CC}">
              <c16:uniqueId val="{00000001-1A41-4000-B3FC-788FE391DC36}"/>
            </c:ext>
          </c:extLst>
        </c:ser>
        <c:dLbls>
          <c:showLegendKey val="0"/>
          <c:showVal val="0"/>
          <c:showCatName val="0"/>
          <c:showSerName val="0"/>
          <c:showPercent val="0"/>
          <c:showBubbleSize val="0"/>
        </c:dLbls>
        <c:gapWidth val="219"/>
        <c:overlap val="100"/>
        <c:axId val="1088335263"/>
        <c:axId val="1088331103"/>
      </c:barChart>
      <c:catAx>
        <c:axId val="1088335263"/>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End Market</a:t>
                </a:r>
              </a:p>
            </c:rich>
          </c:tx>
          <c:layout>
            <c:manualLayout>
              <c:xMode val="edge"/>
              <c:yMode val="edge"/>
              <c:x val="0.45941346643640268"/>
              <c:y val="0.9023066521736391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088331103"/>
        <c:crosses val="autoZero"/>
        <c:auto val="1"/>
        <c:lblAlgn val="ctr"/>
        <c:lblOffset val="100"/>
        <c:noMultiLvlLbl val="0"/>
      </c:catAx>
      <c:valAx>
        <c:axId val="1088331103"/>
        <c:scaling>
          <c:orientation val="minMax"/>
        </c:scaling>
        <c:delete val="0"/>
        <c:axPos val="l"/>
        <c:majorGridlines>
          <c:spPr>
            <a:ln w="9525" cap="flat" cmpd="sng" algn="ctr">
              <a:solidFill>
                <a:sysClr val="windowText" lastClr="000000"/>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Count</a:t>
                </a:r>
              </a:p>
            </c:rich>
          </c:tx>
          <c:layout>
            <c:manualLayout>
              <c:xMode val="edge"/>
              <c:yMode val="edge"/>
              <c:x val="1.4680485588849304E-2"/>
              <c:y val="0.3515477406358036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088335263"/>
        <c:crosses val="autoZero"/>
        <c:crossBetween val="between"/>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[example_logistics - 28092019.xlsm]EDA - Product!PivotTable1</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
        <c:idx val="2"/>
        <c:spPr>
          <a:solidFill>
            <a:schemeClr val="accent1">
              <a:lumMod val="75000"/>
            </a:schemeClr>
          </a:solidFill>
          <a:ln>
            <a:noFill/>
          </a:ln>
          <a:effectLst/>
        </c:spPr>
        <c:marker>
          <c:symbol val="none"/>
        </c:marker>
        <c:dLbl>
          <c:idx val="0"/>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3"/>
        <c:spPr>
          <a:solidFill>
            <a:schemeClr val="accent1"/>
          </a:solidFill>
          <a:ln>
            <a:noFill/>
          </a:ln>
          <a:effectLst/>
        </c:spPr>
        <c:marker>
          <c:symbol val="none"/>
        </c:marker>
      </c:pivotFmt>
    </c:pivotFmts>
    <c:plotArea>
      <c:layout>
        <c:manualLayout>
          <c:layoutTarget val="inner"/>
          <c:xMode val="edge"/>
          <c:yMode val="edge"/>
          <c:x val="0.13484544067442361"/>
          <c:y val="6.7011168424610579E-2"/>
          <c:w val="0.81092808608943667"/>
          <c:h val="0.75795839099945961"/>
        </c:manualLayout>
      </c:layout>
      <c:barChart>
        <c:barDir val="col"/>
        <c:grouping val="clustered"/>
        <c:varyColors val="0"/>
        <c:ser>
          <c:idx val="0"/>
          <c:order val="0"/>
          <c:tx>
            <c:strRef>
              <c:f>'EDA - Product'!$C$12</c:f>
              <c:strCache>
                <c:ptCount val="1"/>
                <c:pt idx="0">
                  <c:v>Count</c:v>
                </c:pt>
              </c:strCache>
            </c:strRef>
          </c:tx>
          <c:spPr>
            <a:solidFill>
              <a:schemeClr val="accent1">
                <a:lumMod val="75000"/>
              </a:schemeClr>
            </a:solidFill>
            <a:ln>
              <a:noFill/>
            </a:ln>
            <a:effectLst/>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layout/>
                <c15:showLeaderLines val="1"/>
                <c15:leaderLines>
                  <c:spPr>
                    <a:ln w="9525" cap="flat" cmpd="sng" algn="ctr">
                      <a:solidFill>
                        <a:schemeClr val="tx1">
                          <a:lumMod val="35000"/>
                          <a:lumOff val="65000"/>
                        </a:schemeClr>
                      </a:solidFill>
                      <a:round/>
                    </a:ln>
                    <a:effectLst/>
                  </c:spPr>
                </c15:leaderLines>
              </c:ext>
            </c:extLst>
          </c:dLbls>
          <c:cat>
            <c:strRef>
              <c:f>'EDA - Product'!$B$13:$B$18</c:f>
              <c:strCache>
                <c:ptCount val="5"/>
                <c:pt idx="0">
                  <c:v>Product A</c:v>
                </c:pt>
                <c:pt idx="1">
                  <c:v>Product B</c:v>
                </c:pt>
                <c:pt idx="2">
                  <c:v>Product C</c:v>
                </c:pt>
                <c:pt idx="3">
                  <c:v>Product D</c:v>
                </c:pt>
                <c:pt idx="4">
                  <c:v>Product E</c:v>
                </c:pt>
              </c:strCache>
            </c:strRef>
          </c:cat>
          <c:val>
            <c:numRef>
              <c:f>'EDA - Product'!$C$13:$C$18</c:f>
              <c:numCache>
                <c:formatCode>General</c:formatCode>
                <c:ptCount val="5"/>
                <c:pt idx="0">
                  <c:v>193</c:v>
                </c:pt>
                <c:pt idx="1">
                  <c:v>193</c:v>
                </c:pt>
                <c:pt idx="2">
                  <c:v>192</c:v>
                </c:pt>
                <c:pt idx="3">
                  <c:v>194</c:v>
                </c:pt>
                <c:pt idx="4">
                  <c:v>194</c:v>
                </c:pt>
              </c:numCache>
            </c:numRef>
          </c:val>
          <c:extLst>
            <c:ext xmlns:c16="http://schemas.microsoft.com/office/drawing/2014/chart" uri="{C3380CC4-5D6E-409C-BE32-E72D297353CC}">
              <c16:uniqueId val="{00000000-CF42-47B1-B20D-46BA035BD916}"/>
            </c:ext>
          </c:extLst>
        </c:ser>
        <c:ser>
          <c:idx val="1"/>
          <c:order val="1"/>
          <c:tx>
            <c:strRef>
              <c:f>'EDA - Product'!$D$12</c:f>
              <c:strCache>
                <c:ptCount val="1"/>
                <c:pt idx="0">
                  <c:v>% of Total</c:v>
                </c:pt>
              </c:strCache>
            </c:strRef>
          </c:tx>
          <c:spPr>
            <a:solidFill>
              <a:schemeClr val="accent2"/>
            </a:solidFill>
            <a:ln>
              <a:noFill/>
            </a:ln>
            <a:effectLst/>
          </c:spPr>
          <c:invertIfNegative val="0"/>
          <c:cat>
            <c:strRef>
              <c:f>'EDA - Product'!$B$13:$B$18</c:f>
              <c:strCache>
                <c:ptCount val="5"/>
                <c:pt idx="0">
                  <c:v>Product A</c:v>
                </c:pt>
                <c:pt idx="1">
                  <c:v>Product B</c:v>
                </c:pt>
                <c:pt idx="2">
                  <c:v>Product C</c:v>
                </c:pt>
                <c:pt idx="3">
                  <c:v>Product D</c:v>
                </c:pt>
                <c:pt idx="4">
                  <c:v>Product E</c:v>
                </c:pt>
              </c:strCache>
            </c:strRef>
          </c:cat>
          <c:val>
            <c:numRef>
              <c:f>'EDA - Product'!$D$13:$D$18</c:f>
              <c:numCache>
                <c:formatCode>0.0%</c:formatCode>
                <c:ptCount val="5"/>
                <c:pt idx="0">
                  <c:v>0.19979296066252589</c:v>
                </c:pt>
                <c:pt idx="1">
                  <c:v>0.19979296066252589</c:v>
                </c:pt>
                <c:pt idx="2">
                  <c:v>0.19875776397515527</c:v>
                </c:pt>
                <c:pt idx="3">
                  <c:v>0.20082815734989648</c:v>
                </c:pt>
                <c:pt idx="4">
                  <c:v>0.20082815734989648</c:v>
                </c:pt>
              </c:numCache>
            </c:numRef>
          </c:val>
          <c:extLst>
            <c:ext xmlns:c16="http://schemas.microsoft.com/office/drawing/2014/chart" uri="{C3380CC4-5D6E-409C-BE32-E72D297353CC}">
              <c16:uniqueId val="{00000003-CF42-47B1-B20D-46BA035BD916}"/>
            </c:ext>
          </c:extLst>
        </c:ser>
        <c:dLbls>
          <c:showLegendKey val="0"/>
          <c:showVal val="0"/>
          <c:showCatName val="0"/>
          <c:showSerName val="0"/>
          <c:showPercent val="0"/>
          <c:showBubbleSize val="0"/>
        </c:dLbls>
        <c:gapWidth val="219"/>
        <c:overlap val="100"/>
        <c:axId val="2014655791"/>
        <c:axId val="2014656207"/>
      </c:barChart>
      <c:catAx>
        <c:axId val="2014655791"/>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Product</a:t>
                </a:r>
              </a:p>
            </c:rich>
          </c:tx>
          <c:layout>
            <c:manualLayout>
              <c:xMode val="edge"/>
              <c:yMode val="edge"/>
              <c:x val="0.48964840109827823"/>
              <c:y val="0.90839348316142843"/>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14656207"/>
        <c:crosses val="autoZero"/>
        <c:auto val="1"/>
        <c:lblAlgn val="ctr"/>
        <c:lblOffset val="100"/>
        <c:noMultiLvlLbl val="0"/>
      </c:catAx>
      <c:valAx>
        <c:axId val="2014656207"/>
        <c:scaling>
          <c:orientation val="minMax"/>
          <c:max val="250"/>
          <c:min val="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sz="1000">
                    <a:solidFill>
                      <a:sysClr val="windowText" lastClr="000000"/>
                    </a:solidFill>
                  </a:rPr>
                  <a:t>Count</a:t>
                </a:r>
              </a:p>
            </c:rich>
          </c:tx>
          <c:layout>
            <c:manualLayout>
              <c:xMode val="edge"/>
              <c:yMode val="edge"/>
              <c:x val="1.3046544181691159E-2"/>
              <c:y val="0.4001121293990923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14655791"/>
        <c:crosses val="autoZero"/>
        <c:crossBetween val="between"/>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[example_logistics - 28092019.xlsm]EDA - Product!PivotTable4</c:name>
    <c:fmtId val="7"/>
  </c:pivotSource>
  <c:chart>
    <c:autoTitleDeleted val="0"/>
    <c:pivotFmts>
      <c:pivotFmt>
        <c:idx val="0"/>
        <c:spPr>
          <a:solidFill>
            <a:schemeClr val="accent1"/>
          </a:solidFill>
          <a:ln>
            <a:noFill/>
          </a:ln>
          <a:effectLst/>
        </c:spPr>
        <c:marker>
          <c:symbol val="none"/>
        </c:marker>
      </c:pivotFmt>
      <c:pivotFmt>
        <c:idx val="1"/>
        <c:spPr>
          <a:noFill/>
          <a:ln>
            <a:solidFill>
              <a:schemeClr val="tx1"/>
            </a:solidFill>
          </a:ln>
          <a:effectLst/>
        </c:spPr>
        <c:marker>
          <c:symbol val="none"/>
        </c:marker>
      </c:pivotFmt>
      <c:pivotFmt>
        <c:idx val="2"/>
        <c:spPr>
          <a:noFill/>
          <a:ln>
            <a:noFill/>
          </a:ln>
          <a:effectLst/>
        </c:spPr>
        <c:marker>
          <c:symbol val="none"/>
        </c:marker>
      </c:pivotFmt>
      <c:pivotFmt>
        <c:idx val="3"/>
        <c:spPr>
          <a:solidFill>
            <a:schemeClr val="accent4">
              <a:lumMod val="60000"/>
              <a:lumOff val="40000"/>
            </a:schemeClr>
          </a:solidFill>
          <a:ln>
            <a:noFill/>
          </a:ln>
          <a:effectLst/>
        </c:spPr>
        <c:marker>
          <c:symbol val="none"/>
        </c:marker>
        <c:dLbl>
          <c:idx val="0"/>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s>
    <c:plotArea>
      <c:layout>
        <c:manualLayout>
          <c:layoutTarget val="inner"/>
          <c:xMode val="edge"/>
          <c:yMode val="edge"/>
          <c:x val="0.11927149242657473"/>
          <c:y val="8.7962962962962965E-2"/>
          <c:w val="0.82113665886214882"/>
          <c:h val="0.75012111226251921"/>
        </c:manualLayout>
      </c:layout>
      <c:barChart>
        <c:barDir val="col"/>
        <c:grouping val="clustered"/>
        <c:varyColors val="0"/>
        <c:ser>
          <c:idx val="0"/>
          <c:order val="0"/>
          <c:tx>
            <c:strRef>
              <c:f>'EDA - Product'!$H$12</c:f>
              <c:strCache>
                <c:ptCount val="1"/>
                <c:pt idx="0">
                  <c:v>Count</c:v>
                </c:pt>
              </c:strCache>
            </c:strRef>
          </c:tx>
          <c:spPr>
            <a:solidFill>
              <a:schemeClr val="accent4">
                <a:lumMod val="60000"/>
                <a:lumOff val="40000"/>
              </a:schemeClr>
            </a:solidFill>
            <a:ln>
              <a:noFill/>
            </a:ln>
            <a:effectLst/>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layout/>
                <c15:showLeaderLines val="1"/>
                <c15:leaderLines>
                  <c:spPr>
                    <a:ln w="9525" cap="flat" cmpd="sng" algn="ctr">
                      <a:solidFill>
                        <a:schemeClr val="tx1">
                          <a:lumMod val="35000"/>
                          <a:lumOff val="65000"/>
                        </a:schemeClr>
                      </a:solidFill>
                      <a:round/>
                    </a:ln>
                    <a:effectLst/>
                  </c:spPr>
                </c15:leaderLines>
              </c:ext>
            </c:extLst>
          </c:dLbls>
          <c:cat>
            <c:strRef>
              <c:f>'EDA - Product'!$G$13:$G$18</c:f>
              <c:strCache>
                <c:ptCount val="5"/>
                <c:pt idx="0">
                  <c:v>Product A</c:v>
                </c:pt>
                <c:pt idx="1">
                  <c:v>Product B</c:v>
                </c:pt>
                <c:pt idx="2">
                  <c:v>Product C</c:v>
                </c:pt>
                <c:pt idx="3">
                  <c:v>Product D</c:v>
                </c:pt>
                <c:pt idx="4">
                  <c:v>Product E</c:v>
                </c:pt>
              </c:strCache>
            </c:strRef>
          </c:cat>
          <c:val>
            <c:numRef>
              <c:f>'EDA - Product'!$H$13:$H$18</c:f>
              <c:numCache>
                <c:formatCode>General</c:formatCode>
                <c:ptCount val="5"/>
                <c:pt idx="0">
                  <c:v>3</c:v>
                </c:pt>
                <c:pt idx="1">
                  <c:v>2</c:v>
                </c:pt>
                <c:pt idx="2">
                  <c:v>4</c:v>
                </c:pt>
                <c:pt idx="3">
                  <c:v>7</c:v>
                </c:pt>
                <c:pt idx="4">
                  <c:v>4</c:v>
                </c:pt>
              </c:numCache>
            </c:numRef>
          </c:val>
          <c:extLst>
            <c:ext xmlns:c16="http://schemas.microsoft.com/office/drawing/2014/chart" uri="{C3380CC4-5D6E-409C-BE32-E72D297353CC}">
              <c16:uniqueId val="{00000000-6D27-478E-9C02-CB14A5634B55}"/>
            </c:ext>
          </c:extLst>
        </c:ser>
        <c:ser>
          <c:idx val="1"/>
          <c:order val="1"/>
          <c:tx>
            <c:strRef>
              <c:f>'EDA - Product'!$I$12</c:f>
              <c:strCache>
                <c:ptCount val="1"/>
                <c:pt idx="0">
                  <c:v>% of Total</c:v>
                </c:pt>
              </c:strCache>
            </c:strRef>
          </c:tx>
          <c:spPr>
            <a:noFill/>
            <a:ln>
              <a:noFill/>
            </a:ln>
            <a:effectLst/>
          </c:spPr>
          <c:invertIfNegative val="0"/>
          <c:cat>
            <c:strRef>
              <c:f>'EDA - Product'!$G$13:$G$18</c:f>
              <c:strCache>
                <c:ptCount val="5"/>
                <c:pt idx="0">
                  <c:v>Product A</c:v>
                </c:pt>
                <c:pt idx="1">
                  <c:v>Product B</c:v>
                </c:pt>
                <c:pt idx="2">
                  <c:v>Product C</c:v>
                </c:pt>
                <c:pt idx="3">
                  <c:v>Product D</c:v>
                </c:pt>
                <c:pt idx="4">
                  <c:v>Product E</c:v>
                </c:pt>
              </c:strCache>
            </c:strRef>
          </c:cat>
          <c:val>
            <c:numRef>
              <c:f>'EDA - Product'!$I$13:$I$18</c:f>
              <c:numCache>
                <c:formatCode>0.0%</c:formatCode>
                <c:ptCount val="5"/>
                <c:pt idx="0">
                  <c:v>0.15</c:v>
                </c:pt>
                <c:pt idx="1">
                  <c:v>0.1</c:v>
                </c:pt>
                <c:pt idx="2">
                  <c:v>0.2</c:v>
                </c:pt>
                <c:pt idx="3">
                  <c:v>0.35</c:v>
                </c:pt>
                <c:pt idx="4">
                  <c:v>0.2</c:v>
                </c:pt>
              </c:numCache>
            </c:numRef>
          </c:val>
          <c:extLst>
            <c:ext xmlns:c16="http://schemas.microsoft.com/office/drawing/2014/chart" uri="{C3380CC4-5D6E-409C-BE32-E72D297353CC}">
              <c16:uniqueId val="{00000002-6D27-478E-9C02-CB14A5634B55}"/>
            </c:ext>
          </c:extLst>
        </c:ser>
        <c:dLbls>
          <c:showLegendKey val="0"/>
          <c:showVal val="0"/>
          <c:showCatName val="0"/>
          <c:showSerName val="0"/>
          <c:showPercent val="0"/>
          <c:showBubbleSize val="0"/>
        </c:dLbls>
        <c:gapWidth val="219"/>
        <c:overlap val="100"/>
        <c:axId val="2075011055"/>
        <c:axId val="2075011887"/>
      </c:barChart>
      <c:catAx>
        <c:axId val="2075011055"/>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Product</a:t>
                </a:r>
              </a:p>
            </c:rich>
          </c:tx>
          <c:layout>
            <c:manualLayout>
              <c:xMode val="edge"/>
              <c:yMode val="edge"/>
              <c:x val="0.46073094813481036"/>
              <c:y val="0.91108785725578401"/>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75011887"/>
        <c:crosses val="autoZero"/>
        <c:auto val="1"/>
        <c:lblAlgn val="ctr"/>
        <c:lblOffset val="100"/>
        <c:noMultiLvlLbl val="0"/>
      </c:catAx>
      <c:valAx>
        <c:axId val="2075011887"/>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Count</a:t>
                </a:r>
              </a:p>
            </c:rich>
          </c:tx>
          <c:layout>
            <c:manualLayout>
              <c:xMode val="edge"/>
              <c:yMode val="edge"/>
              <c:x val="1.9983726485726674E-2"/>
              <c:y val="0.3923922202425223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75011055"/>
        <c:crosses val="autoZero"/>
        <c:crossBetween val="between"/>
        <c:majorUnit val="2"/>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[example_logistics - 28092019.xlsm]EDA - Batch No.!PivotTable1</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
        <c:idx val="2"/>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pivotFmt>
      <c:pivotFmt>
        <c:idx val="4"/>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s>
    <c:plotArea>
      <c:layout>
        <c:manualLayout>
          <c:layoutTarget val="inner"/>
          <c:xMode val="edge"/>
          <c:yMode val="edge"/>
          <c:x val="0.10814785367110404"/>
          <c:y val="6.7011168424610579E-2"/>
          <c:w val="0.83762569526406416"/>
          <c:h val="0.68033035725200786"/>
        </c:manualLayout>
      </c:layout>
      <c:barChart>
        <c:barDir val="col"/>
        <c:grouping val="clustered"/>
        <c:varyColors val="0"/>
        <c:ser>
          <c:idx val="0"/>
          <c:order val="0"/>
          <c:tx>
            <c:strRef>
              <c:f>'EDA - Batch No.'!$C$20</c:f>
              <c:strCache>
                <c:ptCount val="1"/>
                <c:pt idx="0">
                  <c:v>Count</c:v>
                </c:pt>
              </c:strCache>
            </c:strRef>
          </c:tx>
          <c:spPr>
            <a:solidFill>
              <a:schemeClr val="accent1"/>
            </a:solidFill>
            <a:ln>
              <a:noFill/>
            </a:ln>
            <a:effectLst/>
          </c:spPr>
          <c:invertIfNegative val="0"/>
          <c:cat>
            <c:strRef>
              <c:f>'EDA - Batch No.'!$B$21:$B$840</c:f>
              <c:strCache>
                <c:ptCount val="819"/>
                <c:pt idx="0">
                  <c:v>BA0001</c:v>
                </c:pt>
                <c:pt idx="1">
                  <c:v>BA0002</c:v>
                </c:pt>
                <c:pt idx="2">
                  <c:v>BA0003</c:v>
                </c:pt>
                <c:pt idx="3">
                  <c:v>BA0005</c:v>
                </c:pt>
                <c:pt idx="4">
                  <c:v>BA0007</c:v>
                </c:pt>
                <c:pt idx="5">
                  <c:v>BA0009</c:v>
                </c:pt>
                <c:pt idx="6">
                  <c:v>BA0010</c:v>
                </c:pt>
                <c:pt idx="7">
                  <c:v>BA0011</c:v>
                </c:pt>
                <c:pt idx="8">
                  <c:v>BA0012</c:v>
                </c:pt>
                <c:pt idx="9">
                  <c:v>BA0013</c:v>
                </c:pt>
                <c:pt idx="10">
                  <c:v>BA0015</c:v>
                </c:pt>
                <c:pt idx="11">
                  <c:v>BA0017</c:v>
                </c:pt>
                <c:pt idx="12">
                  <c:v>BA0019</c:v>
                </c:pt>
                <c:pt idx="13">
                  <c:v>BA0021</c:v>
                </c:pt>
                <c:pt idx="14">
                  <c:v>BA0022</c:v>
                </c:pt>
                <c:pt idx="15">
                  <c:v>BA0023</c:v>
                </c:pt>
                <c:pt idx="16">
                  <c:v>BA0024</c:v>
                </c:pt>
                <c:pt idx="17">
                  <c:v>BA0025</c:v>
                </c:pt>
                <c:pt idx="18">
                  <c:v>BA0027</c:v>
                </c:pt>
                <c:pt idx="19">
                  <c:v>BA0029</c:v>
                </c:pt>
                <c:pt idx="20">
                  <c:v>BA0031</c:v>
                </c:pt>
                <c:pt idx="21">
                  <c:v>BA0032</c:v>
                </c:pt>
                <c:pt idx="22">
                  <c:v>BA0033</c:v>
                </c:pt>
                <c:pt idx="23">
                  <c:v>BA0035</c:v>
                </c:pt>
                <c:pt idx="24">
                  <c:v>BA0037</c:v>
                </c:pt>
                <c:pt idx="25">
                  <c:v>BA0038</c:v>
                </c:pt>
                <c:pt idx="26">
                  <c:v>BA0039</c:v>
                </c:pt>
                <c:pt idx="27">
                  <c:v>BA0041</c:v>
                </c:pt>
                <c:pt idx="28">
                  <c:v>BA0042</c:v>
                </c:pt>
                <c:pt idx="29">
                  <c:v>BA0043</c:v>
                </c:pt>
                <c:pt idx="30">
                  <c:v>BA0045</c:v>
                </c:pt>
                <c:pt idx="31">
                  <c:v>BA0047</c:v>
                </c:pt>
                <c:pt idx="32">
                  <c:v>BA0049</c:v>
                </c:pt>
                <c:pt idx="33">
                  <c:v>BA0051</c:v>
                </c:pt>
                <c:pt idx="34">
                  <c:v>BA0052</c:v>
                </c:pt>
                <c:pt idx="35">
                  <c:v>BA0053</c:v>
                </c:pt>
                <c:pt idx="36">
                  <c:v>BA0055</c:v>
                </c:pt>
                <c:pt idx="37">
                  <c:v>BA0057</c:v>
                </c:pt>
                <c:pt idx="38">
                  <c:v>BA0059</c:v>
                </c:pt>
                <c:pt idx="39">
                  <c:v>BA0061</c:v>
                </c:pt>
                <c:pt idx="40">
                  <c:v>BA0062</c:v>
                </c:pt>
                <c:pt idx="41">
                  <c:v>BA0063</c:v>
                </c:pt>
                <c:pt idx="42">
                  <c:v>BA0065</c:v>
                </c:pt>
                <c:pt idx="43">
                  <c:v>BA0066</c:v>
                </c:pt>
                <c:pt idx="44">
                  <c:v>BA0067</c:v>
                </c:pt>
                <c:pt idx="45">
                  <c:v>BA0069</c:v>
                </c:pt>
                <c:pt idx="46">
                  <c:v>BA0071</c:v>
                </c:pt>
                <c:pt idx="47">
                  <c:v>BA0072</c:v>
                </c:pt>
                <c:pt idx="48">
                  <c:v>BA0073</c:v>
                </c:pt>
                <c:pt idx="49">
                  <c:v>BA0075</c:v>
                </c:pt>
                <c:pt idx="50">
                  <c:v>BA0077</c:v>
                </c:pt>
                <c:pt idx="51">
                  <c:v>BA0079</c:v>
                </c:pt>
                <c:pt idx="52">
                  <c:v>BA0080</c:v>
                </c:pt>
                <c:pt idx="53">
                  <c:v>BA0081</c:v>
                </c:pt>
                <c:pt idx="54">
                  <c:v>BA0082</c:v>
                </c:pt>
                <c:pt idx="55">
                  <c:v>BA0083</c:v>
                </c:pt>
                <c:pt idx="56">
                  <c:v>BA0085</c:v>
                </c:pt>
                <c:pt idx="57">
                  <c:v>BA0087</c:v>
                </c:pt>
                <c:pt idx="58">
                  <c:v>BA0089</c:v>
                </c:pt>
                <c:pt idx="59">
                  <c:v>BA0091</c:v>
                </c:pt>
                <c:pt idx="60">
                  <c:v>BA0092</c:v>
                </c:pt>
                <c:pt idx="61">
                  <c:v>BA0093</c:v>
                </c:pt>
                <c:pt idx="62">
                  <c:v>BA0094</c:v>
                </c:pt>
                <c:pt idx="63">
                  <c:v>BA0095</c:v>
                </c:pt>
                <c:pt idx="64">
                  <c:v>BA0097</c:v>
                </c:pt>
                <c:pt idx="65">
                  <c:v>BA0099</c:v>
                </c:pt>
                <c:pt idx="66">
                  <c:v>BA0101</c:v>
                </c:pt>
                <c:pt idx="67">
                  <c:v>BA0102</c:v>
                </c:pt>
                <c:pt idx="68">
                  <c:v>BA0103</c:v>
                </c:pt>
                <c:pt idx="69">
                  <c:v>BA0105</c:v>
                </c:pt>
                <c:pt idx="70">
                  <c:v>BA0107</c:v>
                </c:pt>
                <c:pt idx="71">
                  <c:v>BA0108</c:v>
                </c:pt>
                <c:pt idx="72">
                  <c:v>BA0109</c:v>
                </c:pt>
                <c:pt idx="73">
                  <c:v>BA0111</c:v>
                </c:pt>
                <c:pt idx="74">
                  <c:v>BA0112</c:v>
                </c:pt>
                <c:pt idx="75">
                  <c:v>BA0113</c:v>
                </c:pt>
                <c:pt idx="76">
                  <c:v>BA0115</c:v>
                </c:pt>
                <c:pt idx="77">
                  <c:v>BA0117</c:v>
                </c:pt>
                <c:pt idx="78">
                  <c:v>BA0119</c:v>
                </c:pt>
                <c:pt idx="79">
                  <c:v>BA0121</c:v>
                </c:pt>
                <c:pt idx="80">
                  <c:v>BA0122</c:v>
                </c:pt>
                <c:pt idx="81">
                  <c:v>BA0123</c:v>
                </c:pt>
                <c:pt idx="82">
                  <c:v>BA0125</c:v>
                </c:pt>
                <c:pt idx="83">
                  <c:v>BA0127</c:v>
                </c:pt>
                <c:pt idx="84">
                  <c:v>BA0129</c:v>
                </c:pt>
                <c:pt idx="85">
                  <c:v>BA0131</c:v>
                </c:pt>
                <c:pt idx="86">
                  <c:v>BA0132</c:v>
                </c:pt>
                <c:pt idx="87">
                  <c:v>BA0133</c:v>
                </c:pt>
                <c:pt idx="88">
                  <c:v>BA0135</c:v>
                </c:pt>
                <c:pt idx="89">
                  <c:v>BA0136</c:v>
                </c:pt>
                <c:pt idx="90">
                  <c:v>BA0137</c:v>
                </c:pt>
                <c:pt idx="91">
                  <c:v>BA0139</c:v>
                </c:pt>
                <c:pt idx="92">
                  <c:v>BA0141</c:v>
                </c:pt>
                <c:pt idx="93">
                  <c:v>BA0142</c:v>
                </c:pt>
                <c:pt idx="94">
                  <c:v>BA0143</c:v>
                </c:pt>
                <c:pt idx="95">
                  <c:v>BA0145</c:v>
                </c:pt>
                <c:pt idx="96">
                  <c:v>BA0147</c:v>
                </c:pt>
                <c:pt idx="97">
                  <c:v>BA0149</c:v>
                </c:pt>
                <c:pt idx="98">
                  <c:v>BA0150</c:v>
                </c:pt>
                <c:pt idx="99">
                  <c:v>BA0151</c:v>
                </c:pt>
                <c:pt idx="100">
                  <c:v>BA0152</c:v>
                </c:pt>
                <c:pt idx="101">
                  <c:v>BA0153</c:v>
                </c:pt>
                <c:pt idx="102">
                  <c:v>BA0155</c:v>
                </c:pt>
                <c:pt idx="103">
                  <c:v>BA0157</c:v>
                </c:pt>
                <c:pt idx="104">
                  <c:v>BA0159</c:v>
                </c:pt>
                <c:pt idx="105">
                  <c:v>BA0161</c:v>
                </c:pt>
                <c:pt idx="106">
                  <c:v>BA0162</c:v>
                </c:pt>
                <c:pt idx="107">
                  <c:v>BA0163</c:v>
                </c:pt>
                <c:pt idx="108">
                  <c:v>BA0164</c:v>
                </c:pt>
                <c:pt idx="109">
                  <c:v>BA0165</c:v>
                </c:pt>
                <c:pt idx="110">
                  <c:v>BA0167</c:v>
                </c:pt>
                <c:pt idx="111">
                  <c:v>BA0169</c:v>
                </c:pt>
                <c:pt idx="112">
                  <c:v>BA0171</c:v>
                </c:pt>
                <c:pt idx="113">
                  <c:v>BA0172</c:v>
                </c:pt>
                <c:pt idx="114">
                  <c:v>BA0173</c:v>
                </c:pt>
                <c:pt idx="115">
                  <c:v>BA0175</c:v>
                </c:pt>
                <c:pt idx="116">
                  <c:v>BA0177</c:v>
                </c:pt>
                <c:pt idx="117">
                  <c:v>BA0178</c:v>
                </c:pt>
                <c:pt idx="118">
                  <c:v>BA0179</c:v>
                </c:pt>
                <c:pt idx="119">
                  <c:v>BA0181</c:v>
                </c:pt>
                <c:pt idx="120">
                  <c:v>BA0182</c:v>
                </c:pt>
                <c:pt idx="121">
                  <c:v>BA0183</c:v>
                </c:pt>
                <c:pt idx="122">
                  <c:v>BA0185</c:v>
                </c:pt>
                <c:pt idx="123">
                  <c:v>BA0187</c:v>
                </c:pt>
                <c:pt idx="124">
                  <c:v>BA0189</c:v>
                </c:pt>
                <c:pt idx="125">
                  <c:v>BA0191</c:v>
                </c:pt>
                <c:pt idx="126">
                  <c:v>BA0192</c:v>
                </c:pt>
                <c:pt idx="127">
                  <c:v>BA0193</c:v>
                </c:pt>
                <c:pt idx="128">
                  <c:v>BA0195</c:v>
                </c:pt>
                <c:pt idx="129">
                  <c:v>BA0197</c:v>
                </c:pt>
                <c:pt idx="130">
                  <c:v>BA0199</c:v>
                </c:pt>
                <c:pt idx="131">
                  <c:v>BA0201</c:v>
                </c:pt>
                <c:pt idx="132">
                  <c:v>BA0202</c:v>
                </c:pt>
                <c:pt idx="133">
                  <c:v>BA0203</c:v>
                </c:pt>
                <c:pt idx="134">
                  <c:v>BA0205</c:v>
                </c:pt>
                <c:pt idx="135">
                  <c:v>BA0206</c:v>
                </c:pt>
                <c:pt idx="136">
                  <c:v>BA0207</c:v>
                </c:pt>
                <c:pt idx="137">
                  <c:v>BA0209</c:v>
                </c:pt>
                <c:pt idx="138">
                  <c:v>BA0211</c:v>
                </c:pt>
                <c:pt idx="139">
                  <c:v>BA0212</c:v>
                </c:pt>
                <c:pt idx="140">
                  <c:v>BA0213</c:v>
                </c:pt>
                <c:pt idx="141">
                  <c:v>BA0215</c:v>
                </c:pt>
                <c:pt idx="142">
                  <c:v>BA0217</c:v>
                </c:pt>
                <c:pt idx="143">
                  <c:v>BA0219</c:v>
                </c:pt>
                <c:pt idx="144">
                  <c:v>BA0220</c:v>
                </c:pt>
                <c:pt idx="145">
                  <c:v>BA0221</c:v>
                </c:pt>
                <c:pt idx="146">
                  <c:v>BA0222</c:v>
                </c:pt>
                <c:pt idx="147">
                  <c:v>BA0223</c:v>
                </c:pt>
                <c:pt idx="148">
                  <c:v>BA0225</c:v>
                </c:pt>
                <c:pt idx="149">
                  <c:v>BA0227</c:v>
                </c:pt>
                <c:pt idx="150">
                  <c:v>BA0229</c:v>
                </c:pt>
                <c:pt idx="151">
                  <c:v>BA0231</c:v>
                </c:pt>
                <c:pt idx="152">
                  <c:v>BA0232</c:v>
                </c:pt>
                <c:pt idx="153">
                  <c:v>BA0233</c:v>
                </c:pt>
                <c:pt idx="154">
                  <c:v>BA0234</c:v>
                </c:pt>
                <c:pt idx="155">
                  <c:v>BA0235</c:v>
                </c:pt>
                <c:pt idx="156">
                  <c:v>BA0237</c:v>
                </c:pt>
                <c:pt idx="157">
                  <c:v>BA0239</c:v>
                </c:pt>
                <c:pt idx="158">
                  <c:v>BA0241</c:v>
                </c:pt>
                <c:pt idx="159">
                  <c:v>BA0242</c:v>
                </c:pt>
                <c:pt idx="160">
                  <c:v>BA0243</c:v>
                </c:pt>
                <c:pt idx="161">
                  <c:v>BA0245</c:v>
                </c:pt>
                <c:pt idx="162">
                  <c:v>BA0247</c:v>
                </c:pt>
                <c:pt idx="163">
                  <c:v>BA0248</c:v>
                </c:pt>
                <c:pt idx="164">
                  <c:v>BA0249</c:v>
                </c:pt>
                <c:pt idx="165">
                  <c:v>BA0251</c:v>
                </c:pt>
                <c:pt idx="166">
                  <c:v>BA0252</c:v>
                </c:pt>
                <c:pt idx="167">
                  <c:v>BA0253</c:v>
                </c:pt>
                <c:pt idx="168">
                  <c:v>BA0255</c:v>
                </c:pt>
                <c:pt idx="169">
                  <c:v>BA0257</c:v>
                </c:pt>
                <c:pt idx="170">
                  <c:v>BA0259</c:v>
                </c:pt>
                <c:pt idx="171">
                  <c:v>BA0261</c:v>
                </c:pt>
                <c:pt idx="172">
                  <c:v>BA0262</c:v>
                </c:pt>
                <c:pt idx="173">
                  <c:v>BA0263</c:v>
                </c:pt>
                <c:pt idx="174">
                  <c:v>BA0265</c:v>
                </c:pt>
                <c:pt idx="175">
                  <c:v>BA0267</c:v>
                </c:pt>
                <c:pt idx="176">
                  <c:v>BA0269</c:v>
                </c:pt>
                <c:pt idx="177">
                  <c:v>BA0271</c:v>
                </c:pt>
                <c:pt idx="178">
                  <c:v>BA0272</c:v>
                </c:pt>
                <c:pt idx="179">
                  <c:v>BA0273</c:v>
                </c:pt>
                <c:pt idx="180">
                  <c:v>BA0275</c:v>
                </c:pt>
                <c:pt idx="181">
                  <c:v>BA0276</c:v>
                </c:pt>
                <c:pt idx="182">
                  <c:v>BA0277</c:v>
                </c:pt>
                <c:pt idx="183">
                  <c:v>BA0279</c:v>
                </c:pt>
                <c:pt idx="184">
                  <c:v>BA0281</c:v>
                </c:pt>
                <c:pt idx="185">
                  <c:v>BA0282</c:v>
                </c:pt>
                <c:pt idx="186">
                  <c:v>BA0283</c:v>
                </c:pt>
                <c:pt idx="187">
                  <c:v>BA0285</c:v>
                </c:pt>
                <c:pt idx="188">
                  <c:v>BA0287</c:v>
                </c:pt>
                <c:pt idx="189">
                  <c:v>BA0289</c:v>
                </c:pt>
                <c:pt idx="190">
                  <c:v>BA0290</c:v>
                </c:pt>
                <c:pt idx="191">
                  <c:v>BA0291</c:v>
                </c:pt>
                <c:pt idx="192">
                  <c:v>BA0292</c:v>
                </c:pt>
                <c:pt idx="193">
                  <c:v>BA0293</c:v>
                </c:pt>
                <c:pt idx="194">
                  <c:v>BA0295</c:v>
                </c:pt>
                <c:pt idx="195">
                  <c:v>BA0297</c:v>
                </c:pt>
                <c:pt idx="196">
                  <c:v>BA0299</c:v>
                </c:pt>
                <c:pt idx="197">
                  <c:v>BA0301</c:v>
                </c:pt>
                <c:pt idx="198">
                  <c:v>BA0302</c:v>
                </c:pt>
                <c:pt idx="199">
                  <c:v>BA0303</c:v>
                </c:pt>
                <c:pt idx="200">
                  <c:v>BA0304</c:v>
                </c:pt>
                <c:pt idx="201">
                  <c:v>BA0305</c:v>
                </c:pt>
                <c:pt idx="202">
                  <c:v>BA0307</c:v>
                </c:pt>
                <c:pt idx="203">
                  <c:v>BA0309</c:v>
                </c:pt>
                <c:pt idx="204">
                  <c:v>BA0311</c:v>
                </c:pt>
                <c:pt idx="205">
                  <c:v>BA0312</c:v>
                </c:pt>
                <c:pt idx="206">
                  <c:v>BA0313</c:v>
                </c:pt>
                <c:pt idx="207">
                  <c:v>BA0315</c:v>
                </c:pt>
                <c:pt idx="208">
                  <c:v>BA0317</c:v>
                </c:pt>
                <c:pt idx="209">
                  <c:v>BA0318</c:v>
                </c:pt>
                <c:pt idx="210">
                  <c:v>BA0319</c:v>
                </c:pt>
                <c:pt idx="211">
                  <c:v>BA0321</c:v>
                </c:pt>
                <c:pt idx="212">
                  <c:v>BA0322</c:v>
                </c:pt>
                <c:pt idx="213">
                  <c:v>BA0323</c:v>
                </c:pt>
                <c:pt idx="214">
                  <c:v>BA0325</c:v>
                </c:pt>
                <c:pt idx="215">
                  <c:v>BA0327</c:v>
                </c:pt>
                <c:pt idx="216">
                  <c:v>BA0329</c:v>
                </c:pt>
                <c:pt idx="217">
                  <c:v>BA0331</c:v>
                </c:pt>
                <c:pt idx="218">
                  <c:v>BA0332</c:v>
                </c:pt>
                <c:pt idx="219">
                  <c:v>BA0333</c:v>
                </c:pt>
                <c:pt idx="220">
                  <c:v>BA0335</c:v>
                </c:pt>
                <c:pt idx="221">
                  <c:v>BA0337</c:v>
                </c:pt>
                <c:pt idx="222">
                  <c:v>BA0339</c:v>
                </c:pt>
                <c:pt idx="223">
                  <c:v>BA0341</c:v>
                </c:pt>
                <c:pt idx="224">
                  <c:v>BA0342</c:v>
                </c:pt>
                <c:pt idx="225">
                  <c:v>BA0343</c:v>
                </c:pt>
                <c:pt idx="226">
                  <c:v>BA0345</c:v>
                </c:pt>
                <c:pt idx="227">
                  <c:v>BA0346</c:v>
                </c:pt>
                <c:pt idx="228">
                  <c:v>BA0347</c:v>
                </c:pt>
                <c:pt idx="229">
                  <c:v>BA0349</c:v>
                </c:pt>
                <c:pt idx="230">
                  <c:v>BA0351</c:v>
                </c:pt>
                <c:pt idx="231">
                  <c:v>BA0352</c:v>
                </c:pt>
                <c:pt idx="232">
                  <c:v>BA0353</c:v>
                </c:pt>
                <c:pt idx="233">
                  <c:v>BA0355</c:v>
                </c:pt>
                <c:pt idx="234">
                  <c:v>BA0357</c:v>
                </c:pt>
                <c:pt idx="235">
                  <c:v>BA0359</c:v>
                </c:pt>
                <c:pt idx="236">
                  <c:v>BA0360</c:v>
                </c:pt>
                <c:pt idx="237">
                  <c:v>BA0361</c:v>
                </c:pt>
                <c:pt idx="238">
                  <c:v>BA0362</c:v>
                </c:pt>
                <c:pt idx="239">
                  <c:v>BA0363</c:v>
                </c:pt>
                <c:pt idx="240">
                  <c:v>BA0365</c:v>
                </c:pt>
                <c:pt idx="241">
                  <c:v>BA0367</c:v>
                </c:pt>
                <c:pt idx="242">
                  <c:v>BA0369</c:v>
                </c:pt>
                <c:pt idx="243">
                  <c:v>BA0371</c:v>
                </c:pt>
                <c:pt idx="244">
                  <c:v>BA0372</c:v>
                </c:pt>
                <c:pt idx="245">
                  <c:v>BA0373</c:v>
                </c:pt>
                <c:pt idx="246">
                  <c:v>BA0374</c:v>
                </c:pt>
                <c:pt idx="247">
                  <c:v>BA0375</c:v>
                </c:pt>
                <c:pt idx="248">
                  <c:v>BA0377</c:v>
                </c:pt>
                <c:pt idx="249">
                  <c:v>BA0379</c:v>
                </c:pt>
                <c:pt idx="250">
                  <c:v>BA0381</c:v>
                </c:pt>
                <c:pt idx="251">
                  <c:v>BA0382</c:v>
                </c:pt>
                <c:pt idx="252">
                  <c:v>BA0383</c:v>
                </c:pt>
                <c:pt idx="253">
                  <c:v>BA0385</c:v>
                </c:pt>
                <c:pt idx="254">
                  <c:v>BA0387</c:v>
                </c:pt>
                <c:pt idx="255">
                  <c:v>BA0388</c:v>
                </c:pt>
                <c:pt idx="256">
                  <c:v>BA0389</c:v>
                </c:pt>
                <c:pt idx="257">
                  <c:v>BA0391</c:v>
                </c:pt>
                <c:pt idx="258">
                  <c:v>BA0392</c:v>
                </c:pt>
                <c:pt idx="259">
                  <c:v>BA0393</c:v>
                </c:pt>
                <c:pt idx="260">
                  <c:v>BA0395</c:v>
                </c:pt>
                <c:pt idx="261">
                  <c:v>BA0397</c:v>
                </c:pt>
                <c:pt idx="262">
                  <c:v>BA0399</c:v>
                </c:pt>
                <c:pt idx="263">
                  <c:v>BA0401</c:v>
                </c:pt>
                <c:pt idx="264">
                  <c:v>BA0402</c:v>
                </c:pt>
                <c:pt idx="265">
                  <c:v>BA0403</c:v>
                </c:pt>
                <c:pt idx="266">
                  <c:v>BA0405</c:v>
                </c:pt>
                <c:pt idx="267">
                  <c:v>BA0407</c:v>
                </c:pt>
                <c:pt idx="268">
                  <c:v>BA0409</c:v>
                </c:pt>
                <c:pt idx="269">
                  <c:v>BA0411</c:v>
                </c:pt>
                <c:pt idx="270">
                  <c:v>BA0412</c:v>
                </c:pt>
                <c:pt idx="271">
                  <c:v>BA0413</c:v>
                </c:pt>
                <c:pt idx="272">
                  <c:v>BA0415</c:v>
                </c:pt>
                <c:pt idx="273">
                  <c:v>BA0416</c:v>
                </c:pt>
                <c:pt idx="274">
                  <c:v>BA0417</c:v>
                </c:pt>
                <c:pt idx="275">
                  <c:v>BA0419</c:v>
                </c:pt>
                <c:pt idx="276">
                  <c:v>BA0421</c:v>
                </c:pt>
                <c:pt idx="277">
                  <c:v>BA0422</c:v>
                </c:pt>
                <c:pt idx="278">
                  <c:v>BA0423</c:v>
                </c:pt>
                <c:pt idx="279">
                  <c:v>BA0425</c:v>
                </c:pt>
                <c:pt idx="280">
                  <c:v>BA0427</c:v>
                </c:pt>
                <c:pt idx="281">
                  <c:v>BA0429</c:v>
                </c:pt>
                <c:pt idx="282">
                  <c:v>BA0430</c:v>
                </c:pt>
                <c:pt idx="283">
                  <c:v>BA0431</c:v>
                </c:pt>
                <c:pt idx="284">
                  <c:v>BA0432</c:v>
                </c:pt>
                <c:pt idx="285">
                  <c:v>BA0433</c:v>
                </c:pt>
                <c:pt idx="286">
                  <c:v>BA0435</c:v>
                </c:pt>
                <c:pt idx="287">
                  <c:v>BA0437</c:v>
                </c:pt>
                <c:pt idx="288">
                  <c:v>BA0439</c:v>
                </c:pt>
                <c:pt idx="289">
                  <c:v>BA0441</c:v>
                </c:pt>
                <c:pt idx="290">
                  <c:v>BA0442</c:v>
                </c:pt>
                <c:pt idx="291">
                  <c:v>BA0443</c:v>
                </c:pt>
                <c:pt idx="292">
                  <c:v>BA0444</c:v>
                </c:pt>
                <c:pt idx="293">
                  <c:v>BA0445</c:v>
                </c:pt>
                <c:pt idx="294">
                  <c:v>BA0447</c:v>
                </c:pt>
                <c:pt idx="295">
                  <c:v>BA0449</c:v>
                </c:pt>
                <c:pt idx="296">
                  <c:v>BA0451</c:v>
                </c:pt>
                <c:pt idx="297">
                  <c:v>BA0452</c:v>
                </c:pt>
                <c:pt idx="298">
                  <c:v>BA0453</c:v>
                </c:pt>
                <c:pt idx="299">
                  <c:v>BA0455</c:v>
                </c:pt>
                <c:pt idx="300">
                  <c:v>BA0457</c:v>
                </c:pt>
                <c:pt idx="301">
                  <c:v>BA0458</c:v>
                </c:pt>
                <c:pt idx="302">
                  <c:v>BA0459</c:v>
                </c:pt>
                <c:pt idx="303">
                  <c:v>BA0461</c:v>
                </c:pt>
                <c:pt idx="304">
                  <c:v>BA0462</c:v>
                </c:pt>
                <c:pt idx="305">
                  <c:v>BA0463</c:v>
                </c:pt>
                <c:pt idx="306">
                  <c:v>BA0465</c:v>
                </c:pt>
                <c:pt idx="307">
                  <c:v>BA0467</c:v>
                </c:pt>
                <c:pt idx="308">
                  <c:v>BA0469</c:v>
                </c:pt>
                <c:pt idx="309">
                  <c:v>BA0471</c:v>
                </c:pt>
                <c:pt idx="310">
                  <c:v>BA0472</c:v>
                </c:pt>
                <c:pt idx="311">
                  <c:v>BA0473</c:v>
                </c:pt>
                <c:pt idx="312">
                  <c:v>BA0475</c:v>
                </c:pt>
                <c:pt idx="313">
                  <c:v>BA0477</c:v>
                </c:pt>
                <c:pt idx="314">
                  <c:v>BA0479</c:v>
                </c:pt>
                <c:pt idx="315">
                  <c:v>BA0481</c:v>
                </c:pt>
                <c:pt idx="316">
                  <c:v>BA0482</c:v>
                </c:pt>
                <c:pt idx="317">
                  <c:v>BA0483</c:v>
                </c:pt>
                <c:pt idx="318">
                  <c:v>BA0485</c:v>
                </c:pt>
                <c:pt idx="319">
                  <c:v>BA0486</c:v>
                </c:pt>
                <c:pt idx="320">
                  <c:v>BA0487</c:v>
                </c:pt>
                <c:pt idx="321">
                  <c:v>BA0489</c:v>
                </c:pt>
                <c:pt idx="322">
                  <c:v>BA0491</c:v>
                </c:pt>
                <c:pt idx="323">
                  <c:v>BA0492</c:v>
                </c:pt>
                <c:pt idx="324">
                  <c:v>BA0493</c:v>
                </c:pt>
                <c:pt idx="325">
                  <c:v>BA0495</c:v>
                </c:pt>
                <c:pt idx="326">
                  <c:v>BA0497</c:v>
                </c:pt>
                <c:pt idx="327">
                  <c:v>BA0499</c:v>
                </c:pt>
                <c:pt idx="328">
                  <c:v>BA0500</c:v>
                </c:pt>
                <c:pt idx="329">
                  <c:v>BA0501</c:v>
                </c:pt>
                <c:pt idx="330">
                  <c:v>BA0502</c:v>
                </c:pt>
                <c:pt idx="331">
                  <c:v>BA0503</c:v>
                </c:pt>
                <c:pt idx="332">
                  <c:v>BA0505</c:v>
                </c:pt>
                <c:pt idx="333">
                  <c:v>BA0507</c:v>
                </c:pt>
                <c:pt idx="334">
                  <c:v>BA0509</c:v>
                </c:pt>
                <c:pt idx="335">
                  <c:v>BA0511</c:v>
                </c:pt>
                <c:pt idx="336">
                  <c:v>BA0512</c:v>
                </c:pt>
                <c:pt idx="337">
                  <c:v>BA0513</c:v>
                </c:pt>
                <c:pt idx="338">
                  <c:v>BA0514</c:v>
                </c:pt>
                <c:pt idx="339">
                  <c:v>BA0515</c:v>
                </c:pt>
                <c:pt idx="340">
                  <c:v>BA0517</c:v>
                </c:pt>
                <c:pt idx="341">
                  <c:v>BA0519</c:v>
                </c:pt>
                <c:pt idx="342">
                  <c:v>BA0521</c:v>
                </c:pt>
                <c:pt idx="343">
                  <c:v>BA0522</c:v>
                </c:pt>
                <c:pt idx="344">
                  <c:v>BA0523</c:v>
                </c:pt>
                <c:pt idx="345">
                  <c:v>BA0525</c:v>
                </c:pt>
                <c:pt idx="346">
                  <c:v>BA0527</c:v>
                </c:pt>
                <c:pt idx="347">
                  <c:v>BA0528</c:v>
                </c:pt>
                <c:pt idx="348">
                  <c:v>BA0529</c:v>
                </c:pt>
                <c:pt idx="349">
                  <c:v>BA0531</c:v>
                </c:pt>
                <c:pt idx="350">
                  <c:v>BA0532</c:v>
                </c:pt>
                <c:pt idx="351">
                  <c:v>BA0533</c:v>
                </c:pt>
                <c:pt idx="352">
                  <c:v>BA0535</c:v>
                </c:pt>
                <c:pt idx="353">
                  <c:v>BA0537</c:v>
                </c:pt>
                <c:pt idx="354">
                  <c:v>BA0539</c:v>
                </c:pt>
                <c:pt idx="355">
                  <c:v>BA0541</c:v>
                </c:pt>
                <c:pt idx="356">
                  <c:v>BA0542</c:v>
                </c:pt>
                <c:pt idx="357">
                  <c:v>BA0543</c:v>
                </c:pt>
                <c:pt idx="358">
                  <c:v>BA0545</c:v>
                </c:pt>
                <c:pt idx="359">
                  <c:v>BA0547</c:v>
                </c:pt>
                <c:pt idx="360">
                  <c:v>BA0549</c:v>
                </c:pt>
                <c:pt idx="361">
                  <c:v>BA0551</c:v>
                </c:pt>
                <c:pt idx="362">
                  <c:v>BA0552</c:v>
                </c:pt>
                <c:pt idx="363">
                  <c:v>BA0553</c:v>
                </c:pt>
                <c:pt idx="364">
                  <c:v>BA0555</c:v>
                </c:pt>
                <c:pt idx="365">
                  <c:v>BA0556</c:v>
                </c:pt>
                <c:pt idx="366">
                  <c:v>BA0557</c:v>
                </c:pt>
                <c:pt idx="367">
                  <c:v>BA0559</c:v>
                </c:pt>
                <c:pt idx="368">
                  <c:v>BA0561</c:v>
                </c:pt>
                <c:pt idx="369">
                  <c:v>BA0562</c:v>
                </c:pt>
                <c:pt idx="370">
                  <c:v>BA0563</c:v>
                </c:pt>
                <c:pt idx="371">
                  <c:v>BA0565</c:v>
                </c:pt>
                <c:pt idx="372">
                  <c:v>BA0567</c:v>
                </c:pt>
                <c:pt idx="373">
                  <c:v>BA0569</c:v>
                </c:pt>
                <c:pt idx="374">
                  <c:v>BA0570</c:v>
                </c:pt>
                <c:pt idx="375">
                  <c:v>BA0571</c:v>
                </c:pt>
                <c:pt idx="376">
                  <c:v>BA0572</c:v>
                </c:pt>
                <c:pt idx="377">
                  <c:v>BA0573</c:v>
                </c:pt>
                <c:pt idx="378">
                  <c:v>BA0575</c:v>
                </c:pt>
                <c:pt idx="379">
                  <c:v>BA0577</c:v>
                </c:pt>
                <c:pt idx="380">
                  <c:v>BA0579</c:v>
                </c:pt>
                <c:pt idx="381">
                  <c:v>BA0581</c:v>
                </c:pt>
                <c:pt idx="382">
                  <c:v>BA0582</c:v>
                </c:pt>
                <c:pt idx="383">
                  <c:v>BA0583</c:v>
                </c:pt>
                <c:pt idx="384">
                  <c:v>BA0584</c:v>
                </c:pt>
                <c:pt idx="385">
                  <c:v>BA0585</c:v>
                </c:pt>
                <c:pt idx="386">
                  <c:v>BA0587</c:v>
                </c:pt>
                <c:pt idx="387">
                  <c:v>BA0589</c:v>
                </c:pt>
                <c:pt idx="388">
                  <c:v>BA0591</c:v>
                </c:pt>
                <c:pt idx="389">
                  <c:v>BA0592</c:v>
                </c:pt>
                <c:pt idx="390">
                  <c:v>BA0593</c:v>
                </c:pt>
                <c:pt idx="391">
                  <c:v>BA0595</c:v>
                </c:pt>
                <c:pt idx="392">
                  <c:v>BA0597</c:v>
                </c:pt>
                <c:pt idx="393">
                  <c:v>BA0598</c:v>
                </c:pt>
                <c:pt idx="394">
                  <c:v>BA0599</c:v>
                </c:pt>
                <c:pt idx="395">
                  <c:v>BA0601</c:v>
                </c:pt>
                <c:pt idx="396">
                  <c:v>BA0602</c:v>
                </c:pt>
                <c:pt idx="397">
                  <c:v>BA0603</c:v>
                </c:pt>
                <c:pt idx="398">
                  <c:v>BA0605</c:v>
                </c:pt>
                <c:pt idx="399">
                  <c:v>BA0607</c:v>
                </c:pt>
                <c:pt idx="400">
                  <c:v>BA0609</c:v>
                </c:pt>
                <c:pt idx="401">
                  <c:v>BA0611</c:v>
                </c:pt>
                <c:pt idx="402">
                  <c:v>BA0612</c:v>
                </c:pt>
                <c:pt idx="403">
                  <c:v>BA0613</c:v>
                </c:pt>
                <c:pt idx="404">
                  <c:v>BA0615</c:v>
                </c:pt>
                <c:pt idx="405">
                  <c:v>BA0617</c:v>
                </c:pt>
                <c:pt idx="406">
                  <c:v>BA0619</c:v>
                </c:pt>
                <c:pt idx="407">
                  <c:v>BA0621</c:v>
                </c:pt>
                <c:pt idx="408">
                  <c:v>BA0622</c:v>
                </c:pt>
                <c:pt idx="409">
                  <c:v>BA0623</c:v>
                </c:pt>
                <c:pt idx="410">
                  <c:v>BA0625</c:v>
                </c:pt>
                <c:pt idx="411">
                  <c:v>BA0626</c:v>
                </c:pt>
                <c:pt idx="412">
                  <c:v>BA0627</c:v>
                </c:pt>
                <c:pt idx="413">
                  <c:v>BA0629</c:v>
                </c:pt>
                <c:pt idx="414">
                  <c:v>BA0631</c:v>
                </c:pt>
                <c:pt idx="415">
                  <c:v>BA0632</c:v>
                </c:pt>
                <c:pt idx="416">
                  <c:v>BA0633</c:v>
                </c:pt>
                <c:pt idx="417">
                  <c:v>BA0635</c:v>
                </c:pt>
                <c:pt idx="418">
                  <c:v>BA0637</c:v>
                </c:pt>
                <c:pt idx="419">
                  <c:v>BA0639</c:v>
                </c:pt>
                <c:pt idx="420">
                  <c:v>BA0640</c:v>
                </c:pt>
                <c:pt idx="421">
                  <c:v>BA0641</c:v>
                </c:pt>
                <c:pt idx="422">
                  <c:v>BA0642</c:v>
                </c:pt>
                <c:pt idx="423">
                  <c:v>BA0643</c:v>
                </c:pt>
                <c:pt idx="424">
                  <c:v>BA0647</c:v>
                </c:pt>
                <c:pt idx="425">
                  <c:v>BA0652</c:v>
                </c:pt>
                <c:pt idx="426">
                  <c:v>BA0654</c:v>
                </c:pt>
                <c:pt idx="427">
                  <c:v>BA0657</c:v>
                </c:pt>
                <c:pt idx="428">
                  <c:v>BA0661</c:v>
                </c:pt>
                <c:pt idx="429">
                  <c:v>BA0662</c:v>
                </c:pt>
                <c:pt idx="430">
                  <c:v>BA0667</c:v>
                </c:pt>
                <c:pt idx="431">
                  <c:v>BA0668</c:v>
                </c:pt>
                <c:pt idx="432">
                  <c:v>BA0672</c:v>
                </c:pt>
                <c:pt idx="433">
                  <c:v>BA0675</c:v>
                </c:pt>
                <c:pt idx="434">
                  <c:v>BA0677</c:v>
                </c:pt>
                <c:pt idx="435">
                  <c:v>BA0682</c:v>
                </c:pt>
                <c:pt idx="436">
                  <c:v>BA0687</c:v>
                </c:pt>
                <c:pt idx="437">
                  <c:v>BA0689</c:v>
                </c:pt>
                <c:pt idx="438">
                  <c:v>BA0692</c:v>
                </c:pt>
                <c:pt idx="439">
                  <c:v>BA0696</c:v>
                </c:pt>
                <c:pt idx="440">
                  <c:v>BA0697</c:v>
                </c:pt>
                <c:pt idx="441">
                  <c:v>BA0702</c:v>
                </c:pt>
                <c:pt idx="442">
                  <c:v>BA0703</c:v>
                </c:pt>
                <c:pt idx="443">
                  <c:v>BA0707</c:v>
                </c:pt>
                <c:pt idx="444">
                  <c:v>BA0710</c:v>
                </c:pt>
                <c:pt idx="445">
                  <c:v>BA0712</c:v>
                </c:pt>
                <c:pt idx="446">
                  <c:v>BA0717</c:v>
                </c:pt>
                <c:pt idx="447">
                  <c:v>BA0722</c:v>
                </c:pt>
                <c:pt idx="448">
                  <c:v>BA0724</c:v>
                </c:pt>
                <c:pt idx="449">
                  <c:v>BA0727</c:v>
                </c:pt>
                <c:pt idx="450">
                  <c:v>BA0731</c:v>
                </c:pt>
                <c:pt idx="451">
                  <c:v>BA0732</c:v>
                </c:pt>
                <c:pt idx="452">
                  <c:v>BA0737</c:v>
                </c:pt>
                <c:pt idx="453">
                  <c:v>BA0738</c:v>
                </c:pt>
                <c:pt idx="454">
                  <c:v>BA0742</c:v>
                </c:pt>
                <c:pt idx="455">
                  <c:v>BA0745</c:v>
                </c:pt>
                <c:pt idx="456">
                  <c:v>BA0747</c:v>
                </c:pt>
                <c:pt idx="457">
                  <c:v>BA0752</c:v>
                </c:pt>
                <c:pt idx="458">
                  <c:v>BA0757</c:v>
                </c:pt>
                <c:pt idx="459">
                  <c:v>BA0759</c:v>
                </c:pt>
                <c:pt idx="460">
                  <c:v>BA0762</c:v>
                </c:pt>
                <c:pt idx="461">
                  <c:v>BA0766</c:v>
                </c:pt>
                <c:pt idx="462">
                  <c:v>BA0767</c:v>
                </c:pt>
                <c:pt idx="463">
                  <c:v>BA0772</c:v>
                </c:pt>
                <c:pt idx="464">
                  <c:v>BA0773</c:v>
                </c:pt>
                <c:pt idx="465">
                  <c:v>BA0777</c:v>
                </c:pt>
                <c:pt idx="466">
                  <c:v>BA0780</c:v>
                </c:pt>
                <c:pt idx="467">
                  <c:v>BA0782</c:v>
                </c:pt>
                <c:pt idx="468">
                  <c:v>BA0787</c:v>
                </c:pt>
                <c:pt idx="469">
                  <c:v>BA0792</c:v>
                </c:pt>
                <c:pt idx="470">
                  <c:v>BA0794</c:v>
                </c:pt>
                <c:pt idx="471">
                  <c:v>BA0797</c:v>
                </c:pt>
                <c:pt idx="472">
                  <c:v>BA0801</c:v>
                </c:pt>
                <c:pt idx="473">
                  <c:v>BA0802</c:v>
                </c:pt>
                <c:pt idx="474">
                  <c:v>BA0807</c:v>
                </c:pt>
                <c:pt idx="475">
                  <c:v>BA0808</c:v>
                </c:pt>
                <c:pt idx="476">
                  <c:v>BA0812</c:v>
                </c:pt>
                <c:pt idx="477">
                  <c:v>BA0815</c:v>
                </c:pt>
                <c:pt idx="478">
                  <c:v>BA0817</c:v>
                </c:pt>
                <c:pt idx="479">
                  <c:v>BA0822</c:v>
                </c:pt>
                <c:pt idx="480">
                  <c:v>BA0827</c:v>
                </c:pt>
                <c:pt idx="481">
                  <c:v>BA0829</c:v>
                </c:pt>
                <c:pt idx="482">
                  <c:v>BA0832</c:v>
                </c:pt>
                <c:pt idx="483">
                  <c:v>BA0836</c:v>
                </c:pt>
                <c:pt idx="484">
                  <c:v>BA0837</c:v>
                </c:pt>
                <c:pt idx="485">
                  <c:v>BA0842</c:v>
                </c:pt>
                <c:pt idx="486">
                  <c:v>BA0843</c:v>
                </c:pt>
                <c:pt idx="487">
                  <c:v>BA0847</c:v>
                </c:pt>
                <c:pt idx="488">
                  <c:v>BA0850</c:v>
                </c:pt>
                <c:pt idx="489">
                  <c:v>BA0852</c:v>
                </c:pt>
                <c:pt idx="490">
                  <c:v>BA0857</c:v>
                </c:pt>
                <c:pt idx="491">
                  <c:v>BA0862</c:v>
                </c:pt>
                <c:pt idx="492">
                  <c:v>BA0864</c:v>
                </c:pt>
                <c:pt idx="493">
                  <c:v>BA0867</c:v>
                </c:pt>
                <c:pt idx="494">
                  <c:v>BA0871</c:v>
                </c:pt>
                <c:pt idx="495">
                  <c:v>BA0872</c:v>
                </c:pt>
                <c:pt idx="496">
                  <c:v>BA0877</c:v>
                </c:pt>
                <c:pt idx="497">
                  <c:v>BA0878</c:v>
                </c:pt>
                <c:pt idx="498">
                  <c:v>BA0882</c:v>
                </c:pt>
                <c:pt idx="499">
                  <c:v>BA0885</c:v>
                </c:pt>
                <c:pt idx="500">
                  <c:v>BA0887</c:v>
                </c:pt>
                <c:pt idx="501">
                  <c:v>BA0892</c:v>
                </c:pt>
                <c:pt idx="502">
                  <c:v>BA0897</c:v>
                </c:pt>
                <c:pt idx="503">
                  <c:v>BA0899</c:v>
                </c:pt>
                <c:pt idx="504">
                  <c:v>BA0902</c:v>
                </c:pt>
                <c:pt idx="505">
                  <c:v>BA0906</c:v>
                </c:pt>
                <c:pt idx="506">
                  <c:v>BA0907</c:v>
                </c:pt>
                <c:pt idx="507">
                  <c:v>BA0912</c:v>
                </c:pt>
                <c:pt idx="508">
                  <c:v>BA0913</c:v>
                </c:pt>
                <c:pt idx="509">
                  <c:v>BA0917</c:v>
                </c:pt>
                <c:pt idx="510">
                  <c:v>BA0920</c:v>
                </c:pt>
                <c:pt idx="511">
                  <c:v>BA0922</c:v>
                </c:pt>
                <c:pt idx="512">
                  <c:v>BA0927</c:v>
                </c:pt>
                <c:pt idx="513">
                  <c:v>BA0932</c:v>
                </c:pt>
                <c:pt idx="514">
                  <c:v>BA0934</c:v>
                </c:pt>
                <c:pt idx="515">
                  <c:v>BA0937</c:v>
                </c:pt>
                <c:pt idx="516">
                  <c:v>BA0941</c:v>
                </c:pt>
                <c:pt idx="517">
                  <c:v>BA0942</c:v>
                </c:pt>
                <c:pt idx="518">
                  <c:v>BA0947</c:v>
                </c:pt>
                <c:pt idx="519">
                  <c:v>BA0948</c:v>
                </c:pt>
                <c:pt idx="520">
                  <c:v>BA0952</c:v>
                </c:pt>
                <c:pt idx="521">
                  <c:v>BA0955</c:v>
                </c:pt>
                <c:pt idx="522">
                  <c:v>BA0957</c:v>
                </c:pt>
                <c:pt idx="523">
                  <c:v>BA0962</c:v>
                </c:pt>
                <c:pt idx="524">
                  <c:v>BA0967</c:v>
                </c:pt>
                <c:pt idx="525">
                  <c:v>BA0969</c:v>
                </c:pt>
                <c:pt idx="526">
                  <c:v>BA0972</c:v>
                </c:pt>
                <c:pt idx="527">
                  <c:v>BA0976</c:v>
                </c:pt>
                <c:pt idx="528">
                  <c:v>BA0977</c:v>
                </c:pt>
                <c:pt idx="529">
                  <c:v>BA0982</c:v>
                </c:pt>
                <c:pt idx="530">
                  <c:v>BA0983</c:v>
                </c:pt>
                <c:pt idx="531">
                  <c:v>BA0987</c:v>
                </c:pt>
                <c:pt idx="532">
                  <c:v>BA0990</c:v>
                </c:pt>
                <c:pt idx="533">
                  <c:v>BA0992</c:v>
                </c:pt>
                <c:pt idx="534">
                  <c:v>BA0997</c:v>
                </c:pt>
                <c:pt idx="535">
                  <c:v>BA1002</c:v>
                </c:pt>
                <c:pt idx="536">
                  <c:v>BA1004</c:v>
                </c:pt>
                <c:pt idx="537">
                  <c:v>BA1007</c:v>
                </c:pt>
                <c:pt idx="538">
                  <c:v>BA1011</c:v>
                </c:pt>
                <c:pt idx="539">
                  <c:v>BA1012</c:v>
                </c:pt>
                <c:pt idx="540">
                  <c:v>BA1017</c:v>
                </c:pt>
                <c:pt idx="541">
                  <c:v>BA1018</c:v>
                </c:pt>
                <c:pt idx="542">
                  <c:v>BA1022</c:v>
                </c:pt>
                <c:pt idx="543">
                  <c:v>BA1025</c:v>
                </c:pt>
                <c:pt idx="544">
                  <c:v>BA1027</c:v>
                </c:pt>
                <c:pt idx="545">
                  <c:v>BA1032</c:v>
                </c:pt>
                <c:pt idx="546">
                  <c:v>BA1037</c:v>
                </c:pt>
                <c:pt idx="547">
                  <c:v>BA1039</c:v>
                </c:pt>
                <c:pt idx="548">
                  <c:v>BA1042</c:v>
                </c:pt>
                <c:pt idx="549">
                  <c:v>BA1046</c:v>
                </c:pt>
                <c:pt idx="550">
                  <c:v>BA1047</c:v>
                </c:pt>
                <c:pt idx="551">
                  <c:v>BA1052</c:v>
                </c:pt>
                <c:pt idx="552">
                  <c:v>BA1053</c:v>
                </c:pt>
                <c:pt idx="553">
                  <c:v>BA1057</c:v>
                </c:pt>
                <c:pt idx="554">
                  <c:v>BA1060</c:v>
                </c:pt>
                <c:pt idx="555">
                  <c:v>BA1062</c:v>
                </c:pt>
                <c:pt idx="556">
                  <c:v>BA1067</c:v>
                </c:pt>
                <c:pt idx="557">
                  <c:v>BA1072</c:v>
                </c:pt>
                <c:pt idx="558">
                  <c:v>BA1074</c:v>
                </c:pt>
                <c:pt idx="559">
                  <c:v>BA1077</c:v>
                </c:pt>
                <c:pt idx="560">
                  <c:v>BA1081</c:v>
                </c:pt>
                <c:pt idx="561">
                  <c:v>BA1082</c:v>
                </c:pt>
                <c:pt idx="562">
                  <c:v>BA1087</c:v>
                </c:pt>
                <c:pt idx="563">
                  <c:v>BA1088</c:v>
                </c:pt>
                <c:pt idx="564">
                  <c:v>BA1092</c:v>
                </c:pt>
                <c:pt idx="565">
                  <c:v>BA1095</c:v>
                </c:pt>
                <c:pt idx="566">
                  <c:v>BA1097</c:v>
                </c:pt>
                <c:pt idx="567">
                  <c:v>BA1102</c:v>
                </c:pt>
                <c:pt idx="568">
                  <c:v>BA1107</c:v>
                </c:pt>
                <c:pt idx="569">
                  <c:v>BA1109</c:v>
                </c:pt>
                <c:pt idx="570">
                  <c:v>BA1112</c:v>
                </c:pt>
                <c:pt idx="571">
                  <c:v>BA1116</c:v>
                </c:pt>
                <c:pt idx="572">
                  <c:v>BA1117</c:v>
                </c:pt>
                <c:pt idx="573">
                  <c:v>BA1122</c:v>
                </c:pt>
                <c:pt idx="574">
                  <c:v>BA1123</c:v>
                </c:pt>
                <c:pt idx="575">
                  <c:v>BA1127</c:v>
                </c:pt>
                <c:pt idx="576">
                  <c:v>BA1130</c:v>
                </c:pt>
                <c:pt idx="577">
                  <c:v>BA1132</c:v>
                </c:pt>
                <c:pt idx="578">
                  <c:v>BA1137</c:v>
                </c:pt>
                <c:pt idx="579">
                  <c:v>BA1142</c:v>
                </c:pt>
                <c:pt idx="580">
                  <c:v>BA1144</c:v>
                </c:pt>
                <c:pt idx="581">
                  <c:v>BA1147</c:v>
                </c:pt>
                <c:pt idx="582">
                  <c:v>BA1151</c:v>
                </c:pt>
                <c:pt idx="583">
                  <c:v>BA1152</c:v>
                </c:pt>
                <c:pt idx="584">
                  <c:v>BA1157</c:v>
                </c:pt>
                <c:pt idx="585">
                  <c:v>BA1158</c:v>
                </c:pt>
                <c:pt idx="586">
                  <c:v>BA1162</c:v>
                </c:pt>
                <c:pt idx="587">
                  <c:v>BA1165</c:v>
                </c:pt>
                <c:pt idx="588">
                  <c:v>BA1167</c:v>
                </c:pt>
                <c:pt idx="589">
                  <c:v>BA1172</c:v>
                </c:pt>
                <c:pt idx="590">
                  <c:v>BA1177</c:v>
                </c:pt>
                <c:pt idx="591">
                  <c:v>BA1179</c:v>
                </c:pt>
                <c:pt idx="592">
                  <c:v>BA1182</c:v>
                </c:pt>
                <c:pt idx="593">
                  <c:v>BA1186</c:v>
                </c:pt>
                <c:pt idx="594">
                  <c:v>BA1187</c:v>
                </c:pt>
                <c:pt idx="595">
                  <c:v>BA1192</c:v>
                </c:pt>
                <c:pt idx="596">
                  <c:v>BA1193</c:v>
                </c:pt>
                <c:pt idx="597">
                  <c:v>BA1197</c:v>
                </c:pt>
                <c:pt idx="598">
                  <c:v>BA1200</c:v>
                </c:pt>
                <c:pt idx="599">
                  <c:v>BA1202</c:v>
                </c:pt>
                <c:pt idx="600">
                  <c:v>BA1207</c:v>
                </c:pt>
                <c:pt idx="601">
                  <c:v>BA1212</c:v>
                </c:pt>
                <c:pt idx="602">
                  <c:v>BA1214</c:v>
                </c:pt>
                <c:pt idx="603">
                  <c:v>BA1217</c:v>
                </c:pt>
                <c:pt idx="604">
                  <c:v>BA1221</c:v>
                </c:pt>
                <c:pt idx="605">
                  <c:v>BA1222</c:v>
                </c:pt>
                <c:pt idx="606">
                  <c:v>BA1227</c:v>
                </c:pt>
                <c:pt idx="607">
                  <c:v>BA1228</c:v>
                </c:pt>
                <c:pt idx="608">
                  <c:v>BA1232</c:v>
                </c:pt>
                <c:pt idx="609">
                  <c:v>BA1235</c:v>
                </c:pt>
                <c:pt idx="610">
                  <c:v>BA1237</c:v>
                </c:pt>
                <c:pt idx="611">
                  <c:v>BA1242</c:v>
                </c:pt>
                <c:pt idx="612">
                  <c:v>BA1247</c:v>
                </c:pt>
                <c:pt idx="613">
                  <c:v>BA1249</c:v>
                </c:pt>
                <c:pt idx="614">
                  <c:v>BA1252</c:v>
                </c:pt>
                <c:pt idx="615">
                  <c:v>BA1256</c:v>
                </c:pt>
                <c:pt idx="616">
                  <c:v>BA1257</c:v>
                </c:pt>
                <c:pt idx="617">
                  <c:v>BA1262</c:v>
                </c:pt>
                <c:pt idx="618">
                  <c:v>BA1263</c:v>
                </c:pt>
                <c:pt idx="619">
                  <c:v>BA1267</c:v>
                </c:pt>
                <c:pt idx="620">
                  <c:v>BA1270</c:v>
                </c:pt>
                <c:pt idx="621">
                  <c:v>BA1272</c:v>
                </c:pt>
                <c:pt idx="622">
                  <c:v>BA1277</c:v>
                </c:pt>
                <c:pt idx="623">
                  <c:v>BA1282</c:v>
                </c:pt>
                <c:pt idx="624">
                  <c:v>BA1284</c:v>
                </c:pt>
                <c:pt idx="625">
                  <c:v>BA1287</c:v>
                </c:pt>
                <c:pt idx="626">
                  <c:v>BA1291</c:v>
                </c:pt>
                <c:pt idx="627">
                  <c:v>BA1292</c:v>
                </c:pt>
                <c:pt idx="628">
                  <c:v>BA1297</c:v>
                </c:pt>
                <c:pt idx="629">
                  <c:v>BA1298</c:v>
                </c:pt>
                <c:pt idx="630">
                  <c:v>BA1302</c:v>
                </c:pt>
                <c:pt idx="631">
                  <c:v>BA1305</c:v>
                </c:pt>
                <c:pt idx="632">
                  <c:v>BA1307</c:v>
                </c:pt>
                <c:pt idx="633">
                  <c:v>BA1312</c:v>
                </c:pt>
                <c:pt idx="634">
                  <c:v>BA1317</c:v>
                </c:pt>
                <c:pt idx="635">
                  <c:v>BA1319</c:v>
                </c:pt>
                <c:pt idx="636">
                  <c:v>BA1322</c:v>
                </c:pt>
                <c:pt idx="637">
                  <c:v>BA1326</c:v>
                </c:pt>
                <c:pt idx="638">
                  <c:v>BA1327</c:v>
                </c:pt>
                <c:pt idx="639">
                  <c:v>BA1332</c:v>
                </c:pt>
                <c:pt idx="640">
                  <c:v>BA1333</c:v>
                </c:pt>
                <c:pt idx="641">
                  <c:v>BA1337</c:v>
                </c:pt>
                <c:pt idx="642">
                  <c:v>BA1340</c:v>
                </c:pt>
                <c:pt idx="643">
                  <c:v>BA1342</c:v>
                </c:pt>
                <c:pt idx="644">
                  <c:v>BA1347</c:v>
                </c:pt>
                <c:pt idx="645">
                  <c:v>BA1352</c:v>
                </c:pt>
                <c:pt idx="646">
                  <c:v>BA1354</c:v>
                </c:pt>
                <c:pt idx="647">
                  <c:v>BA1357</c:v>
                </c:pt>
                <c:pt idx="648">
                  <c:v>BA1361</c:v>
                </c:pt>
                <c:pt idx="649">
                  <c:v>BA1362</c:v>
                </c:pt>
                <c:pt idx="650">
                  <c:v>BA1367</c:v>
                </c:pt>
                <c:pt idx="651">
                  <c:v>BA1368</c:v>
                </c:pt>
                <c:pt idx="652">
                  <c:v>BA1372</c:v>
                </c:pt>
                <c:pt idx="653">
                  <c:v>BA1375</c:v>
                </c:pt>
                <c:pt idx="654">
                  <c:v>BA1377</c:v>
                </c:pt>
                <c:pt idx="655">
                  <c:v>BA1382</c:v>
                </c:pt>
                <c:pt idx="656">
                  <c:v>BA1387</c:v>
                </c:pt>
                <c:pt idx="657">
                  <c:v>BA1389</c:v>
                </c:pt>
                <c:pt idx="658">
                  <c:v>BA1392</c:v>
                </c:pt>
                <c:pt idx="659">
                  <c:v>BA1396</c:v>
                </c:pt>
                <c:pt idx="660">
                  <c:v>BA1397</c:v>
                </c:pt>
                <c:pt idx="661">
                  <c:v>BA1402</c:v>
                </c:pt>
                <c:pt idx="662">
                  <c:v>BA1403</c:v>
                </c:pt>
                <c:pt idx="663">
                  <c:v>BA1407</c:v>
                </c:pt>
                <c:pt idx="664">
                  <c:v>BA1410</c:v>
                </c:pt>
                <c:pt idx="665">
                  <c:v>BA1412</c:v>
                </c:pt>
                <c:pt idx="666">
                  <c:v>BA1417</c:v>
                </c:pt>
                <c:pt idx="667">
                  <c:v>BA1422</c:v>
                </c:pt>
                <c:pt idx="668">
                  <c:v>BA1424</c:v>
                </c:pt>
                <c:pt idx="669">
                  <c:v>BA1427</c:v>
                </c:pt>
                <c:pt idx="670">
                  <c:v>BA1431</c:v>
                </c:pt>
                <c:pt idx="671">
                  <c:v>BA1432</c:v>
                </c:pt>
                <c:pt idx="672">
                  <c:v>BA1437</c:v>
                </c:pt>
                <c:pt idx="673">
                  <c:v>BA1438</c:v>
                </c:pt>
                <c:pt idx="674">
                  <c:v>BA1442</c:v>
                </c:pt>
                <c:pt idx="675">
                  <c:v>BA1445</c:v>
                </c:pt>
                <c:pt idx="676">
                  <c:v>BA1447</c:v>
                </c:pt>
                <c:pt idx="677">
                  <c:v>BA1452</c:v>
                </c:pt>
                <c:pt idx="678">
                  <c:v>BA1457</c:v>
                </c:pt>
                <c:pt idx="679">
                  <c:v>BA1459</c:v>
                </c:pt>
                <c:pt idx="680">
                  <c:v>BA1462</c:v>
                </c:pt>
                <c:pt idx="681">
                  <c:v>BA1466</c:v>
                </c:pt>
                <c:pt idx="682">
                  <c:v>BA1467</c:v>
                </c:pt>
                <c:pt idx="683">
                  <c:v>BA1472</c:v>
                </c:pt>
                <c:pt idx="684">
                  <c:v>BA1473</c:v>
                </c:pt>
                <c:pt idx="685">
                  <c:v>BA1477</c:v>
                </c:pt>
                <c:pt idx="686">
                  <c:v>BA1480</c:v>
                </c:pt>
                <c:pt idx="687">
                  <c:v>BA1482</c:v>
                </c:pt>
                <c:pt idx="688">
                  <c:v>BA1487</c:v>
                </c:pt>
                <c:pt idx="689">
                  <c:v>BA1492</c:v>
                </c:pt>
                <c:pt idx="690">
                  <c:v>BA1494</c:v>
                </c:pt>
                <c:pt idx="691">
                  <c:v>BA1497</c:v>
                </c:pt>
                <c:pt idx="692">
                  <c:v>BA1501</c:v>
                </c:pt>
                <c:pt idx="693">
                  <c:v>BA1502</c:v>
                </c:pt>
                <c:pt idx="694">
                  <c:v>BA1507</c:v>
                </c:pt>
                <c:pt idx="695">
                  <c:v>BA1508</c:v>
                </c:pt>
                <c:pt idx="696">
                  <c:v>BA1512</c:v>
                </c:pt>
                <c:pt idx="697">
                  <c:v>BA1515</c:v>
                </c:pt>
                <c:pt idx="698">
                  <c:v>BA1517</c:v>
                </c:pt>
                <c:pt idx="699">
                  <c:v>BA1522</c:v>
                </c:pt>
                <c:pt idx="700">
                  <c:v>BA1527</c:v>
                </c:pt>
                <c:pt idx="701">
                  <c:v>BA1529</c:v>
                </c:pt>
                <c:pt idx="702">
                  <c:v>BA1532</c:v>
                </c:pt>
                <c:pt idx="703">
                  <c:v>BA1536</c:v>
                </c:pt>
                <c:pt idx="704">
                  <c:v>BA1537</c:v>
                </c:pt>
                <c:pt idx="705">
                  <c:v>BA1542</c:v>
                </c:pt>
                <c:pt idx="706">
                  <c:v>BA1543</c:v>
                </c:pt>
                <c:pt idx="707">
                  <c:v>BA1547</c:v>
                </c:pt>
                <c:pt idx="708">
                  <c:v>BA1550</c:v>
                </c:pt>
                <c:pt idx="709">
                  <c:v>BA1552</c:v>
                </c:pt>
                <c:pt idx="710">
                  <c:v>BA1557</c:v>
                </c:pt>
                <c:pt idx="711">
                  <c:v>BA1562</c:v>
                </c:pt>
                <c:pt idx="712">
                  <c:v>BA1564</c:v>
                </c:pt>
                <c:pt idx="713">
                  <c:v>BA1567</c:v>
                </c:pt>
                <c:pt idx="714">
                  <c:v>BA1571</c:v>
                </c:pt>
                <c:pt idx="715">
                  <c:v>BA1572</c:v>
                </c:pt>
                <c:pt idx="716">
                  <c:v>BA1577</c:v>
                </c:pt>
                <c:pt idx="717">
                  <c:v>BA1578</c:v>
                </c:pt>
                <c:pt idx="718">
                  <c:v>BA1582</c:v>
                </c:pt>
                <c:pt idx="719">
                  <c:v>BA1585</c:v>
                </c:pt>
                <c:pt idx="720">
                  <c:v>BA1587</c:v>
                </c:pt>
                <c:pt idx="721">
                  <c:v>BA1592</c:v>
                </c:pt>
                <c:pt idx="722">
                  <c:v>BA1597</c:v>
                </c:pt>
                <c:pt idx="723">
                  <c:v>BA1599</c:v>
                </c:pt>
                <c:pt idx="724">
                  <c:v>BA1602</c:v>
                </c:pt>
                <c:pt idx="725">
                  <c:v>BA1606</c:v>
                </c:pt>
                <c:pt idx="726">
                  <c:v>BA1607</c:v>
                </c:pt>
                <c:pt idx="727">
                  <c:v>BA1613</c:v>
                </c:pt>
                <c:pt idx="728">
                  <c:v>BA1620</c:v>
                </c:pt>
                <c:pt idx="729">
                  <c:v>BA1627</c:v>
                </c:pt>
                <c:pt idx="730">
                  <c:v>BA1634</c:v>
                </c:pt>
                <c:pt idx="731">
                  <c:v>BA1641</c:v>
                </c:pt>
                <c:pt idx="732">
                  <c:v>BA1648</c:v>
                </c:pt>
                <c:pt idx="733">
                  <c:v>BA1655</c:v>
                </c:pt>
                <c:pt idx="734">
                  <c:v>BA1662</c:v>
                </c:pt>
                <c:pt idx="735">
                  <c:v>BA1669</c:v>
                </c:pt>
                <c:pt idx="736">
                  <c:v>BA1676</c:v>
                </c:pt>
                <c:pt idx="737">
                  <c:v>BA1683</c:v>
                </c:pt>
                <c:pt idx="738">
                  <c:v>BA1690</c:v>
                </c:pt>
                <c:pt idx="739">
                  <c:v>BA1697</c:v>
                </c:pt>
                <c:pt idx="740">
                  <c:v>BA1704</c:v>
                </c:pt>
                <c:pt idx="741">
                  <c:v>BA1711</c:v>
                </c:pt>
                <c:pt idx="742">
                  <c:v>BA1718</c:v>
                </c:pt>
                <c:pt idx="743">
                  <c:v>BA1725</c:v>
                </c:pt>
                <c:pt idx="744">
                  <c:v>BA1732</c:v>
                </c:pt>
                <c:pt idx="745">
                  <c:v>BA1739</c:v>
                </c:pt>
                <c:pt idx="746">
                  <c:v>BA1746</c:v>
                </c:pt>
                <c:pt idx="747">
                  <c:v>BA1753</c:v>
                </c:pt>
                <c:pt idx="748">
                  <c:v>BA1760</c:v>
                </c:pt>
                <c:pt idx="749">
                  <c:v>BA1767</c:v>
                </c:pt>
                <c:pt idx="750">
                  <c:v>BA1774</c:v>
                </c:pt>
                <c:pt idx="751">
                  <c:v>BA1781</c:v>
                </c:pt>
                <c:pt idx="752">
                  <c:v>BA1788</c:v>
                </c:pt>
                <c:pt idx="753">
                  <c:v>BA1795</c:v>
                </c:pt>
                <c:pt idx="754">
                  <c:v>BA1802</c:v>
                </c:pt>
                <c:pt idx="755">
                  <c:v>BA1809</c:v>
                </c:pt>
                <c:pt idx="756">
                  <c:v>BA1816</c:v>
                </c:pt>
                <c:pt idx="757">
                  <c:v>BA1823</c:v>
                </c:pt>
                <c:pt idx="758">
                  <c:v>BA1830</c:v>
                </c:pt>
                <c:pt idx="759">
                  <c:v>BA1837</c:v>
                </c:pt>
                <c:pt idx="760">
                  <c:v>BA1844</c:v>
                </c:pt>
                <c:pt idx="761">
                  <c:v>BA1851</c:v>
                </c:pt>
                <c:pt idx="762">
                  <c:v>BA1858</c:v>
                </c:pt>
                <c:pt idx="763">
                  <c:v>BA1865</c:v>
                </c:pt>
                <c:pt idx="764">
                  <c:v>BA1872</c:v>
                </c:pt>
                <c:pt idx="765">
                  <c:v>BA1879</c:v>
                </c:pt>
                <c:pt idx="766">
                  <c:v>BA1886</c:v>
                </c:pt>
                <c:pt idx="767">
                  <c:v>BA1893</c:v>
                </c:pt>
                <c:pt idx="768">
                  <c:v>BA1900</c:v>
                </c:pt>
                <c:pt idx="769">
                  <c:v>BA1907</c:v>
                </c:pt>
                <c:pt idx="770">
                  <c:v>BA1914</c:v>
                </c:pt>
                <c:pt idx="771">
                  <c:v>BA1921</c:v>
                </c:pt>
                <c:pt idx="772">
                  <c:v>BA1928</c:v>
                </c:pt>
                <c:pt idx="773">
                  <c:v>BA1935</c:v>
                </c:pt>
                <c:pt idx="774">
                  <c:v>BA1942</c:v>
                </c:pt>
                <c:pt idx="775">
                  <c:v>BA1949</c:v>
                </c:pt>
                <c:pt idx="776">
                  <c:v>BA1956</c:v>
                </c:pt>
                <c:pt idx="777">
                  <c:v>BA1963</c:v>
                </c:pt>
                <c:pt idx="778">
                  <c:v>BA1970</c:v>
                </c:pt>
                <c:pt idx="779">
                  <c:v>BA1977</c:v>
                </c:pt>
                <c:pt idx="780">
                  <c:v>BA1984</c:v>
                </c:pt>
                <c:pt idx="781">
                  <c:v>BA1991</c:v>
                </c:pt>
                <c:pt idx="782">
                  <c:v>BA1998</c:v>
                </c:pt>
                <c:pt idx="783">
                  <c:v>BA2005</c:v>
                </c:pt>
                <c:pt idx="784">
                  <c:v>BA2012</c:v>
                </c:pt>
                <c:pt idx="785">
                  <c:v>BA2019</c:v>
                </c:pt>
                <c:pt idx="786">
                  <c:v>BA2026</c:v>
                </c:pt>
                <c:pt idx="787">
                  <c:v>BA2033</c:v>
                </c:pt>
                <c:pt idx="788">
                  <c:v>BA2040</c:v>
                </c:pt>
                <c:pt idx="789">
                  <c:v>BA2047</c:v>
                </c:pt>
                <c:pt idx="790">
                  <c:v>BA2054</c:v>
                </c:pt>
                <c:pt idx="791">
                  <c:v>BA2061</c:v>
                </c:pt>
                <c:pt idx="792">
                  <c:v>BA2068</c:v>
                </c:pt>
                <c:pt idx="793">
                  <c:v>BA2075</c:v>
                </c:pt>
                <c:pt idx="794">
                  <c:v>BA2082</c:v>
                </c:pt>
                <c:pt idx="795">
                  <c:v>BA2089</c:v>
                </c:pt>
                <c:pt idx="796">
                  <c:v>BA2096</c:v>
                </c:pt>
                <c:pt idx="797">
                  <c:v>BA2103</c:v>
                </c:pt>
                <c:pt idx="798">
                  <c:v>BA2110</c:v>
                </c:pt>
                <c:pt idx="799">
                  <c:v>BA2117</c:v>
                </c:pt>
                <c:pt idx="800">
                  <c:v>BA2124</c:v>
                </c:pt>
                <c:pt idx="801">
                  <c:v>BA2131</c:v>
                </c:pt>
                <c:pt idx="802">
                  <c:v>BA2138</c:v>
                </c:pt>
                <c:pt idx="803">
                  <c:v>BA2145</c:v>
                </c:pt>
                <c:pt idx="804">
                  <c:v>BA2152</c:v>
                </c:pt>
                <c:pt idx="805">
                  <c:v>BA2159</c:v>
                </c:pt>
                <c:pt idx="806">
                  <c:v>BA2166</c:v>
                </c:pt>
                <c:pt idx="807">
                  <c:v>BA2173</c:v>
                </c:pt>
                <c:pt idx="808">
                  <c:v>BA2180</c:v>
                </c:pt>
                <c:pt idx="809">
                  <c:v>BA2187</c:v>
                </c:pt>
                <c:pt idx="810">
                  <c:v>BA2194</c:v>
                </c:pt>
                <c:pt idx="811">
                  <c:v>BA2201</c:v>
                </c:pt>
                <c:pt idx="812">
                  <c:v>BA2208</c:v>
                </c:pt>
                <c:pt idx="813">
                  <c:v>BA2215</c:v>
                </c:pt>
                <c:pt idx="814">
                  <c:v>BA2222</c:v>
                </c:pt>
                <c:pt idx="815">
                  <c:v>BA2229</c:v>
                </c:pt>
                <c:pt idx="816">
                  <c:v>BA2236</c:v>
                </c:pt>
                <c:pt idx="817">
                  <c:v>BA2243</c:v>
                </c:pt>
                <c:pt idx="818">
                  <c:v>BA2250</c:v>
                </c:pt>
              </c:strCache>
            </c:strRef>
          </c:cat>
          <c:val>
            <c:numRef>
              <c:f>'EDA - Batch No.'!$C$21:$C$840</c:f>
              <c:numCache>
                <c:formatCode>General</c:formatCode>
                <c:ptCount val="819"/>
                <c:pt idx="0">
                  <c:v>1</c:v>
                </c:pt>
                <c:pt idx="1">
                  <c:v>1</c:v>
                </c:pt>
                <c:pt idx="2">
                  <c:v>2</c:v>
                </c:pt>
                <c:pt idx="3">
                  <c:v>1</c:v>
                </c:pt>
                <c:pt idx="4">
                  <c:v>2</c:v>
                </c:pt>
                <c:pt idx="5">
                  <c:v>1</c:v>
                </c:pt>
                <c:pt idx="6">
                  <c:v>1</c:v>
                </c:pt>
                <c:pt idx="7">
                  <c:v>1</c:v>
                </c:pt>
                <c:pt idx="8">
                  <c:v>1</c:v>
                </c:pt>
                <c:pt idx="9">
                  <c:v>1</c:v>
                </c:pt>
                <c:pt idx="10">
                  <c:v>1</c:v>
                </c:pt>
                <c:pt idx="11">
                  <c:v>3</c:v>
                </c:pt>
                <c:pt idx="12">
                  <c:v>1</c:v>
                </c:pt>
                <c:pt idx="13">
                  <c:v>1</c:v>
                </c:pt>
                <c:pt idx="14">
                  <c:v>1</c:v>
                </c:pt>
                <c:pt idx="15">
                  <c:v>1</c:v>
                </c:pt>
                <c:pt idx="16">
                  <c:v>1</c:v>
                </c:pt>
                <c:pt idx="17">
                  <c:v>1</c:v>
                </c:pt>
                <c:pt idx="18">
                  <c:v>2</c:v>
                </c:pt>
                <c:pt idx="19">
                  <c:v>1</c:v>
                </c:pt>
                <c:pt idx="20">
                  <c:v>2</c:v>
                </c:pt>
                <c:pt idx="21">
                  <c:v>1</c:v>
                </c:pt>
                <c:pt idx="22">
                  <c:v>1</c:v>
                </c:pt>
                <c:pt idx="23">
                  <c:v>1</c:v>
                </c:pt>
                <c:pt idx="24">
                  <c:v>2</c:v>
                </c:pt>
                <c:pt idx="25">
                  <c:v>1</c:v>
                </c:pt>
                <c:pt idx="26">
                  <c:v>1</c:v>
                </c:pt>
                <c:pt idx="27">
                  <c:v>1</c:v>
                </c:pt>
                <c:pt idx="28">
                  <c:v>1</c:v>
                </c:pt>
                <c:pt idx="29">
                  <c:v>1</c:v>
                </c:pt>
                <c:pt idx="30">
                  <c:v>2</c:v>
                </c:pt>
                <c:pt idx="31">
                  <c:v>2</c:v>
                </c:pt>
                <c:pt idx="32">
                  <c:v>1</c:v>
                </c:pt>
                <c:pt idx="33">
                  <c:v>1</c:v>
                </c:pt>
                <c:pt idx="34">
                  <c:v>2</c:v>
                </c:pt>
                <c:pt idx="35">
                  <c:v>1</c:v>
                </c:pt>
                <c:pt idx="36">
                  <c:v>1</c:v>
                </c:pt>
                <c:pt idx="37">
                  <c:v>2</c:v>
                </c:pt>
                <c:pt idx="38">
                  <c:v>2</c:v>
                </c:pt>
                <c:pt idx="39">
                  <c:v>1</c:v>
                </c:pt>
                <c:pt idx="40">
                  <c:v>1</c:v>
                </c:pt>
                <c:pt idx="41">
                  <c:v>1</c:v>
                </c:pt>
                <c:pt idx="42">
                  <c:v>1</c:v>
                </c:pt>
                <c:pt idx="43">
                  <c:v>1</c:v>
                </c:pt>
                <c:pt idx="44">
                  <c:v>2</c:v>
                </c:pt>
                <c:pt idx="45">
                  <c:v>1</c:v>
                </c:pt>
                <c:pt idx="46">
                  <c:v>1</c:v>
                </c:pt>
                <c:pt idx="47">
                  <c:v>1</c:v>
                </c:pt>
                <c:pt idx="48">
                  <c:v>2</c:v>
                </c:pt>
                <c:pt idx="49">
                  <c:v>1</c:v>
                </c:pt>
                <c:pt idx="50">
                  <c:v>2</c:v>
                </c:pt>
                <c:pt idx="51">
                  <c:v>1</c:v>
                </c:pt>
                <c:pt idx="52">
                  <c:v>1</c:v>
                </c:pt>
                <c:pt idx="53">
                  <c:v>1</c:v>
                </c:pt>
                <c:pt idx="54">
                  <c:v>1</c:v>
                </c:pt>
                <c:pt idx="55">
                  <c:v>1</c:v>
                </c:pt>
                <c:pt idx="56">
                  <c:v>1</c:v>
                </c:pt>
                <c:pt idx="57">
                  <c:v>3</c:v>
                </c:pt>
                <c:pt idx="58">
                  <c:v>1</c:v>
                </c:pt>
                <c:pt idx="59">
                  <c:v>1</c:v>
                </c:pt>
                <c:pt idx="60">
                  <c:v>1</c:v>
                </c:pt>
                <c:pt idx="61">
                  <c:v>1</c:v>
                </c:pt>
                <c:pt idx="62">
                  <c:v>1</c:v>
                </c:pt>
                <c:pt idx="63">
                  <c:v>1</c:v>
                </c:pt>
                <c:pt idx="64">
                  <c:v>2</c:v>
                </c:pt>
                <c:pt idx="65">
                  <c:v>1</c:v>
                </c:pt>
                <c:pt idx="66">
                  <c:v>2</c:v>
                </c:pt>
                <c:pt idx="67">
                  <c:v>1</c:v>
                </c:pt>
                <c:pt idx="68">
                  <c:v>1</c:v>
                </c:pt>
                <c:pt idx="69">
                  <c:v>1</c:v>
                </c:pt>
                <c:pt idx="70">
                  <c:v>2</c:v>
                </c:pt>
                <c:pt idx="71">
                  <c:v>1</c:v>
                </c:pt>
                <c:pt idx="72">
                  <c:v>1</c:v>
                </c:pt>
                <c:pt idx="73">
                  <c:v>1</c:v>
                </c:pt>
                <c:pt idx="74">
                  <c:v>1</c:v>
                </c:pt>
                <c:pt idx="75">
                  <c:v>1</c:v>
                </c:pt>
                <c:pt idx="76">
                  <c:v>2</c:v>
                </c:pt>
                <c:pt idx="77">
                  <c:v>2</c:v>
                </c:pt>
                <c:pt idx="78">
                  <c:v>1</c:v>
                </c:pt>
                <c:pt idx="79">
                  <c:v>1</c:v>
                </c:pt>
                <c:pt idx="80">
                  <c:v>2</c:v>
                </c:pt>
                <c:pt idx="81">
                  <c:v>1</c:v>
                </c:pt>
                <c:pt idx="82">
                  <c:v>1</c:v>
                </c:pt>
                <c:pt idx="83">
                  <c:v>2</c:v>
                </c:pt>
                <c:pt idx="84">
                  <c:v>2</c:v>
                </c:pt>
                <c:pt idx="85">
                  <c:v>1</c:v>
                </c:pt>
                <c:pt idx="86">
                  <c:v>1</c:v>
                </c:pt>
                <c:pt idx="87">
                  <c:v>1</c:v>
                </c:pt>
                <c:pt idx="88">
                  <c:v>1</c:v>
                </c:pt>
                <c:pt idx="89">
                  <c:v>1</c:v>
                </c:pt>
                <c:pt idx="90">
                  <c:v>2</c:v>
                </c:pt>
                <c:pt idx="91">
                  <c:v>1</c:v>
                </c:pt>
                <c:pt idx="92">
                  <c:v>1</c:v>
                </c:pt>
                <c:pt idx="93">
                  <c:v>1</c:v>
                </c:pt>
                <c:pt idx="94">
                  <c:v>2</c:v>
                </c:pt>
                <c:pt idx="95">
                  <c:v>1</c:v>
                </c:pt>
                <c:pt idx="96">
                  <c:v>2</c:v>
                </c:pt>
                <c:pt idx="97">
                  <c:v>1</c:v>
                </c:pt>
                <c:pt idx="98">
                  <c:v>1</c:v>
                </c:pt>
                <c:pt idx="99">
                  <c:v>1</c:v>
                </c:pt>
                <c:pt idx="100">
                  <c:v>1</c:v>
                </c:pt>
                <c:pt idx="101">
                  <c:v>1</c:v>
                </c:pt>
                <c:pt idx="102">
                  <c:v>1</c:v>
                </c:pt>
                <c:pt idx="103">
                  <c:v>3</c:v>
                </c:pt>
                <c:pt idx="104">
                  <c:v>1</c:v>
                </c:pt>
                <c:pt idx="105">
                  <c:v>1</c:v>
                </c:pt>
                <c:pt idx="106">
                  <c:v>1</c:v>
                </c:pt>
                <c:pt idx="107">
                  <c:v>1</c:v>
                </c:pt>
                <c:pt idx="108">
                  <c:v>1</c:v>
                </c:pt>
                <c:pt idx="109">
                  <c:v>1</c:v>
                </c:pt>
                <c:pt idx="110">
                  <c:v>2</c:v>
                </c:pt>
                <c:pt idx="111">
                  <c:v>1</c:v>
                </c:pt>
                <c:pt idx="112">
                  <c:v>2</c:v>
                </c:pt>
                <c:pt idx="113">
                  <c:v>1</c:v>
                </c:pt>
                <c:pt idx="114">
                  <c:v>1</c:v>
                </c:pt>
                <c:pt idx="115">
                  <c:v>1</c:v>
                </c:pt>
                <c:pt idx="116">
                  <c:v>2</c:v>
                </c:pt>
                <c:pt idx="117">
                  <c:v>1</c:v>
                </c:pt>
                <c:pt idx="118">
                  <c:v>1</c:v>
                </c:pt>
                <c:pt idx="119">
                  <c:v>1</c:v>
                </c:pt>
                <c:pt idx="120">
                  <c:v>1</c:v>
                </c:pt>
                <c:pt idx="121">
                  <c:v>1</c:v>
                </c:pt>
                <c:pt idx="122">
                  <c:v>2</c:v>
                </c:pt>
                <c:pt idx="123">
                  <c:v>2</c:v>
                </c:pt>
                <c:pt idx="124">
                  <c:v>1</c:v>
                </c:pt>
                <c:pt idx="125">
                  <c:v>1</c:v>
                </c:pt>
                <c:pt idx="126">
                  <c:v>2</c:v>
                </c:pt>
                <c:pt idx="127">
                  <c:v>1</c:v>
                </c:pt>
                <c:pt idx="128">
                  <c:v>1</c:v>
                </c:pt>
                <c:pt idx="129">
                  <c:v>2</c:v>
                </c:pt>
                <c:pt idx="130">
                  <c:v>2</c:v>
                </c:pt>
                <c:pt idx="131">
                  <c:v>1</c:v>
                </c:pt>
                <c:pt idx="132">
                  <c:v>1</c:v>
                </c:pt>
                <c:pt idx="133">
                  <c:v>1</c:v>
                </c:pt>
                <c:pt idx="134">
                  <c:v>1</c:v>
                </c:pt>
                <c:pt idx="135">
                  <c:v>1</c:v>
                </c:pt>
                <c:pt idx="136">
                  <c:v>2</c:v>
                </c:pt>
                <c:pt idx="137">
                  <c:v>1</c:v>
                </c:pt>
                <c:pt idx="138">
                  <c:v>1</c:v>
                </c:pt>
                <c:pt idx="139">
                  <c:v>1</c:v>
                </c:pt>
                <c:pt idx="140">
                  <c:v>2</c:v>
                </c:pt>
                <c:pt idx="141">
                  <c:v>1</c:v>
                </c:pt>
                <c:pt idx="142">
                  <c:v>2</c:v>
                </c:pt>
                <c:pt idx="143">
                  <c:v>1</c:v>
                </c:pt>
                <c:pt idx="144">
                  <c:v>1</c:v>
                </c:pt>
                <c:pt idx="145">
                  <c:v>1</c:v>
                </c:pt>
                <c:pt idx="146">
                  <c:v>1</c:v>
                </c:pt>
                <c:pt idx="147">
                  <c:v>1</c:v>
                </c:pt>
                <c:pt idx="148">
                  <c:v>1</c:v>
                </c:pt>
                <c:pt idx="149">
                  <c:v>3</c:v>
                </c:pt>
                <c:pt idx="150">
                  <c:v>1</c:v>
                </c:pt>
                <c:pt idx="151">
                  <c:v>1</c:v>
                </c:pt>
                <c:pt idx="152">
                  <c:v>1</c:v>
                </c:pt>
                <c:pt idx="153">
                  <c:v>1</c:v>
                </c:pt>
                <c:pt idx="154">
                  <c:v>1</c:v>
                </c:pt>
                <c:pt idx="155">
                  <c:v>1</c:v>
                </c:pt>
                <c:pt idx="156">
                  <c:v>2</c:v>
                </c:pt>
                <c:pt idx="157">
                  <c:v>1</c:v>
                </c:pt>
                <c:pt idx="158">
                  <c:v>2</c:v>
                </c:pt>
                <c:pt idx="159">
                  <c:v>1</c:v>
                </c:pt>
                <c:pt idx="160">
                  <c:v>1</c:v>
                </c:pt>
                <c:pt idx="161">
                  <c:v>1</c:v>
                </c:pt>
                <c:pt idx="162">
                  <c:v>2</c:v>
                </c:pt>
                <c:pt idx="163">
                  <c:v>1</c:v>
                </c:pt>
                <c:pt idx="164">
                  <c:v>1</c:v>
                </c:pt>
                <c:pt idx="165">
                  <c:v>1</c:v>
                </c:pt>
                <c:pt idx="166">
                  <c:v>1</c:v>
                </c:pt>
                <c:pt idx="167">
                  <c:v>1</c:v>
                </c:pt>
                <c:pt idx="168">
                  <c:v>2</c:v>
                </c:pt>
                <c:pt idx="169">
                  <c:v>2</c:v>
                </c:pt>
                <c:pt idx="170">
                  <c:v>1</c:v>
                </c:pt>
                <c:pt idx="171">
                  <c:v>1</c:v>
                </c:pt>
                <c:pt idx="172">
                  <c:v>2</c:v>
                </c:pt>
                <c:pt idx="173">
                  <c:v>1</c:v>
                </c:pt>
                <c:pt idx="174">
                  <c:v>1</c:v>
                </c:pt>
                <c:pt idx="175">
                  <c:v>2</c:v>
                </c:pt>
                <c:pt idx="176">
                  <c:v>2</c:v>
                </c:pt>
                <c:pt idx="177">
                  <c:v>1</c:v>
                </c:pt>
                <c:pt idx="178">
                  <c:v>1</c:v>
                </c:pt>
                <c:pt idx="179">
                  <c:v>1</c:v>
                </c:pt>
                <c:pt idx="180">
                  <c:v>1</c:v>
                </c:pt>
                <c:pt idx="181">
                  <c:v>1</c:v>
                </c:pt>
                <c:pt idx="182">
                  <c:v>2</c:v>
                </c:pt>
                <c:pt idx="183">
                  <c:v>1</c:v>
                </c:pt>
                <c:pt idx="184">
                  <c:v>1</c:v>
                </c:pt>
                <c:pt idx="185">
                  <c:v>1</c:v>
                </c:pt>
                <c:pt idx="186">
                  <c:v>2</c:v>
                </c:pt>
                <c:pt idx="187">
                  <c:v>1</c:v>
                </c:pt>
                <c:pt idx="188">
                  <c:v>2</c:v>
                </c:pt>
                <c:pt idx="189">
                  <c:v>1</c:v>
                </c:pt>
                <c:pt idx="190">
                  <c:v>1</c:v>
                </c:pt>
                <c:pt idx="191">
                  <c:v>1</c:v>
                </c:pt>
                <c:pt idx="192">
                  <c:v>1</c:v>
                </c:pt>
                <c:pt idx="193">
                  <c:v>1</c:v>
                </c:pt>
                <c:pt idx="194">
                  <c:v>1</c:v>
                </c:pt>
                <c:pt idx="195">
                  <c:v>3</c:v>
                </c:pt>
                <c:pt idx="196">
                  <c:v>1</c:v>
                </c:pt>
                <c:pt idx="197">
                  <c:v>1</c:v>
                </c:pt>
                <c:pt idx="198">
                  <c:v>1</c:v>
                </c:pt>
                <c:pt idx="199">
                  <c:v>1</c:v>
                </c:pt>
                <c:pt idx="200">
                  <c:v>1</c:v>
                </c:pt>
                <c:pt idx="201">
                  <c:v>1</c:v>
                </c:pt>
                <c:pt idx="202">
                  <c:v>2</c:v>
                </c:pt>
                <c:pt idx="203">
                  <c:v>1</c:v>
                </c:pt>
                <c:pt idx="204">
                  <c:v>2</c:v>
                </c:pt>
                <c:pt idx="205">
                  <c:v>1</c:v>
                </c:pt>
                <c:pt idx="206">
                  <c:v>1</c:v>
                </c:pt>
                <c:pt idx="207">
                  <c:v>1</c:v>
                </c:pt>
                <c:pt idx="208">
                  <c:v>2</c:v>
                </c:pt>
                <c:pt idx="209">
                  <c:v>1</c:v>
                </c:pt>
                <c:pt idx="210">
                  <c:v>1</c:v>
                </c:pt>
                <c:pt idx="211">
                  <c:v>1</c:v>
                </c:pt>
                <c:pt idx="212">
                  <c:v>1</c:v>
                </c:pt>
                <c:pt idx="213">
                  <c:v>1</c:v>
                </c:pt>
                <c:pt idx="214">
                  <c:v>2</c:v>
                </c:pt>
                <c:pt idx="215">
                  <c:v>2</c:v>
                </c:pt>
                <c:pt idx="216">
                  <c:v>1</c:v>
                </c:pt>
                <c:pt idx="217">
                  <c:v>1</c:v>
                </c:pt>
                <c:pt idx="218">
                  <c:v>2</c:v>
                </c:pt>
                <c:pt idx="219">
                  <c:v>1</c:v>
                </c:pt>
                <c:pt idx="220">
                  <c:v>1</c:v>
                </c:pt>
                <c:pt idx="221">
                  <c:v>2</c:v>
                </c:pt>
                <c:pt idx="222">
                  <c:v>2</c:v>
                </c:pt>
                <c:pt idx="223">
                  <c:v>1</c:v>
                </c:pt>
                <c:pt idx="224">
                  <c:v>1</c:v>
                </c:pt>
                <c:pt idx="225">
                  <c:v>1</c:v>
                </c:pt>
                <c:pt idx="226">
                  <c:v>1</c:v>
                </c:pt>
                <c:pt idx="227">
                  <c:v>1</c:v>
                </c:pt>
                <c:pt idx="228">
                  <c:v>2</c:v>
                </c:pt>
                <c:pt idx="229">
                  <c:v>1</c:v>
                </c:pt>
                <c:pt idx="230">
                  <c:v>1</c:v>
                </c:pt>
                <c:pt idx="231">
                  <c:v>1</c:v>
                </c:pt>
                <c:pt idx="232">
                  <c:v>2</c:v>
                </c:pt>
                <c:pt idx="233">
                  <c:v>1</c:v>
                </c:pt>
                <c:pt idx="234">
                  <c:v>2</c:v>
                </c:pt>
                <c:pt idx="235">
                  <c:v>1</c:v>
                </c:pt>
                <c:pt idx="236">
                  <c:v>1</c:v>
                </c:pt>
                <c:pt idx="237">
                  <c:v>1</c:v>
                </c:pt>
                <c:pt idx="238">
                  <c:v>1</c:v>
                </c:pt>
                <c:pt idx="239">
                  <c:v>1</c:v>
                </c:pt>
                <c:pt idx="240">
                  <c:v>1</c:v>
                </c:pt>
                <c:pt idx="241">
                  <c:v>3</c:v>
                </c:pt>
                <c:pt idx="242">
                  <c:v>1</c:v>
                </c:pt>
                <c:pt idx="243">
                  <c:v>1</c:v>
                </c:pt>
                <c:pt idx="244">
                  <c:v>1</c:v>
                </c:pt>
                <c:pt idx="245">
                  <c:v>1</c:v>
                </c:pt>
                <c:pt idx="246">
                  <c:v>1</c:v>
                </c:pt>
                <c:pt idx="247">
                  <c:v>1</c:v>
                </c:pt>
                <c:pt idx="248">
                  <c:v>2</c:v>
                </c:pt>
                <c:pt idx="249">
                  <c:v>1</c:v>
                </c:pt>
                <c:pt idx="250">
                  <c:v>2</c:v>
                </c:pt>
                <c:pt idx="251">
                  <c:v>1</c:v>
                </c:pt>
                <c:pt idx="252">
                  <c:v>1</c:v>
                </c:pt>
                <c:pt idx="253">
                  <c:v>1</c:v>
                </c:pt>
                <c:pt idx="254">
                  <c:v>2</c:v>
                </c:pt>
                <c:pt idx="255">
                  <c:v>1</c:v>
                </c:pt>
                <c:pt idx="256">
                  <c:v>1</c:v>
                </c:pt>
                <c:pt idx="257">
                  <c:v>1</c:v>
                </c:pt>
                <c:pt idx="258">
                  <c:v>1</c:v>
                </c:pt>
                <c:pt idx="259">
                  <c:v>1</c:v>
                </c:pt>
                <c:pt idx="260">
                  <c:v>2</c:v>
                </c:pt>
                <c:pt idx="261">
                  <c:v>2</c:v>
                </c:pt>
                <c:pt idx="262">
                  <c:v>1</c:v>
                </c:pt>
                <c:pt idx="263">
                  <c:v>1</c:v>
                </c:pt>
                <c:pt idx="264">
                  <c:v>2</c:v>
                </c:pt>
                <c:pt idx="265">
                  <c:v>1</c:v>
                </c:pt>
                <c:pt idx="266">
                  <c:v>1</c:v>
                </c:pt>
                <c:pt idx="267">
                  <c:v>2</c:v>
                </c:pt>
                <c:pt idx="268">
                  <c:v>2</c:v>
                </c:pt>
                <c:pt idx="269">
                  <c:v>1</c:v>
                </c:pt>
                <c:pt idx="270">
                  <c:v>1</c:v>
                </c:pt>
                <c:pt idx="271">
                  <c:v>1</c:v>
                </c:pt>
                <c:pt idx="272">
                  <c:v>1</c:v>
                </c:pt>
                <c:pt idx="273">
                  <c:v>1</c:v>
                </c:pt>
                <c:pt idx="274">
                  <c:v>2</c:v>
                </c:pt>
                <c:pt idx="275">
                  <c:v>1</c:v>
                </c:pt>
                <c:pt idx="276">
                  <c:v>1</c:v>
                </c:pt>
                <c:pt idx="277">
                  <c:v>1</c:v>
                </c:pt>
                <c:pt idx="278">
                  <c:v>2</c:v>
                </c:pt>
                <c:pt idx="279">
                  <c:v>1</c:v>
                </c:pt>
                <c:pt idx="280">
                  <c:v>2</c:v>
                </c:pt>
                <c:pt idx="281">
                  <c:v>1</c:v>
                </c:pt>
                <c:pt idx="282">
                  <c:v>1</c:v>
                </c:pt>
                <c:pt idx="283">
                  <c:v>1</c:v>
                </c:pt>
                <c:pt idx="284">
                  <c:v>1</c:v>
                </c:pt>
                <c:pt idx="285">
                  <c:v>1</c:v>
                </c:pt>
                <c:pt idx="286">
                  <c:v>1</c:v>
                </c:pt>
                <c:pt idx="287">
                  <c:v>3</c:v>
                </c:pt>
                <c:pt idx="288">
                  <c:v>1</c:v>
                </c:pt>
                <c:pt idx="289">
                  <c:v>1</c:v>
                </c:pt>
                <c:pt idx="290">
                  <c:v>1</c:v>
                </c:pt>
                <c:pt idx="291">
                  <c:v>1</c:v>
                </c:pt>
                <c:pt idx="292">
                  <c:v>1</c:v>
                </c:pt>
                <c:pt idx="293">
                  <c:v>1</c:v>
                </c:pt>
                <c:pt idx="294">
                  <c:v>2</c:v>
                </c:pt>
                <c:pt idx="295">
                  <c:v>1</c:v>
                </c:pt>
                <c:pt idx="296">
                  <c:v>2</c:v>
                </c:pt>
                <c:pt idx="297">
                  <c:v>1</c:v>
                </c:pt>
                <c:pt idx="298">
                  <c:v>1</c:v>
                </c:pt>
                <c:pt idx="299">
                  <c:v>1</c:v>
                </c:pt>
                <c:pt idx="300">
                  <c:v>2</c:v>
                </c:pt>
                <c:pt idx="301">
                  <c:v>1</c:v>
                </c:pt>
                <c:pt idx="302">
                  <c:v>1</c:v>
                </c:pt>
                <c:pt idx="303">
                  <c:v>1</c:v>
                </c:pt>
                <c:pt idx="304">
                  <c:v>1</c:v>
                </c:pt>
                <c:pt idx="305">
                  <c:v>1</c:v>
                </c:pt>
                <c:pt idx="306">
                  <c:v>2</c:v>
                </c:pt>
                <c:pt idx="307">
                  <c:v>2</c:v>
                </c:pt>
                <c:pt idx="308">
                  <c:v>1</c:v>
                </c:pt>
                <c:pt idx="309">
                  <c:v>1</c:v>
                </c:pt>
                <c:pt idx="310">
                  <c:v>2</c:v>
                </c:pt>
                <c:pt idx="311">
                  <c:v>1</c:v>
                </c:pt>
                <c:pt idx="312">
                  <c:v>1</c:v>
                </c:pt>
                <c:pt idx="313">
                  <c:v>2</c:v>
                </c:pt>
                <c:pt idx="314">
                  <c:v>2</c:v>
                </c:pt>
                <c:pt idx="315">
                  <c:v>1</c:v>
                </c:pt>
                <c:pt idx="316">
                  <c:v>1</c:v>
                </c:pt>
                <c:pt idx="317">
                  <c:v>1</c:v>
                </c:pt>
                <c:pt idx="318">
                  <c:v>1</c:v>
                </c:pt>
                <c:pt idx="319">
                  <c:v>1</c:v>
                </c:pt>
                <c:pt idx="320">
                  <c:v>2</c:v>
                </c:pt>
                <c:pt idx="321">
                  <c:v>1</c:v>
                </c:pt>
                <c:pt idx="322">
                  <c:v>1</c:v>
                </c:pt>
                <c:pt idx="323">
                  <c:v>1</c:v>
                </c:pt>
                <c:pt idx="324">
                  <c:v>2</c:v>
                </c:pt>
                <c:pt idx="325">
                  <c:v>1</c:v>
                </c:pt>
                <c:pt idx="326">
                  <c:v>2</c:v>
                </c:pt>
                <c:pt idx="327">
                  <c:v>1</c:v>
                </c:pt>
                <c:pt idx="328">
                  <c:v>1</c:v>
                </c:pt>
                <c:pt idx="329">
                  <c:v>1</c:v>
                </c:pt>
                <c:pt idx="330">
                  <c:v>1</c:v>
                </c:pt>
                <c:pt idx="331">
                  <c:v>1</c:v>
                </c:pt>
                <c:pt idx="332">
                  <c:v>1</c:v>
                </c:pt>
                <c:pt idx="333">
                  <c:v>3</c:v>
                </c:pt>
                <c:pt idx="334">
                  <c:v>1</c:v>
                </c:pt>
                <c:pt idx="335">
                  <c:v>1</c:v>
                </c:pt>
                <c:pt idx="336">
                  <c:v>1</c:v>
                </c:pt>
                <c:pt idx="337">
                  <c:v>1</c:v>
                </c:pt>
                <c:pt idx="338">
                  <c:v>1</c:v>
                </c:pt>
                <c:pt idx="339">
                  <c:v>1</c:v>
                </c:pt>
                <c:pt idx="340">
                  <c:v>2</c:v>
                </c:pt>
                <c:pt idx="341">
                  <c:v>1</c:v>
                </c:pt>
                <c:pt idx="342">
                  <c:v>2</c:v>
                </c:pt>
                <c:pt idx="343">
                  <c:v>1</c:v>
                </c:pt>
                <c:pt idx="344">
                  <c:v>1</c:v>
                </c:pt>
                <c:pt idx="345">
                  <c:v>1</c:v>
                </c:pt>
                <c:pt idx="346">
                  <c:v>2</c:v>
                </c:pt>
                <c:pt idx="347">
                  <c:v>1</c:v>
                </c:pt>
                <c:pt idx="348">
                  <c:v>1</c:v>
                </c:pt>
                <c:pt idx="349">
                  <c:v>1</c:v>
                </c:pt>
                <c:pt idx="350">
                  <c:v>1</c:v>
                </c:pt>
                <c:pt idx="351">
                  <c:v>1</c:v>
                </c:pt>
                <c:pt idx="352">
                  <c:v>2</c:v>
                </c:pt>
                <c:pt idx="353">
                  <c:v>2</c:v>
                </c:pt>
                <c:pt idx="354">
                  <c:v>1</c:v>
                </c:pt>
                <c:pt idx="355">
                  <c:v>1</c:v>
                </c:pt>
                <c:pt idx="356">
                  <c:v>2</c:v>
                </c:pt>
                <c:pt idx="357">
                  <c:v>1</c:v>
                </c:pt>
                <c:pt idx="358">
                  <c:v>1</c:v>
                </c:pt>
                <c:pt idx="359">
                  <c:v>2</c:v>
                </c:pt>
                <c:pt idx="360">
                  <c:v>2</c:v>
                </c:pt>
                <c:pt idx="361">
                  <c:v>1</c:v>
                </c:pt>
                <c:pt idx="362">
                  <c:v>1</c:v>
                </c:pt>
                <c:pt idx="363">
                  <c:v>1</c:v>
                </c:pt>
                <c:pt idx="364">
                  <c:v>1</c:v>
                </c:pt>
                <c:pt idx="365">
                  <c:v>1</c:v>
                </c:pt>
                <c:pt idx="366">
                  <c:v>2</c:v>
                </c:pt>
                <c:pt idx="367">
                  <c:v>1</c:v>
                </c:pt>
                <c:pt idx="368">
                  <c:v>1</c:v>
                </c:pt>
                <c:pt idx="369">
                  <c:v>1</c:v>
                </c:pt>
                <c:pt idx="370">
                  <c:v>2</c:v>
                </c:pt>
                <c:pt idx="371">
                  <c:v>1</c:v>
                </c:pt>
                <c:pt idx="372">
                  <c:v>2</c:v>
                </c:pt>
                <c:pt idx="373">
                  <c:v>1</c:v>
                </c:pt>
                <c:pt idx="374">
                  <c:v>1</c:v>
                </c:pt>
                <c:pt idx="375">
                  <c:v>1</c:v>
                </c:pt>
                <c:pt idx="376">
                  <c:v>1</c:v>
                </c:pt>
                <c:pt idx="377">
                  <c:v>1</c:v>
                </c:pt>
                <c:pt idx="378">
                  <c:v>1</c:v>
                </c:pt>
                <c:pt idx="379">
                  <c:v>3</c:v>
                </c:pt>
                <c:pt idx="380">
                  <c:v>1</c:v>
                </c:pt>
                <c:pt idx="381">
                  <c:v>1</c:v>
                </c:pt>
                <c:pt idx="382">
                  <c:v>1</c:v>
                </c:pt>
                <c:pt idx="383">
                  <c:v>1</c:v>
                </c:pt>
                <c:pt idx="384">
                  <c:v>1</c:v>
                </c:pt>
                <c:pt idx="385">
                  <c:v>1</c:v>
                </c:pt>
                <c:pt idx="386">
                  <c:v>2</c:v>
                </c:pt>
                <c:pt idx="387">
                  <c:v>1</c:v>
                </c:pt>
                <c:pt idx="388">
                  <c:v>2</c:v>
                </c:pt>
                <c:pt idx="389">
                  <c:v>1</c:v>
                </c:pt>
                <c:pt idx="390">
                  <c:v>1</c:v>
                </c:pt>
                <c:pt idx="391">
                  <c:v>1</c:v>
                </c:pt>
                <c:pt idx="392">
                  <c:v>2</c:v>
                </c:pt>
                <c:pt idx="393">
                  <c:v>1</c:v>
                </c:pt>
                <c:pt idx="394">
                  <c:v>1</c:v>
                </c:pt>
                <c:pt idx="395">
                  <c:v>1</c:v>
                </c:pt>
                <c:pt idx="396">
                  <c:v>1</c:v>
                </c:pt>
                <c:pt idx="397">
                  <c:v>1</c:v>
                </c:pt>
                <c:pt idx="398">
                  <c:v>2</c:v>
                </c:pt>
                <c:pt idx="399">
                  <c:v>2</c:v>
                </c:pt>
                <c:pt idx="400">
                  <c:v>1</c:v>
                </c:pt>
                <c:pt idx="401">
                  <c:v>1</c:v>
                </c:pt>
                <c:pt idx="402">
                  <c:v>2</c:v>
                </c:pt>
                <c:pt idx="403">
                  <c:v>1</c:v>
                </c:pt>
                <c:pt idx="404">
                  <c:v>1</c:v>
                </c:pt>
                <c:pt idx="405">
                  <c:v>2</c:v>
                </c:pt>
                <c:pt idx="406">
                  <c:v>2</c:v>
                </c:pt>
                <c:pt idx="407">
                  <c:v>1</c:v>
                </c:pt>
                <c:pt idx="408">
                  <c:v>1</c:v>
                </c:pt>
                <c:pt idx="409">
                  <c:v>1</c:v>
                </c:pt>
                <c:pt idx="410">
                  <c:v>1</c:v>
                </c:pt>
                <c:pt idx="411">
                  <c:v>1</c:v>
                </c:pt>
                <c:pt idx="412">
                  <c:v>2</c:v>
                </c:pt>
                <c:pt idx="413">
                  <c:v>1</c:v>
                </c:pt>
                <c:pt idx="414">
                  <c:v>1</c:v>
                </c:pt>
                <c:pt idx="415">
                  <c:v>1</c:v>
                </c:pt>
                <c:pt idx="416">
                  <c:v>2</c:v>
                </c:pt>
                <c:pt idx="417">
                  <c:v>1</c:v>
                </c:pt>
                <c:pt idx="418">
                  <c:v>2</c:v>
                </c:pt>
                <c:pt idx="419">
                  <c:v>1</c:v>
                </c:pt>
                <c:pt idx="420">
                  <c:v>1</c:v>
                </c:pt>
                <c:pt idx="421">
                  <c:v>1</c:v>
                </c:pt>
                <c:pt idx="422">
                  <c:v>1</c:v>
                </c:pt>
                <c:pt idx="423">
                  <c:v>1</c:v>
                </c:pt>
                <c:pt idx="424">
                  <c:v>2</c:v>
                </c:pt>
                <c:pt idx="425">
                  <c:v>1</c:v>
                </c:pt>
                <c:pt idx="426">
                  <c:v>1</c:v>
                </c:pt>
                <c:pt idx="427">
                  <c:v>1</c:v>
                </c:pt>
                <c:pt idx="428">
                  <c:v>1</c:v>
                </c:pt>
                <c:pt idx="429">
                  <c:v>1</c:v>
                </c:pt>
                <c:pt idx="430">
                  <c:v>1</c:v>
                </c:pt>
                <c:pt idx="431">
                  <c:v>1</c:v>
                </c:pt>
                <c:pt idx="432">
                  <c:v>1</c:v>
                </c:pt>
                <c:pt idx="433">
                  <c:v>1</c:v>
                </c:pt>
                <c:pt idx="434">
                  <c:v>1</c:v>
                </c:pt>
                <c:pt idx="435">
                  <c:v>2</c:v>
                </c:pt>
                <c:pt idx="436">
                  <c:v>1</c:v>
                </c:pt>
                <c:pt idx="437">
                  <c:v>1</c:v>
                </c:pt>
                <c:pt idx="438">
                  <c:v>1</c:v>
                </c:pt>
                <c:pt idx="439">
                  <c:v>1</c:v>
                </c:pt>
                <c:pt idx="440">
                  <c:v>1</c:v>
                </c:pt>
                <c:pt idx="441">
                  <c:v>1</c:v>
                </c:pt>
                <c:pt idx="442">
                  <c:v>1</c:v>
                </c:pt>
                <c:pt idx="443">
                  <c:v>1</c:v>
                </c:pt>
                <c:pt idx="444">
                  <c:v>1</c:v>
                </c:pt>
                <c:pt idx="445">
                  <c:v>1</c:v>
                </c:pt>
                <c:pt idx="446">
                  <c:v>2</c:v>
                </c:pt>
                <c:pt idx="447">
                  <c:v>1</c:v>
                </c:pt>
                <c:pt idx="448">
                  <c:v>1</c:v>
                </c:pt>
                <c:pt idx="449">
                  <c:v>1</c:v>
                </c:pt>
                <c:pt idx="450">
                  <c:v>1</c:v>
                </c:pt>
                <c:pt idx="451">
                  <c:v>1</c:v>
                </c:pt>
                <c:pt idx="452">
                  <c:v>1</c:v>
                </c:pt>
                <c:pt idx="453">
                  <c:v>1</c:v>
                </c:pt>
                <c:pt idx="454">
                  <c:v>1</c:v>
                </c:pt>
                <c:pt idx="455">
                  <c:v>1</c:v>
                </c:pt>
                <c:pt idx="456">
                  <c:v>1</c:v>
                </c:pt>
                <c:pt idx="457">
                  <c:v>2</c:v>
                </c:pt>
                <c:pt idx="458">
                  <c:v>1</c:v>
                </c:pt>
                <c:pt idx="459">
                  <c:v>1</c:v>
                </c:pt>
                <c:pt idx="460">
                  <c:v>1</c:v>
                </c:pt>
                <c:pt idx="461">
                  <c:v>1</c:v>
                </c:pt>
                <c:pt idx="462">
                  <c:v>1</c:v>
                </c:pt>
                <c:pt idx="463">
                  <c:v>1</c:v>
                </c:pt>
                <c:pt idx="464">
                  <c:v>1</c:v>
                </c:pt>
                <c:pt idx="465">
                  <c:v>1</c:v>
                </c:pt>
                <c:pt idx="466">
                  <c:v>1</c:v>
                </c:pt>
                <c:pt idx="467">
                  <c:v>1</c:v>
                </c:pt>
                <c:pt idx="468">
                  <c:v>2</c:v>
                </c:pt>
                <c:pt idx="469">
                  <c:v>1</c:v>
                </c:pt>
                <c:pt idx="470">
                  <c:v>1</c:v>
                </c:pt>
                <c:pt idx="471">
                  <c:v>1</c:v>
                </c:pt>
                <c:pt idx="472">
                  <c:v>1</c:v>
                </c:pt>
                <c:pt idx="473">
                  <c:v>1</c:v>
                </c:pt>
                <c:pt idx="474">
                  <c:v>1</c:v>
                </c:pt>
                <c:pt idx="475">
                  <c:v>1</c:v>
                </c:pt>
                <c:pt idx="476">
                  <c:v>1</c:v>
                </c:pt>
                <c:pt idx="477">
                  <c:v>1</c:v>
                </c:pt>
                <c:pt idx="478">
                  <c:v>1</c:v>
                </c:pt>
                <c:pt idx="479">
                  <c:v>2</c:v>
                </c:pt>
                <c:pt idx="480">
                  <c:v>1</c:v>
                </c:pt>
                <c:pt idx="481">
                  <c:v>1</c:v>
                </c:pt>
                <c:pt idx="482">
                  <c:v>1</c:v>
                </c:pt>
                <c:pt idx="483">
                  <c:v>1</c:v>
                </c:pt>
                <c:pt idx="484">
                  <c:v>1</c:v>
                </c:pt>
                <c:pt idx="485">
                  <c:v>1</c:v>
                </c:pt>
                <c:pt idx="486">
                  <c:v>1</c:v>
                </c:pt>
                <c:pt idx="487">
                  <c:v>1</c:v>
                </c:pt>
                <c:pt idx="488">
                  <c:v>1</c:v>
                </c:pt>
                <c:pt idx="489">
                  <c:v>1</c:v>
                </c:pt>
                <c:pt idx="490">
                  <c:v>2</c:v>
                </c:pt>
                <c:pt idx="491">
                  <c:v>1</c:v>
                </c:pt>
                <c:pt idx="492">
                  <c:v>1</c:v>
                </c:pt>
                <c:pt idx="493">
                  <c:v>1</c:v>
                </c:pt>
                <c:pt idx="494">
                  <c:v>1</c:v>
                </c:pt>
                <c:pt idx="495">
                  <c:v>1</c:v>
                </c:pt>
                <c:pt idx="496">
                  <c:v>1</c:v>
                </c:pt>
                <c:pt idx="497">
                  <c:v>1</c:v>
                </c:pt>
                <c:pt idx="498">
                  <c:v>1</c:v>
                </c:pt>
                <c:pt idx="499">
                  <c:v>1</c:v>
                </c:pt>
                <c:pt idx="500">
                  <c:v>1</c:v>
                </c:pt>
                <c:pt idx="501">
                  <c:v>2</c:v>
                </c:pt>
                <c:pt idx="502">
                  <c:v>1</c:v>
                </c:pt>
                <c:pt idx="503">
                  <c:v>1</c:v>
                </c:pt>
                <c:pt idx="504">
                  <c:v>1</c:v>
                </c:pt>
                <c:pt idx="505">
                  <c:v>1</c:v>
                </c:pt>
                <c:pt idx="506">
                  <c:v>1</c:v>
                </c:pt>
                <c:pt idx="507">
                  <c:v>1</c:v>
                </c:pt>
                <c:pt idx="508">
                  <c:v>1</c:v>
                </c:pt>
                <c:pt idx="509">
                  <c:v>1</c:v>
                </c:pt>
                <c:pt idx="510">
                  <c:v>1</c:v>
                </c:pt>
                <c:pt idx="511">
                  <c:v>1</c:v>
                </c:pt>
                <c:pt idx="512">
                  <c:v>2</c:v>
                </c:pt>
                <c:pt idx="513">
                  <c:v>1</c:v>
                </c:pt>
                <c:pt idx="514">
                  <c:v>1</c:v>
                </c:pt>
                <c:pt idx="515">
                  <c:v>1</c:v>
                </c:pt>
                <c:pt idx="516">
                  <c:v>1</c:v>
                </c:pt>
                <c:pt idx="517">
                  <c:v>1</c:v>
                </c:pt>
                <c:pt idx="518">
                  <c:v>1</c:v>
                </c:pt>
                <c:pt idx="519">
                  <c:v>1</c:v>
                </c:pt>
                <c:pt idx="520">
                  <c:v>1</c:v>
                </c:pt>
                <c:pt idx="521">
                  <c:v>1</c:v>
                </c:pt>
                <c:pt idx="522">
                  <c:v>1</c:v>
                </c:pt>
                <c:pt idx="523">
                  <c:v>2</c:v>
                </c:pt>
                <c:pt idx="524">
                  <c:v>1</c:v>
                </c:pt>
                <c:pt idx="525">
                  <c:v>1</c:v>
                </c:pt>
                <c:pt idx="526">
                  <c:v>1</c:v>
                </c:pt>
                <c:pt idx="527">
                  <c:v>1</c:v>
                </c:pt>
                <c:pt idx="528">
                  <c:v>1</c:v>
                </c:pt>
                <c:pt idx="529">
                  <c:v>1</c:v>
                </c:pt>
                <c:pt idx="530">
                  <c:v>1</c:v>
                </c:pt>
                <c:pt idx="531">
                  <c:v>1</c:v>
                </c:pt>
                <c:pt idx="532">
                  <c:v>1</c:v>
                </c:pt>
                <c:pt idx="533">
                  <c:v>1</c:v>
                </c:pt>
                <c:pt idx="534">
                  <c:v>2</c:v>
                </c:pt>
                <c:pt idx="535">
                  <c:v>1</c:v>
                </c:pt>
                <c:pt idx="536">
                  <c:v>1</c:v>
                </c:pt>
                <c:pt idx="537">
                  <c:v>1</c:v>
                </c:pt>
                <c:pt idx="538">
                  <c:v>1</c:v>
                </c:pt>
                <c:pt idx="539">
                  <c:v>1</c:v>
                </c:pt>
                <c:pt idx="540">
                  <c:v>1</c:v>
                </c:pt>
                <c:pt idx="541">
                  <c:v>1</c:v>
                </c:pt>
                <c:pt idx="542">
                  <c:v>1</c:v>
                </c:pt>
                <c:pt idx="543">
                  <c:v>1</c:v>
                </c:pt>
                <c:pt idx="544">
                  <c:v>1</c:v>
                </c:pt>
                <c:pt idx="545">
                  <c:v>2</c:v>
                </c:pt>
                <c:pt idx="546">
                  <c:v>1</c:v>
                </c:pt>
                <c:pt idx="547">
                  <c:v>1</c:v>
                </c:pt>
                <c:pt idx="548">
                  <c:v>1</c:v>
                </c:pt>
                <c:pt idx="549">
                  <c:v>1</c:v>
                </c:pt>
                <c:pt idx="550">
                  <c:v>1</c:v>
                </c:pt>
                <c:pt idx="551">
                  <c:v>1</c:v>
                </c:pt>
                <c:pt idx="552">
                  <c:v>1</c:v>
                </c:pt>
                <c:pt idx="553">
                  <c:v>1</c:v>
                </c:pt>
                <c:pt idx="554">
                  <c:v>1</c:v>
                </c:pt>
                <c:pt idx="555">
                  <c:v>1</c:v>
                </c:pt>
                <c:pt idx="556">
                  <c:v>2</c:v>
                </c:pt>
                <c:pt idx="557">
                  <c:v>1</c:v>
                </c:pt>
                <c:pt idx="558">
                  <c:v>1</c:v>
                </c:pt>
                <c:pt idx="559">
                  <c:v>1</c:v>
                </c:pt>
                <c:pt idx="560">
                  <c:v>1</c:v>
                </c:pt>
                <c:pt idx="561">
                  <c:v>1</c:v>
                </c:pt>
                <c:pt idx="562">
                  <c:v>1</c:v>
                </c:pt>
                <c:pt idx="563">
                  <c:v>1</c:v>
                </c:pt>
                <c:pt idx="564">
                  <c:v>1</c:v>
                </c:pt>
                <c:pt idx="565">
                  <c:v>1</c:v>
                </c:pt>
                <c:pt idx="566">
                  <c:v>1</c:v>
                </c:pt>
                <c:pt idx="567">
                  <c:v>2</c:v>
                </c:pt>
                <c:pt idx="568">
                  <c:v>1</c:v>
                </c:pt>
                <c:pt idx="569">
                  <c:v>1</c:v>
                </c:pt>
                <c:pt idx="570">
                  <c:v>1</c:v>
                </c:pt>
                <c:pt idx="571">
                  <c:v>1</c:v>
                </c:pt>
                <c:pt idx="572">
                  <c:v>1</c:v>
                </c:pt>
                <c:pt idx="573">
                  <c:v>1</c:v>
                </c:pt>
                <c:pt idx="574">
                  <c:v>1</c:v>
                </c:pt>
                <c:pt idx="575">
                  <c:v>1</c:v>
                </c:pt>
                <c:pt idx="576">
                  <c:v>1</c:v>
                </c:pt>
                <c:pt idx="577">
                  <c:v>1</c:v>
                </c:pt>
                <c:pt idx="578">
                  <c:v>2</c:v>
                </c:pt>
                <c:pt idx="579">
                  <c:v>1</c:v>
                </c:pt>
                <c:pt idx="580">
                  <c:v>1</c:v>
                </c:pt>
                <c:pt idx="581">
                  <c:v>1</c:v>
                </c:pt>
                <c:pt idx="582">
                  <c:v>1</c:v>
                </c:pt>
                <c:pt idx="583">
                  <c:v>1</c:v>
                </c:pt>
                <c:pt idx="584">
                  <c:v>1</c:v>
                </c:pt>
                <c:pt idx="585">
                  <c:v>1</c:v>
                </c:pt>
                <c:pt idx="586">
                  <c:v>1</c:v>
                </c:pt>
                <c:pt idx="587">
                  <c:v>1</c:v>
                </c:pt>
                <c:pt idx="588">
                  <c:v>1</c:v>
                </c:pt>
                <c:pt idx="589">
                  <c:v>2</c:v>
                </c:pt>
                <c:pt idx="590">
                  <c:v>1</c:v>
                </c:pt>
                <c:pt idx="591">
                  <c:v>1</c:v>
                </c:pt>
                <c:pt idx="592">
                  <c:v>1</c:v>
                </c:pt>
                <c:pt idx="593">
                  <c:v>1</c:v>
                </c:pt>
                <c:pt idx="594">
                  <c:v>1</c:v>
                </c:pt>
                <c:pt idx="595">
                  <c:v>1</c:v>
                </c:pt>
                <c:pt idx="596">
                  <c:v>1</c:v>
                </c:pt>
                <c:pt idx="597">
                  <c:v>1</c:v>
                </c:pt>
                <c:pt idx="598">
                  <c:v>1</c:v>
                </c:pt>
                <c:pt idx="599">
                  <c:v>1</c:v>
                </c:pt>
                <c:pt idx="600">
                  <c:v>2</c:v>
                </c:pt>
                <c:pt idx="601">
                  <c:v>1</c:v>
                </c:pt>
                <c:pt idx="602">
                  <c:v>1</c:v>
                </c:pt>
                <c:pt idx="603">
                  <c:v>1</c:v>
                </c:pt>
                <c:pt idx="604">
                  <c:v>1</c:v>
                </c:pt>
                <c:pt idx="605">
                  <c:v>1</c:v>
                </c:pt>
                <c:pt idx="606">
                  <c:v>1</c:v>
                </c:pt>
                <c:pt idx="607">
                  <c:v>1</c:v>
                </c:pt>
                <c:pt idx="608">
                  <c:v>1</c:v>
                </c:pt>
                <c:pt idx="609">
                  <c:v>1</c:v>
                </c:pt>
                <c:pt idx="610">
                  <c:v>1</c:v>
                </c:pt>
                <c:pt idx="611">
                  <c:v>2</c:v>
                </c:pt>
                <c:pt idx="612">
                  <c:v>1</c:v>
                </c:pt>
                <c:pt idx="613">
                  <c:v>1</c:v>
                </c:pt>
                <c:pt idx="614">
                  <c:v>1</c:v>
                </c:pt>
                <c:pt idx="615">
                  <c:v>1</c:v>
                </c:pt>
                <c:pt idx="616">
                  <c:v>1</c:v>
                </c:pt>
                <c:pt idx="617">
                  <c:v>1</c:v>
                </c:pt>
                <c:pt idx="618">
                  <c:v>1</c:v>
                </c:pt>
                <c:pt idx="619">
                  <c:v>1</c:v>
                </c:pt>
                <c:pt idx="620">
                  <c:v>1</c:v>
                </c:pt>
                <c:pt idx="621">
                  <c:v>1</c:v>
                </c:pt>
                <c:pt idx="622">
                  <c:v>2</c:v>
                </c:pt>
                <c:pt idx="623">
                  <c:v>1</c:v>
                </c:pt>
                <c:pt idx="624">
                  <c:v>1</c:v>
                </c:pt>
                <c:pt idx="625">
                  <c:v>1</c:v>
                </c:pt>
                <c:pt idx="626">
                  <c:v>1</c:v>
                </c:pt>
                <c:pt idx="627">
                  <c:v>1</c:v>
                </c:pt>
                <c:pt idx="628">
                  <c:v>1</c:v>
                </c:pt>
                <c:pt idx="629">
                  <c:v>1</c:v>
                </c:pt>
                <c:pt idx="630">
                  <c:v>1</c:v>
                </c:pt>
                <c:pt idx="631">
                  <c:v>1</c:v>
                </c:pt>
                <c:pt idx="632">
                  <c:v>1</c:v>
                </c:pt>
                <c:pt idx="633">
                  <c:v>2</c:v>
                </c:pt>
                <c:pt idx="634">
                  <c:v>1</c:v>
                </c:pt>
                <c:pt idx="635">
                  <c:v>1</c:v>
                </c:pt>
                <c:pt idx="636">
                  <c:v>1</c:v>
                </c:pt>
                <c:pt idx="637">
                  <c:v>1</c:v>
                </c:pt>
                <c:pt idx="638">
                  <c:v>1</c:v>
                </c:pt>
                <c:pt idx="639">
                  <c:v>1</c:v>
                </c:pt>
                <c:pt idx="640">
                  <c:v>1</c:v>
                </c:pt>
                <c:pt idx="641">
                  <c:v>1</c:v>
                </c:pt>
                <c:pt idx="642">
                  <c:v>1</c:v>
                </c:pt>
                <c:pt idx="643">
                  <c:v>1</c:v>
                </c:pt>
                <c:pt idx="644">
                  <c:v>2</c:v>
                </c:pt>
                <c:pt idx="645">
                  <c:v>1</c:v>
                </c:pt>
                <c:pt idx="646">
                  <c:v>1</c:v>
                </c:pt>
                <c:pt idx="647">
                  <c:v>1</c:v>
                </c:pt>
                <c:pt idx="648">
                  <c:v>1</c:v>
                </c:pt>
                <c:pt idx="649">
                  <c:v>1</c:v>
                </c:pt>
                <c:pt idx="650">
                  <c:v>1</c:v>
                </c:pt>
                <c:pt idx="651">
                  <c:v>1</c:v>
                </c:pt>
                <c:pt idx="652">
                  <c:v>1</c:v>
                </c:pt>
                <c:pt idx="653">
                  <c:v>1</c:v>
                </c:pt>
                <c:pt idx="654">
                  <c:v>1</c:v>
                </c:pt>
                <c:pt idx="655">
                  <c:v>2</c:v>
                </c:pt>
                <c:pt idx="656">
                  <c:v>1</c:v>
                </c:pt>
                <c:pt idx="657">
                  <c:v>1</c:v>
                </c:pt>
                <c:pt idx="658">
                  <c:v>1</c:v>
                </c:pt>
                <c:pt idx="659">
                  <c:v>1</c:v>
                </c:pt>
                <c:pt idx="660">
                  <c:v>1</c:v>
                </c:pt>
                <c:pt idx="661">
                  <c:v>1</c:v>
                </c:pt>
                <c:pt idx="662">
                  <c:v>1</c:v>
                </c:pt>
                <c:pt idx="663">
                  <c:v>1</c:v>
                </c:pt>
                <c:pt idx="664">
                  <c:v>1</c:v>
                </c:pt>
                <c:pt idx="665">
                  <c:v>1</c:v>
                </c:pt>
                <c:pt idx="666">
                  <c:v>2</c:v>
                </c:pt>
                <c:pt idx="667">
                  <c:v>1</c:v>
                </c:pt>
                <c:pt idx="668">
                  <c:v>1</c:v>
                </c:pt>
                <c:pt idx="669">
                  <c:v>1</c:v>
                </c:pt>
                <c:pt idx="670">
                  <c:v>1</c:v>
                </c:pt>
                <c:pt idx="671">
                  <c:v>1</c:v>
                </c:pt>
                <c:pt idx="672">
                  <c:v>1</c:v>
                </c:pt>
                <c:pt idx="673">
                  <c:v>1</c:v>
                </c:pt>
                <c:pt idx="674">
                  <c:v>1</c:v>
                </c:pt>
                <c:pt idx="675">
                  <c:v>1</c:v>
                </c:pt>
                <c:pt idx="676">
                  <c:v>1</c:v>
                </c:pt>
                <c:pt idx="677">
                  <c:v>2</c:v>
                </c:pt>
                <c:pt idx="678">
                  <c:v>1</c:v>
                </c:pt>
                <c:pt idx="679">
                  <c:v>1</c:v>
                </c:pt>
                <c:pt idx="680">
                  <c:v>1</c:v>
                </c:pt>
                <c:pt idx="681">
                  <c:v>1</c:v>
                </c:pt>
                <c:pt idx="682">
                  <c:v>1</c:v>
                </c:pt>
                <c:pt idx="683">
                  <c:v>1</c:v>
                </c:pt>
                <c:pt idx="684">
                  <c:v>1</c:v>
                </c:pt>
                <c:pt idx="685">
                  <c:v>1</c:v>
                </c:pt>
                <c:pt idx="686">
                  <c:v>1</c:v>
                </c:pt>
                <c:pt idx="687">
                  <c:v>1</c:v>
                </c:pt>
                <c:pt idx="688">
                  <c:v>2</c:v>
                </c:pt>
                <c:pt idx="689">
                  <c:v>1</c:v>
                </c:pt>
                <c:pt idx="690">
                  <c:v>1</c:v>
                </c:pt>
                <c:pt idx="691">
                  <c:v>1</c:v>
                </c:pt>
                <c:pt idx="692">
                  <c:v>1</c:v>
                </c:pt>
                <c:pt idx="693">
                  <c:v>1</c:v>
                </c:pt>
                <c:pt idx="694">
                  <c:v>1</c:v>
                </c:pt>
                <c:pt idx="695">
                  <c:v>1</c:v>
                </c:pt>
                <c:pt idx="696">
                  <c:v>1</c:v>
                </c:pt>
                <c:pt idx="697">
                  <c:v>1</c:v>
                </c:pt>
                <c:pt idx="698">
                  <c:v>1</c:v>
                </c:pt>
                <c:pt idx="699">
                  <c:v>2</c:v>
                </c:pt>
                <c:pt idx="700">
                  <c:v>1</c:v>
                </c:pt>
                <c:pt idx="701">
                  <c:v>1</c:v>
                </c:pt>
                <c:pt idx="702">
                  <c:v>1</c:v>
                </c:pt>
                <c:pt idx="703">
                  <c:v>1</c:v>
                </c:pt>
                <c:pt idx="704">
                  <c:v>1</c:v>
                </c:pt>
                <c:pt idx="705">
                  <c:v>1</c:v>
                </c:pt>
                <c:pt idx="706">
                  <c:v>1</c:v>
                </c:pt>
                <c:pt idx="707">
                  <c:v>1</c:v>
                </c:pt>
                <c:pt idx="708">
                  <c:v>1</c:v>
                </c:pt>
                <c:pt idx="709">
                  <c:v>1</c:v>
                </c:pt>
                <c:pt idx="710">
                  <c:v>2</c:v>
                </c:pt>
                <c:pt idx="711">
                  <c:v>1</c:v>
                </c:pt>
                <c:pt idx="712">
                  <c:v>1</c:v>
                </c:pt>
                <c:pt idx="713">
                  <c:v>1</c:v>
                </c:pt>
                <c:pt idx="714">
                  <c:v>1</c:v>
                </c:pt>
                <c:pt idx="715">
                  <c:v>1</c:v>
                </c:pt>
                <c:pt idx="716">
                  <c:v>1</c:v>
                </c:pt>
                <c:pt idx="717">
                  <c:v>1</c:v>
                </c:pt>
                <c:pt idx="718">
                  <c:v>1</c:v>
                </c:pt>
                <c:pt idx="719">
                  <c:v>1</c:v>
                </c:pt>
                <c:pt idx="720">
                  <c:v>1</c:v>
                </c:pt>
                <c:pt idx="721">
                  <c:v>2</c:v>
                </c:pt>
                <c:pt idx="722">
                  <c:v>1</c:v>
                </c:pt>
                <c:pt idx="723">
                  <c:v>1</c:v>
                </c:pt>
                <c:pt idx="724">
                  <c:v>1</c:v>
                </c:pt>
                <c:pt idx="725">
                  <c:v>1</c:v>
                </c:pt>
                <c:pt idx="726">
                  <c:v>1</c:v>
                </c:pt>
                <c:pt idx="727">
                  <c:v>1</c:v>
                </c:pt>
                <c:pt idx="728">
                  <c:v>1</c:v>
                </c:pt>
                <c:pt idx="729">
                  <c:v>1</c:v>
                </c:pt>
                <c:pt idx="730">
                  <c:v>1</c:v>
                </c:pt>
                <c:pt idx="731">
                  <c:v>1</c:v>
                </c:pt>
                <c:pt idx="732">
                  <c:v>1</c:v>
                </c:pt>
                <c:pt idx="733">
                  <c:v>1</c:v>
                </c:pt>
                <c:pt idx="734">
                  <c:v>1</c:v>
                </c:pt>
                <c:pt idx="735">
                  <c:v>1</c:v>
                </c:pt>
                <c:pt idx="736">
                  <c:v>1</c:v>
                </c:pt>
                <c:pt idx="737">
                  <c:v>1</c:v>
                </c:pt>
                <c:pt idx="738">
                  <c:v>1</c:v>
                </c:pt>
                <c:pt idx="739">
                  <c:v>1</c:v>
                </c:pt>
                <c:pt idx="740">
                  <c:v>1</c:v>
                </c:pt>
                <c:pt idx="741">
                  <c:v>1</c:v>
                </c:pt>
                <c:pt idx="742">
                  <c:v>1</c:v>
                </c:pt>
                <c:pt idx="743">
                  <c:v>1</c:v>
                </c:pt>
                <c:pt idx="744">
                  <c:v>1</c:v>
                </c:pt>
                <c:pt idx="745">
                  <c:v>1</c:v>
                </c:pt>
                <c:pt idx="746">
                  <c:v>1</c:v>
                </c:pt>
                <c:pt idx="747">
                  <c:v>1</c:v>
                </c:pt>
                <c:pt idx="748">
                  <c:v>1</c:v>
                </c:pt>
                <c:pt idx="749">
                  <c:v>1</c:v>
                </c:pt>
                <c:pt idx="750">
                  <c:v>1</c:v>
                </c:pt>
                <c:pt idx="751">
                  <c:v>1</c:v>
                </c:pt>
                <c:pt idx="752">
                  <c:v>1</c:v>
                </c:pt>
                <c:pt idx="753">
                  <c:v>1</c:v>
                </c:pt>
                <c:pt idx="754">
                  <c:v>1</c:v>
                </c:pt>
                <c:pt idx="755">
                  <c:v>1</c:v>
                </c:pt>
                <c:pt idx="756">
                  <c:v>1</c:v>
                </c:pt>
                <c:pt idx="757">
                  <c:v>1</c:v>
                </c:pt>
                <c:pt idx="758">
                  <c:v>1</c:v>
                </c:pt>
                <c:pt idx="759">
                  <c:v>1</c:v>
                </c:pt>
                <c:pt idx="760">
                  <c:v>1</c:v>
                </c:pt>
                <c:pt idx="761">
                  <c:v>1</c:v>
                </c:pt>
                <c:pt idx="762">
                  <c:v>1</c:v>
                </c:pt>
                <c:pt idx="763">
                  <c:v>1</c:v>
                </c:pt>
                <c:pt idx="764">
                  <c:v>1</c:v>
                </c:pt>
                <c:pt idx="765">
                  <c:v>1</c:v>
                </c:pt>
                <c:pt idx="766">
                  <c:v>1</c:v>
                </c:pt>
                <c:pt idx="767">
                  <c:v>1</c:v>
                </c:pt>
                <c:pt idx="768">
                  <c:v>1</c:v>
                </c:pt>
                <c:pt idx="769">
                  <c:v>1</c:v>
                </c:pt>
                <c:pt idx="770">
                  <c:v>1</c:v>
                </c:pt>
                <c:pt idx="771">
                  <c:v>1</c:v>
                </c:pt>
                <c:pt idx="772">
                  <c:v>1</c:v>
                </c:pt>
                <c:pt idx="773">
                  <c:v>1</c:v>
                </c:pt>
                <c:pt idx="774">
                  <c:v>1</c:v>
                </c:pt>
                <c:pt idx="775">
                  <c:v>1</c:v>
                </c:pt>
                <c:pt idx="776">
                  <c:v>1</c:v>
                </c:pt>
                <c:pt idx="777">
                  <c:v>1</c:v>
                </c:pt>
                <c:pt idx="778">
                  <c:v>1</c:v>
                </c:pt>
                <c:pt idx="779">
                  <c:v>1</c:v>
                </c:pt>
                <c:pt idx="780">
                  <c:v>1</c:v>
                </c:pt>
                <c:pt idx="781">
                  <c:v>1</c:v>
                </c:pt>
                <c:pt idx="782">
                  <c:v>1</c:v>
                </c:pt>
                <c:pt idx="783">
                  <c:v>1</c:v>
                </c:pt>
                <c:pt idx="784">
                  <c:v>1</c:v>
                </c:pt>
                <c:pt idx="785">
                  <c:v>1</c:v>
                </c:pt>
                <c:pt idx="786">
                  <c:v>1</c:v>
                </c:pt>
                <c:pt idx="787">
                  <c:v>1</c:v>
                </c:pt>
                <c:pt idx="788">
                  <c:v>1</c:v>
                </c:pt>
                <c:pt idx="789">
                  <c:v>1</c:v>
                </c:pt>
                <c:pt idx="790">
                  <c:v>1</c:v>
                </c:pt>
                <c:pt idx="791">
                  <c:v>1</c:v>
                </c:pt>
                <c:pt idx="792">
                  <c:v>1</c:v>
                </c:pt>
                <c:pt idx="793">
                  <c:v>1</c:v>
                </c:pt>
                <c:pt idx="794">
                  <c:v>1</c:v>
                </c:pt>
                <c:pt idx="795">
                  <c:v>1</c:v>
                </c:pt>
                <c:pt idx="796">
                  <c:v>1</c:v>
                </c:pt>
                <c:pt idx="797">
                  <c:v>1</c:v>
                </c:pt>
                <c:pt idx="798">
                  <c:v>1</c:v>
                </c:pt>
                <c:pt idx="799">
                  <c:v>1</c:v>
                </c:pt>
                <c:pt idx="800">
                  <c:v>1</c:v>
                </c:pt>
                <c:pt idx="801">
                  <c:v>1</c:v>
                </c:pt>
                <c:pt idx="802">
                  <c:v>1</c:v>
                </c:pt>
                <c:pt idx="803">
                  <c:v>1</c:v>
                </c:pt>
                <c:pt idx="804">
                  <c:v>1</c:v>
                </c:pt>
                <c:pt idx="805">
                  <c:v>1</c:v>
                </c:pt>
                <c:pt idx="806">
                  <c:v>1</c:v>
                </c:pt>
                <c:pt idx="807">
                  <c:v>1</c:v>
                </c:pt>
                <c:pt idx="808">
                  <c:v>1</c:v>
                </c:pt>
                <c:pt idx="809">
                  <c:v>1</c:v>
                </c:pt>
                <c:pt idx="810">
                  <c:v>1</c:v>
                </c:pt>
                <c:pt idx="811">
                  <c:v>1</c:v>
                </c:pt>
                <c:pt idx="812">
                  <c:v>1</c:v>
                </c:pt>
                <c:pt idx="813">
                  <c:v>1</c:v>
                </c:pt>
                <c:pt idx="814">
                  <c:v>1</c:v>
                </c:pt>
                <c:pt idx="815">
                  <c:v>1</c:v>
                </c:pt>
                <c:pt idx="816">
                  <c:v>1</c:v>
                </c:pt>
                <c:pt idx="817">
                  <c:v>1</c:v>
                </c:pt>
                <c:pt idx="818">
                  <c:v>1</c:v>
                </c:pt>
              </c:numCache>
            </c:numRef>
          </c:val>
          <c:extLst>
            <c:ext xmlns:c16="http://schemas.microsoft.com/office/drawing/2014/chart" uri="{C3380CC4-5D6E-409C-BE32-E72D297353CC}">
              <c16:uniqueId val="{00000002-5F90-4DE0-9799-D831F5D81933}"/>
            </c:ext>
          </c:extLst>
        </c:ser>
        <c:ser>
          <c:idx val="1"/>
          <c:order val="1"/>
          <c:tx>
            <c:strRef>
              <c:f>'EDA - Batch No.'!$D$20</c:f>
              <c:strCache>
                <c:ptCount val="1"/>
                <c:pt idx="0">
                  <c:v>% of Total</c:v>
                </c:pt>
              </c:strCache>
            </c:strRef>
          </c:tx>
          <c:spPr>
            <a:solidFill>
              <a:schemeClr val="accent2"/>
            </a:solidFill>
            <a:ln>
              <a:noFill/>
            </a:ln>
            <a:effectLst/>
          </c:spPr>
          <c:invertIfNegative val="0"/>
          <c:cat>
            <c:strRef>
              <c:f>'EDA - Batch No.'!$B$21:$B$840</c:f>
              <c:strCache>
                <c:ptCount val="819"/>
                <c:pt idx="0">
                  <c:v>BA0001</c:v>
                </c:pt>
                <c:pt idx="1">
                  <c:v>BA0002</c:v>
                </c:pt>
                <c:pt idx="2">
                  <c:v>BA0003</c:v>
                </c:pt>
                <c:pt idx="3">
                  <c:v>BA0005</c:v>
                </c:pt>
                <c:pt idx="4">
                  <c:v>BA0007</c:v>
                </c:pt>
                <c:pt idx="5">
                  <c:v>BA0009</c:v>
                </c:pt>
                <c:pt idx="6">
                  <c:v>BA0010</c:v>
                </c:pt>
                <c:pt idx="7">
                  <c:v>BA0011</c:v>
                </c:pt>
                <c:pt idx="8">
                  <c:v>BA0012</c:v>
                </c:pt>
                <c:pt idx="9">
                  <c:v>BA0013</c:v>
                </c:pt>
                <c:pt idx="10">
                  <c:v>BA0015</c:v>
                </c:pt>
                <c:pt idx="11">
                  <c:v>BA0017</c:v>
                </c:pt>
                <c:pt idx="12">
                  <c:v>BA0019</c:v>
                </c:pt>
                <c:pt idx="13">
                  <c:v>BA0021</c:v>
                </c:pt>
                <c:pt idx="14">
                  <c:v>BA0022</c:v>
                </c:pt>
                <c:pt idx="15">
                  <c:v>BA0023</c:v>
                </c:pt>
                <c:pt idx="16">
                  <c:v>BA0024</c:v>
                </c:pt>
                <c:pt idx="17">
                  <c:v>BA0025</c:v>
                </c:pt>
                <c:pt idx="18">
                  <c:v>BA0027</c:v>
                </c:pt>
                <c:pt idx="19">
                  <c:v>BA0029</c:v>
                </c:pt>
                <c:pt idx="20">
                  <c:v>BA0031</c:v>
                </c:pt>
                <c:pt idx="21">
                  <c:v>BA0032</c:v>
                </c:pt>
                <c:pt idx="22">
                  <c:v>BA0033</c:v>
                </c:pt>
                <c:pt idx="23">
                  <c:v>BA0035</c:v>
                </c:pt>
                <c:pt idx="24">
                  <c:v>BA0037</c:v>
                </c:pt>
                <c:pt idx="25">
                  <c:v>BA0038</c:v>
                </c:pt>
                <c:pt idx="26">
                  <c:v>BA0039</c:v>
                </c:pt>
                <c:pt idx="27">
                  <c:v>BA0041</c:v>
                </c:pt>
                <c:pt idx="28">
                  <c:v>BA0042</c:v>
                </c:pt>
                <c:pt idx="29">
                  <c:v>BA0043</c:v>
                </c:pt>
                <c:pt idx="30">
                  <c:v>BA0045</c:v>
                </c:pt>
                <c:pt idx="31">
                  <c:v>BA0047</c:v>
                </c:pt>
                <c:pt idx="32">
                  <c:v>BA0049</c:v>
                </c:pt>
                <c:pt idx="33">
                  <c:v>BA0051</c:v>
                </c:pt>
                <c:pt idx="34">
                  <c:v>BA0052</c:v>
                </c:pt>
                <c:pt idx="35">
                  <c:v>BA0053</c:v>
                </c:pt>
                <c:pt idx="36">
                  <c:v>BA0055</c:v>
                </c:pt>
                <c:pt idx="37">
                  <c:v>BA0057</c:v>
                </c:pt>
                <c:pt idx="38">
                  <c:v>BA0059</c:v>
                </c:pt>
                <c:pt idx="39">
                  <c:v>BA0061</c:v>
                </c:pt>
                <c:pt idx="40">
                  <c:v>BA0062</c:v>
                </c:pt>
                <c:pt idx="41">
                  <c:v>BA0063</c:v>
                </c:pt>
                <c:pt idx="42">
                  <c:v>BA0065</c:v>
                </c:pt>
                <c:pt idx="43">
                  <c:v>BA0066</c:v>
                </c:pt>
                <c:pt idx="44">
                  <c:v>BA0067</c:v>
                </c:pt>
                <c:pt idx="45">
                  <c:v>BA0069</c:v>
                </c:pt>
                <c:pt idx="46">
                  <c:v>BA0071</c:v>
                </c:pt>
                <c:pt idx="47">
                  <c:v>BA0072</c:v>
                </c:pt>
                <c:pt idx="48">
                  <c:v>BA0073</c:v>
                </c:pt>
                <c:pt idx="49">
                  <c:v>BA0075</c:v>
                </c:pt>
                <c:pt idx="50">
                  <c:v>BA0077</c:v>
                </c:pt>
                <c:pt idx="51">
                  <c:v>BA0079</c:v>
                </c:pt>
                <c:pt idx="52">
                  <c:v>BA0080</c:v>
                </c:pt>
                <c:pt idx="53">
                  <c:v>BA0081</c:v>
                </c:pt>
                <c:pt idx="54">
                  <c:v>BA0082</c:v>
                </c:pt>
                <c:pt idx="55">
                  <c:v>BA0083</c:v>
                </c:pt>
                <c:pt idx="56">
                  <c:v>BA0085</c:v>
                </c:pt>
                <c:pt idx="57">
                  <c:v>BA0087</c:v>
                </c:pt>
                <c:pt idx="58">
                  <c:v>BA0089</c:v>
                </c:pt>
                <c:pt idx="59">
                  <c:v>BA0091</c:v>
                </c:pt>
                <c:pt idx="60">
                  <c:v>BA0092</c:v>
                </c:pt>
                <c:pt idx="61">
                  <c:v>BA0093</c:v>
                </c:pt>
                <c:pt idx="62">
                  <c:v>BA0094</c:v>
                </c:pt>
                <c:pt idx="63">
                  <c:v>BA0095</c:v>
                </c:pt>
                <c:pt idx="64">
                  <c:v>BA0097</c:v>
                </c:pt>
                <c:pt idx="65">
                  <c:v>BA0099</c:v>
                </c:pt>
                <c:pt idx="66">
                  <c:v>BA0101</c:v>
                </c:pt>
                <c:pt idx="67">
                  <c:v>BA0102</c:v>
                </c:pt>
                <c:pt idx="68">
                  <c:v>BA0103</c:v>
                </c:pt>
                <c:pt idx="69">
                  <c:v>BA0105</c:v>
                </c:pt>
                <c:pt idx="70">
                  <c:v>BA0107</c:v>
                </c:pt>
                <c:pt idx="71">
                  <c:v>BA0108</c:v>
                </c:pt>
                <c:pt idx="72">
                  <c:v>BA0109</c:v>
                </c:pt>
                <c:pt idx="73">
                  <c:v>BA0111</c:v>
                </c:pt>
                <c:pt idx="74">
                  <c:v>BA0112</c:v>
                </c:pt>
                <c:pt idx="75">
                  <c:v>BA0113</c:v>
                </c:pt>
                <c:pt idx="76">
                  <c:v>BA0115</c:v>
                </c:pt>
                <c:pt idx="77">
                  <c:v>BA0117</c:v>
                </c:pt>
                <c:pt idx="78">
                  <c:v>BA0119</c:v>
                </c:pt>
                <c:pt idx="79">
                  <c:v>BA0121</c:v>
                </c:pt>
                <c:pt idx="80">
                  <c:v>BA0122</c:v>
                </c:pt>
                <c:pt idx="81">
                  <c:v>BA0123</c:v>
                </c:pt>
                <c:pt idx="82">
                  <c:v>BA0125</c:v>
                </c:pt>
                <c:pt idx="83">
                  <c:v>BA0127</c:v>
                </c:pt>
                <c:pt idx="84">
                  <c:v>BA0129</c:v>
                </c:pt>
                <c:pt idx="85">
                  <c:v>BA0131</c:v>
                </c:pt>
                <c:pt idx="86">
                  <c:v>BA0132</c:v>
                </c:pt>
                <c:pt idx="87">
                  <c:v>BA0133</c:v>
                </c:pt>
                <c:pt idx="88">
                  <c:v>BA0135</c:v>
                </c:pt>
                <c:pt idx="89">
                  <c:v>BA0136</c:v>
                </c:pt>
                <c:pt idx="90">
                  <c:v>BA0137</c:v>
                </c:pt>
                <c:pt idx="91">
                  <c:v>BA0139</c:v>
                </c:pt>
                <c:pt idx="92">
                  <c:v>BA0141</c:v>
                </c:pt>
                <c:pt idx="93">
                  <c:v>BA0142</c:v>
                </c:pt>
                <c:pt idx="94">
                  <c:v>BA0143</c:v>
                </c:pt>
                <c:pt idx="95">
                  <c:v>BA0145</c:v>
                </c:pt>
                <c:pt idx="96">
                  <c:v>BA0147</c:v>
                </c:pt>
                <c:pt idx="97">
                  <c:v>BA0149</c:v>
                </c:pt>
                <c:pt idx="98">
                  <c:v>BA0150</c:v>
                </c:pt>
                <c:pt idx="99">
                  <c:v>BA0151</c:v>
                </c:pt>
                <c:pt idx="100">
                  <c:v>BA0152</c:v>
                </c:pt>
                <c:pt idx="101">
                  <c:v>BA0153</c:v>
                </c:pt>
                <c:pt idx="102">
                  <c:v>BA0155</c:v>
                </c:pt>
                <c:pt idx="103">
                  <c:v>BA0157</c:v>
                </c:pt>
                <c:pt idx="104">
                  <c:v>BA0159</c:v>
                </c:pt>
                <c:pt idx="105">
                  <c:v>BA0161</c:v>
                </c:pt>
                <c:pt idx="106">
                  <c:v>BA0162</c:v>
                </c:pt>
                <c:pt idx="107">
                  <c:v>BA0163</c:v>
                </c:pt>
                <c:pt idx="108">
                  <c:v>BA0164</c:v>
                </c:pt>
                <c:pt idx="109">
                  <c:v>BA0165</c:v>
                </c:pt>
                <c:pt idx="110">
                  <c:v>BA0167</c:v>
                </c:pt>
                <c:pt idx="111">
                  <c:v>BA0169</c:v>
                </c:pt>
                <c:pt idx="112">
                  <c:v>BA0171</c:v>
                </c:pt>
                <c:pt idx="113">
                  <c:v>BA0172</c:v>
                </c:pt>
                <c:pt idx="114">
                  <c:v>BA0173</c:v>
                </c:pt>
                <c:pt idx="115">
                  <c:v>BA0175</c:v>
                </c:pt>
                <c:pt idx="116">
                  <c:v>BA0177</c:v>
                </c:pt>
                <c:pt idx="117">
                  <c:v>BA0178</c:v>
                </c:pt>
                <c:pt idx="118">
                  <c:v>BA0179</c:v>
                </c:pt>
                <c:pt idx="119">
                  <c:v>BA0181</c:v>
                </c:pt>
                <c:pt idx="120">
                  <c:v>BA0182</c:v>
                </c:pt>
                <c:pt idx="121">
                  <c:v>BA0183</c:v>
                </c:pt>
                <c:pt idx="122">
                  <c:v>BA0185</c:v>
                </c:pt>
                <c:pt idx="123">
                  <c:v>BA0187</c:v>
                </c:pt>
                <c:pt idx="124">
                  <c:v>BA0189</c:v>
                </c:pt>
                <c:pt idx="125">
                  <c:v>BA0191</c:v>
                </c:pt>
                <c:pt idx="126">
                  <c:v>BA0192</c:v>
                </c:pt>
                <c:pt idx="127">
                  <c:v>BA0193</c:v>
                </c:pt>
                <c:pt idx="128">
                  <c:v>BA0195</c:v>
                </c:pt>
                <c:pt idx="129">
                  <c:v>BA0197</c:v>
                </c:pt>
                <c:pt idx="130">
                  <c:v>BA0199</c:v>
                </c:pt>
                <c:pt idx="131">
                  <c:v>BA0201</c:v>
                </c:pt>
                <c:pt idx="132">
                  <c:v>BA0202</c:v>
                </c:pt>
                <c:pt idx="133">
                  <c:v>BA0203</c:v>
                </c:pt>
                <c:pt idx="134">
                  <c:v>BA0205</c:v>
                </c:pt>
                <c:pt idx="135">
                  <c:v>BA0206</c:v>
                </c:pt>
                <c:pt idx="136">
                  <c:v>BA0207</c:v>
                </c:pt>
                <c:pt idx="137">
                  <c:v>BA0209</c:v>
                </c:pt>
                <c:pt idx="138">
                  <c:v>BA0211</c:v>
                </c:pt>
                <c:pt idx="139">
                  <c:v>BA0212</c:v>
                </c:pt>
                <c:pt idx="140">
                  <c:v>BA0213</c:v>
                </c:pt>
                <c:pt idx="141">
                  <c:v>BA0215</c:v>
                </c:pt>
                <c:pt idx="142">
                  <c:v>BA0217</c:v>
                </c:pt>
                <c:pt idx="143">
                  <c:v>BA0219</c:v>
                </c:pt>
                <c:pt idx="144">
                  <c:v>BA0220</c:v>
                </c:pt>
                <c:pt idx="145">
                  <c:v>BA0221</c:v>
                </c:pt>
                <c:pt idx="146">
                  <c:v>BA0222</c:v>
                </c:pt>
                <c:pt idx="147">
                  <c:v>BA0223</c:v>
                </c:pt>
                <c:pt idx="148">
                  <c:v>BA0225</c:v>
                </c:pt>
                <c:pt idx="149">
                  <c:v>BA0227</c:v>
                </c:pt>
                <c:pt idx="150">
                  <c:v>BA0229</c:v>
                </c:pt>
                <c:pt idx="151">
                  <c:v>BA0231</c:v>
                </c:pt>
                <c:pt idx="152">
                  <c:v>BA0232</c:v>
                </c:pt>
                <c:pt idx="153">
                  <c:v>BA0233</c:v>
                </c:pt>
                <c:pt idx="154">
                  <c:v>BA0234</c:v>
                </c:pt>
                <c:pt idx="155">
                  <c:v>BA0235</c:v>
                </c:pt>
                <c:pt idx="156">
                  <c:v>BA0237</c:v>
                </c:pt>
                <c:pt idx="157">
                  <c:v>BA0239</c:v>
                </c:pt>
                <c:pt idx="158">
                  <c:v>BA0241</c:v>
                </c:pt>
                <c:pt idx="159">
                  <c:v>BA0242</c:v>
                </c:pt>
                <c:pt idx="160">
                  <c:v>BA0243</c:v>
                </c:pt>
                <c:pt idx="161">
                  <c:v>BA0245</c:v>
                </c:pt>
                <c:pt idx="162">
                  <c:v>BA0247</c:v>
                </c:pt>
                <c:pt idx="163">
                  <c:v>BA0248</c:v>
                </c:pt>
                <c:pt idx="164">
                  <c:v>BA0249</c:v>
                </c:pt>
                <c:pt idx="165">
                  <c:v>BA0251</c:v>
                </c:pt>
                <c:pt idx="166">
                  <c:v>BA0252</c:v>
                </c:pt>
                <c:pt idx="167">
                  <c:v>BA0253</c:v>
                </c:pt>
                <c:pt idx="168">
                  <c:v>BA0255</c:v>
                </c:pt>
                <c:pt idx="169">
                  <c:v>BA0257</c:v>
                </c:pt>
                <c:pt idx="170">
                  <c:v>BA0259</c:v>
                </c:pt>
                <c:pt idx="171">
                  <c:v>BA0261</c:v>
                </c:pt>
                <c:pt idx="172">
                  <c:v>BA0262</c:v>
                </c:pt>
                <c:pt idx="173">
                  <c:v>BA0263</c:v>
                </c:pt>
                <c:pt idx="174">
                  <c:v>BA0265</c:v>
                </c:pt>
                <c:pt idx="175">
                  <c:v>BA0267</c:v>
                </c:pt>
                <c:pt idx="176">
                  <c:v>BA0269</c:v>
                </c:pt>
                <c:pt idx="177">
                  <c:v>BA0271</c:v>
                </c:pt>
                <c:pt idx="178">
                  <c:v>BA0272</c:v>
                </c:pt>
                <c:pt idx="179">
                  <c:v>BA0273</c:v>
                </c:pt>
                <c:pt idx="180">
                  <c:v>BA0275</c:v>
                </c:pt>
                <c:pt idx="181">
                  <c:v>BA0276</c:v>
                </c:pt>
                <c:pt idx="182">
                  <c:v>BA0277</c:v>
                </c:pt>
                <c:pt idx="183">
                  <c:v>BA0279</c:v>
                </c:pt>
                <c:pt idx="184">
                  <c:v>BA0281</c:v>
                </c:pt>
                <c:pt idx="185">
                  <c:v>BA0282</c:v>
                </c:pt>
                <c:pt idx="186">
                  <c:v>BA0283</c:v>
                </c:pt>
                <c:pt idx="187">
                  <c:v>BA0285</c:v>
                </c:pt>
                <c:pt idx="188">
                  <c:v>BA0287</c:v>
                </c:pt>
                <c:pt idx="189">
                  <c:v>BA0289</c:v>
                </c:pt>
                <c:pt idx="190">
                  <c:v>BA0290</c:v>
                </c:pt>
                <c:pt idx="191">
                  <c:v>BA0291</c:v>
                </c:pt>
                <c:pt idx="192">
                  <c:v>BA0292</c:v>
                </c:pt>
                <c:pt idx="193">
                  <c:v>BA0293</c:v>
                </c:pt>
                <c:pt idx="194">
                  <c:v>BA0295</c:v>
                </c:pt>
                <c:pt idx="195">
                  <c:v>BA0297</c:v>
                </c:pt>
                <c:pt idx="196">
                  <c:v>BA0299</c:v>
                </c:pt>
                <c:pt idx="197">
                  <c:v>BA0301</c:v>
                </c:pt>
                <c:pt idx="198">
                  <c:v>BA0302</c:v>
                </c:pt>
                <c:pt idx="199">
                  <c:v>BA0303</c:v>
                </c:pt>
                <c:pt idx="200">
                  <c:v>BA0304</c:v>
                </c:pt>
                <c:pt idx="201">
                  <c:v>BA0305</c:v>
                </c:pt>
                <c:pt idx="202">
                  <c:v>BA0307</c:v>
                </c:pt>
                <c:pt idx="203">
                  <c:v>BA0309</c:v>
                </c:pt>
                <c:pt idx="204">
                  <c:v>BA0311</c:v>
                </c:pt>
                <c:pt idx="205">
                  <c:v>BA0312</c:v>
                </c:pt>
                <c:pt idx="206">
                  <c:v>BA0313</c:v>
                </c:pt>
                <c:pt idx="207">
                  <c:v>BA0315</c:v>
                </c:pt>
                <c:pt idx="208">
                  <c:v>BA0317</c:v>
                </c:pt>
                <c:pt idx="209">
                  <c:v>BA0318</c:v>
                </c:pt>
                <c:pt idx="210">
                  <c:v>BA0319</c:v>
                </c:pt>
                <c:pt idx="211">
                  <c:v>BA0321</c:v>
                </c:pt>
                <c:pt idx="212">
                  <c:v>BA0322</c:v>
                </c:pt>
                <c:pt idx="213">
                  <c:v>BA0323</c:v>
                </c:pt>
                <c:pt idx="214">
                  <c:v>BA0325</c:v>
                </c:pt>
                <c:pt idx="215">
                  <c:v>BA0327</c:v>
                </c:pt>
                <c:pt idx="216">
                  <c:v>BA0329</c:v>
                </c:pt>
                <c:pt idx="217">
                  <c:v>BA0331</c:v>
                </c:pt>
                <c:pt idx="218">
                  <c:v>BA0332</c:v>
                </c:pt>
                <c:pt idx="219">
                  <c:v>BA0333</c:v>
                </c:pt>
                <c:pt idx="220">
                  <c:v>BA0335</c:v>
                </c:pt>
                <c:pt idx="221">
                  <c:v>BA0337</c:v>
                </c:pt>
                <c:pt idx="222">
                  <c:v>BA0339</c:v>
                </c:pt>
                <c:pt idx="223">
                  <c:v>BA0341</c:v>
                </c:pt>
                <c:pt idx="224">
                  <c:v>BA0342</c:v>
                </c:pt>
                <c:pt idx="225">
                  <c:v>BA0343</c:v>
                </c:pt>
                <c:pt idx="226">
                  <c:v>BA0345</c:v>
                </c:pt>
                <c:pt idx="227">
                  <c:v>BA0346</c:v>
                </c:pt>
                <c:pt idx="228">
                  <c:v>BA0347</c:v>
                </c:pt>
                <c:pt idx="229">
                  <c:v>BA0349</c:v>
                </c:pt>
                <c:pt idx="230">
                  <c:v>BA0351</c:v>
                </c:pt>
                <c:pt idx="231">
                  <c:v>BA0352</c:v>
                </c:pt>
                <c:pt idx="232">
                  <c:v>BA0353</c:v>
                </c:pt>
                <c:pt idx="233">
                  <c:v>BA0355</c:v>
                </c:pt>
                <c:pt idx="234">
                  <c:v>BA0357</c:v>
                </c:pt>
                <c:pt idx="235">
                  <c:v>BA0359</c:v>
                </c:pt>
                <c:pt idx="236">
                  <c:v>BA0360</c:v>
                </c:pt>
                <c:pt idx="237">
                  <c:v>BA0361</c:v>
                </c:pt>
                <c:pt idx="238">
                  <c:v>BA0362</c:v>
                </c:pt>
                <c:pt idx="239">
                  <c:v>BA0363</c:v>
                </c:pt>
                <c:pt idx="240">
                  <c:v>BA0365</c:v>
                </c:pt>
                <c:pt idx="241">
                  <c:v>BA0367</c:v>
                </c:pt>
                <c:pt idx="242">
                  <c:v>BA0369</c:v>
                </c:pt>
                <c:pt idx="243">
                  <c:v>BA0371</c:v>
                </c:pt>
                <c:pt idx="244">
                  <c:v>BA0372</c:v>
                </c:pt>
                <c:pt idx="245">
                  <c:v>BA0373</c:v>
                </c:pt>
                <c:pt idx="246">
                  <c:v>BA0374</c:v>
                </c:pt>
                <c:pt idx="247">
                  <c:v>BA0375</c:v>
                </c:pt>
                <c:pt idx="248">
                  <c:v>BA0377</c:v>
                </c:pt>
                <c:pt idx="249">
                  <c:v>BA0379</c:v>
                </c:pt>
                <c:pt idx="250">
                  <c:v>BA0381</c:v>
                </c:pt>
                <c:pt idx="251">
                  <c:v>BA0382</c:v>
                </c:pt>
                <c:pt idx="252">
                  <c:v>BA0383</c:v>
                </c:pt>
                <c:pt idx="253">
                  <c:v>BA0385</c:v>
                </c:pt>
                <c:pt idx="254">
                  <c:v>BA0387</c:v>
                </c:pt>
                <c:pt idx="255">
                  <c:v>BA0388</c:v>
                </c:pt>
                <c:pt idx="256">
                  <c:v>BA0389</c:v>
                </c:pt>
                <c:pt idx="257">
                  <c:v>BA0391</c:v>
                </c:pt>
                <c:pt idx="258">
                  <c:v>BA0392</c:v>
                </c:pt>
                <c:pt idx="259">
                  <c:v>BA0393</c:v>
                </c:pt>
                <c:pt idx="260">
                  <c:v>BA0395</c:v>
                </c:pt>
                <c:pt idx="261">
                  <c:v>BA0397</c:v>
                </c:pt>
                <c:pt idx="262">
                  <c:v>BA0399</c:v>
                </c:pt>
                <c:pt idx="263">
                  <c:v>BA0401</c:v>
                </c:pt>
                <c:pt idx="264">
                  <c:v>BA0402</c:v>
                </c:pt>
                <c:pt idx="265">
                  <c:v>BA0403</c:v>
                </c:pt>
                <c:pt idx="266">
                  <c:v>BA0405</c:v>
                </c:pt>
                <c:pt idx="267">
                  <c:v>BA0407</c:v>
                </c:pt>
                <c:pt idx="268">
                  <c:v>BA0409</c:v>
                </c:pt>
                <c:pt idx="269">
                  <c:v>BA0411</c:v>
                </c:pt>
                <c:pt idx="270">
                  <c:v>BA0412</c:v>
                </c:pt>
                <c:pt idx="271">
                  <c:v>BA0413</c:v>
                </c:pt>
                <c:pt idx="272">
                  <c:v>BA0415</c:v>
                </c:pt>
                <c:pt idx="273">
                  <c:v>BA0416</c:v>
                </c:pt>
                <c:pt idx="274">
                  <c:v>BA0417</c:v>
                </c:pt>
                <c:pt idx="275">
                  <c:v>BA0419</c:v>
                </c:pt>
                <c:pt idx="276">
                  <c:v>BA0421</c:v>
                </c:pt>
                <c:pt idx="277">
                  <c:v>BA0422</c:v>
                </c:pt>
                <c:pt idx="278">
                  <c:v>BA0423</c:v>
                </c:pt>
                <c:pt idx="279">
                  <c:v>BA0425</c:v>
                </c:pt>
                <c:pt idx="280">
                  <c:v>BA0427</c:v>
                </c:pt>
                <c:pt idx="281">
                  <c:v>BA0429</c:v>
                </c:pt>
                <c:pt idx="282">
                  <c:v>BA0430</c:v>
                </c:pt>
                <c:pt idx="283">
                  <c:v>BA0431</c:v>
                </c:pt>
                <c:pt idx="284">
                  <c:v>BA0432</c:v>
                </c:pt>
                <c:pt idx="285">
                  <c:v>BA0433</c:v>
                </c:pt>
                <c:pt idx="286">
                  <c:v>BA0435</c:v>
                </c:pt>
                <c:pt idx="287">
                  <c:v>BA0437</c:v>
                </c:pt>
                <c:pt idx="288">
                  <c:v>BA0439</c:v>
                </c:pt>
                <c:pt idx="289">
                  <c:v>BA0441</c:v>
                </c:pt>
                <c:pt idx="290">
                  <c:v>BA0442</c:v>
                </c:pt>
                <c:pt idx="291">
                  <c:v>BA0443</c:v>
                </c:pt>
                <c:pt idx="292">
                  <c:v>BA0444</c:v>
                </c:pt>
                <c:pt idx="293">
                  <c:v>BA0445</c:v>
                </c:pt>
                <c:pt idx="294">
                  <c:v>BA0447</c:v>
                </c:pt>
                <c:pt idx="295">
                  <c:v>BA0449</c:v>
                </c:pt>
                <c:pt idx="296">
                  <c:v>BA0451</c:v>
                </c:pt>
                <c:pt idx="297">
                  <c:v>BA0452</c:v>
                </c:pt>
                <c:pt idx="298">
                  <c:v>BA0453</c:v>
                </c:pt>
                <c:pt idx="299">
                  <c:v>BA0455</c:v>
                </c:pt>
                <c:pt idx="300">
                  <c:v>BA0457</c:v>
                </c:pt>
                <c:pt idx="301">
                  <c:v>BA0458</c:v>
                </c:pt>
                <c:pt idx="302">
                  <c:v>BA0459</c:v>
                </c:pt>
                <c:pt idx="303">
                  <c:v>BA0461</c:v>
                </c:pt>
                <c:pt idx="304">
                  <c:v>BA0462</c:v>
                </c:pt>
                <c:pt idx="305">
                  <c:v>BA0463</c:v>
                </c:pt>
                <c:pt idx="306">
                  <c:v>BA0465</c:v>
                </c:pt>
                <c:pt idx="307">
                  <c:v>BA0467</c:v>
                </c:pt>
                <c:pt idx="308">
                  <c:v>BA0469</c:v>
                </c:pt>
                <c:pt idx="309">
                  <c:v>BA0471</c:v>
                </c:pt>
                <c:pt idx="310">
                  <c:v>BA0472</c:v>
                </c:pt>
                <c:pt idx="311">
                  <c:v>BA0473</c:v>
                </c:pt>
                <c:pt idx="312">
                  <c:v>BA0475</c:v>
                </c:pt>
                <c:pt idx="313">
                  <c:v>BA0477</c:v>
                </c:pt>
                <c:pt idx="314">
                  <c:v>BA0479</c:v>
                </c:pt>
                <c:pt idx="315">
                  <c:v>BA0481</c:v>
                </c:pt>
                <c:pt idx="316">
                  <c:v>BA0482</c:v>
                </c:pt>
                <c:pt idx="317">
                  <c:v>BA0483</c:v>
                </c:pt>
                <c:pt idx="318">
                  <c:v>BA0485</c:v>
                </c:pt>
                <c:pt idx="319">
                  <c:v>BA0486</c:v>
                </c:pt>
                <c:pt idx="320">
                  <c:v>BA0487</c:v>
                </c:pt>
                <c:pt idx="321">
                  <c:v>BA0489</c:v>
                </c:pt>
                <c:pt idx="322">
                  <c:v>BA0491</c:v>
                </c:pt>
                <c:pt idx="323">
                  <c:v>BA0492</c:v>
                </c:pt>
                <c:pt idx="324">
                  <c:v>BA0493</c:v>
                </c:pt>
                <c:pt idx="325">
                  <c:v>BA0495</c:v>
                </c:pt>
                <c:pt idx="326">
                  <c:v>BA0497</c:v>
                </c:pt>
                <c:pt idx="327">
                  <c:v>BA0499</c:v>
                </c:pt>
                <c:pt idx="328">
                  <c:v>BA0500</c:v>
                </c:pt>
                <c:pt idx="329">
                  <c:v>BA0501</c:v>
                </c:pt>
                <c:pt idx="330">
                  <c:v>BA0502</c:v>
                </c:pt>
                <c:pt idx="331">
                  <c:v>BA0503</c:v>
                </c:pt>
                <c:pt idx="332">
                  <c:v>BA0505</c:v>
                </c:pt>
                <c:pt idx="333">
                  <c:v>BA0507</c:v>
                </c:pt>
                <c:pt idx="334">
                  <c:v>BA0509</c:v>
                </c:pt>
                <c:pt idx="335">
                  <c:v>BA0511</c:v>
                </c:pt>
                <c:pt idx="336">
                  <c:v>BA0512</c:v>
                </c:pt>
                <c:pt idx="337">
                  <c:v>BA0513</c:v>
                </c:pt>
                <c:pt idx="338">
                  <c:v>BA0514</c:v>
                </c:pt>
                <c:pt idx="339">
                  <c:v>BA0515</c:v>
                </c:pt>
                <c:pt idx="340">
                  <c:v>BA0517</c:v>
                </c:pt>
                <c:pt idx="341">
                  <c:v>BA0519</c:v>
                </c:pt>
                <c:pt idx="342">
                  <c:v>BA0521</c:v>
                </c:pt>
                <c:pt idx="343">
                  <c:v>BA0522</c:v>
                </c:pt>
                <c:pt idx="344">
                  <c:v>BA0523</c:v>
                </c:pt>
                <c:pt idx="345">
                  <c:v>BA0525</c:v>
                </c:pt>
                <c:pt idx="346">
                  <c:v>BA0527</c:v>
                </c:pt>
                <c:pt idx="347">
                  <c:v>BA0528</c:v>
                </c:pt>
                <c:pt idx="348">
                  <c:v>BA0529</c:v>
                </c:pt>
                <c:pt idx="349">
                  <c:v>BA0531</c:v>
                </c:pt>
                <c:pt idx="350">
                  <c:v>BA0532</c:v>
                </c:pt>
                <c:pt idx="351">
                  <c:v>BA0533</c:v>
                </c:pt>
                <c:pt idx="352">
                  <c:v>BA0535</c:v>
                </c:pt>
                <c:pt idx="353">
                  <c:v>BA0537</c:v>
                </c:pt>
                <c:pt idx="354">
                  <c:v>BA0539</c:v>
                </c:pt>
                <c:pt idx="355">
                  <c:v>BA0541</c:v>
                </c:pt>
                <c:pt idx="356">
                  <c:v>BA0542</c:v>
                </c:pt>
                <c:pt idx="357">
                  <c:v>BA0543</c:v>
                </c:pt>
                <c:pt idx="358">
                  <c:v>BA0545</c:v>
                </c:pt>
                <c:pt idx="359">
                  <c:v>BA0547</c:v>
                </c:pt>
                <c:pt idx="360">
                  <c:v>BA0549</c:v>
                </c:pt>
                <c:pt idx="361">
                  <c:v>BA0551</c:v>
                </c:pt>
                <c:pt idx="362">
                  <c:v>BA0552</c:v>
                </c:pt>
                <c:pt idx="363">
                  <c:v>BA0553</c:v>
                </c:pt>
                <c:pt idx="364">
                  <c:v>BA0555</c:v>
                </c:pt>
                <c:pt idx="365">
                  <c:v>BA0556</c:v>
                </c:pt>
                <c:pt idx="366">
                  <c:v>BA0557</c:v>
                </c:pt>
                <c:pt idx="367">
                  <c:v>BA0559</c:v>
                </c:pt>
                <c:pt idx="368">
                  <c:v>BA0561</c:v>
                </c:pt>
                <c:pt idx="369">
                  <c:v>BA0562</c:v>
                </c:pt>
                <c:pt idx="370">
                  <c:v>BA0563</c:v>
                </c:pt>
                <c:pt idx="371">
                  <c:v>BA0565</c:v>
                </c:pt>
                <c:pt idx="372">
                  <c:v>BA0567</c:v>
                </c:pt>
                <c:pt idx="373">
                  <c:v>BA0569</c:v>
                </c:pt>
                <c:pt idx="374">
                  <c:v>BA0570</c:v>
                </c:pt>
                <c:pt idx="375">
                  <c:v>BA0571</c:v>
                </c:pt>
                <c:pt idx="376">
                  <c:v>BA0572</c:v>
                </c:pt>
                <c:pt idx="377">
                  <c:v>BA0573</c:v>
                </c:pt>
                <c:pt idx="378">
                  <c:v>BA0575</c:v>
                </c:pt>
                <c:pt idx="379">
                  <c:v>BA0577</c:v>
                </c:pt>
                <c:pt idx="380">
                  <c:v>BA0579</c:v>
                </c:pt>
                <c:pt idx="381">
                  <c:v>BA0581</c:v>
                </c:pt>
                <c:pt idx="382">
                  <c:v>BA0582</c:v>
                </c:pt>
                <c:pt idx="383">
                  <c:v>BA0583</c:v>
                </c:pt>
                <c:pt idx="384">
                  <c:v>BA0584</c:v>
                </c:pt>
                <c:pt idx="385">
                  <c:v>BA0585</c:v>
                </c:pt>
                <c:pt idx="386">
                  <c:v>BA0587</c:v>
                </c:pt>
                <c:pt idx="387">
                  <c:v>BA0589</c:v>
                </c:pt>
                <c:pt idx="388">
                  <c:v>BA0591</c:v>
                </c:pt>
                <c:pt idx="389">
                  <c:v>BA0592</c:v>
                </c:pt>
                <c:pt idx="390">
                  <c:v>BA0593</c:v>
                </c:pt>
                <c:pt idx="391">
                  <c:v>BA0595</c:v>
                </c:pt>
                <c:pt idx="392">
                  <c:v>BA0597</c:v>
                </c:pt>
                <c:pt idx="393">
                  <c:v>BA0598</c:v>
                </c:pt>
                <c:pt idx="394">
                  <c:v>BA0599</c:v>
                </c:pt>
                <c:pt idx="395">
                  <c:v>BA0601</c:v>
                </c:pt>
                <c:pt idx="396">
                  <c:v>BA0602</c:v>
                </c:pt>
                <c:pt idx="397">
                  <c:v>BA0603</c:v>
                </c:pt>
                <c:pt idx="398">
                  <c:v>BA0605</c:v>
                </c:pt>
                <c:pt idx="399">
                  <c:v>BA0607</c:v>
                </c:pt>
                <c:pt idx="400">
                  <c:v>BA0609</c:v>
                </c:pt>
                <c:pt idx="401">
                  <c:v>BA0611</c:v>
                </c:pt>
                <c:pt idx="402">
                  <c:v>BA0612</c:v>
                </c:pt>
                <c:pt idx="403">
                  <c:v>BA0613</c:v>
                </c:pt>
                <c:pt idx="404">
                  <c:v>BA0615</c:v>
                </c:pt>
                <c:pt idx="405">
                  <c:v>BA0617</c:v>
                </c:pt>
                <c:pt idx="406">
                  <c:v>BA0619</c:v>
                </c:pt>
                <c:pt idx="407">
                  <c:v>BA0621</c:v>
                </c:pt>
                <c:pt idx="408">
                  <c:v>BA0622</c:v>
                </c:pt>
                <c:pt idx="409">
                  <c:v>BA0623</c:v>
                </c:pt>
                <c:pt idx="410">
                  <c:v>BA0625</c:v>
                </c:pt>
                <c:pt idx="411">
                  <c:v>BA0626</c:v>
                </c:pt>
                <c:pt idx="412">
                  <c:v>BA0627</c:v>
                </c:pt>
                <c:pt idx="413">
                  <c:v>BA0629</c:v>
                </c:pt>
                <c:pt idx="414">
                  <c:v>BA0631</c:v>
                </c:pt>
                <c:pt idx="415">
                  <c:v>BA0632</c:v>
                </c:pt>
                <c:pt idx="416">
                  <c:v>BA0633</c:v>
                </c:pt>
                <c:pt idx="417">
                  <c:v>BA0635</c:v>
                </c:pt>
                <c:pt idx="418">
                  <c:v>BA0637</c:v>
                </c:pt>
                <c:pt idx="419">
                  <c:v>BA0639</c:v>
                </c:pt>
                <c:pt idx="420">
                  <c:v>BA0640</c:v>
                </c:pt>
                <c:pt idx="421">
                  <c:v>BA0641</c:v>
                </c:pt>
                <c:pt idx="422">
                  <c:v>BA0642</c:v>
                </c:pt>
                <c:pt idx="423">
                  <c:v>BA0643</c:v>
                </c:pt>
                <c:pt idx="424">
                  <c:v>BA0647</c:v>
                </c:pt>
                <c:pt idx="425">
                  <c:v>BA0652</c:v>
                </c:pt>
                <c:pt idx="426">
                  <c:v>BA0654</c:v>
                </c:pt>
                <c:pt idx="427">
                  <c:v>BA0657</c:v>
                </c:pt>
                <c:pt idx="428">
                  <c:v>BA0661</c:v>
                </c:pt>
                <c:pt idx="429">
                  <c:v>BA0662</c:v>
                </c:pt>
                <c:pt idx="430">
                  <c:v>BA0667</c:v>
                </c:pt>
                <c:pt idx="431">
                  <c:v>BA0668</c:v>
                </c:pt>
                <c:pt idx="432">
                  <c:v>BA0672</c:v>
                </c:pt>
                <c:pt idx="433">
                  <c:v>BA0675</c:v>
                </c:pt>
                <c:pt idx="434">
                  <c:v>BA0677</c:v>
                </c:pt>
                <c:pt idx="435">
                  <c:v>BA0682</c:v>
                </c:pt>
                <c:pt idx="436">
                  <c:v>BA0687</c:v>
                </c:pt>
                <c:pt idx="437">
                  <c:v>BA0689</c:v>
                </c:pt>
                <c:pt idx="438">
                  <c:v>BA0692</c:v>
                </c:pt>
                <c:pt idx="439">
                  <c:v>BA0696</c:v>
                </c:pt>
                <c:pt idx="440">
                  <c:v>BA0697</c:v>
                </c:pt>
                <c:pt idx="441">
                  <c:v>BA0702</c:v>
                </c:pt>
                <c:pt idx="442">
                  <c:v>BA0703</c:v>
                </c:pt>
                <c:pt idx="443">
                  <c:v>BA0707</c:v>
                </c:pt>
                <c:pt idx="444">
                  <c:v>BA0710</c:v>
                </c:pt>
                <c:pt idx="445">
                  <c:v>BA0712</c:v>
                </c:pt>
                <c:pt idx="446">
                  <c:v>BA0717</c:v>
                </c:pt>
                <c:pt idx="447">
                  <c:v>BA0722</c:v>
                </c:pt>
                <c:pt idx="448">
                  <c:v>BA0724</c:v>
                </c:pt>
                <c:pt idx="449">
                  <c:v>BA0727</c:v>
                </c:pt>
                <c:pt idx="450">
                  <c:v>BA0731</c:v>
                </c:pt>
                <c:pt idx="451">
                  <c:v>BA0732</c:v>
                </c:pt>
                <c:pt idx="452">
                  <c:v>BA0737</c:v>
                </c:pt>
                <c:pt idx="453">
                  <c:v>BA0738</c:v>
                </c:pt>
                <c:pt idx="454">
                  <c:v>BA0742</c:v>
                </c:pt>
                <c:pt idx="455">
                  <c:v>BA0745</c:v>
                </c:pt>
                <c:pt idx="456">
                  <c:v>BA0747</c:v>
                </c:pt>
                <c:pt idx="457">
                  <c:v>BA0752</c:v>
                </c:pt>
                <c:pt idx="458">
                  <c:v>BA0757</c:v>
                </c:pt>
                <c:pt idx="459">
                  <c:v>BA0759</c:v>
                </c:pt>
                <c:pt idx="460">
                  <c:v>BA0762</c:v>
                </c:pt>
                <c:pt idx="461">
                  <c:v>BA0766</c:v>
                </c:pt>
                <c:pt idx="462">
                  <c:v>BA0767</c:v>
                </c:pt>
                <c:pt idx="463">
                  <c:v>BA0772</c:v>
                </c:pt>
                <c:pt idx="464">
                  <c:v>BA0773</c:v>
                </c:pt>
                <c:pt idx="465">
                  <c:v>BA0777</c:v>
                </c:pt>
                <c:pt idx="466">
                  <c:v>BA0780</c:v>
                </c:pt>
                <c:pt idx="467">
                  <c:v>BA0782</c:v>
                </c:pt>
                <c:pt idx="468">
                  <c:v>BA0787</c:v>
                </c:pt>
                <c:pt idx="469">
                  <c:v>BA0792</c:v>
                </c:pt>
                <c:pt idx="470">
                  <c:v>BA0794</c:v>
                </c:pt>
                <c:pt idx="471">
                  <c:v>BA0797</c:v>
                </c:pt>
                <c:pt idx="472">
                  <c:v>BA0801</c:v>
                </c:pt>
                <c:pt idx="473">
                  <c:v>BA0802</c:v>
                </c:pt>
                <c:pt idx="474">
                  <c:v>BA0807</c:v>
                </c:pt>
                <c:pt idx="475">
                  <c:v>BA0808</c:v>
                </c:pt>
                <c:pt idx="476">
                  <c:v>BA0812</c:v>
                </c:pt>
                <c:pt idx="477">
                  <c:v>BA0815</c:v>
                </c:pt>
                <c:pt idx="478">
                  <c:v>BA0817</c:v>
                </c:pt>
                <c:pt idx="479">
                  <c:v>BA0822</c:v>
                </c:pt>
                <c:pt idx="480">
                  <c:v>BA0827</c:v>
                </c:pt>
                <c:pt idx="481">
                  <c:v>BA0829</c:v>
                </c:pt>
                <c:pt idx="482">
                  <c:v>BA0832</c:v>
                </c:pt>
                <c:pt idx="483">
                  <c:v>BA0836</c:v>
                </c:pt>
                <c:pt idx="484">
                  <c:v>BA0837</c:v>
                </c:pt>
                <c:pt idx="485">
                  <c:v>BA0842</c:v>
                </c:pt>
                <c:pt idx="486">
                  <c:v>BA0843</c:v>
                </c:pt>
                <c:pt idx="487">
                  <c:v>BA0847</c:v>
                </c:pt>
                <c:pt idx="488">
                  <c:v>BA0850</c:v>
                </c:pt>
                <c:pt idx="489">
                  <c:v>BA0852</c:v>
                </c:pt>
                <c:pt idx="490">
                  <c:v>BA0857</c:v>
                </c:pt>
                <c:pt idx="491">
                  <c:v>BA0862</c:v>
                </c:pt>
                <c:pt idx="492">
                  <c:v>BA0864</c:v>
                </c:pt>
                <c:pt idx="493">
                  <c:v>BA0867</c:v>
                </c:pt>
                <c:pt idx="494">
                  <c:v>BA0871</c:v>
                </c:pt>
                <c:pt idx="495">
                  <c:v>BA0872</c:v>
                </c:pt>
                <c:pt idx="496">
                  <c:v>BA0877</c:v>
                </c:pt>
                <c:pt idx="497">
                  <c:v>BA0878</c:v>
                </c:pt>
                <c:pt idx="498">
                  <c:v>BA0882</c:v>
                </c:pt>
                <c:pt idx="499">
                  <c:v>BA0885</c:v>
                </c:pt>
                <c:pt idx="500">
                  <c:v>BA0887</c:v>
                </c:pt>
                <c:pt idx="501">
                  <c:v>BA0892</c:v>
                </c:pt>
                <c:pt idx="502">
                  <c:v>BA0897</c:v>
                </c:pt>
                <c:pt idx="503">
                  <c:v>BA0899</c:v>
                </c:pt>
                <c:pt idx="504">
                  <c:v>BA0902</c:v>
                </c:pt>
                <c:pt idx="505">
                  <c:v>BA0906</c:v>
                </c:pt>
                <c:pt idx="506">
                  <c:v>BA0907</c:v>
                </c:pt>
                <c:pt idx="507">
                  <c:v>BA0912</c:v>
                </c:pt>
                <c:pt idx="508">
                  <c:v>BA0913</c:v>
                </c:pt>
                <c:pt idx="509">
                  <c:v>BA0917</c:v>
                </c:pt>
                <c:pt idx="510">
                  <c:v>BA0920</c:v>
                </c:pt>
                <c:pt idx="511">
                  <c:v>BA0922</c:v>
                </c:pt>
                <c:pt idx="512">
                  <c:v>BA0927</c:v>
                </c:pt>
                <c:pt idx="513">
                  <c:v>BA0932</c:v>
                </c:pt>
                <c:pt idx="514">
                  <c:v>BA0934</c:v>
                </c:pt>
                <c:pt idx="515">
                  <c:v>BA0937</c:v>
                </c:pt>
                <c:pt idx="516">
                  <c:v>BA0941</c:v>
                </c:pt>
                <c:pt idx="517">
                  <c:v>BA0942</c:v>
                </c:pt>
                <c:pt idx="518">
                  <c:v>BA0947</c:v>
                </c:pt>
                <c:pt idx="519">
                  <c:v>BA0948</c:v>
                </c:pt>
                <c:pt idx="520">
                  <c:v>BA0952</c:v>
                </c:pt>
                <c:pt idx="521">
                  <c:v>BA0955</c:v>
                </c:pt>
                <c:pt idx="522">
                  <c:v>BA0957</c:v>
                </c:pt>
                <c:pt idx="523">
                  <c:v>BA0962</c:v>
                </c:pt>
                <c:pt idx="524">
                  <c:v>BA0967</c:v>
                </c:pt>
                <c:pt idx="525">
                  <c:v>BA0969</c:v>
                </c:pt>
                <c:pt idx="526">
                  <c:v>BA0972</c:v>
                </c:pt>
                <c:pt idx="527">
                  <c:v>BA0976</c:v>
                </c:pt>
                <c:pt idx="528">
                  <c:v>BA0977</c:v>
                </c:pt>
                <c:pt idx="529">
                  <c:v>BA0982</c:v>
                </c:pt>
                <c:pt idx="530">
                  <c:v>BA0983</c:v>
                </c:pt>
                <c:pt idx="531">
                  <c:v>BA0987</c:v>
                </c:pt>
                <c:pt idx="532">
                  <c:v>BA0990</c:v>
                </c:pt>
                <c:pt idx="533">
                  <c:v>BA0992</c:v>
                </c:pt>
                <c:pt idx="534">
                  <c:v>BA0997</c:v>
                </c:pt>
                <c:pt idx="535">
                  <c:v>BA1002</c:v>
                </c:pt>
                <c:pt idx="536">
                  <c:v>BA1004</c:v>
                </c:pt>
                <c:pt idx="537">
                  <c:v>BA1007</c:v>
                </c:pt>
                <c:pt idx="538">
                  <c:v>BA1011</c:v>
                </c:pt>
                <c:pt idx="539">
                  <c:v>BA1012</c:v>
                </c:pt>
                <c:pt idx="540">
                  <c:v>BA1017</c:v>
                </c:pt>
                <c:pt idx="541">
                  <c:v>BA1018</c:v>
                </c:pt>
                <c:pt idx="542">
                  <c:v>BA1022</c:v>
                </c:pt>
                <c:pt idx="543">
                  <c:v>BA1025</c:v>
                </c:pt>
                <c:pt idx="544">
                  <c:v>BA1027</c:v>
                </c:pt>
                <c:pt idx="545">
                  <c:v>BA1032</c:v>
                </c:pt>
                <c:pt idx="546">
                  <c:v>BA1037</c:v>
                </c:pt>
                <c:pt idx="547">
                  <c:v>BA1039</c:v>
                </c:pt>
                <c:pt idx="548">
                  <c:v>BA1042</c:v>
                </c:pt>
                <c:pt idx="549">
                  <c:v>BA1046</c:v>
                </c:pt>
                <c:pt idx="550">
                  <c:v>BA1047</c:v>
                </c:pt>
                <c:pt idx="551">
                  <c:v>BA1052</c:v>
                </c:pt>
                <c:pt idx="552">
                  <c:v>BA1053</c:v>
                </c:pt>
                <c:pt idx="553">
                  <c:v>BA1057</c:v>
                </c:pt>
                <c:pt idx="554">
                  <c:v>BA1060</c:v>
                </c:pt>
                <c:pt idx="555">
                  <c:v>BA1062</c:v>
                </c:pt>
                <c:pt idx="556">
                  <c:v>BA1067</c:v>
                </c:pt>
                <c:pt idx="557">
                  <c:v>BA1072</c:v>
                </c:pt>
                <c:pt idx="558">
                  <c:v>BA1074</c:v>
                </c:pt>
                <c:pt idx="559">
                  <c:v>BA1077</c:v>
                </c:pt>
                <c:pt idx="560">
                  <c:v>BA1081</c:v>
                </c:pt>
                <c:pt idx="561">
                  <c:v>BA1082</c:v>
                </c:pt>
                <c:pt idx="562">
                  <c:v>BA1087</c:v>
                </c:pt>
                <c:pt idx="563">
                  <c:v>BA1088</c:v>
                </c:pt>
                <c:pt idx="564">
                  <c:v>BA1092</c:v>
                </c:pt>
                <c:pt idx="565">
                  <c:v>BA1095</c:v>
                </c:pt>
                <c:pt idx="566">
                  <c:v>BA1097</c:v>
                </c:pt>
                <c:pt idx="567">
                  <c:v>BA1102</c:v>
                </c:pt>
                <c:pt idx="568">
                  <c:v>BA1107</c:v>
                </c:pt>
                <c:pt idx="569">
                  <c:v>BA1109</c:v>
                </c:pt>
                <c:pt idx="570">
                  <c:v>BA1112</c:v>
                </c:pt>
                <c:pt idx="571">
                  <c:v>BA1116</c:v>
                </c:pt>
                <c:pt idx="572">
                  <c:v>BA1117</c:v>
                </c:pt>
                <c:pt idx="573">
                  <c:v>BA1122</c:v>
                </c:pt>
                <c:pt idx="574">
                  <c:v>BA1123</c:v>
                </c:pt>
                <c:pt idx="575">
                  <c:v>BA1127</c:v>
                </c:pt>
                <c:pt idx="576">
                  <c:v>BA1130</c:v>
                </c:pt>
                <c:pt idx="577">
                  <c:v>BA1132</c:v>
                </c:pt>
                <c:pt idx="578">
                  <c:v>BA1137</c:v>
                </c:pt>
                <c:pt idx="579">
                  <c:v>BA1142</c:v>
                </c:pt>
                <c:pt idx="580">
                  <c:v>BA1144</c:v>
                </c:pt>
                <c:pt idx="581">
                  <c:v>BA1147</c:v>
                </c:pt>
                <c:pt idx="582">
                  <c:v>BA1151</c:v>
                </c:pt>
                <c:pt idx="583">
                  <c:v>BA1152</c:v>
                </c:pt>
                <c:pt idx="584">
                  <c:v>BA1157</c:v>
                </c:pt>
                <c:pt idx="585">
                  <c:v>BA1158</c:v>
                </c:pt>
                <c:pt idx="586">
                  <c:v>BA1162</c:v>
                </c:pt>
                <c:pt idx="587">
                  <c:v>BA1165</c:v>
                </c:pt>
                <c:pt idx="588">
                  <c:v>BA1167</c:v>
                </c:pt>
                <c:pt idx="589">
                  <c:v>BA1172</c:v>
                </c:pt>
                <c:pt idx="590">
                  <c:v>BA1177</c:v>
                </c:pt>
                <c:pt idx="591">
                  <c:v>BA1179</c:v>
                </c:pt>
                <c:pt idx="592">
                  <c:v>BA1182</c:v>
                </c:pt>
                <c:pt idx="593">
                  <c:v>BA1186</c:v>
                </c:pt>
                <c:pt idx="594">
                  <c:v>BA1187</c:v>
                </c:pt>
                <c:pt idx="595">
                  <c:v>BA1192</c:v>
                </c:pt>
                <c:pt idx="596">
                  <c:v>BA1193</c:v>
                </c:pt>
                <c:pt idx="597">
                  <c:v>BA1197</c:v>
                </c:pt>
                <c:pt idx="598">
                  <c:v>BA1200</c:v>
                </c:pt>
                <c:pt idx="599">
                  <c:v>BA1202</c:v>
                </c:pt>
                <c:pt idx="600">
                  <c:v>BA1207</c:v>
                </c:pt>
                <c:pt idx="601">
                  <c:v>BA1212</c:v>
                </c:pt>
                <c:pt idx="602">
                  <c:v>BA1214</c:v>
                </c:pt>
                <c:pt idx="603">
                  <c:v>BA1217</c:v>
                </c:pt>
                <c:pt idx="604">
                  <c:v>BA1221</c:v>
                </c:pt>
                <c:pt idx="605">
                  <c:v>BA1222</c:v>
                </c:pt>
                <c:pt idx="606">
                  <c:v>BA1227</c:v>
                </c:pt>
                <c:pt idx="607">
                  <c:v>BA1228</c:v>
                </c:pt>
                <c:pt idx="608">
                  <c:v>BA1232</c:v>
                </c:pt>
                <c:pt idx="609">
                  <c:v>BA1235</c:v>
                </c:pt>
                <c:pt idx="610">
                  <c:v>BA1237</c:v>
                </c:pt>
                <c:pt idx="611">
                  <c:v>BA1242</c:v>
                </c:pt>
                <c:pt idx="612">
                  <c:v>BA1247</c:v>
                </c:pt>
                <c:pt idx="613">
                  <c:v>BA1249</c:v>
                </c:pt>
                <c:pt idx="614">
                  <c:v>BA1252</c:v>
                </c:pt>
                <c:pt idx="615">
                  <c:v>BA1256</c:v>
                </c:pt>
                <c:pt idx="616">
                  <c:v>BA1257</c:v>
                </c:pt>
                <c:pt idx="617">
                  <c:v>BA1262</c:v>
                </c:pt>
                <c:pt idx="618">
                  <c:v>BA1263</c:v>
                </c:pt>
                <c:pt idx="619">
                  <c:v>BA1267</c:v>
                </c:pt>
                <c:pt idx="620">
                  <c:v>BA1270</c:v>
                </c:pt>
                <c:pt idx="621">
                  <c:v>BA1272</c:v>
                </c:pt>
                <c:pt idx="622">
                  <c:v>BA1277</c:v>
                </c:pt>
                <c:pt idx="623">
                  <c:v>BA1282</c:v>
                </c:pt>
                <c:pt idx="624">
                  <c:v>BA1284</c:v>
                </c:pt>
                <c:pt idx="625">
                  <c:v>BA1287</c:v>
                </c:pt>
                <c:pt idx="626">
                  <c:v>BA1291</c:v>
                </c:pt>
                <c:pt idx="627">
                  <c:v>BA1292</c:v>
                </c:pt>
                <c:pt idx="628">
                  <c:v>BA1297</c:v>
                </c:pt>
                <c:pt idx="629">
                  <c:v>BA1298</c:v>
                </c:pt>
                <c:pt idx="630">
                  <c:v>BA1302</c:v>
                </c:pt>
                <c:pt idx="631">
                  <c:v>BA1305</c:v>
                </c:pt>
                <c:pt idx="632">
                  <c:v>BA1307</c:v>
                </c:pt>
                <c:pt idx="633">
                  <c:v>BA1312</c:v>
                </c:pt>
                <c:pt idx="634">
                  <c:v>BA1317</c:v>
                </c:pt>
                <c:pt idx="635">
                  <c:v>BA1319</c:v>
                </c:pt>
                <c:pt idx="636">
                  <c:v>BA1322</c:v>
                </c:pt>
                <c:pt idx="637">
                  <c:v>BA1326</c:v>
                </c:pt>
                <c:pt idx="638">
                  <c:v>BA1327</c:v>
                </c:pt>
                <c:pt idx="639">
                  <c:v>BA1332</c:v>
                </c:pt>
                <c:pt idx="640">
                  <c:v>BA1333</c:v>
                </c:pt>
                <c:pt idx="641">
                  <c:v>BA1337</c:v>
                </c:pt>
                <c:pt idx="642">
                  <c:v>BA1340</c:v>
                </c:pt>
                <c:pt idx="643">
                  <c:v>BA1342</c:v>
                </c:pt>
                <c:pt idx="644">
                  <c:v>BA1347</c:v>
                </c:pt>
                <c:pt idx="645">
                  <c:v>BA1352</c:v>
                </c:pt>
                <c:pt idx="646">
                  <c:v>BA1354</c:v>
                </c:pt>
                <c:pt idx="647">
                  <c:v>BA1357</c:v>
                </c:pt>
                <c:pt idx="648">
                  <c:v>BA1361</c:v>
                </c:pt>
                <c:pt idx="649">
                  <c:v>BA1362</c:v>
                </c:pt>
                <c:pt idx="650">
                  <c:v>BA1367</c:v>
                </c:pt>
                <c:pt idx="651">
                  <c:v>BA1368</c:v>
                </c:pt>
                <c:pt idx="652">
                  <c:v>BA1372</c:v>
                </c:pt>
                <c:pt idx="653">
                  <c:v>BA1375</c:v>
                </c:pt>
                <c:pt idx="654">
                  <c:v>BA1377</c:v>
                </c:pt>
                <c:pt idx="655">
                  <c:v>BA1382</c:v>
                </c:pt>
                <c:pt idx="656">
                  <c:v>BA1387</c:v>
                </c:pt>
                <c:pt idx="657">
                  <c:v>BA1389</c:v>
                </c:pt>
                <c:pt idx="658">
                  <c:v>BA1392</c:v>
                </c:pt>
                <c:pt idx="659">
                  <c:v>BA1396</c:v>
                </c:pt>
                <c:pt idx="660">
                  <c:v>BA1397</c:v>
                </c:pt>
                <c:pt idx="661">
                  <c:v>BA1402</c:v>
                </c:pt>
                <c:pt idx="662">
                  <c:v>BA1403</c:v>
                </c:pt>
                <c:pt idx="663">
                  <c:v>BA1407</c:v>
                </c:pt>
                <c:pt idx="664">
                  <c:v>BA1410</c:v>
                </c:pt>
                <c:pt idx="665">
                  <c:v>BA1412</c:v>
                </c:pt>
                <c:pt idx="666">
                  <c:v>BA1417</c:v>
                </c:pt>
                <c:pt idx="667">
                  <c:v>BA1422</c:v>
                </c:pt>
                <c:pt idx="668">
                  <c:v>BA1424</c:v>
                </c:pt>
                <c:pt idx="669">
                  <c:v>BA1427</c:v>
                </c:pt>
                <c:pt idx="670">
                  <c:v>BA1431</c:v>
                </c:pt>
                <c:pt idx="671">
                  <c:v>BA1432</c:v>
                </c:pt>
                <c:pt idx="672">
                  <c:v>BA1437</c:v>
                </c:pt>
                <c:pt idx="673">
                  <c:v>BA1438</c:v>
                </c:pt>
                <c:pt idx="674">
                  <c:v>BA1442</c:v>
                </c:pt>
                <c:pt idx="675">
                  <c:v>BA1445</c:v>
                </c:pt>
                <c:pt idx="676">
                  <c:v>BA1447</c:v>
                </c:pt>
                <c:pt idx="677">
                  <c:v>BA1452</c:v>
                </c:pt>
                <c:pt idx="678">
                  <c:v>BA1457</c:v>
                </c:pt>
                <c:pt idx="679">
                  <c:v>BA1459</c:v>
                </c:pt>
                <c:pt idx="680">
                  <c:v>BA1462</c:v>
                </c:pt>
                <c:pt idx="681">
                  <c:v>BA1466</c:v>
                </c:pt>
                <c:pt idx="682">
                  <c:v>BA1467</c:v>
                </c:pt>
                <c:pt idx="683">
                  <c:v>BA1472</c:v>
                </c:pt>
                <c:pt idx="684">
                  <c:v>BA1473</c:v>
                </c:pt>
                <c:pt idx="685">
                  <c:v>BA1477</c:v>
                </c:pt>
                <c:pt idx="686">
                  <c:v>BA1480</c:v>
                </c:pt>
                <c:pt idx="687">
                  <c:v>BA1482</c:v>
                </c:pt>
                <c:pt idx="688">
                  <c:v>BA1487</c:v>
                </c:pt>
                <c:pt idx="689">
                  <c:v>BA1492</c:v>
                </c:pt>
                <c:pt idx="690">
                  <c:v>BA1494</c:v>
                </c:pt>
                <c:pt idx="691">
                  <c:v>BA1497</c:v>
                </c:pt>
                <c:pt idx="692">
                  <c:v>BA1501</c:v>
                </c:pt>
                <c:pt idx="693">
                  <c:v>BA1502</c:v>
                </c:pt>
                <c:pt idx="694">
                  <c:v>BA1507</c:v>
                </c:pt>
                <c:pt idx="695">
                  <c:v>BA1508</c:v>
                </c:pt>
                <c:pt idx="696">
                  <c:v>BA1512</c:v>
                </c:pt>
                <c:pt idx="697">
                  <c:v>BA1515</c:v>
                </c:pt>
                <c:pt idx="698">
                  <c:v>BA1517</c:v>
                </c:pt>
                <c:pt idx="699">
                  <c:v>BA1522</c:v>
                </c:pt>
                <c:pt idx="700">
                  <c:v>BA1527</c:v>
                </c:pt>
                <c:pt idx="701">
                  <c:v>BA1529</c:v>
                </c:pt>
                <c:pt idx="702">
                  <c:v>BA1532</c:v>
                </c:pt>
                <c:pt idx="703">
                  <c:v>BA1536</c:v>
                </c:pt>
                <c:pt idx="704">
                  <c:v>BA1537</c:v>
                </c:pt>
                <c:pt idx="705">
                  <c:v>BA1542</c:v>
                </c:pt>
                <c:pt idx="706">
                  <c:v>BA1543</c:v>
                </c:pt>
                <c:pt idx="707">
                  <c:v>BA1547</c:v>
                </c:pt>
                <c:pt idx="708">
                  <c:v>BA1550</c:v>
                </c:pt>
                <c:pt idx="709">
                  <c:v>BA1552</c:v>
                </c:pt>
                <c:pt idx="710">
                  <c:v>BA1557</c:v>
                </c:pt>
                <c:pt idx="711">
                  <c:v>BA1562</c:v>
                </c:pt>
                <c:pt idx="712">
                  <c:v>BA1564</c:v>
                </c:pt>
                <c:pt idx="713">
                  <c:v>BA1567</c:v>
                </c:pt>
                <c:pt idx="714">
                  <c:v>BA1571</c:v>
                </c:pt>
                <c:pt idx="715">
                  <c:v>BA1572</c:v>
                </c:pt>
                <c:pt idx="716">
                  <c:v>BA1577</c:v>
                </c:pt>
                <c:pt idx="717">
                  <c:v>BA1578</c:v>
                </c:pt>
                <c:pt idx="718">
                  <c:v>BA1582</c:v>
                </c:pt>
                <c:pt idx="719">
                  <c:v>BA1585</c:v>
                </c:pt>
                <c:pt idx="720">
                  <c:v>BA1587</c:v>
                </c:pt>
                <c:pt idx="721">
                  <c:v>BA1592</c:v>
                </c:pt>
                <c:pt idx="722">
                  <c:v>BA1597</c:v>
                </c:pt>
                <c:pt idx="723">
                  <c:v>BA1599</c:v>
                </c:pt>
                <c:pt idx="724">
                  <c:v>BA1602</c:v>
                </c:pt>
                <c:pt idx="725">
                  <c:v>BA1606</c:v>
                </c:pt>
                <c:pt idx="726">
                  <c:v>BA1607</c:v>
                </c:pt>
                <c:pt idx="727">
                  <c:v>BA1613</c:v>
                </c:pt>
                <c:pt idx="728">
                  <c:v>BA1620</c:v>
                </c:pt>
                <c:pt idx="729">
                  <c:v>BA1627</c:v>
                </c:pt>
                <c:pt idx="730">
                  <c:v>BA1634</c:v>
                </c:pt>
                <c:pt idx="731">
                  <c:v>BA1641</c:v>
                </c:pt>
                <c:pt idx="732">
                  <c:v>BA1648</c:v>
                </c:pt>
                <c:pt idx="733">
                  <c:v>BA1655</c:v>
                </c:pt>
                <c:pt idx="734">
                  <c:v>BA1662</c:v>
                </c:pt>
                <c:pt idx="735">
                  <c:v>BA1669</c:v>
                </c:pt>
                <c:pt idx="736">
                  <c:v>BA1676</c:v>
                </c:pt>
                <c:pt idx="737">
                  <c:v>BA1683</c:v>
                </c:pt>
                <c:pt idx="738">
                  <c:v>BA1690</c:v>
                </c:pt>
                <c:pt idx="739">
                  <c:v>BA1697</c:v>
                </c:pt>
                <c:pt idx="740">
                  <c:v>BA1704</c:v>
                </c:pt>
                <c:pt idx="741">
                  <c:v>BA1711</c:v>
                </c:pt>
                <c:pt idx="742">
                  <c:v>BA1718</c:v>
                </c:pt>
                <c:pt idx="743">
                  <c:v>BA1725</c:v>
                </c:pt>
                <c:pt idx="744">
                  <c:v>BA1732</c:v>
                </c:pt>
                <c:pt idx="745">
                  <c:v>BA1739</c:v>
                </c:pt>
                <c:pt idx="746">
                  <c:v>BA1746</c:v>
                </c:pt>
                <c:pt idx="747">
                  <c:v>BA1753</c:v>
                </c:pt>
                <c:pt idx="748">
                  <c:v>BA1760</c:v>
                </c:pt>
                <c:pt idx="749">
                  <c:v>BA1767</c:v>
                </c:pt>
                <c:pt idx="750">
                  <c:v>BA1774</c:v>
                </c:pt>
                <c:pt idx="751">
                  <c:v>BA1781</c:v>
                </c:pt>
                <c:pt idx="752">
                  <c:v>BA1788</c:v>
                </c:pt>
                <c:pt idx="753">
                  <c:v>BA1795</c:v>
                </c:pt>
                <c:pt idx="754">
                  <c:v>BA1802</c:v>
                </c:pt>
                <c:pt idx="755">
                  <c:v>BA1809</c:v>
                </c:pt>
                <c:pt idx="756">
                  <c:v>BA1816</c:v>
                </c:pt>
                <c:pt idx="757">
                  <c:v>BA1823</c:v>
                </c:pt>
                <c:pt idx="758">
                  <c:v>BA1830</c:v>
                </c:pt>
                <c:pt idx="759">
                  <c:v>BA1837</c:v>
                </c:pt>
                <c:pt idx="760">
                  <c:v>BA1844</c:v>
                </c:pt>
                <c:pt idx="761">
                  <c:v>BA1851</c:v>
                </c:pt>
                <c:pt idx="762">
                  <c:v>BA1858</c:v>
                </c:pt>
                <c:pt idx="763">
                  <c:v>BA1865</c:v>
                </c:pt>
                <c:pt idx="764">
                  <c:v>BA1872</c:v>
                </c:pt>
                <c:pt idx="765">
                  <c:v>BA1879</c:v>
                </c:pt>
                <c:pt idx="766">
                  <c:v>BA1886</c:v>
                </c:pt>
                <c:pt idx="767">
                  <c:v>BA1893</c:v>
                </c:pt>
                <c:pt idx="768">
                  <c:v>BA1900</c:v>
                </c:pt>
                <c:pt idx="769">
                  <c:v>BA1907</c:v>
                </c:pt>
                <c:pt idx="770">
                  <c:v>BA1914</c:v>
                </c:pt>
                <c:pt idx="771">
                  <c:v>BA1921</c:v>
                </c:pt>
                <c:pt idx="772">
                  <c:v>BA1928</c:v>
                </c:pt>
                <c:pt idx="773">
                  <c:v>BA1935</c:v>
                </c:pt>
                <c:pt idx="774">
                  <c:v>BA1942</c:v>
                </c:pt>
                <c:pt idx="775">
                  <c:v>BA1949</c:v>
                </c:pt>
                <c:pt idx="776">
                  <c:v>BA1956</c:v>
                </c:pt>
                <c:pt idx="777">
                  <c:v>BA1963</c:v>
                </c:pt>
                <c:pt idx="778">
                  <c:v>BA1970</c:v>
                </c:pt>
                <c:pt idx="779">
                  <c:v>BA1977</c:v>
                </c:pt>
                <c:pt idx="780">
                  <c:v>BA1984</c:v>
                </c:pt>
                <c:pt idx="781">
                  <c:v>BA1991</c:v>
                </c:pt>
                <c:pt idx="782">
                  <c:v>BA1998</c:v>
                </c:pt>
                <c:pt idx="783">
                  <c:v>BA2005</c:v>
                </c:pt>
                <c:pt idx="784">
                  <c:v>BA2012</c:v>
                </c:pt>
                <c:pt idx="785">
                  <c:v>BA2019</c:v>
                </c:pt>
                <c:pt idx="786">
                  <c:v>BA2026</c:v>
                </c:pt>
                <c:pt idx="787">
                  <c:v>BA2033</c:v>
                </c:pt>
                <c:pt idx="788">
                  <c:v>BA2040</c:v>
                </c:pt>
                <c:pt idx="789">
                  <c:v>BA2047</c:v>
                </c:pt>
                <c:pt idx="790">
                  <c:v>BA2054</c:v>
                </c:pt>
                <c:pt idx="791">
                  <c:v>BA2061</c:v>
                </c:pt>
                <c:pt idx="792">
                  <c:v>BA2068</c:v>
                </c:pt>
                <c:pt idx="793">
                  <c:v>BA2075</c:v>
                </c:pt>
                <c:pt idx="794">
                  <c:v>BA2082</c:v>
                </c:pt>
                <c:pt idx="795">
                  <c:v>BA2089</c:v>
                </c:pt>
                <c:pt idx="796">
                  <c:v>BA2096</c:v>
                </c:pt>
                <c:pt idx="797">
                  <c:v>BA2103</c:v>
                </c:pt>
                <c:pt idx="798">
                  <c:v>BA2110</c:v>
                </c:pt>
                <c:pt idx="799">
                  <c:v>BA2117</c:v>
                </c:pt>
                <c:pt idx="800">
                  <c:v>BA2124</c:v>
                </c:pt>
                <c:pt idx="801">
                  <c:v>BA2131</c:v>
                </c:pt>
                <c:pt idx="802">
                  <c:v>BA2138</c:v>
                </c:pt>
                <c:pt idx="803">
                  <c:v>BA2145</c:v>
                </c:pt>
                <c:pt idx="804">
                  <c:v>BA2152</c:v>
                </c:pt>
                <c:pt idx="805">
                  <c:v>BA2159</c:v>
                </c:pt>
                <c:pt idx="806">
                  <c:v>BA2166</c:v>
                </c:pt>
                <c:pt idx="807">
                  <c:v>BA2173</c:v>
                </c:pt>
                <c:pt idx="808">
                  <c:v>BA2180</c:v>
                </c:pt>
                <c:pt idx="809">
                  <c:v>BA2187</c:v>
                </c:pt>
                <c:pt idx="810">
                  <c:v>BA2194</c:v>
                </c:pt>
                <c:pt idx="811">
                  <c:v>BA2201</c:v>
                </c:pt>
                <c:pt idx="812">
                  <c:v>BA2208</c:v>
                </c:pt>
                <c:pt idx="813">
                  <c:v>BA2215</c:v>
                </c:pt>
                <c:pt idx="814">
                  <c:v>BA2222</c:v>
                </c:pt>
                <c:pt idx="815">
                  <c:v>BA2229</c:v>
                </c:pt>
                <c:pt idx="816">
                  <c:v>BA2236</c:v>
                </c:pt>
                <c:pt idx="817">
                  <c:v>BA2243</c:v>
                </c:pt>
                <c:pt idx="818">
                  <c:v>BA2250</c:v>
                </c:pt>
              </c:strCache>
            </c:strRef>
          </c:cat>
          <c:val>
            <c:numRef>
              <c:f>'EDA - Batch No.'!$D$21:$D$840</c:f>
              <c:numCache>
                <c:formatCode>0.0%</c:formatCode>
                <c:ptCount val="819"/>
                <c:pt idx="0">
                  <c:v>1.0351966873706005E-3</c:v>
                </c:pt>
                <c:pt idx="1">
                  <c:v>1.0351966873706005E-3</c:v>
                </c:pt>
                <c:pt idx="2">
                  <c:v>2.070393374741201E-3</c:v>
                </c:pt>
                <c:pt idx="3">
                  <c:v>1.0351966873706005E-3</c:v>
                </c:pt>
                <c:pt idx="4">
                  <c:v>2.070393374741201E-3</c:v>
                </c:pt>
                <c:pt idx="5">
                  <c:v>1.0351966873706005E-3</c:v>
                </c:pt>
                <c:pt idx="6">
                  <c:v>1.0351966873706005E-3</c:v>
                </c:pt>
                <c:pt idx="7">
                  <c:v>1.0351966873706005E-3</c:v>
                </c:pt>
                <c:pt idx="8">
                  <c:v>1.0351966873706005E-3</c:v>
                </c:pt>
                <c:pt idx="9">
                  <c:v>1.0351966873706005E-3</c:v>
                </c:pt>
                <c:pt idx="10">
                  <c:v>1.0351966873706005E-3</c:v>
                </c:pt>
                <c:pt idx="11">
                  <c:v>3.105590062111801E-3</c:v>
                </c:pt>
                <c:pt idx="12">
                  <c:v>1.0351966873706005E-3</c:v>
                </c:pt>
                <c:pt idx="13">
                  <c:v>1.0351966873706005E-3</c:v>
                </c:pt>
                <c:pt idx="14">
                  <c:v>1.0351966873706005E-3</c:v>
                </c:pt>
                <c:pt idx="15">
                  <c:v>1.0351966873706005E-3</c:v>
                </c:pt>
                <c:pt idx="16">
                  <c:v>1.0351966873706005E-3</c:v>
                </c:pt>
                <c:pt idx="17">
                  <c:v>1.0351966873706005E-3</c:v>
                </c:pt>
                <c:pt idx="18">
                  <c:v>2.070393374741201E-3</c:v>
                </c:pt>
                <c:pt idx="19">
                  <c:v>1.0351966873706005E-3</c:v>
                </c:pt>
                <c:pt idx="20">
                  <c:v>2.070393374741201E-3</c:v>
                </c:pt>
                <c:pt idx="21">
                  <c:v>1.0351966873706005E-3</c:v>
                </c:pt>
                <c:pt idx="22">
                  <c:v>1.0351966873706005E-3</c:v>
                </c:pt>
                <c:pt idx="23">
                  <c:v>1.0351966873706005E-3</c:v>
                </c:pt>
                <c:pt idx="24">
                  <c:v>2.070393374741201E-3</c:v>
                </c:pt>
                <c:pt idx="25">
                  <c:v>1.0351966873706005E-3</c:v>
                </c:pt>
                <c:pt idx="26">
                  <c:v>1.0351966873706005E-3</c:v>
                </c:pt>
                <c:pt idx="27">
                  <c:v>1.0351966873706005E-3</c:v>
                </c:pt>
                <c:pt idx="28">
                  <c:v>1.0351966873706005E-3</c:v>
                </c:pt>
                <c:pt idx="29">
                  <c:v>1.0351966873706005E-3</c:v>
                </c:pt>
                <c:pt idx="30">
                  <c:v>2.070393374741201E-3</c:v>
                </c:pt>
                <c:pt idx="31">
                  <c:v>2.070393374741201E-3</c:v>
                </c:pt>
                <c:pt idx="32">
                  <c:v>1.0351966873706005E-3</c:v>
                </c:pt>
                <c:pt idx="33">
                  <c:v>1.0351966873706005E-3</c:v>
                </c:pt>
                <c:pt idx="34">
                  <c:v>2.070393374741201E-3</c:v>
                </c:pt>
                <c:pt idx="35">
                  <c:v>1.0351966873706005E-3</c:v>
                </c:pt>
                <c:pt idx="36">
                  <c:v>1.0351966873706005E-3</c:v>
                </c:pt>
                <c:pt idx="37">
                  <c:v>2.070393374741201E-3</c:v>
                </c:pt>
                <c:pt idx="38">
                  <c:v>2.070393374741201E-3</c:v>
                </c:pt>
                <c:pt idx="39">
                  <c:v>1.0351966873706005E-3</c:v>
                </c:pt>
                <c:pt idx="40">
                  <c:v>1.0351966873706005E-3</c:v>
                </c:pt>
                <c:pt idx="41">
                  <c:v>1.0351966873706005E-3</c:v>
                </c:pt>
                <c:pt idx="42">
                  <c:v>1.0351966873706005E-3</c:v>
                </c:pt>
                <c:pt idx="43">
                  <c:v>1.0351966873706005E-3</c:v>
                </c:pt>
                <c:pt idx="44">
                  <c:v>2.070393374741201E-3</c:v>
                </c:pt>
                <c:pt idx="45">
                  <c:v>1.0351966873706005E-3</c:v>
                </c:pt>
                <c:pt idx="46">
                  <c:v>1.0351966873706005E-3</c:v>
                </c:pt>
                <c:pt idx="47">
                  <c:v>1.0351966873706005E-3</c:v>
                </c:pt>
                <c:pt idx="48">
                  <c:v>2.070393374741201E-3</c:v>
                </c:pt>
                <c:pt idx="49">
                  <c:v>1.0351966873706005E-3</c:v>
                </c:pt>
                <c:pt idx="50">
                  <c:v>2.070393374741201E-3</c:v>
                </c:pt>
                <c:pt idx="51">
                  <c:v>1.0351966873706005E-3</c:v>
                </c:pt>
                <c:pt idx="52">
                  <c:v>1.0351966873706005E-3</c:v>
                </c:pt>
                <c:pt idx="53">
                  <c:v>1.0351966873706005E-3</c:v>
                </c:pt>
                <c:pt idx="54">
                  <c:v>1.0351966873706005E-3</c:v>
                </c:pt>
                <c:pt idx="55">
                  <c:v>1.0351966873706005E-3</c:v>
                </c:pt>
                <c:pt idx="56">
                  <c:v>1.0351966873706005E-3</c:v>
                </c:pt>
                <c:pt idx="57">
                  <c:v>3.105590062111801E-3</c:v>
                </c:pt>
                <c:pt idx="58">
                  <c:v>1.0351966873706005E-3</c:v>
                </c:pt>
                <c:pt idx="59">
                  <c:v>1.0351966873706005E-3</c:v>
                </c:pt>
                <c:pt idx="60">
                  <c:v>1.0351966873706005E-3</c:v>
                </c:pt>
                <c:pt idx="61">
                  <c:v>1.0351966873706005E-3</c:v>
                </c:pt>
                <c:pt idx="62">
                  <c:v>1.0351966873706005E-3</c:v>
                </c:pt>
                <c:pt idx="63">
                  <c:v>1.0351966873706005E-3</c:v>
                </c:pt>
                <c:pt idx="64">
                  <c:v>2.070393374741201E-3</c:v>
                </c:pt>
                <c:pt idx="65">
                  <c:v>1.0351966873706005E-3</c:v>
                </c:pt>
                <c:pt idx="66">
                  <c:v>2.070393374741201E-3</c:v>
                </c:pt>
                <c:pt idx="67">
                  <c:v>1.0351966873706005E-3</c:v>
                </c:pt>
                <c:pt idx="68">
                  <c:v>1.0351966873706005E-3</c:v>
                </c:pt>
                <c:pt idx="69">
                  <c:v>1.0351966873706005E-3</c:v>
                </c:pt>
                <c:pt idx="70">
                  <c:v>2.070393374741201E-3</c:v>
                </c:pt>
                <c:pt idx="71">
                  <c:v>1.0351966873706005E-3</c:v>
                </c:pt>
                <c:pt idx="72">
                  <c:v>1.0351966873706005E-3</c:v>
                </c:pt>
                <c:pt idx="73">
                  <c:v>1.0351966873706005E-3</c:v>
                </c:pt>
                <c:pt idx="74">
                  <c:v>1.0351966873706005E-3</c:v>
                </c:pt>
                <c:pt idx="75">
                  <c:v>1.0351966873706005E-3</c:v>
                </c:pt>
                <c:pt idx="76">
                  <c:v>2.070393374741201E-3</c:v>
                </c:pt>
                <c:pt idx="77">
                  <c:v>2.070393374741201E-3</c:v>
                </c:pt>
                <c:pt idx="78">
                  <c:v>1.0351966873706005E-3</c:v>
                </c:pt>
                <c:pt idx="79">
                  <c:v>1.0351966873706005E-3</c:v>
                </c:pt>
                <c:pt idx="80">
                  <c:v>2.070393374741201E-3</c:v>
                </c:pt>
                <c:pt idx="81">
                  <c:v>1.0351966873706005E-3</c:v>
                </c:pt>
                <c:pt idx="82">
                  <c:v>1.0351966873706005E-3</c:v>
                </c:pt>
                <c:pt idx="83">
                  <c:v>2.070393374741201E-3</c:v>
                </c:pt>
                <c:pt idx="84">
                  <c:v>2.070393374741201E-3</c:v>
                </c:pt>
                <c:pt idx="85">
                  <c:v>1.0351966873706005E-3</c:v>
                </c:pt>
                <c:pt idx="86">
                  <c:v>1.0351966873706005E-3</c:v>
                </c:pt>
                <c:pt idx="87">
                  <c:v>1.0351966873706005E-3</c:v>
                </c:pt>
                <c:pt idx="88">
                  <c:v>1.0351966873706005E-3</c:v>
                </c:pt>
                <c:pt idx="89">
                  <c:v>1.0351966873706005E-3</c:v>
                </c:pt>
                <c:pt idx="90">
                  <c:v>2.070393374741201E-3</c:v>
                </c:pt>
                <c:pt idx="91">
                  <c:v>1.0351966873706005E-3</c:v>
                </c:pt>
                <c:pt idx="92">
                  <c:v>1.0351966873706005E-3</c:v>
                </c:pt>
                <c:pt idx="93">
                  <c:v>1.0351966873706005E-3</c:v>
                </c:pt>
                <c:pt idx="94">
                  <c:v>2.070393374741201E-3</c:v>
                </c:pt>
                <c:pt idx="95">
                  <c:v>1.0351966873706005E-3</c:v>
                </c:pt>
                <c:pt idx="96">
                  <c:v>2.070393374741201E-3</c:v>
                </c:pt>
                <c:pt idx="97">
                  <c:v>1.0351966873706005E-3</c:v>
                </c:pt>
                <c:pt idx="98">
                  <c:v>1.0351966873706005E-3</c:v>
                </c:pt>
                <c:pt idx="99">
                  <c:v>1.0351966873706005E-3</c:v>
                </c:pt>
                <c:pt idx="100">
                  <c:v>1.0351966873706005E-3</c:v>
                </c:pt>
                <c:pt idx="101">
                  <c:v>1.0351966873706005E-3</c:v>
                </c:pt>
                <c:pt idx="102">
                  <c:v>1.0351966873706005E-3</c:v>
                </c:pt>
                <c:pt idx="103">
                  <c:v>3.105590062111801E-3</c:v>
                </c:pt>
                <c:pt idx="104">
                  <c:v>1.0351966873706005E-3</c:v>
                </c:pt>
                <c:pt idx="105">
                  <c:v>1.0351966873706005E-3</c:v>
                </c:pt>
                <c:pt idx="106">
                  <c:v>1.0351966873706005E-3</c:v>
                </c:pt>
                <c:pt idx="107">
                  <c:v>1.0351966873706005E-3</c:v>
                </c:pt>
                <c:pt idx="108">
                  <c:v>1.0351966873706005E-3</c:v>
                </c:pt>
                <c:pt idx="109">
                  <c:v>1.0351966873706005E-3</c:v>
                </c:pt>
                <c:pt idx="110">
                  <c:v>2.070393374741201E-3</c:v>
                </c:pt>
                <c:pt idx="111">
                  <c:v>1.0351966873706005E-3</c:v>
                </c:pt>
                <c:pt idx="112">
                  <c:v>2.070393374741201E-3</c:v>
                </c:pt>
                <c:pt idx="113">
                  <c:v>1.0351966873706005E-3</c:v>
                </c:pt>
                <c:pt idx="114">
                  <c:v>1.0351966873706005E-3</c:v>
                </c:pt>
                <c:pt idx="115">
                  <c:v>1.0351966873706005E-3</c:v>
                </c:pt>
                <c:pt idx="116">
                  <c:v>2.070393374741201E-3</c:v>
                </c:pt>
                <c:pt idx="117">
                  <c:v>1.0351966873706005E-3</c:v>
                </c:pt>
                <c:pt idx="118">
                  <c:v>1.0351966873706005E-3</c:v>
                </c:pt>
                <c:pt idx="119">
                  <c:v>1.0351966873706005E-3</c:v>
                </c:pt>
                <c:pt idx="120">
                  <c:v>1.0351966873706005E-3</c:v>
                </c:pt>
                <c:pt idx="121">
                  <c:v>1.0351966873706005E-3</c:v>
                </c:pt>
                <c:pt idx="122">
                  <c:v>2.070393374741201E-3</c:v>
                </c:pt>
                <c:pt idx="123">
                  <c:v>2.070393374741201E-3</c:v>
                </c:pt>
                <c:pt idx="124">
                  <c:v>1.0351966873706005E-3</c:v>
                </c:pt>
                <c:pt idx="125">
                  <c:v>1.0351966873706005E-3</c:v>
                </c:pt>
                <c:pt idx="126">
                  <c:v>2.070393374741201E-3</c:v>
                </c:pt>
                <c:pt idx="127">
                  <c:v>1.0351966873706005E-3</c:v>
                </c:pt>
                <c:pt idx="128">
                  <c:v>1.0351966873706005E-3</c:v>
                </c:pt>
                <c:pt idx="129">
                  <c:v>2.070393374741201E-3</c:v>
                </c:pt>
                <c:pt idx="130">
                  <c:v>2.070393374741201E-3</c:v>
                </c:pt>
                <c:pt idx="131">
                  <c:v>1.0351966873706005E-3</c:v>
                </c:pt>
                <c:pt idx="132">
                  <c:v>1.0351966873706005E-3</c:v>
                </c:pt>
                <c:pt idx="133">
                  <c:v>1.0351966873706005E-3</c:v>
                </c:pt>
                <c:pt idx="134">
                  <c:v>1.0351966873706005E-3</c:v>
                </c:pt>
                <c:pt idx="135">
                  <c:v>1.0351966873706005E-3</c:v>
                </c:pt>
                <c:pt idx="136">
                  <c:v>2.070393374741201E-3</c:v>
                </c:pt>
                <c:pt idx="137">
                  <c:v>1.0351966873706005E-3</c:v>
                </c:pt>
                <c:pt idx="138">
                  <c:v>1.0351966873706005E-3</c:v>
                </c:pt>
                <c:pt idx="139">
                  <c:v>1.0351966873706005E-3</c:v>
                </c:pt>
                <c:pt idx="140">
                  <c:v>2.070393374741201E-3</c:v>
                </c:pt>
                <c:pt idx="141">
                  <c:v>1.0351966873706005E-3</c:v>
                </c:pt>
                <c:pt idx="142">
                  <c:v>2.070393374741201E-3</c:v>
                </c:pt>
                <c:pt idx="143">
                  <c:v>1.0351966873706005E-3</c:v>
                </c:pt>
                <c:pt idx="144">
                  <c:v>1.0351966873706005E-3</c:v>
                </c:pt>
                <c:pt idx="145">
                  <c:v>1.0351966873706005E-3</c:v>
                </c:pt>
                <c:pt idx="146">
                  <c:v>1.0351966873706005E-3</c:v>
                </c:pt>
                <c:pt idx="147">
                  <c:v>1.0351966873706005E-3</c:v>
                </c:pt>
                <c:pt idx="148">
                  <c:v>1.0351966873706005E-3</c:v>
                </c:pt>
                <c:pt idx="149">
                  <c:v>3.105590062111801E-3</c:v>
                </c:pt>
                <c:pt idx="150">
                  <c:v>1.0351966873706005E-3</c:v>
                </c:pt>
                <c:pt idx="151">
                  <c:v>1.0351966873706005E-3</c:v>
                </c:pt>
                <c:pt idx="152">
                  <c:v>1.0351966873706005E-3</c:v>
                </c:pt>
                <c:pt idx="153">
                  <c:v>1.0351966873706005E-3</c:v>
                </c:pt>
                <c:pt idx="154">
                  <c:v>1.0351966873706005E-3</c:v>
                </c:pt>
                <c:pt idx="155">
                  <c:v>1.0351966873706005E-3</c:v>
                </c:pt>
                <c:pt idx="156">
                  <c:v>2.070393374741201E-3</c:v>
                </c:pt>
                <c:pt idx="157">
                  <c:v>1.0351966873706005E-3</c:v>
                </c:pt>
                <c:pt idx="158">
                  <c:v>2.070393374741201E-3</c:v>
                </c:pt>
                <c:pt idx="159">
                  <c:v>1.0351966873706005E-3</c:v>
                </c:pt>
                <c:pt idx="160">
                  <c:v>1.0351966873706005E-3</c:v>
                </c:pt>
                <c:pt idx="161">
                  <c:v>1.0351966873706005E-3</c:v>
                </c:pt>
                <c:pt idx="162">
                  <c:v>2.070393374741201E-3</c:v>
                </c:pt>
                <c:pt idx="163">
                  <c:v>1.0351966873706005E-3</c:v>
                </c:pt>
                <c:pt idx="164">
                  <c:v>1.0351966873706005E-3</c:v>
                </c:pt>
                <c:pt idx="165">
                  <c:v>1.0351966873706005E-3</c:v>
                </c:pt>
                <c:pt idx="166">
                  <c:v>1.0351966873706005E-3</c:v>
                </c:pt>
                <c:pt idx="167">
                  <c:v>1.0351966873706005E-3</c:v>
                </c:pt>
                <c:pt idx="168">
                  <c:v>2.070393374741201E-3</c:v>
                </c:pt>
                <c:pt idx="169">
                  <c:v>2.070393374741201E-3</c:v>
                </c:pt>
                <c:pt idx="170">
                  <c:v>1.0351966873706005E-3</c:v>
                </c:pt>
                <c:pt idx="171">
                  <c:v>1.0351966873706005E-3</c:v>
                </c:pt>
                <c:pt idx="172">
                  <c:v>2.070393374741201E-3</c:v>
                </c:pt>
                <c:pt idx="173">
                  <c:v>1.0351966873706005E-3</c:v>
                </c:pt>
                <c:pt idx="174">
                  <c:v>1.0351966873706005E-3</c:v>
                </c:pt>
                <c:pt idx="175">
                  <c:v>2.070393374741201E-3</c:v>
                </c:pt>
                <c:pt idx="176">
                  <c:v>2.070393374741201E-3</c:v>
                </c:pt>
                <c:pt idx="177">
                  <c:v>1.0351966873706005E-3</c:v>
                </c:pt>
                <c:pt idx="178">
                  <c:v>1.0351966873706005E-3</c:v>
                </c:pt>
                <c:pt idx="179">
                  <c:v>1.0351966873706005E-3</c:v>
                </c:pt>
                <c:pt idx="180">
                  <c:v>1.0351966873706005E-3</c:v>
                </c:pt>
                <c:pt idx="181">
                  <c:v>1.0351966873706005E-3</c:v>
                </c:pt>
                <c:pt idx="182">
                  <c:v>2.070393374741201E-3</c:v>
                </c:pt>
                <c:pt idx="183">
                  <c:v>1.0351966873706005E-3</c:v>
                </c:pt>
                <c:pt idx="184">
                  <c:v>1.0351966873706005E-3</c:v>
                </c:pt>
                <c:pt idx="185">
                  <c:v>1.0351966873706005E-3</c:v>
                </c:pt>
                <c:pt idx="186">
                  <c:v>2.070393374741201E-3</c:v>
                </c:pt>
                <c:pt idx="187">
                  <c:v>1.0351966873706005E-3</c:v>
                </c:pt>
                <c:pt idx="188">
                  <c:v>2.070393374741201E-3</c:v>
                </c:pt>
                <c:pt idx="189">
                  <c:v>1.0351966873706005E-3</c:v>
                </c:pt>
                <c:pt idx="190">
                  <c:v>1.0351966873706005E-3</c:v>
                </c:pt>
                <c:pt idx="191">
                  <c:v>1.0351966873706005E-3</c:v>
                </c:pt>
                <c:pt idx="192">
                  <c:v>1.0351966873706005E-3</c:v>
                </c:pt>
                <c:pt idx="193">
                  <c:v>1.0351966873706005E-3</c:v>
                </c:pt>
                <c:pt idx="194">
                  <c:v>1.0351966873706005E-3</c:v>
                </c:pt>
                <c:pt idx="195">
                  <c:v>3.105590062111801E-3</c:v>
                </c:pt>
                <c:pt idx="196">
                  <c:v>1.0351966873706005E-3</c:v>
                </c:pt>
                <c:pt idx="197">
                  <c:v>1.0351966873706005E-3</c:v>
                </c:pt>
                <c:pt idx="198">
                  <c:v>1.0351966873706005E-3</c:v>
                </c:pt>
                <c:pt idx="199">
                  <c:v>1.0351966873706005E-3</c:v>
                </c:pt>
                <c:pt idx="200">
                  <c:v>1.0351966873706005E-3</c:v>
                </c:pt>
                <c:pt idx="201">
                  <c:v>1.0351966873706005E-3</c:v>
                </c:pt>
                <c:pt idx="202">
                  <c:v>2.070393374741201E-3</c:v>
                </c:pt>
                <c:pt idx="203">
                  <c:v>1.0351966873706005E-3</c:v>
                </c:pt>
                <c:pt idx="204">
                  <c:v>2.070393374741201E-3</c:v>
                </c:pt>
                <c:pt idx="205">
                  <c:v>1.0351966873706005E-3</c:v>
                </c:pt>
                <c:pt idx="206">
                  <c:v>1.0351966873706005E-3</c:v>
                </c:pt>
                <c:pt idx="207">
                  <c:v>1.0351966873706005E-3</c:v>
                </c:pt>
                <c:pt idx="208">
                  <c:v>2.070393374741201E-3</c:v>
                </c:pt>
                <c:pt idx="209">
                  <c:v>1.0351966873706005E-3</c:v>
                </c:pt>
                <c:pt idx="210">
                  <c:v>1.0351966873706005E-3</c:v>
                </c:pt>
                <c:pt idx="211">
                  <c:v>1.0351966873706005E-3</c:v>
                </c:pt>
                <c:pt idx="212">
                  <c:v>1.0351966873706005E-3</c:v>
                </c:pt>
                <c:pt idx="213">
                  <c:v>1.0351966873706005E-3</c:v>
                </c:pt>
                <c:pt idx="214">
                  <c:v>2.070393374741201E-3</c:v>
                </c:pt>
                <c:pt idx="215">
                  <c:v>2.070393374741201E-3</c:v>
                </c:pt>
                <c:pt idx="216">
                  <c:v>1.0351966873706005E-3</c:v>
                </c:pt>
                <c:pt idx="217">
                  <c:v>1.0351966873706005E-3</c:v>
                </c:pt>
                <c:pt idx="218">
                  <c:v>2.070393374741201E-3</c:v>
                </c:pt>
                <c:pt idx="219">
                  <c:v>1.0351966873706005E-3</c:v>
                </c:pt>
                <c:pt idx="220">
                  <c:v>1.0351966873706005E-3</c:v>
                </c:pt>
                <c:pt idx="221">
                  <c:v>2.070393374741201E-3</c:v>
                </c:pt>
                <c:pt idx="222">
                  <c:v>2.070393374741201E-3</c:v>
                </c:pt>
                <c:pt idx="223">
                  <c:v>1.0351966873706005E-3</c:v>
                </c:pt>
                <c:pt idx="224">
                  <c:v>1.0351966873706005E-3</c:v>
                </c:pt>
                <c:pt idx="225">
                  <c:v>1.0351966873706005E-3</c:v>
                </c:pt>
                <c:pt idx="226">
                  <c:v>1.0351966873706005E-3</c:v>
                </c:pt>
                <c:pt idx="227">
                  <c:v>1.0351966873706005E-3</c:v>
                </c:pt>
                <c:pt idx="228">
                  <c:v>2.070393374741201E-3</c:v>
                </c:pt>
                <c:pt idx="229">
                  <c:v>1.0351966873706005E-3</c:v>
                </c:pt>
                <c:pt idx="230">
                  <c:v>1.0351966873706005E-3</c:v>
                </c:pt>
                <c:pt idx="231">
                  <c:v>1.0351966873706005E-3</c:v>
                </c:pt>
                <c:pt idx="232">
                  <c:v>2.070393374741201E-3</c:v>
                </c:pt>
                <c:pt idx="233">
                  <c:v>1.0351966873706005E-3</c:v>
                </c:pt>
                <c:pt idx="234">
                  <c:v>2.070393374741201E-3</c:v>
                </c:pt>
                <c:pt idx="235">
                  <c:v>1.0351966873706005E-3</c:v>
                </c:pt>
                <c:pt idx="236">
                  <c:v>1.0351966873706005E-3</c:v>
                </c:pt>
                <c:pt idx="237">
                  <c:v>1.0351966873706005E-3</c:v>
                </c:pt>
                <c:pt idx="238">
                  <c:v>1.0351966873706005E-3</c:v>
                </c:pt>
                <c:pt idx="239">
                  <c:v>1.0351966873706005E-3</c:v>
                </c:pt>
                <c:pt idx="240">
                  <c:v>1.0351966873706005E-3</c:v>
                </c:pt>
                <c:pt idx="241">
                  <c:v>3.105590062111801E-3</c:v>
                </c:pt>
                <c:pt idx="242">
                  <c:v>1.0351966873706005E-3</c:v>
                </c:pt>
                <c:pt idx="243">
                  <c:v>1.0351966873706005E-3</c:v>
                </c:pt>
                <c:pt idx="244">
                  <c:v>1.0351966873706005E-3</c:v>
                </c:pt>
                <c:pt idx="245">
                  <c:v>1.0351966873706005E-3</c:v>
                </c:pt>
                <c:pt idx="246">
                  <c:v>1.0351966873706005E-3</c:v>
                </c:pt>
                <c:pt idx="247">
                  <c:v>1.0351966873706005E-3</c:v>
                </c:pt>
                <c:pt idx="248">
                  <c:v>2.070393374741201E-3</c:v>
                </c:pt>
                <c:pt idx="249">
                  <c:v>1.0351966873706005E-3</c:v>
                </c:pt>
                <c:pt idx="250">
                  <c:v>2.070393374741201E-3</c:v>
                </c:pt>
                <c:pt idx="251">
                  <c:v>1.0351966873706005E-3</c:v>
                </c:pt>
                <c:pt idx="252">
                  <c:v>1.0351966873706005E-3</c:v>
                </c:pt>
                <c:pt idx="253">
                  <c:v>1.0351966873706005E-3</c:v>
                </c:pt>
                <c:pt idx="254">
                  <c:v>2.070393374741201E-3</c:v>
                </c:pt>
                <c:pt idx="255">
                  <c:v>1.0351966873706005E-3</c:v>
                </c:pt>
                <c:pt idx="256">
                  <c:v>1.0351966873706005E-3</c:v>
                </c:pt>
                <c:pt idx="257">
                  <c:v>1.0351966873706005E-3</c:v>
                </c:pt>
                <c:pt idx="258">
                  <c:v>1.0351966873706005E-3</c:v>
                </c:pt>
                <c:pt idx="259">
                  <c:v>1.0351966873706005E-3</c:v>
                </c:pt>
                <c:pt idx="260">
                  <c:v>2.070393374741201E-3</c:v>
                </c:pt>
                <c:pt idx="261">
                  <c:v>2.070393374741201E-3</c:v>
                </c:pt>
                <c:pt idx="262">
                  <c:v>1.0351966873706005E-3</c:v>
                </c:pt>
                <c:pt idx="263">
                  <c:v>1.0351966873706005E-3</c:v>
                </c:pt>
                <c:pt idx="264">
                  <c:v>2.070393374741201E-3</c:v>
                </c:pt>
                <c:pt idx="265">
                  <c:v>1.0351966873706005E-3</c:v>
                </c:pt>
                <c:pt idx="266">
                  <c:v>1.0351966873706005E-3</c:v>
                </c:pt>
                <c:pt idx="267">
                  <c:v>2.070393374741201E-3</c:v>
                </c:pt>
                <c:pt idx="268">
                  <c:v>2.070393374741201E-3</c:v>
                </c:pt>
                <c:pt idx="269">
                  <c:v>1.0351966873706005E-3</c:v>
                </c:pt>
                <c:pt idx="270">
                  <c:v>1.0351966873706005E-3</c:v>
                </c:pt>
                <c:pt idx="271">
                  <c:v>1.0351966873706005E-3</c:v>
                </c:pt>
                <c:pt idx="272">
                  <c:v>1.0351966873706005E-3</c:v>
                </c:pt>
                <c:pt idx="273">
                  <c:v>1.0351966873706005E-3</c:v>
                </c:pt>
                <c:pt idx="274">
                  <c:v>2.070393374741201E-3</c:v>
                </c:pt>
                <c:pt idx="275">
                  <c:v>1.0351966873706005E-3</c:v>
                </c:pt>
                <c:pt idx="276">
                  <c:v>1.0351966873706005E-3</c:v>
                </c:pt>
                <c:pt idx="277">
                  <c:v>1.0351966873706005E-3</c:v>
                </c:pt>
                <c:pt idx="278">
                  <c:v>2.070393374741201E-3</c:v>
                </c:pt>
                <c:pt idx="279">
                  <c:v>1.0351966873706005E-3</c:v>
                </c:pt>
                <c:pt idx="280">
                  <c:v>2.070393374741201E-3</c:v>
                </c:pt>
                <c:pt idx="281">
                  <c:v>1.0351966873706005E-3</c:v>
                </c:pt>
                <c:pt idx="282">
                  <c:v>1.0351966873706005E-3</c:v>
                </c:pt>
                <c:pt idx="283">
                  <c:v>1.0351966873706005E-3</c:v>
                </c:pt>
                <c:pt idx="284">
                  <c:v>1.0351966873706005E-3</c:v>
                </c:pt>
                <c:pt idx="285">
                  <c:v>1.0351966873706005E-3</c:v>
                </c:pt>
                <c:pt idx="286">
                  <c:v>1.0351966873706005E-3</c:v>
                </c:pt>
                <c:pt idx="287">
                  <c:v>3.105590062111801E-3</c:v>
                </c:pt>
                <c:pt idx="288">
                  <c:v>1.0351966873706005E-3</c:v>
                </c:pt>
                <c:pt idx="289">
                  <c:v>1.0351966873706005E-3</c:v>
                </c:pt>
                <c:pt idx="290">
                  <c:v>1.0351966873706005E-3</c:v>
                </c:pt>
                <c:pt idx="291">
                  <c:v>1.0351966873706005E-3</c:v>
                </c:pt>
                <c:pt idx="292">
                  <c:v>1.0351966873706005E-3</c:v>
                </c:pt>
                <c:pt idx="293">
                  <c:v>1.0351966873706005E-3</c:v>
                </c:pt>
                <c:pt idx="294">
                  <c:v>2.070393374741201E-3</c:v>
                </c:pt>
                <c:pt idx="295">
                  <c:v>1.0351966873706005E-3</c:v>
                </c:pt>
                <c:pt idx="296">
                  <c:v>2.070393374741201E-3</c:v>
                </c:pt>
                <c:pt idx="297">
                  <c:v>1.0351966873706005E-3</c:v>
                </c:pt>
                <c:pt idx="298">
                  <c:v>1.0351966873706005E-3</c:v>
                </c:pt>
                <c:pt idx="299">
                  <c:v>1.0351966873706005E-3</c:v>
                </c:pt>
                <c:pt idx="300">
                  <c:v>2.070393374741201E-3</c:v>
                </c:pt>
                <c:pt idx="301">
                  <c:v>1.0351966873706005E-3</c:v>
                </c:pt>
                <c:pt idx="302">
                  <c:v>1.0351966873706005E-3</c:v>
                </c:pt>
                <c:pt idx="303">
                  <c:v>1.0351966873706005E-3</c:v>
                </c:pt>
                <c:pt idx="304">
                  <c:v>1.0351966873706005E-3</c:v>
                </c:pt>
                <c:pt idx="305">
                  <c:v>1.0351966873706005E-3</c:v>
                </c:pt>
                <c:pt idx="306">
                  <c:v>2.070393374741201E-3</c:v>
                </c:pt>
                <c:pt idx="307">
                  <c:v>2.070393374741201E-3</c:v>
                </c:pt>
                <c:pt idx="308">
                  <c:v>1.0351966873706005E-3</c:v>
                </c:pt>
                <c:pt idx="309">
                  <c:v>1.0351966873706005E-3</c:v>
                </c:pt>
                <c:pt idx="310">
                  <c:v>2.070393374741201E-3</c:v>
                </c:pt>
                <c:pt idx="311">
                  <c:v>1.0351966873706005E-3</c:v>
                </c:pt>
                <c:pt idx="312">
                  <c:v>1.0351966873706005E-3</c:v>
                </c:pt>
                <c:pt idx="313">
                  <c:v>2.070393374741201E-3</c:v>
                </c:pt>
                <c:pt idx="314">
                  <c:v>2.070393374741201E-3</c:v>
                </c:pt>
                <c:pt idx="315">
                  <c:v>1.0351966873706005E-3</c:v>
                </c:pt>
                <c:pt idx="316">
                  <c:v>1.0351966873706005E-3</c:v>
                </c:pt>
                <c:pt idx="317">
                  <c:v>1.0351966873706005E-3</c:v>
                </c:pt>
                <c:pt idx="318">
                  <c:v>1.0351966873706005E-3</c:v>
                </c:pt>
                <c:pt idx="319">
                  <c:v>1.0351966873706005E-3</c:v>
                </c:pt>
                <c:pt idx="320">
                  <c:v>2.070393374741201E-3</c:v>
                </c:pt>
                <c:pt idx="321">
                  <c:v>1.0351966873706005E-3</c:v>
                </c:pt>
                <c:pt idx="322">
                  <c:v>1.0351966873706005E-3</c:v>
                </c:pt>
                <c:pt idx="323">
                  <c:v>1.0351966873706005E-3</c:v>
                </c:pt>
                <c:pt idx="324">
                  <c:v>2.070393374741201E-3</c:v>
                </c:pt>
                <c:pt idx="325">
                  <c:v>1.0351966873706005E-3</c:v>
                </c:pt>
                <c:pt idx="326">
                  <c:v>2.070393374741201E-3</c:v>
                </c:pt>
                <c:pt idx="327">
                  <c:v>1.0351966873706005E-3</c:v>
                </c:pt>
                <c:pt idx="328">
                  <c:v>1.0351966873706005E-3</c:v>
                </c:pt>
                <c:pt idx="329">
                  <c:v>1.0351966873706005E-3</c:v>
                </c:pt>
                <c:pt idx="330">
                  <c:v>1.0351966873706005E-3</c:v>
                </c:pt>
                <c:pt idx="331">
                  <c:v>1.0351966873706005E-3</c:v>
                </c:pt>
                <c:pt idx="332">
                  <c:v>1.0351966873706005E-3</c:v>
                </c:pt>
                <c:pt idx="333">
                  <c:v>3.105590062111801E-3</c:v>
                </c:pt>
                <c:pt idx="334">
                  <c:v>1.0351966873706005E-3</c:v>
                </c:pt>
                <c:pt idx="335">
                  <c:v>1.0351966873706005E-3</c:v>
                </c:pt>
                <c:pt idx="336">
                  <c:v>1.0351966873706005E-3</c:v>
                </c:pt>
                <c:pt idx="337">
                  <c:v>1.0351966873706005E-3</c:v>
                </c:pt>
                <c:pt idx="338">
                  <c:v>1.0351966873706005E-3</c:v>
                </c:pt>
                <c:pt idx="339">
                  <c:v>1.0351966873706005E-3</c:v>
                </c:pt>
                <c:pt idx="340">
                  <c:v>2.070393374741201E-3</c:v>
                </c:pt>
                <c:pt idx="341">
                  <c:v>1.0351966873706005E-3</c:v>
                </c:pt>
                <c:pt idx="342">
                  <c:v>2.070393374741201E-3</c:v>
                </c:pt>
                <c:pt idx="343">
                  <c:v>1.0351966873706005E-3</c:v>
                </c:pt>
                <c:pt idx="344">
                  <c:v>1.0351966873706005E-3</c:v>
                </c:pt>
                <c:pt idx="345">
                  <c:v>1.0351966873706005E-3</c:v>
                </c:pt>
                <c:pt idx="346">
                  <c:v>2.070393374741201E-3</c:v>
                </c:pt>
                <c:pt idx="347">
                  <c:v>1.0351966873706005E-3</c:v>
                </c:pt>
                <c:pt idx="348">
                  <c:v>1.0351966873706005E-3</c:v>
                </c:pt>
                <c:pt idx="349">
                  <c:v>1.0351966873706005E-3</c:v>
                </c:pt>
                <c:pt idx="350">
                  <c:v>1.0351966873706005E-3</c:v>
                </c:pt>
                <c:pt idx="351">
                  <c:v>1.0351966873706005E-3</c:v>
                </c:pt>
                <c:pt idx="352">
                  <c:v>2.070393374741201E-3</c:v>
                </c:pt>
                <c:pt idx="353">
                  <c:v>2.070393374741201E-3</c:v>
                </c:pt>
                <c:pt idx="354">
                  <c:v>1.0351966873706005E-3</c:v>
                </c:pt>
                <c:pt idx="355">
                  <c:v>1.0351966873706005E-3</c:v>
                </c:pt>
                <c:pt idx="356">
                  <c:v>2.070393374741201E-3</c:v>
                </c:pt>
                <c:pt idx="357">
                  <c:v>1.0351966873706005E-3</c:v>
                </c:pt>
                <c:pt idx="358">
                  <c:v>1.0351966873706005E-3</c:v>
                </c:pt>
                <c:pt idx="359">
                  <c:v>2.070393374741201E-3</c:v>
                </c:pt>
                <c:pt idx="360">
                  <c:v>2.070393374741201E-3</c:v>
                </c:pt>
                <c:pt idx="361">
                  <c:v>1.0351966873706005E-3</c:v>
                </c:pt>
                <c:pt idx="362">
                  <c:v>1.0351966873706005E-3</c:v>
                </c:pt>
                <c:pt idx="363">
                  <c:v>1.0351966873706005E-3</c:v>
                </c:pt>
                <c:pt idx="364">
                  <c:v>1.0351966873706005E-3</c:v>
                </c:pt>
                <c:pt idx="365">
                  <c:v>1.0351966873706005E-3</c:v>
                </c:pt>
                <c:pt idx="366">
                  <c:v>2.070393374741201E-3</c:v>
                </c:pt>
                <c:pt idx="367">
                  <c:v>1.0351966873706005E-3</c:v>
                </c:pt>
                <c:pt idx="368">
                  <c:v>1.0351966873706005E-3</c:v>
                </c:pt>
                <c:pt idx="369">
                  <c:v>1.0351966873706005E-3</c:v>
                </c:pt>
                <c:pt idx="370">
                  <c:v>2.070393374741201E-3</c:v>
                </c:pt>
                <c:pt idx="371">
                  <c:v>1.0351966873706005E-3</c:v>
                </c:pt>
                <c:pt idx="372">
                  <c:v>2.070393374741201E-3</c:v>
                </c:pt>
                <c:pt idx="373">
                  <c:v>1.0351966873706005E-3</c:v>
                </c:pt>
                <c:pt idx="374">
                  <c:v>1.0351966873706005E-3</c:v>
                </c:pt>
                <c:pt idx="375">
                  <c:v>1.0351966873706005E-3</c:v>
                </c:pt>
                <c:pt idx="376">
                  <c:v>1.0351966873706005E-3</c:v>
                </c:pt>
                <c:pt idx="377">
                  <c:v>1.0351966873706005E-3</c:v>
                </c:pt>
                <c:pt idx="378">
                  <c:v>1.0351966873706005E-3</c:v>
                </c:pt>
                <c:pt idx="379">
                  <c:v>3.105590062111801E-3</c:v>
                </c:pt>
                <c:pt idx="380">
                  <c:v>1.0351966873706005E-3</c:v>
                </c:pt>
                <c:pt idx="381">
                  <c:v>1.0351966873706005E-3</c:v>
                </c:pt>
                <c:pt idx="382">
                  <c:v>1.0351966873706005E-3</c:v>
                </c:pt>
                <c:pt idx="383">
                  <c:v>1.0351966873706005E-3</c:v>
                </c:pt>
                <c:pt idx="384">
                  <c:v>1.0351966873706005E-3</c:v>
                </c:pt>
                <c:pt idx="385">
                  <c:v>1.0351966873706005E-3</c:v>
                </c:pt>
                <c:pt idx="386">
                  <c:v>2.070393374741201E-3</c:v>
                </c:pt>
                <c:pt idx="387">
                  <c:v>1.0351966873706005E-3</c:v>
                </c:pt>
                <c:pt idx="388">
                  <c:v>2.070393374741201E-3</c:v>
                </c:pt>
                <c:pt idx="389">
                  <c:v>1.0351966873706005E-3</c:v>
                </c:pt>
                <c:pt idx="390">
                  <c:v>1.0351966873706005E-3</c:v>
                </c:pt>
                <c:pt idx="391">
                  <c:v>1.0351966873706005E-3</c:v>
                </c:pt>
                <c:pt idx="392">
                  <c:v>2.070393374741201E-3</c:v>
                </c:pt>
                <c:pt idx="393">
                  <c:v>1.0351966873706005E-3</c:v>
                </c:pt>
                <c:pt idx="394">
                  <c:v>1.0351966873706005E-3</c:v>
                </c:pt>
                <c:pt idx="395">
                  <c:v>1.0351966873706005E-3</c:v>
                </c:pt>
                <c:pt idx="396">
                  <c:v>1.0351966873706005E-3</c:v>
                </c:pt>
                <c:pt idx="397">
                  <c:v>1.0351966873706005E-3</c:v>
                </c:pt>
                <c:pt idx="398">
                  <c:v>2.070393374741201E-3</c:v>
                </c:pt>
                <c:pt idx="399">
                  <c:v>2.070393374741201E-3</c:v>
                </c:pt>
                <c:pt idx="400">
                  <c:v>1.0351966873706005E-3</c:v>
                </c:pt>
                <c:pt idx="401">
                  <c:v>1.0351966873706005E-3</c:v>
                </c:pt>
                <c:pt idx="402">
                  <c:v>2.070393374741201E-3</c:v>
                </c:pt>
                <c:pt idx="403">
                  <c:v>1.0351966873706005E-3</c:v>
                </c:pt>
                <c:pt idx="404">
                  <c:v>1.0351966873706005E-3</c:v>
                </c:pt>
                <c:pt idx="405">
                  <c:v>2.070393374741201E-3</c:v>
                </c:pt>
                <c:pt idx="406">
                  <c:v>2.070393374741201E-3</c:v>
                </c:pt>
                <c:pt idx="407">
                  <c:v>1.0351966873706005E-3</c:v>
                </c:pt>
                <c:pt idx="408">
                  <c:v>1.0351966873706005E-3</c:v>
                </c:pt>
                <c:pt idx="409">
                  <c:v>1.0351966873706005E-3</c:v>
                </c:pt>
                <c:pt idx="410">
                  <c:v>1.0351966873706005E-3</c:v>
                </c:pt>
                <c:pt idx="411">
                  <c:v>1.0351966873706005E-3</c:v>
                </c:pt>
                <c:pt idx="412">
                  <c:v>2.070393374741201E-3</c:v>
                </c:pt>
                <c:pt idx="413">
                  <c:v>1.0351966873706005E-3</c:v>
                </c:pt>
                <c:pt idx="414">
                  <c:v>1.0351966873706005E-3</c:v>
                </c:pt>
                <c:pt idx="415">
                  <c:v>1.0351966873706005E-3</c:v>
                </c:pt>
                <c:pt idx="416">
                  <c:v>2.070393374741201E-3</c:v>
                </c:pt>
                <c:pt idx="417">
                  <c:v>1.0351966873706005E-3</c:v>
                </c:pt>
                <c:pt idx="418">
                  <c:v>2.070393374741201E-3</c:v>
                </c:pt>
                <c:pt idx="419">
                  <c:v>1.0351966873706005E-3</c:v>
                </c:pt>
                <c:pt idx="420">
                  <c:v>1.0351966873706005E-3</c:v>
                </c:pt>
                <c:pt idx="421">
                  <c:v>1.0351966873706005E-3</c:v>
                </c:pt>
                <c:pt idx="422">
                  <c:v>1.0351966873706005E-3</c:v>
                </c:pt>
                <c:pt idx="423">
                  <c:v>1.0351966873706005E-3</c:v>
                </c:pt>
                <c:pt idx="424">
                  <c:v>2.070393374741201E-3</c:v>
                </c:pt>
                <c:pt idx="425">
                  <c:v>1.0351966873706005E-3</c:v>
                </c:pt>
                <c:pt idx="426">
                  <c:v>1.0351966873706005E-3</c:v>
                </c:pt>
                <c:pt idx="427">
                  <c:v>1.0351966873706005E-3</c:v>
                </c:pt>
                <c:pt idx="428">
                  <c:v>1.0351966873706005E-3</c:v>
                </c:pt>
                <c:pt idx="429">
                  <c:v>1.0351966873706005E-3</c:v>
                </c:pt>
                <c:pt idx="430">
                  <c:v>1.0351966873706005E-3</c:v>
                </c:pt>
                <c:pt idx="431">
                  <c:v>1.0351966873706005E-3</c:v>
                </c:pt>
                <c:pt idx="432">
                  <c:v>1.0351966873706005E-3</c:v>
                </c:pt>
                <c:pt idx="433">
                  <c:v>1.0351966873706005E-3</c:v>
                </c:pt>
                <c:pt idx="434">
                  <c:v>1.0351966873706005E-3</c:v>
                </c:pt>
                <c:pt idx="435">
                  <c:v>2.070393374741201E-3</c:v>
                </c:pt>
                <c:pt idx="436">
                  <c:v>1.0351966873706005E-3</c:v>
                </c:pt>
                <c:pt idx="437">
                  <c:v>1.0351966873706005E-3</c:v>
                </c:pt>
                <c:pt idx="438">
                  <c:v>1.0351966873706005E-3</c:v>
                </c:pt>
                <c:pt idx="439">
                  <c:v>1.0351966873706005E-3</c:v>
                </c:pt>
                <c:pt idx="440">
                  <c:v>1.0351966873706005E-3</c:v>
                </c:pt>
                <c:pt idx="441">
                  <c:v>1.0351966873706005E-3</c:v>
                </c:pt>
                <c:pt idx="442">
                  <c:v>1.0351966873706005E-3</c:v>
                </c:pt>
                <c:pt idx="443">
                  <c:v>1.0351966873706005E-3</c:v>
                </c:pt>
                <c:pt idx="444">
                  <c:v>1.0351966873706005E-3</c:v>
                </c:pt>
                <c:pt idx="445">
                  <c:v>1.0351966873706005E-3</c:v>
                </c:pt>
                <c:pt idx="446">
                  <c:v>2.070393374741201E-3</c:v>
                </c:pt>
                <c:pt idx="447">
                  <c:v>1.0351966873706005E-3</c:v>
                </c:pt>
                <c:pt idx="448">
                  <c:v>1.0351966873706005E-3</c:v>
                </c:pt>
                <c:pt idx="449">
                  <c:v>1.0351966873706005E-3</c:v>
                </c:pt>
                <c:pt idx="450">
                  <c:v>1.0351966873706005E-3</c:v>
                </c:pt>
                <c:pt idx="451">
                  <c:v>1.0351966873706005E-3</c:v>
                </c:pt>
                <c:pt idx="452">
                  <c:v>1.0351966873706005E-3</c:v>
                </c:pt>
                <c:pt idx="453">
                  <c:v>1.0351966873706005E-3</c:v>
                </c:pt>
                <c:pt idx="454">
                  <c:v>1.0351966873706005E-3</c:v>
                </c:pt>
                <c:pt idx="455">
                  <c:v>1.0351966873706005E-3</c:v>
                </c:pt>
                <c:pt idx="456">
                  <c:v>1.0351966873706005E-3</c:v>
                </c:pt>
                <c:pt idx="457">
                  <c:v>2.070393374741201E-3</c:v>
                </c:pt>
                <c:pt idx="458">
                  <c:v>1.0351966873706005E-3</c:v>
                </c:pt>
                <c:pt idx="459">
                  <c:v>1.0351966873706005E-3</c:v>
                </c:pt>
                <c:pt idx="460">
                  <c:v>1.0351966873706005E-3</c:v>
                </c:pt>
                <c:pt idx="461">
                  <c:v>1.0351966873706005E-3</c:v>
                </c:pt>
                <c:pt idx="462">
                  <c:v>1.0351966873706005E-3</c:v>
                </c:pt>
                <c:pt idx="463">
                  <c:v>1.0351966873706005E-3</c:v>
                </c:pt>
                <c:pt idx="464">
                  <c:v>1.0351966873706005E-3</c:v>
                </c:pt>
                <c:pt idx="465">
                  <c:v>1.0351966873706005E-3</c:v>
                </c:pt>
                <c:pt idx="466">
                  <c:v>1.0351966873706005E-3</c:v>
                </c:pt>
                <c:pt idx="467">
                  <c:v>1.0351966873706005E-3</c:v>
                </c:pt>
                <c:pt idx="468">
                  <c:v>2.070393374741201E-3</c:v>
                </c:pt>
                <c:pt idx="469">
                  <c:v>1.0351966873706005E-3</c:v>
                </c:pt>
                <c:pt idx="470">
                  <c:v>1.0351966873706005E-3</c:v>
                </c:pt>
                <c:pt idx="471">
                  <c:v>1.0351966873706005E-3</c:v>
                </c:pt>
                <c:pt idx="472">
                  <c:v>1.0351966873706005E-3</c:v>
                </c:pt>
                <c:pt idx="473">
                  <c:v>1.0351966873706005E-3</c:v>
                </c:pt>
                <c:pt idx="474">
                  <c:v>1.0351966873706005E-3</c:v>
                </c:pt>
                <c:pt idx="475">
                  <c:v>1.0351966873706005E-3</c:v>
                </c:pt>
                <c:pt idx="476">
                  <c:v>1.0351966873706005E-3</c:v>
                </c:pt>
                <c:pt idx="477">
                  <c:v>1.0351966873706005E-3</c:v>
                </c:pt>
                <c:pt idx="478">
                  <c:v>1.0351966873706005E-3</c:v>
                </c:pt>
                <c:pt idx="479">
                  <c:v>2.070393374741201E-3</c:v>
                </c:pt>
                <c:pt idx="480">
                  <c:v>1.0351966873706005E-3</c:v>
                </c:pt>
                <c:pt idx="481">
                  <c:v>1.0351966873706005E-3</c:v>
                </c:pt>
                <c:pt idx="482">
                  <c:v>1.0351966873706005E-3</c:v>
                </c:pt>
                <c:pt idx="483">
                  <c:v>1.0351966873706005E-3</c:v>
                </c:pt>
                <c:pt idx="484">
                  <c:v>1.0351966873706005E-3</c:v>
                </c:pt>
                <c:pt idx="485">
                  <c:v>1.0351966873706005E-3</c:v>
                </c:pt>
                <c:pt idx="486">
                  <c:v>1.0351966873706005E-3</c:v>
                </c:pt>
                <c:pt idx="487">
                  <c:v>1.0351966873706005E-3</c:v>
                </c:pt>
                <c:pt idx="488">
                  <c:v>1.0351966873706005E-3</c:v>
                </c:pt>
                <c:pt idx="489">
                  <c:v>1.0351966873706005E-3</c:v>
                </c:pt>
                <c:pt idx="490">
                  <c:v>2.070393374741201E-3</c:v>
                </c:pt>
                <c:pt idx="491">
                  <c:v>1.0351966873706005E-3</c:v>
                </c:pt>
                <c:pt idx="492">
                  <c:v>1.0351966873706005E-3</c:v>
                </c:pt>
                <c:pt idx="493">
                  <c:v>1.0351966873706005E-3</c:v>
                </c:pt>
                <c:pt idx="494">
                  <c:v>1.0351966873706005E-3</c:v>
                </c:pt>
                <c:pt idx="495">
                  <c:v>1.0351966873706005E-3</c:v>
                </c:pt>
                <c:pt idx="496">
                  <c:v>1.0351966873706005E-3</c:v>
                </c:pt>
                <c:pt idx="497">
                  <c:v>1.0351966873706005E-3</c:v>
                </c:pt>
                <c:pt idx="498">
                  <c:v>1.0351966873706005E-3</c:v>
                </c:pt>
                <c:pt idx="499">
                  <c:v>1.0351966873706005E-3</c:v>
                </c:pt>
                <c:pt idx="500">
                  <c:v>1.0351966873706005E-3</c:v>
                </c:pt>
                <c:pt idx="501">
                  <c:v>2.070393374741201E-3</c:v>
                </c:pt>
                <c:pt idx="502">
                  <c:v>1.0351966873706005E-3</c:v>
                </c:pt>
                <c:pt idx="503">
                  <c:v>1.0351966873706005E-3</c:v>
                </c:pt>
                <c:pt idx="504">
                  <c:v>1.0351966873706005E-3</c:v>
                </c:pt>
                <c:pt idx="505">
                  <c:v>1.0351966873706005E-3</c:v>
                </c:pt>
                <c:pt idx="506">
                  <c:v>1.0351966873706005E-3</c:v>
                </c:pt>
                <c:pt idx="507">
                  <c:v>1.0351966873706005E-3</c:v>
                </c:pt>
                <c:pt idx="508">
                  <c:v>1.0351966873706005E-3</c:v>
                </c:pt>
                <c:pt idx="509">
                  <c:v>1.0351966873706005E-3</c:v>
                </c:pt>
                <c:pt idx="510">
                  <c:v>1.0351966873706005E-3</c:v>
                </c:pt>
                <c:pt idx="511">
                  <c:v>1.0351966873706005E-3</c:v>
                </c:pt>
                <c:pt idx="512">
                  <c:v>2.070393374741201E-3</c:v>
                </c:pt>
                <c:pt idx="513">
                  <c:v>1.0351966873706005E-3</c:v>
                </c:pt>
                <c:pt idx="514">
                  <c:v>1.0351966873706005E-3</c:v>
                </c:pt>
                <c:pt idx="515">
                  <c:v>1.0351966873706005E-3</c:v>
                </c:pt>
                <c:pt idx="516">
                  <c:v>1.0351966873706005E-3</c:v>
                </c:pt>
                <c:pt idx="517">
                  <c:v>1.0351966873706005E-3</c:v>
                </c:pt>
                <c:pt idx="518">
                  <c:v>1.0351966873706005E-3</c:v>
                </c:pt>
                <c:pt idx="519">
                  <c:v>1.0351966873706005E-3</c:v>
                </c:pt>
                <c:pt idx="520">
                  <c:v>1.0351966873706005E-3</c:v>
                </c:pt>
                <c:pt idx="521">
                  <c:v>1.0351966873706005E-3</c:v>
                </c:pt>
                <c:pt idx="522">
                  <c:v>1.0351966873706005E-3</c:v>
                </c:pt>
                <c:pt idx="523">
                  <c:v>2.070393374741201E-3</c:v>
                </c:pt>
                <c:pt idx="524">
                  <c:v>1.0351966873706005E-3</c:v>
                </c:pt>
                <c:pt idx="525">
                  <c:v>1.0351966873706005E-3</c:v>
                </c:pt>
                <c:pt idx="526">
                  <c:v>1.0351966873706005E-3</c:v>
                </c:pt>
                <c:pt idx="527">
                  <c:v>1.0351966873706005E-3</c:v>
                </c:pt>
                <c:pt idx="528">
                  <c:v>1.0351966873706005E-3</c:v>
                </c:pt>
                <c:pt idx="529">
                  <c:v>1.0351966873706005E-3</c:v>
                </c:pt>
                <c:pt idx="530">
                  <c:v>1.0351966873706005E-3</c:v>
                </c:pt>
                <c:pt idx="531">
                  <c:v>1.0351966873706005E-3</c:v>
                </c:pt>
                <c:pt idx="532">
                  <c:v>1.0351966873706005E-3</c:v>
                </c:pt>
                <c:pt idx="533">
                  <c:v>1.0351966873706005E-3</c:v>
                </c:pt>
                <c:pt idx="534">
                  <c:v>2.070393374741201E-3</c:v>
                </c:pt>
                <c:pt idx="535">
                  <c:v>1.0351966873706005E-3</c:v>
                </c:pt>
                <c:pt idx="536">
                  <c:v>1.0351966873706005E-3</c:v>
                </c:pt>
                <c:pt idx="537">
                  <c:v>1.0351966873706005E-3</c:v>
                </c:pt>
                <c:pt idx="538">
                  <c:v>1.0351966873706005E-3</c:v>
                </c:pt>
                <c:pt idx="539">
                  <c:v>1.0351966873706005E-3</c:v>
                </c:pt>
                <c:pt idx="540">
                  <c:v>1.0351966873706005E-3</c:v>
                </c:pt>
                <c:pt idx="541">
                  <c:v>1.0351966873706005E-3</c:v>
                </c:pt>
                <c:pt idx="542">
                  <c:v>1.0351966873706005E-3</c:v>
                </c:pt>
                <c:pt idx="543">
                  <c:v>1.0351966873706005E-3</c:v>
                </c:pt>
                <c:pt idx="544">
                  <c:v>1.0351966873706005E-3</c:v>
                </c:pt>
                <c:pt idx="545">
                  <c:v>2.070393374741201E-3</c:v>
                </c:pt>
                <c:pt idx="546">
                  <c:v>1.0351966873706005E-3</c:v>
                </c:pt>
                <c:pt idx="547">
                  <c:v>1.0351966873706005E-3</c:v>
                </c:pt>
                <c:pt idx="548">
                  <c:v>1.0351966873706005E-3</c:v>
                </c:pt>
                <c:pt idx="549">
                  <c:v>1.0351966873706005E-3</c:v>
                </c:pt>
                <c:pt idx="550">
                  <c:v>1.0351966873706005E-3</c:v>
                </c:pt>
                <c:pt idx="551">
                  <c:v>1.0351966873706005E-3</c:v>
                </c:pt>
                <c:pt idx="552">
                  <c:v>1.0351966873706005E-3</c:v>
                </c:pt>
                <c:pt idx="553">
                  <c:v>1.0351966873706005E-3</c:v>
                </c:pt>
                <c:pt idx="554">
                  <c:v>1.0351966873706005E-3</c:v>
                </c:pt>
                <c:pt idx="555">
                  <c:v>1.0351966873706005E-3</c:v>
                </c:pt>
                <c:pt idx="556">
                  <c:v>2.070393374741201E-3</c:v>
                </c:pt>
                <c:pt idx="557">
                  <c:v>1.0351966873706005E-3</c:v>
                </c:pt>
                <c:pt idx="558">
                  <c:v>1.0351966873706005E-3</c:v>
                </c:pt>
                <c:pt idx="559">
                  <c:v>1.0351966873706005E-3</c:v>
                </c:pt>
                <c:pt idx="560">
                  <c:v>1.0351966873706005E-3</c:v>
                </c:pt>
                <c:pt idx="561">
                  <c:v>1.0351966873706005E-3</c:v>
                </c:pt>
                <c:pt idx="562">
                  <c:v>1.0351966873706005E-3</c:v>
                </c:pt>
                <c:pt idx="563">
                  <c:v>1.0351966873706005E-3</c:v>
                </c:pt>
                <c:pt idx="564">
                  <c:v>1.0351966873706005E-3</c:v>
                </c:pt>
                <c:pt idx="565">
                  <c:v>1.0351966873706005E-3</c:v>
                </c:pt>
                <c:pt idx="566">
                  <c:v>1.0351966873706005E-3</c:v>
                </c:pt>
                <c:pt idx="567">
                  <c:v>2.070393374741201E-3</c:v>
                </c:pt>
                <c:pt idx="568">
                  <c:v>1.0351966873706005E-3</c:v>
                </c:pt>
                <c:pt idx="569">
                  <c:v>1.0351966873706005E-3</c:v>
                </c:pt>
                <c:pt idx="570">
                  <c:v>1.0351966873706005E-3</c:v>
                </c:pt>
                <c:pt idx="571">
                  <c:v>1.0351966873706005E-3</c:v>
                </c:pt>
                <c:pt idx="572">
                  <c:v>1.0351966873706005E-3</c:v>
                </c:pt>
                <c:pt idx="573">
                  <c:v>1.0351966873706005E-3</c:v>
                </c:pt>
                <c:pt idx="574">
                  <c:v>1.0351966873706005E-3</c:v>
                </c:pt>
                <c:pt idx="575">
                  <c:v>1.0351966873706005E-3</c:v>
                </c:pt>
                <c:pt idx="576">
                  <c:v>1.0351966873706005E-3</c:v>
                </c:pt>
                <c:pt idx="577">
                  <c:v>1.0351966873706005E-3</c:v>
                </c:pt>
                <c:pt idx="578">
                  <c:v>2.070393374741201E-3</c:v>
                </c:pt>
                <c:pt idx="579">
                  <c:v>1.0351966873706005E-3</c:v>
                </c:pt>
                <c:pt idx="580">
                  <c:v>1.0351966873706005E-3</c:v>
                </c:pt>
                <c:pt idx="581">
                  <c:v>1.0351966873706005E-3</c:v>
                </c:pt>
                <c:pt idx="582">
                  <c:v>1.0351966873706005E-3</c:v>
                </c:pt>
                <c:pt idx="583">
                  <c:v>1.0351966873706005E-3</c:v>
                </c:pt>
                <c:pt idx="584">
                  <c:v>1.0351966873706005E-3</c:v>
                </c:pt>
                <c:pt idx="585">
                  <c:v>1.0351966873706005E-3</c:v>
                </c:pt>
                <c:pt idx="586">
                  <c:v>1.0351966873706005E-3</c:v>
                </c:pt>
                <c:pt idx="587">
                  <c:v>1.0351966873706005E-3</c:v>
                </c:pt>
                <c:pt idx="588">
                  <c:v>1.0351966873706005E-3</c:v>
                </c:pt>
                <c:pt idx="589">
                  <c:v>2.070393374741201E-3</c:v>
                </c:pt>
                <c:pt idx="590">
                  <c:v>1.0351966873706005E-3</c:v>
                </c:pt>
                <c:pt idx="591">
                  <c:v>1.0351966873706005E-3</c:v>
                </c:pt>
                <c:pt idx="592">
                  <c:v>1.0351966873706005E-3</c:v>
                </c:pt>
                <c:pt idx="593">
                  <c:v>1.0351966873706005E-3</c:v>
                </c:pt>
                <c:pt idx="594">
                  <c:v>1.0351966873706005E-3</c:v>
                </c:pt>
                <c:pt idx="595">
                  <c:v>1.0351966873706005E-3</c:v>
                </c:pt>
                <c:pt idx="596">
                  <c:v>1.0351966873706005E-3</c:v>
                </c:pt>
                <c:pt idx="597">
                  <c:v>1.0351966873706005E-3</c:v>
                </c:pt>
                <c:pt idx="598">
                  <c:v>1.0351966873706005E-3</c:v>
                </c:pt>
                <c:pt idx="599">
                  <c:v>1.0351966873706005E-3</c:v>
                </c:pt>
                <c:pt idx="600">
                  <c:v>2.070393374741201E-3</c:v>
                </c:pt>
                <c:pt idx="601">
                  <c:v>1.0351966873706005E-3</c:v>
                </c:pt>
                <c:pt idx="602">
                  <c:v>1.0351966873706005E-3</c:v>
                </c:pt>
                <c:pt idx="603">
                  <c:v>1.0351966873706005E-3</c:v>
                </c:pt>
                <c:pt idx="604">
                  <c:v>1.0351966873706005E-3</c:v>
                </c:pt>
                <c:pt idx="605">
                  <c:v>1.0351966873706005E-3</c:v>
                </c:pt>
                <c:pt idx="606">
                  <c:v>1.0351966873706005E-3</c:v>
                </c:pt>
                <c:pt idx="607">
                  <c:v>1.0351966873706005E-3</c:v>
                </c:pt>
                <c:pt idx="608">
                  <c:v>1.0351966873706005E-3</c:v>
                </c:pt>
                <c:pt idx="609">
                  <c:v>1.0351966873706005E-3</c:v>
                </c:pt>
                <c:pt idx="610">
                  <c:v>1.0351966873706005E-3</c:v>
                </c:pt>
                <c:pt idx="611">
                  <c:v>2.070393374741201E-3</c:v>
                </c:pt>
                <c:pt idx="612">
                  <c:v>1.0351966873706005E-3</c:v>
                </c:pt>
                <c:pt idx="613">
                  <c:v>1.0351966873706005E-3</c:v>
                </c:pt>
                <c:pt idx="614">
                  <c:v>1.0351966873706005E-3</c:v>
                </c:pt>
                <c:pt idx="615">
                  <c:v>1.0351966873706005E-3</c:v>
                </c:pt>
                <c:pt idx="616">
                  <c:v>1.0351966873706005E-3</c:v>
                </c:pt>
                <c:pt idx="617">
                  <c:v>1.0351966873706005E-3</c:v>
                </c:pt>
                <c:pt idx="618">
                  <c:v>1.0351966873706005E-3</c:v>
                </c:pt>
                <c:pt idx="619">
                  <c:v>1.0351966873706005E-3</c:v>
                </c:pt>
                <c:pt idx="620">
                  <c:v>1.0351966873706005E-3</c:v>
                </c:pt>
                <c:pt idx="621">
                  <c:v>1.0351966873706005E-3</c:v>
                </c:pt>
                <c:pt idx="622">
                  <c:v>2.070393374741201E-3</c:v>
                </c:pt>
                <c:pt idx="623">
                  <c:v>1.0351966873706005E-3</c:v>
                </c:pt>
                <c:pt idx="624">
                  <c:v>1.0351966873706005E-3</c:v>
                </c:pt>
                <c:pt idx="625">
                  <c:v>1.0351966873706005E-3</c:v>
                </c:pt>
                <c:pt idx="626">
                  <c:v>1.0351966873706005E-3</c:v>
                </c:pt>
                <c:pt idx="627">
                  <c:v>1.0351966873706005E-3</c:v>
                </c:pt>
                <c:pt idx="628">
                  <c:v>1.0351966873706005E-3</c:v>
                </c:pt>
                <c:pt idx="629">
                  <c:v>1.0351966873706005E-3</c:v>
                </c:pt>
                <c:pt idx="630">
                  <c:v>1.0351966873706005E-3</c:v>
                </c:pt>
                <c:pt idx="631">
                  <c:v>1.0351966873706005E-3</c:v>
                </c:pt>
                <c:pt idx="632">
                  <c:v>1.0351966873706005E-3</c:v>
                </c:pt>
                <c:pt idx="633">
                  <c:v>2.070393374741201E-3</c:v>
                </c:pt>
                <c:pt idx="634">
                  <c:v>1.0351966873706005E-3</c:v>
                </c:pt>
                <c:pt idx="635">
                  <c:v>1.0351966873706005E-3</c:v>
                </c:pt>
                <c:pt idx="636">
                  <c:v>1.0351966873706005E-3</c:v>
                </c:pt>
                <c:pt idx="637">
                  <c:v>1.0351966873706005E-3</c:v>
                </c:pt>
                <c:pt idx="638">
                  <c:v>1.0351966873706005E-3</c:v>
                </c:pt>
                <c:pt idx="639">
                  <c:v>1.0351966873706005E-3</c:v>
                </c:pt>
                <c:pt idx="640">
                  <c:v>1.0351966873706005E-3</c:v>
                </c:pt>
                <c:pt idx="641">
                  <c:v>1.0351966873706005E-3</c:v>
                </c:pt>
                <c:pt idx="642">
                  <c:v>1.0351966873706005E-3</c:v>
                </c:pt>
                <c:pt idx="643">
                  <c:v>1.0351966873706005E-3</c:v>
                </c:pt>
                <c:pt idx="644">
                  <c:v>2.070393374741201E-3</c:v>
                </c:pt>
                <c:pt idx="645">
                  <c:v>1.0351966873706005E-3</c:v>
                </c:pt>
                <c:pt idx="646">
                  <c:v>1.0351966873706005E-3</c:v>
                </c:pt>
                <c:pt idx="647">
                  <c:v>1.0351966873706005E-3</c:v>
                </c:pt>
                <c:pt idx="648">
                  <c:v>1.0351966873706005E-3</c:v>
                </c:pt>
                <c:pt idx="649">
                  <c:v>1.0351966873706005E-3</c:v>
                </c:pt>
                <c:pt idx="650">
                  <c:v>1.0351966873706005E-3</c:v>
                </c:pt>
                <c:pt idx="651">
                  <c:v>1.0351966873706005E-3</c:v>
                </c:pt>
                <c:pt idx="652">
                  <c:v>1.0351966873706005E-3</c:v>
                </c:pt>
                <c:pt idx="653">
                  <c:v>1.0351966873706005E-3</c:v>
                </c:pt>
                <c:pt idx="654">
                  <c:v>1.0351966873706005E-3</c:v>
                </c:pt>
                <c:pt idx="655">
                  <c:v>2.070393374741201E-3</c:v>
                </c:pt>
                <c:pt idx="656">
                  <c:v>1.0351966873706005E-3</c:v>
                </c:pt>
                <c:pt idx="657">
                  <c:v>1.0351966873706005E-3</c:v>
                </c:pt>
                <c:pt idx="658">
                  <c:v>1.0351966873706005E-3</c:v>
                </c:pt>
                <c:pt idx="659">
                  <c:v>1.0351966873706005E-3</c:v>
                </c:pt>
                <c:pt idx="660">
                  <c:v>1.0351966873706005E-3</c:v>
                </c:pt>
                <c:pt idx="661">
                  <c:v>1.0351966873706005E-3</c:v>
                </c:pt>
                <c:pt idx="662">
                  <c:v>1.0351966873706005E-3</c:v>
                </c:pt>
                <c:pt idx="663">
                  <c:v>1.0351966873706005E-3</c:v>
                </c:pt>
                <c:pt idx="664">
                  <c:v>1.0351966873706005E-3</c:v>
                </c:pt>
                <c:pt idx="665">
                  <c:v>1.0351966873706005E-3</c:v>
                </c:pt>
                <c:pt idx="666">
                  <c:v>2.070393374741201E-3</c:v>
                </c:pt>
                <c:pt idx="667">
                  <c:v>1.0351966873706005E-3</c:v>
                </c:pt>
                <c:pt idx="668">
                  <c:v>1.0351966873706005E-3</c:v>
                </c:pt>
                <c:pt idx="669">
                  <c:v>1.0351966873706005E-3</c:v>
                </c:pt>
                <c:pt idx="670">
                  <c:v>1.0351966873706005E-3</c:v>
                </c:pt>
                <c:pt idx="671">
                  <c:v>1.0351966873706005E-3</c:v>
                </c:pt>
                <c:pt idx="672">
                  <c:v>1.0351966873706005E-3</c:v>
                </c:pt>
                <c:pt idx="673">
                  <c:v>1.0351966873706005E-3</c:v>
                </c:pt>
                <c:pt idx="674">
                  <c:v>1.0351966873706005E-3</c:v>
                </c:pt>
                <c:pt idx="675">
                  <c:v>1.0351966873706005E-3</c:v>
                </c:pt>
                <c:pt idx="676">
                  <c:v>1.0351966873706005E-3</c:v>
                </c:pt>
                <c:pt idx="677">
                  <c:v>2.070393374741201E-3</c:v>
                </c:pt>
                <c:pt idx="678">
                  <c:v>1.0351966873706005E-3</c:v>
                </c:pt>
                <c:pt idx="679">
                  <c:v>1.0351966873706005E-3</c:v>
                </c:pt>
                <c:pt idx="680">
                  <c:v>1.0351966873706005E-3</c:v>
                </c:pt>
                <c:pt idx="681">
                  <c:v>1.0351966873706005E-3</c:v>
                </c:pt>
                <c:pt idx="682">
                  <c:v>1.0351966873706005E-3</c:v>
                </c:pt>
                <c:pt idx="683">
                  <c:v>1.0351966873706005E-3</c:v>
                </c:pt>
                <c:pt idx="684">
                  <c:v>1.0351966873706005E-3</c:v>
                </c:pt>
                <c:pt idx="685">
                  <c:v>1.0351966873706005E-3</c:v>
                </c:pt>
                <c:pt idx="686">
                  <c:v>1.0351966873706005E-3</c:v>
                </c:pt>
                <c:pt idx="687">
                  <c:v>1.0351966873706005E-3</c:v>
                </c:pt>
                <c:pt idx="688">
                  <c:v>2.070393374741201E-3</c:v>
                </c:pt>
                <c:pt idx="689">
                  <c:v>1.0351966873706005E-3</c:v>
                </c:pt>
                <c:pt idx="690">
                  <c:v>1.0351966873706005E-3</c:v>
                </c:pt>
                <c:pt idx="691">
                  <c:v>1.0351966873706005E-3</c:v>
                </c:pt>
                <c:pt idx="692">
                  <c:v>1.0351966873706005E-3</c:v>
                </c:pt>
                <c:pt idx="693">
                  <c:v>1.0351966873706005E-3</c:v>
                </c:pt>
                <c:pt idx="694">
                  <c:v>1.0351966873706005E-3</c:v>
                </c:pt>
                <c:pt idx="695">
                  <c:v>1.0351966873706005E-3</c:v>
                </c:pt>
                <c:pt idx="696">
                  <c:v>1.0351966873706005E-3</c:v>
                </c:pt>
                <c:pt idx="697">
                  <c:v>1.0351966873706005E-3</c:v>
                </c:pt>
                <c:pt idx="698">
                  <c:v>1.0351966873706005E-3</c:v>
                </c:pt>
                <c:pt idx="699">
                  <c:v>2.070393374741201E-3</c:v>
                </c:pt>
                <c:pt idx="700">
                  <c:v>1.0351966873706005E-3</c:v>
                </c:pt>
                <c:pt idx="701">
                  <c:v>1.0351966873706005E-3</c:v>
                </c:pt>
                <c:pt idx="702">
                  <c:v>1.0351966873706005E-3</c:v>
                </c:pt>
                <c:pt idx="703">
                  <c:v>1.0351966873706005E-3</c:v>
                </c:pt>
                <c:pt idx="704">
                  <c:v>1.0351966873706005E-3</c:v>
                </c:pt>
                <c:pt idx="705">
                  <c:v>1.0351966873706005E-3</c:v>
                </c:pt>
                <c:pt idx="706">
                  <c:v>1.0351966873706005E-3</c:v>
                </c:pt>
                <c:pt idx="707">
                  <c:v>1.0351966873706005E-3</c:v>
                </c:pt>
                <c:pt idx="708">
                  <c:v>1.0351966873706005E-3</c:v>
                </c:pt>
                <c:pt idx="709">
                  <c:v>1.0351966873706005E-3</c:v>
                </c:pt>
                <c:pt idx="710">
                  <c:v>2.070393374741201E-3</c:v>
                </c:pt>
                <c:pt idx="711">
                  <c:v>1.0351966873706005E-3</c:v>
                </c:pt>
                <c:pt idx="712">
                  <c:v>1.0351966873706005E-3</c:v>
                </c:pt>
                <c:pt idx="713">
                  <c:v>1.0351966873706005E-3</c:v>
                </c:pt>
                <c:pt idx="714">
                  <c:v>1.0351966873706005E-3</c:v>
                </c:pt>
                <c:pt idx="715">
                  <c:v>1.0351966873706005E-3</c:v>
                </c:pt>
                <c:pt idx="716">
                  <c:v>1.0351966873706005E-3</c:v>
                </c:pt>
                <c:pt idx="717">
                  <c:v>1.0351966873706005E-3</c:v>
                </c:pt>
                <c:pt idx="718">
                  <c:v>1.0351966873706005E-3</c:v>
                </c:pt>
                <c:pt idx="719">
                  <c:v>1.0351966873706005E-3</c:v>
                </c:pt>
                <c:pt idx="720">
                  <c:v>1.0351966873706005E-3</c:v>
                </c:pt>
                <c:pt idx="721">
                  <c:v>2.070393374741201E-3</c:v>
                </c:pt>
                <c:pt idx="722">
                  <c:v>1.0351966873706005E-3</c:v>
                </c:pt>
                <c:pt idx="723">
                  <c:v>1.0351966873706005E-3</c:v>
                </c:pt>
                <c:pt idx="724">
                  <c:v>1.0351966873706005E-3</c:v>
                </c:pt>
                <c:pt idx="725">
                  <c:v>1.0351966873706005E-3</c:v>
                </c:pt>
                <c:pt idx="726">
                  <c:v>1.0351966873706005E-3</c:v>
                </c:pt>
                <c:pt idx="727">
                  <c:v>1.0351966873706005E-3</c:v>
                </c:pt>
                <c:pt idx="728">
                  <c:v>1.0351966873706005E-3</c:v>
                </c:pt>
                <c:pt idx="729">
                  <c:v>1.0351966873706005E-3</c:v>
                </c:pt>
                <c:pt idx="730">
                  <c:v>1.0351966873706005E-3</c:v>
                </c:pt>
                <c:pt idx="731">
                  <c:v>1.0351966873706005E-3</c:v>
                </c:pt>
                <c:pt idx="732">
                  <c:v>1.0351966873706005E-3</c:v>
                </c:pt>
                <c:pt idx="733">
                  <c:v>1.0351966873706005E-3</c:v>
                </c:pt>
                <c:pt idx="734">
                  <c:v>1.0351966873706005E-3</c:v>
                </c:pt>
                <c:pt idx="735">
                  <c:v>1.0351966873706005E-3</c:v>
                </c:pt>
                <c:pt idx="736">
                  <c:v>1.0351966873706005E-3</c:v>
                </c:pt>
                <c:pt idx="737">
                  <c:v>1.0351966873706005E-3</c:v>
                </c:pt>
                <c:pt idx="738">
                  <c:v>1.0351966873706005E-3</c:v>
                </c:pt>
                <c:pt idx="739">
                  <c:v>1.0351966873706005E-3</c:v>
                </c:pt>
                <c:pt idx="740">
                  <c:v>1.0351966873706005E-3</c:v>
                </c:pt>
                <c:pt idx="741">
                  <c:v>1.0351966873706005E-3</c:v>
                </c:pt>
                <c:pt idx="742">
                  <c:v>1.0351966873706005E-3</c:v>
                </c:pt>
                <c:pt idx="743">
                  <c:v>1.0351966873706005E-3</c:v>
                </c:pt>
                <c:pt idx="744">
                  <c:v>1.0351966873706005E-3</c:v>
                </c:pt>
                <c:pt idx="745">
                  <c:v>1.0351966873706005E-3</c:v>
                </c:pt>
                <c:pt idx="746">
                  <c:v>1.0351966873706005E-3</c:v>
                </c:pt>
                <c:pt idx="747">
                  <c:v>1.0351966873706005E-3</c:v>
                </c:pt>
                <c:pt idx="748">
                  <c:v>1.0351966873706005E-3</c:v>
                </c:pt>
                <c:pt idx="749">
                  <c:v>1.0351966873706005E-3</c:v>
                </c:pt>
                <c:pt idx="750">
                  <c:v>1.0351966873706005E-3</c:v>
                </c:pt>
                <c:pt idx="751">
                  <c:v>1.0351966873706005E-3</c:v>
                </c:pt>
                <c:pt idx="752">
                  <c:v>1.0351966873706005E-3</c:v>
                </c:pt>
                <c:pt idx="753">
                  <c:v>1.0351966873706005E-3</c:v>
                </c:pt>
                <c:pt idx="754">
                  <c:v>1.0351966873706005E-3</c:v>
                </c:pt>
                <c:pt idx="755">
                  <c:v>1.0351966873706005E-3</c:v>
                </c:pt>
                <c:pt idx="756">
                  <c:v>1.0351966873706005E-3</c:v>
                </c:pt>
                <c:pt idx="757">
                  <c:v>1.0351966873706005E-3</c:v>
                </c:pt>
                <c:pt idx="758">
                  <c:v>1.0351966873706005E-3</c:v>
                </c:pt>
                <c:pt idx="759">
                  <c:v>1.0351966873706005E-3</c:v>
                </c:pt>
                <c:pt idx="760">
                  <c:v>1.0351966873706005E-3</c:v>
                </c:pt>
                <c:pt idx="761">
                  <c:v>1.0351966873706005E-3</c:v>
                </c:pt>
                <c:pt idx="762">
                  <c:v>1.0351966873706005E-3</c:v>
                </c:pt>
                <c:pt idx="763">
                  <c:v>1.0351966873706005E-3</c:v>
                </c:pt>
                <c:pt idx="764">
                  <c:v>1.0351966873706005E-3</c:v>
                </c:pt>
                <c:pt idx="765">
                  <c:v>1.0351966873706005E-3</c:v>
                </c:pt>
                <c:pt idx="766">
                  <c:v>1.0351966873706005E-3</c:v>
                </c:pt>
                <c:pt idx="767">
                  <c:v>1.0351966873706005E-3</c:v>
                </c:pt>
                <c:pt idx="768">
                  <c:v>1.0351966873706005E-3</c:v>
                </c:pt>
                <c:pt idx="769">
                  <c:v>1.0351966873706005E-3</c:v>
                </c:pt>
                <c:pt idx="770">
                  <c:v>1.0351966873706005E-3</c:v>
                </c:pt>
                <c:pt idx="771">
                  <c:v>1.0351966873706005E-3</c:v>
                </c:pt>
                <c:pt idx="772">
                  <c:v>1.0351966873706005E-3</c:v>
                </c:pt>
                <c:pt idx="773">
                  <c:v>1.0351966873706005E-3</c:v>
                </c:pt>
                <c:pt idx="774">
                  <c:v>1.0351966873706005E-3</c:v>
                </c:pt>
                <c:pt idx="775">
                  <c:v>1.0351966873706005E-3</c:v>
                </c:pt>
                <c:pt idx="776">
                  <c:v>1.0351966873706005E-3</c:v>
                </c:pt>
                <c:pt idx="777">
                  <c:v>1.0351966873706005E-3</c:v>
                </c:pt>
                <c:pt idx="778">
                  <c:v>1.0351966873706005E-3</c:v>
                </c:pt>
                <c:pt idx="779">
                  <c:v>1.0351966873706005E-3</c:v>
                </c:pt>
                <c:pt idx="780">
                  <c:v>1.0351966873706005E-3</c:v>
                </c:pt>
                <c:pt idx="781">
                  <c:v>1.0351966873706005E-3</c:v>
                </c:pt>
                <c:pt idx="782">
                  <c:v>1.0351966873706005E-3</c:v>
                </c:pt>
                <c:pt idx="783">
                  <c:v>1.0351966873706005E-3</c:v>
                </c:pt>
                <c:pt idx="784">
                  <c:v>1.0351966873706005E-3</c:v>
                </c:pt>
                <c:pt idx="785">
                  <c:v>1.0351966873706005E-3</c:v>
                </c:pt>
                <c:pt idx="786">
                  <c:v>1.0351966873706005E-3</c:v>
                </c:pt>
                <c:pt idx="787">
                  <c:v>1.0351966873706005E-3</c:v>
                </c:pt>
                <c:pt idx="788">
                  <c:v>1.0351966873706005E-3</c:v>
                </c:pt>
                <c:pt idx="789">
                  <c:v>1.0351966873706005E-3</c:v>
                </c:pt>
                <c:pt idx="790">
                  <c:v>1.0351966873706005E-3</c:v>
                </c:pt>
                <c:pt idx="791">
                  <c:v>1.0351966873706005E-3</c:v>
                </c:pt>
                <c:pt idx="792">
                  <c:v>1.0351966873706005E-3</c:v>
                </c:pt>
                <c:pt idx="793">
                  <c:v>1.0351966873706005E-3</c:v>
                </c:pt>
                <c:pt idx="794">
                  <c:v>1.0351966873706005E-3</c:v>
                </c:pt>
                <c:pt idx="795">
                  <c:v>1.0351966873706005E-3</c:v>
                </c:pt>
                <c:pt idx="796">
                  <c:v>1.0351966873706005E-3</c:v>
                </c:pt>
                <c:pt idx="797">
                  <c:v>1.0351966873706005E-3</c:v>
                </c:pt>
                <c:pt idx="798">
                  <c:v>1.0351966873706005E-3</c:v>
                </c:pt>
                <c:pt idx="799">
                  <c:v>1.0351966873706005E-3</c:v>
                </c:pt>
                <c:pt idx="800">
                  <c:v>1.0351966873706005E-3</c:v>
                </c:pt>
                <c:pt idx="801">
                  <c:v>1.0351966873706005E-3</c:v>
                </c:pt>
                <c:pt idx="802">
                  <c:v>1.0351966873706005E-3</c:v>
                </c:pt>
                <c:pt idx="803">
                  <c:v>1.0351966873706005E-3</c:v>
                </c:pt>
                <c:pt idx="804">
                  <c:v>1.0351966873706005E-3</c:v>
                </c:pt>
                <c:pt idx="805">
                  <c:v>1.0351966873706005E-3</c:v>
                </c:pt>
                <c:pt idx="806">
                  <c:v>1.0351966873706005E-3</c:v>
                </c:pt>
                <c:pt idx="807">
                  <c:v>1.0351966873706005E-3</c:v>
                </c:pt>
                <c:pt idx="808">
                  <c:v>1.0351966873706005E-3</c:v>
                </c:pt>
                <c:pt idx="809">
                  <c:v>1.0351966873706005E-3</c:v>
                </c:pt>
                <c:pt idx="810">
                  <c:v>1.0351966873706005E-3</c:v>
                </c:pt>
                <c:pt idx="811">
                  <c:v>1.0351966873706005E-3</c:v>
                </c:pt>
                <c:pt idx="812">
                  <c:v>1.0351966873706005E-3</c:v>
                </c:pt>
                <c:pt idx="813">
                  <c:v>1.0351966873706005E-3</c:v>
                </c:pt>
                <c:pt idx="814">
                  <c:v>1.0351966873706005E-3</c:v>
                </c:pt>
                <c:pt idx="815">
                  <c:v>1.0351966873706005E-3</c:v>
                </c:pt>
                <c:pt idx="816">
                  <c:v>1.0351966873706005E-3</c:v>
                </c:pt>
                <c:pt idx="817">
                  <c:v>1.0351966873706005E-3</c:v>
                </c:pt>
                <c:pt idx="818">
                  <c:v>1.0351966873706005E-3</c:v>
                </c:pt>
              </c:numCache>
            </c:numRef>
          </c:val>
          <c:extLst>
            <c:ext xmlns:c16="http://schemas.microsoft.com/office/drawing/2014/chart" uri="{C3380CC4-5D6E-409C-BE32-E72D297353CC}">
              <c16:uniqueId val="{00000003-5F90-4DE0-9799-D831F5D81933}"/>
            </c:ext>
          </c:extLst>
        </c:ser>
        <c:dLbls>
          <c:showLegendKey val="0"/>
          <c:showVal val="0"/>
          <c:showCatName val="0"/>
          <c:showSerName val="0"/>
          <c:showPercent val="0"/>
          <c:showBubbleSize val="0"/>
        </c:dLbls>
        <c:gapWidth val="219"/>
        <c:overlap val="100"/>
        <c:axId val="2014655791"/>
        <c:axId val="2014656207"/>
      </c:barChart>
      <c:catAx>
        <c:axId val="2014655791"/>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Batch No.</a:t>
                </a:r>
              </a:p>
            </c:rich>
          </c:tx>
          <c:layout>
            <c:manualLayout>
              <c:xMode val="edge"/>
              <c:yMode val="edge"/>
              <c:x val="0.45405155038660111"/>
              <c:y val="0.90839347299589923"/>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14656207"/>
        <c:crosses val="autoZero"/>
        <c:auto val="1"/>
        <c:lblAlgn val="ctr"/>
        <c:lblOffset val="100"/>
        <c:noMultiLvlLbl val="0"/>
      </c:catAx>
      <c:valAx>
        <c:axId val="2014656207"/>
        <c:scaling>
          <c:orientation val="minMax"/>
          <c:max val="5"/>
          <c:min val="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sz="1000">
                    <a:solidFill>
                      <a:sysClr val="windowText" lastClr="000000"/>
                    </a:solidFill>
                  </a:rPr>
                  <a:t>Count</a:t>
                </a:r>
              </a:p>
            </c:rich>
          </c:tx>
          <c:layout>
            <c:manualLayout>
              <c:xMode val="edge"/>
              <c:yMode val="edge"/>
              <c:x val="1.3046544181691159E-2"/>
              <c:y val="0.4001121293990923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14655791"/>
        <c:crosses val="autoZero"/>
        <c:crossBetween val="between"/>
        <c:majorUnit val="1"/>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[example_logistics - 28092019.xlsm]EDA - Batch No.!PivotTable4</c:name>
    <c:fmtId val="8"/>
  </c:pivotSource>
  <c:chart>
    <c:autoTitleDeleted val="0"/>
    <c:pivotFmts>
      <c:pivotFmt>
        <c:idx val="0"/>
        <c:spPr>
          <a:solidFill>
            <a:schemeClr val="accent1"/>
          </a:solidFill>
          <a:ln>
            <a:noFill/>
          </a:ln>
          <a:effectLst/>
        </c:spPr>
        <c:marker>
          <c:symbol val="none"/>
        </c:marker>
      </c:pivotFmt>
      <c:pivotFmt>
        <c:idx val="1"/>
        <c:spPr>
          <a:noFill/>
          <a:ln>
            <a:solidFill>
              <a:schemeClr val="tx1"/>
            </a:solidFill>
          </a:ln>
          <a:effectLst/>
        </c:spPr>
        <c:marker>
          <c:symbol val="none"/>
        </c:marker>
      </c:pivotFmt>
      <c:pivotFmt>
        <c:idx val="2"/>
        <c:spPr>
          <a:noFill/>
          <a:ln>
            <a:noFill/>
          </a:ln>
          <a:effectLst/>
        </c:spPr>
        <c:marker>
          <c:symbol val="none"/>
        </c:marker>
      </c:pivotFmt>
      <c:pivotFmt>
        <c:idx val="3"/>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noFill/>
          <a:ln>
            <a:noFill/>
          </a:ln>
          <a:effectLst/>
        </c:spPr>
        <c:marker>
          <c:symbol val="none"/>
        </c:marker>
      </c:pivotFmt>
      <c:pivotFmt>
        <c:idx val="6"/>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noFill/>
          <a:ln>
            <a:noFill/>
          </a:ln>
          <a:effectLst/>
        </c:spPr>
        <c:marker>
          <c:symbol val="none"/>
        </c:marker>
      </c:pivotFmt>
    </c:pivotFmts>
    <c:plotArea>
      <c:layout>
        <c:manualLayout>
          <c:layoutTarget val="inner"/>
          <c:xMode val="edge"/>
          <c:yMode val="edge"/>
          <c:x val="0.11927149242657473"/>
          <c:y val="7.5064525477068739E-2"/>
          <c:w val="0.82113665886214882"/>
          <c:h val="0.66843180747168462"/>
        </c:manualLayout>
      </c:layout>
      <c:barChart>
        <c:barDir val="col"/>
        <c:grouping val="clustered"/>
        <c:varyColors val="0"/>
        <c:ser>
          <c:idx val="0"/>
          <c:order val="0"/>
          <c:tx>
            <c:strRef>
              <c:f>'EDA - Batch No.'!$H$20</c:f>
              <c:strCache>
                <c:ptCount val="1"/>
                <c:pt idx="0">
                  <c:v>Count</c:v>
                </c:pt>
              </c:strCache>
            </c:strRef>
          </c:tx>
          <c:spPr>
            <a:solidFill>
              <a:schemeClr val="accent4">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'EDA - Batch No.'!$G$21:$G$40</c:f>
              <c:strCache>
                <c:ptCount val="19"/>
                <c:pt idx="0">
                  <c:v>BA0003</c:v>
                </c:pt>
                <c:pt idx="1">
                  <c:v>BA0007</c:v>
                </c:pt>
                <c:pt idx="2">
                  <c:v>BA0010</c:v>
                </c:pt>
                <c:pt idx="3">
                  <c:v>BA0043</c:v>
                </c:pt>
                <c:pt idx="4">
                  <c:v>BA0123</c:v>
                </c:pt>
                <c:pt idx="5">
                  <c:v>BA0143</c:v>
                </c:pt>
                <c:pt idx="6">
                  <c:v>BA0164</c:v>
                </c:pt>
                <c:pt idx="7">
                  <c:v>BA0441</c:v>
                </c:pt>
                <c:pt idx="8">
                  <c:v>BA0443</c:v>
                </c:pt>
                <c:pt idx="9">
                  <c:v>BA0486</c:v>
                </c:pt>
                <c:pt idx="10">
                  <c:v>BA1097</c:v>
                </c:pt>
                <c:pt idx="11">
                  <c:v>BA1102</c:v>
                </c:pt>
                <c:pt idx="12">
                  <c:v>BA1152</c:v>
                </c:pt>
                <c:pt idx="13">
                  <c:v>BA1187</c:v>
                </c:pt>
                <c:pt idx="14">
                  <c:v>BA1192</c:v>
                </c:pt>
                <c:pt idx="15">
                  <c:v>BA1202</c:v>
                </c:pt>
                <c:pt idx="16">
                  <c:v>BA1536</c:v>
                </c:pt>
                <c:pt idx="17">
                  <c:v>BA1669</c:v>
                </c:pt>
                <c:pt idx="18">
                  <c:v>BA1683</c:v>
                </c:pt>
              </c:strCache>
            </c:strRef>
          </c:cat>
          <c:val>
            <c:numRef>
              <c:f>'EDA - Batch No.'!$H$21:$H$40</c:f>
              <c:numCache>
                <c:formatCode>General</c:formatCode>
                <c:ptCount val="19"/>
                <c:pt idx="0">
                  <c:v>2</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numCache>
            </c:numRef>
          </c:val>
          <c:extLst>
            <c:ext xmlns:c16="http://schemas.microsoft.com/office/drawing/2014/chart" uri="{C3380CC4-5D6E-409C-BE32-E72D297353CC}">
              <c16:uniqueId val="{00000002-A96D-4215-BA3D-ED81DB0F4945}"/>
            </c:ext>
          </c:extLst>
        </c:ser>
        <c:ser>
          <c:idx val="1"/>
          <c:order val="1"/>
          <c:tx>
            <c:strRef>
              <c:f>'EDA - Batch No.'!$I$20</c:f>
              <c:strCache>
                <c:ptCount val="1"/>
                <c:pt idx="0">
                  <c:v>% of Total</c:v>
                </c:pt>
              </c:strCache>
            </c:strRef>
          </c:tx>
          <c:spPr>
            <a:noFill/>
            <a:ln>
              <a:noFill/>
            </a:ln>
            <a:effectLst/>
          </c:spPr>
          <c:invertIfNegative val="0"/>
          <c:cat>
            <c:strRef>
              <c:f>'EDA - Batch No.'!$G$21:$G$40</c:f>
              <c:strCache>
                <c:ptCount val="19"/>
                <c:pt idx="0">
                  <c:v>BA0003</c:v>
                </c:pt>
                <c:pt idx="1">
                  <c:v>BA0007</c:v>
                </c:pt>
                <c:pt idx="2">
                  <c:v>BA0010</c:v>
                </c:pt>
                <c:pt idx="3">
                  <c:v>BA0043</c:v>
                </c:pt>
                <c:pt idx="4">
                  <c:v>BA0123</c:v>
                </c:pt>
                <c:pt idx="5">
                  <c:v>BA0143</c:v>
                </c:pt>
                <c:pt idx="6">
                  <c:v>BA0164</c:v>
                </c:pt>
                <c:pt idx="7">
                  <c:v>BA0441</c:v>
                </c:pt>
                <c:pt idx="8">
                  <c:v>BA0443</c:v>
                </c:pt>
                <c:pt idx="9">
                  <c:v>BA0486</c:v>
                </c:pt>
                <c:pt idx="10">
                  <c:v>BA1097</c:v>
                </c:pt>
                <c:pt idx="11">
                  <c:v>BA1102</c:v>
                </c:pt>
                <c:pt idx="12">
                  <c:v>BA1152</c:v>
                </c:pt>
                <c:pt idx="13">
                  <c:v>BA1187</c:v>
                </c:pt>
                <c:pt idx="14">
                  <c:v>BA1192</c:v>
                </c:pt>
                <c:pt idx="15">
                  <c:v>BA1202</c:v>
                </c:pt>
                <c:pt idx="16">
                  <c:v>BA1536</c:v>
                </c:pt>
                <c:pt idx="17">
                  <c:v>BA1669</c:v>
                </c:pt>
                <c:pt idx="18">
                  <c:v>BA1683</c:v>
                </c:pt>
              </c:strCache>
            </c:strRef>
          </c:cat>
          <c:val>
            <c:numRef>
              <c:f>'EDA - Batch No.'!$I$21:$I$40</c:f>
              <c:numCache>
                <c:formatCode>0.0%</c:formatCode>
                <c:ptCount val="19"/>
                <c:pt idx="0">
                  <c:v>0.1</c:v>
                </c:pt>
                <c:pt idx="1">
                  <c:v>0.05</c:v>
                </c:pt>
                <c:pt idx="2">
                  <c:v>0.05</c:v>
                </c:pt>
                <c:pt idx="3">
                  <c:v>0.05</c:v>
                </c:pt>
                <c:pt idx="4">
                  <c:v>0.05</c:v>
                </c:pt>
                <c:pt idx="5">
                  <c:v>0.05</c:v>
                </c:pt>
                <c:pt idx="6">
                  <c:v>0.05</c:v>
                </c:pt>
                <c:pt idx="7">
                  <c:v>0.05</c:v>
                </c:pt>
                <c:pt idx="8">
                  <c:v>0.05</c:v>
                </c:pt>
                <c:pt idx="9">
                  <c:v>0.05</c:v>
                </c:pt>
                <c:pt idx="10">
                  <c:v>0.05</c:v>
                </c:pt>
                <c:pt idx="11">
                  <c:v>0.05</c:v>
                </c:pt>
                <c:pt idx="12">
                  <c:v>0.05</c:v>
                </c:pt>
                <c:pt idx="13">
                  <c:v>0.05</c:v>
                </c:pt>
                <c:pt idx="14">
                  <c:v>0.05</c:v>
                </c:pt>
                <c:pt idx="15">
                  <c:v>0.05</c:v>
                </c:pt>
                <c:pt idx="16">
                  <c:v>0.05</c:v>
                </c:pt>
                <c:pt idx="17">
                  <c:v>0.05</c:v>
                </c:pt>
                <c:pt idx="18">
                  <c:v>0.05</c:v>
                </c:pt>
              </c:numCache>
            </c:numRef>
          </c:val>
          <c:extLst>
            <c:ext xmlns:c16="http://schemas.microsoft.com/office/drawing/2014/chart" uri="{C3380CC4-5D6E-409C-BE32-E72D297353CC}">
              <c16:uniqueId val="{00000003-A96D-4215-BA3D-ED81DB0F4945}"/>
            </c:ext>
          </c:extLst>
        </c:ser>
        <c:dLbls>
          <c:showLegendKey val="0"/>
          <c:showVal val="0"/>
          <c:showCatName val="0"/>
          <c:showSerName val="0"/>
          <c:showPercent val="0"/>
          <c:showBubbleSize val="0"/>
        </c:dLbls>
        <c:gapWidth val="219"/>
        <c:overlap val="100"/>
        <c:axId val="2075011055"/>
        <c:axId val="2075011887"/>
      </c:barChart>
      <c:catAx>
        <c:axId val="2075011055"/>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Batch No.</a:t>
                </a:r>
              </a:p>
            </c:rich>
          </c:tx>
          <c:layout>
            <c:manualLayout>
              <c:xMode val="edge"/>
              <c:yMode val="edge"/>
              <c:x val="0.46073094813481036"/>
              <c:y val="0.91108785725578401"/>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75011887"/>
        <c:crosses val="autoZero"/>
        <c:auto val="1"/>
        <c:lblAlgn val="ctr"/>
        <c:lblOffset val="100"/>
        <c:noMultiLvlLbl val="0"/>
      </c:catAx>
      <c:valAx>
        <c:axId val="2075011887"/>
        <c:scaling>
          <c:orientation val="minMax"/>
          <c:max val="3"/>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Count</a:t>
                </a:r>
              </a:p>
            </c:rich>
          </c:tx>
          <c:layout>
            <c:manualLayout>
              <c:xMode val="edge"/>
              <c:yMode val="edge"/>
              <c:x val="1.9983726485726674E-2"/>
              <c:y val="0.3923922202425223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75011055"/>
        <c:crosses val="autoZero"/>
        <c:crossBetween val="between"/>
        <c:majorUnit val="1"/>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[example_logistics - 28092019.xlsm]EDA - Customer!PivotTable1</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
        <c:idx val="2"/>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pivotFmt>
      <c:pivotFmt>
        <c:idx val="4"/>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pivotFmt>
      <c:pivotFmt>
        <c:idx val="6"/>
        <c:spPr>
          <a:solidFill>
            <a:schemeClr val="accent1">
              <a:lumMod val="75000"/>
            </a:schemeClr>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a:noFill/>
          </a:ln>
          <a:effectLst/>
        </c:spPr>
        <c:marker>
          <c:symbol val="none"/>
        </c:marker>
      </c:pivotFmt>
    </c:pivotFmts>
    <c:plotArea>
      <c:layout>
        <c:manualLayout>
          <c:layoutTarget val="inner"/>
          <c:xMode val="edge"/>
          <c:yMode val="edge"/>
          <c:x val="0.13484544067442361"/>
          <c:y val="6.7011168424610579E-2"/>
          <c:w val="0.81092808608943667"/>
          <c:h val="0.75795839099945961"/>
        </c:manualLayout>
      </c:layout>
      <c:barChart>
        <c:barDir val="col"/>
        <c:grouping val="clustered"/>
        <c:varyColors val="0"/>
        <c:ser>
          <c:idx val="0"/>
          <c:order val="0"/>
          <c:tx>
            <c:strRef>
              <c:f>'EDA - Customer'!$C$12</c:f>
              <c:strCache>
                <c:ptCount val="1"/>
                <c:pt idx="0">
                  <c:v>Count</c:v>
                </c:pt>
              </c:strCache>
            </c:strRef>
          </c:tx>
          <c:spPr>
            <a:solidFill>
              <a:schemeClr val="accent1">
                <a:lumMod val="75000"/>
              </a:schemeClr>
            </a:solidFill>
            <a:ln>
              <a:noFill/>
            </a:ln>
            <a:effectLst/>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'EDA - Customer'!$B$13:$B$16</c:f>
              <c:strCache>
                <c:ptCount val="3"/>
                <c:pt idx="0">
                  <c:v>Customer A</c:v>
                </c:pt>
                <c:pt idx="1">
                  <c:v>Customer B</c:v>
                </c:pt>
                <c:pt idx="2">
                  <c:v>Customer C</c:v>
                </c:pt>
              </c:strCache>
            </c:strRef>
          </c:cat>
          <c:val>
            <c:numRef>
              <c:f>'EDA - Customer'!$C$13:$C$16</c:f>
              <c:numCache>
                <c:formatCode>General</c:formatCode>
                <c:ptCount val="3"/>
                <c:pt idx="0">
                  <c:v>322</c:v>
                </c:pt>
                <c:pt idx="1">
                  <c:v>322</c:v>
                </c:pt>
                <c:pt idx="2">
                  <c:v>322</c:v>
                </c:pt>
              </c:numCache>
            </c:numRef>
          </c:val>
          <c:extLst>
            <c:ext xmlns:c16="http://schemas.microsoft.com/office/drawing/2014/chart" uri="{C3380CC4-5D6E-409C-BE32-E72D297353CC}">
              <c16:uniqueId val="{00000002-6A7C-4174-B45E-B495A0C5980C}"/>
            </c:ext>
          </c:extLst>
        </c:ser>
        <c:ser>
          <c:idx val="1"/>
          <c:order val="1"/>
          <c:tx>
            <c:strRef>
              <c:f>'EDA - Customer'!$D$12</c:f>
              <c:strCache>
                <c:ptCount val="1"/>
                <c:pt idx="0">
                  <c:v>% of Total</c:v>
                </c:pt>
              </c:strCache>
            </c:strRef>
          </c:tx>
          <c:spPr>
            <a:solidFill>
              <a:schemeClr val="accent2"/>
            </a:solidFill>
            <a:ln>
              <a:noFill/>
            </a:ln>
            <a:effectLst/>
          </c:spPr>
          <c:invertIfNegative val="0"/>
          <c:cat>
            <c:strRef>
              <c:f>'EDA - Customer'!$B$13:$B$16</c:f>
              <c:strCache>
                <c:ptCount val="3"/>
                <c:pt idx="0">
                  <c:v>Customer A</c:v>
                </c:pt>
                <c:pt idx="1">
                  <c:v>Customer B</c:v>
                </c:pt>
                <c:pt idx="2">
                  <c:v>Customer C</c:v>
                </c:pt>
              </c:strCache>
            </c:strRef>
          </c:cat>
          <c:val>
            <c:numRef>
              <c:f>'EDA - Customer'!$D$13:$D$16</c:f>
              <c:numCache>
                <c:formatCode>0.0%</c:formatCode>
                <c:ptCount val="3"/>
                <c:pt idx="0">
                  <c:v>0.33333333333333331</c:v>
                </c:pt>
                <c:pt idx="1">
                  <c:v>0.33333333333333331</c:v>
                </c:pt>
                <c:pt idx="2">
                  <c:v>0.33333333333333331</c:v>
                </c:pt>
              </c:numCache>
            </c:numRef>
          </c:val>
          <c:extLst>
            <c:ext xmlns:c16="http://schemas.microsoft.com/office/drawing/2014/chart" uri="{C3380CC4-5D6E-409C-BE32-E72D297353CC}">
              <c16:uniqueId val="{00000003-6A7C-4174-B45E-B495A0C5980C}"/>
            </c:ext>
          </c:extLst>
        </c:ser>
        <c:dLbls>
          <c:showLegendKey val="0"/>
          <c:showVal val="0"/>
          <c:showCatName val="0"/>
          <c:showSerName val="0"/>
          <c:showPercent val="0"/>
          <c:showBubbleSize val="0"/>
        </c:dLbls>
        <c:gapWidth val="219"/>
        <c:overlap val="100"/>
        <c:axId val="2014655791"/>
        <c:axId val="2014656207"/>
      </c:barChart>
      <c:catAx>
        <c:axId val="2014655791"/>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Customer</a:t>
                </a:r>
              </a:p>
            </c:rich>
          </c:tx>
          <c:layout>
            <c:manualLayout>
              <c:xMode val="edge"/>
              <c:yMode val="edge"/>
              <c:x val="0.46888353899189661"/>
              <c:y val="0.90839347299589923"/>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14656207"/>
        <c:crosses val="autoZero"/>
        <c:auto val="1"/>
        <c:lblAlgn val="ctr"/>
        <c:lblOffset val="100"/>
        <c:noMultiLvlLbl val="0"/>
      </c:catAx>
      <c:valAx>
        <c:axId val="2014656207"/>
        <c:scaling>
          <c:orientation val="minMax"/>
          <c:max val="350"/>
          <c:min val="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sz="1000">
                    <a:solidFill>
                      <a:sysClr val="windowText" lastClr="000000"/>
                    </a:solidFill>
                  </a:rPr>
                  <a:t>Count</a:t>
                </a:r>
              </a:p>
            </c:rich>
          </c:tx>
          <c:layout>
            <c:manualLayout>
              <c:xMode val="edge"/>
              <c:yMode val="edge"/>
              <c:x val="1.3046544181691159E-2"/>
              <c:y val="0.4001121293990923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14655791"/>
        <c:crosses val="autoZero"/>
        <c:crossBetween val="between"/>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[example_logistics - 28092019.xlsm]EDA - Customer!PivotTable4</c:name>
    <c:fmtId val="8"/>
  </c:pivotSource>
  <c:chart>
    <c:autoTitleDeleted val="0"/>
    <c:pivotFmts>
      <c:pivotFmt>
        <c:idx val="0"/>
        <c:spPr>
          <a:solidFill>
            <a:schemeClr val="accent1"/>
          </a:solidFill>
          <a:ln>
            <a:noFill/>
          </a:ln>
          <a:effectLst/>
        </c:spPr>
        <c:marker>
          <c:symbol val="none"/>
        </c:marker>
      </c:pivotFmt>
      <c:pivotFmt>
        <c:idx val="1"/>
        <c:spPr>
          <a:noFill/>
          <a:ln>
            <a:solidFill>
              <a:schemeClr val="tx1"/>
            </a:solidFill>
          </a:ln>
          <a:effectLst/>
        </c:spPr>
        <c:marker>
          <c:symbol val="none"/>
        </c:marker>
      </c:pivotFmt>
      <c:pivotFmt>
        <c:idx val="2"/>
        <c:spPr>
          <a:noFill/>
          <a:ln>
            <a:noFill/>
          </a:ln>
          <a:effectLst/>
        </c:spPr>
        <c:marker>
          <c:symbol val="none"/>
        </c:marker>
      </c:pivotFmt>
      <c:pivotFmt>
        <c:idx val="3"/>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no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4">
              <a:lumMod val="60000"/>
              <a:lumOff val="40000"/>
            </a:schemeClr>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noFill/>
          <a:ln>
            <a:noFill/>
          </a:ln>
          <a:effectLst/>
        </c:spPr>
        <c:marker>
          <c:symbol val="none"/>
        </c:marker>
      </c:pivotFmt>
    </c:pivotFmts>
    <c:plotArea>
      <c:layout>
        <c:manualLayout>
          <c:layoutTarget val="inner"/>
          <c:xMode val="edge"/>
          <c:yMode val="edge"/>
          <c:x val="0.11927149242657473"/>
          <c:y val="8.7962962962962965E-2"/>
          <c:w val="0.82113665886214882"/>
          <c:h val="0.75012111226251921"/>
        </c:manualLayout>
      </c:layout>
      <c:barChart>
        <c:barDir val="col"/>
        <c:grouping val="clustered"/>
        <c:varyColors val="0"/>
        <c:ser>
          <c:idx val="0"/>
          <c:order val="0"/>
          <c:tx>
            <c:strRef>
              <c:f>'EDA - Customer'!$H$12</c:f>
              <c:strCache>
                <c:ptCount val="1"/>
                <c:pt idx="0">
                  <c:v>Count</c:v>
                </c:pt>
              </c:strCache>
            </c:strRef>
          </c:tx>
          <c:spPr>
            <a:solidFill>
              <a:schemeClr val="accent4">
                <a:lumMod val="60000"/>
                <a:lumOff val="40000"/>
              </a:schemeClr>
            </a:solidFill>
            <a:ln>
              <a:noFill/>
            </a:ln>
            <a:effectLst/>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'EDA - Customer'!$G$13:$G$16</c:f>
              <c:strCache>
                <c:ptCount val="3"/>
                <c:pt idx="0">
                  <c:v>Customer A</c:v>
                </c:pt>
                <c:pt idx="1">
                  <c:v>Customer B</c:v>
                </c:pt>
                <c:pt idx="2">
                  <c:v>Customer C</c:v>
                </c:pt>
              </c:strCache>
            </c:strRef>
          </c:cat>
          <c:val>
            <c:numRef>
              <c:f>'EDA - Customer'!$H$13:$H$16</c:f>
              <c:numCache>
                <c:formatCode>General</c:formatCode>
                <c:ptCount val="3"/>
                <c:pt idx="0">
                  <c:v>7</c:v>
                </c:pt>
                <c:pt idx="1">
                  <c:v>4</c:v>
                </c:pt>
                <c:pt idx="2">
                  <c:v>9</c:v>
                </c:pt>
              </c:numCache>
            </c:numRef>
          </c:val>
          <c:extLst>
            <c:ext xmlns:c16="http://schemas.microsoft.com/office/drawing/2014/chart" uri="{C3380CC4-5D6E-409C-BE32-E72D297353CC}">
              <c16:uniqueId val="{00000002-5F6D-42CC-9179-ABCDCF0F5E6C}"/>
            </c:ext>
          </c:extLst>
        </c:ser>
        <c:ser>
          <c:idx val="1"/>
          <c:order val="1"/>
          <c:tx>
            <c:strRef>
              <c:f>'EDA - Customer'!$I$12</c:f>
              <c:strCache>
                <c:ptCount val="1"/>
                <c:pt idx="0">
                  <c:v>% of Total</c:v>
                </c:pt>
              </c:strCache>
            </c:strRef>
          </c:tx>
          <c:spPr>
            <a:noFill/>
            <a:ln>
              <a:noFill/>
            </a:ln>
            <a:effectLst/>
          </c:spPr>
          <c:invertIfNegative val="0"/>
          <c:cat>
            <c:strRef>
              <c:f>'EDA - Customer'!$G$13:$G$16</c:f>
              <c:strCache>
                <c:ptCount val="3"/>
                <c:pt idx="0">
                  <c:v>Customer A</c:v>
                </c:pt>
                <c:pt idx="1">
                  <c:v>Customer B</c:v>
                </c:pt>
                <c:pt idx="2">
                  <c:v>Customer C</c:v>
                </c:pt>
              </c:strCache>
            </c:strRef>
          </c:cat>
          <c:val>
            <c:numRef>
              <c:f>'EDA - Customer'!$I$13:$I$16</c:f>
              <c:numCache>
                <c:formatCode>0.0%</c:formatCode>
                <c:ptCount val="3"/>
                <c:pt idx="0">
                  <c:v>0.35</c:v>
                </c:pt>
                <c:pt idx="1">
                  <c:v>0.2</c:v>
                </c:pt>
                <c:pt idx="2">
                  <c:v>0.45</c:v>
                </c:pt>
              </c:numCache>
            </c:numRef>
          </c:val>
          <c:extLst>
            <c:ext xmlns:c16="http://schemas.microsoft.com/office/drawing/2014/chart" uri="{C3380CC4-5D6E-409C-BE32-E72D297353CC}">
              <c16:uniqueId val="{00000003-5F6D-42CC-9179-ABCDCF0F5E6C}"/>
            </c:ext>
          </c:extLst>
        </c:ser>
        <c:dLbls>
          <c:showLegendKey val="0"/>
          <c:showVal val="0"/>
          <c:showCatName val="0"/>
          <c:showSerName val="0"/>
          <c:showPercent val="0"/>
          <c:showBubbleSize val="0"/>
        </c:dLbls>
        <c:gapWidth val="219"/>
        <c:overlap val="100"/>
        <c:axId val="2075011055"/>
        <c:axId val="2075011887"/>
      </c:barChart>
      <c:catAx>
        <c:axId val="2075011055"/>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Customer</a:t>
                </a:r>
              </a:p>
            </c:rich>
          </c:tx>
          <c:layout>
            <c:manualLayout>
              <c:xMode val="edge"/>
              <c:yMode val="edge"/>
              <c:x val="0.46073094813481036"/>
              <c:y val="0.91108785725578401"/>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75011887"/>
        <c:crosses val="autoZero"/>
        <c:auto val="1"/>
        <c:lblAlgn val="ctr"/>
        <c:lblOffset val="100"/>
        <c:noMultiLvlLbl val="0"/>
      </c:catAx>
      <c:valAx>
        <c:axId val="2075011887"/>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Count</a:t>
                </a:r>
              </a:p>
            </c:rich>
          </c:tx>
          <c:layout>
            <c:manualLayout>
              <c:xMode val="edge"/>
              <c:yMode val="edge"/>
              <c:x val="1.9983726485726674E-2"/>
              <c:y val="0.3923922202425223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75011055"/>
        <c:crosses val="autoZero"/>
        <c:crossBetween val="between"/>
        <c:majorUnit val="2"/>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[example_logistics - 28092019.xlsm]EDA - Status Code!PivotTable1</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
        <c:idx val="2"/>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pivotFmt>
      <c:pivotFmt>
        <c:idx val="4"/>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pivotFmt>
      <c:pivotFmt>
        <c:idx val="6"/>
        <c:spPr>
          <a:solidFill>
            <a:schemeClr val="accent1">
              <a:lumMod val="75000"/>
            </a:schemeClr>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a:noFill/>
          </a:ln>
          <a:effectLst/>
        </c:spPr>
        <c:marker>
          <c:symbol val="none"/>
        </c:marker>
      </c:pivotFmt>
    </c:pivotFmts>
    <c:plotArea>
      <c:layout>
        <c:manualLayout>
          <c:layoutTarget val="inner"/>
          <c:xMode val="edge"/>
          <c:yMode val="edge"/>
          <c:x val="0.13484544067442361"/>
          <c:y val="6.7011168424610579E-2"/>
          <c:w val="0.81092808608943667"/>
          <c:h val="0.7795217487567967"/>
        </c:manualLayout>
      </c:layout>
      <c:barChart>
        <c:barDir val="col"/>
        <c:grouping val="clustered"/>
        <c:varyColors val="0"/>
        <c:ser>
          <c:idx val="0"/>
          <c:order val="0"/>
          <c:tx>
            <c:strRef>
              <c:f>'EDA - Status Code'!$C$12</c:f>
              <c:strCache>
                <c:ptCount val="1"/>
                <c:pt idx="0">
                  <c:v>Count</c:v>
                </c:pt>
              </c:strCache>
            </c:strRef>
          </c:tx>
          <c:spPr>
            <a:solidFill>
              <a:schemeClr val="accent1">
                <a:lumMod val="75000"/>
              </a:schemeClr>
            </a:solidFill>
            <a:ln>
              <a:noFill/>
            </a:ln>
            <a:effectLst/>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'EDA - Status Code'!$B$13:$B$15</c:f>
              <c:strCache>
                <c:ptCount val="2"/>
                <c:pt idx="0">
                  <c:v>0000001</c:v>
                </c:pt>
                <c:pt idx="1">
                  <c:v>0000002</c:v>
                </c:pt>
              </c:strCache>
            </c:strRef>
          </c:cat>
          <c:val>
            <c:numRef>
              <c:f>'EDA - Status Code'!$C$13:$C$15</c:f>
              <c:numCache>
                <c:formatCode>General</c:formatCode>
                <c:ptCount val="2"/>
                <c:pt idx="0">
                  <c:v>916</c:v>
                </c:pt>
                <c:pt idx="1">
                  <c:v>50</c:v>
                </c:pt>
              </c:numCache>
            </c:numRef>
          </c:val>
          <c:extLst>
            <c:ext xmlns:c16="http://schemas.microsoft.com/office/drawing/2014/chart" uri="{C3380CC4-5D6E-409C-BE32-E72D297353CC}">
              <c16:uniqueId val="{00000002-2619-40E5-8C21-B590EBF261AD}"/>
            </c:ext>
          </c:extLst>
        </c:ser>
        <c:ser>
          <c:idx val="1"/>
          <c:order val="1"/>
          <c:tx>
            <c:strRef>
              <c:f>'EDA - Status Code'!$D$12</c:f>
              <c:strCache>
                <c:ptCount val="1"/>
                <c:pt idx="0">
                  <c:v>% of Total</c:v>
                </c:pt>
              </c:strCache>
            </c:strRef>
          </c:tx>
          <c:spPr>
            <a:solidFill>
              <a:schemeClr val="accent2"/>
            </a:solidFill>
            <a:ln>
              <a:noFill/>
            </a:ln>
            <a:effectLst/>
          </c:spPr>
          <c:invertIfNegative val="0"/>
          <c:cat>
            <c:strRef>
              <c:f>'EDA - Status Code'!$B$13:$B$15</c:f>
              <c:strCache>
                <c:ptCount val="2"/>
                <c:pt idx="0">
                  <c:v>0000001</c:v>
                </c:pt>
                <c:pt idx="1">
                  <c:v>0000002</c:v>
                </c:pt>
              </c:strCache>
            </c:strRef>
          </c:cat>
          <c:val>
            <c:numRef>
              <c:f>'EDA - Status Code'!$D$13:$D$15</c:f>
              <c:numCache>
                <c:formatCode>0.0%</c:formatCode>
                <c:ptCount val="2"/>
                <c:pt idx="0">
                  <c:v>0.94824016563146996</c:v>
                </c:pt>
                <c:pt idx="1">
                  <c:v>5.1759834368530024E-2</c:v>
                </c:pt>
              </c:numCache>
            </c:numRef>
          </c:val>
          <c:extLst>
            <c:ext xmlns:c16="http://schemas.microsoft.com/office/drawing/2014/chart" uri="{C3380CC4-5D6E-409C-BE32-E72D297353CC}">
              <c16:uniqueId val="{00000003-2619-40E5-8C21-B590EBF261AD}"/>
            </c:ext>
          </c:extLst>
        </c:ser>
        <c:dLbls>
          <c:showLegendKey val="0"/>
          <c:showVal val="0"/>
          <c:showCatName val="0"/>
          <c:showSerName val="0"/>
          <c:showPercent val="0"/>
          <c:showBubbleSize val="0"/>
        </c:dLbls>
        <c:gapWidth val="219"/>
        <c:overlap val="100"/>
        <c:axId val="2014655791"/>
        <c:axId val="2014656207"/>
      </c:barChart>
      <c:catAx>
        <c:axId val="2014655791"/>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Status Code</a:t>
                </a:r>
              </a:p>
            </c:rich>
          </c:tx>
          <c:layout>
            <c:manualLayout>
              <c:xMode val="edge"/>
              <c:yMode val="edge"/>
              <c:x val="0.48964840109827823"/>
              <c:y val="0.90839348316142843"/>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14656207"/>
        <c:crosses val="autoZero"/>
        <c:auto val="1"/>
        <c:lblAlgn val="ctr"/>
        <c:lblOffset val="100"/>
        <c:noMultiLvlLbl val="0"/>
      </c:catAx>
      <c:valAx>
        <c:axId val="2014656207"/>
        <c:scaling>
          <c:orientation val="minMax"/>
          <c:max val="1000"/>
          <c:min val="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sz="1000">
                    <a:solidFill>
                      <a:sysClr val="windowText" lastClr="000000"/>
                    </a:solidFill>
                  </a:rPr>
                  <a:t>Count</a:t>
                </a:r>
              </a:p>
            </c:rich>
          </c:tx>
          <c:layout>
            <c:manualLayout>
              <c:xMode val="edge"/>
              <c:yMode val="edge"/>
              <c:x val="1.3046544181691159E-2"/>
              <c:y val="0.4001121293990923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14655791"/>
        <c:crosses val="autoZero"/>
        <c:crossBetween val="between"/>
        <c:majorUnit val="200"/>
      </c:valAx>
      <c:spPr>
        <a:noFill/>
        <a:ln>
          <a:solidFill>
            <a:schemeClr val="tx1"/>
          </a:solid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[example_logistics - 28092019.xlsm]EDA - Status Code!PivotTable4</c:name>
    <c:fmtId val="8"/>
  </c:pivotSource>
  <c:chart>
    <c:autoTitleDeleted val="0"/>
    <c:pivotFmts>
      <c:pivotFmt>
        <c:idx val="0"/>
        <c:spPr>
          <a:solidFill>
            <a:schemeClr val="accent1"/>
          </a:solidFill>
          <a:ln>
            <a:noFill/>
          </a:ln>
          <a:effectLst/>
        </c:spPr>
        <c:marker>
          <c:symbol val="none"/>
        </c:marker>
      </c:pivotFmt>
      <c:pivotFmt>
        <c:idx val="1"/>
        <c:spPr>
          <a:noFill/>
          <a:ln>
            <a:solidFill>
              <a:schemeClr val="tx1"/>
            </a:solidFill>
          </a:ln>
          <a:effectLst/>
        </c:spPr>
        <c:marker>
          <c:symbol val="none"/>
        </c:marker>
      </c:pivotFmt>
      <c:pivotFmt>
        <c:idx val="2"/>
        <c:spPr>
          <a:noFill/>
          <a:ln>
            <a:noFill/>
          </a:ln>
          <a:effectLst/>
        </c:spPr>
        <c:marker>
          <c:symbol val="none"/>
        </c:marker>
      </c:pivotFmt>
      <c:pivotFmt>
        <c:idx val="3"/>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noFill/>
          <a:ln>
            <a:noFill/>
          </a:ln>
          <a:effectLst/>
        </c:spPr>
        <c:marker>
          <c:symbol val="none"/>
        </c:marker>
      </c:pivotFmt>
      <c:pivotFmt>
        <c:idx val="6"/>
        <c:spPr>
          <a:solidFill>
            <a:schemeClr val="accent4">
              <a:lumMod val="60000"/>
              <a:lumOff val="40000"/>
            </a:schemeClr>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noFill/>
          <a:ln>
            <a:noFill/>
          </a:ln>
          <a:effectLst/>
        </c:spPr>
        <c:marker>
          <c:symbol val="none"/>
        </c:marker>
      </c:pivotFmt>
    </c:pivotFmts>
    <c:plotArea>
      <c:layout>
        <c:manualLayout>
          <c:layoutTarget val="inner"/>
          <c:xMode val="edge"/>
          <c:yMode val="edge"/>
          <c:x val="0.12814414402665616"/>
          <c:y val="8.7962962962962965E-2"/>
          <c:w val="0.81226400726206738"/>
          <c:h val="0.75012111226251921"/>
        </c:manualLayout>
      </c:layout>
      <c:barChart>
        <c:barDir val="col"/>
        <c:grouping val="clustered"/>
        <c:varyColors val="0"/>
        <c:ser>
          <c:idx val="0"/>
          <c:order val="0"/>
          <c:tx>
            <c:strRef>
              <c:f>'EDA - Status Code'!$H$12</c:f>
              <c:strCache>
                <c:ptCount val="1"/>
                <c:pt idx="0">
                  <c:v>Count</c:v>
                </c:pt>
              </c:strCache>
            </c:strRef>
          </c:tx>
          <c:spPr>
            <a:solidFill>
              <a:schemeClr val="accent4">
                <a:lumMod val="60000"/>
                <a:lumOff val="40000"/>
              </a:schemeClr>
            </a:solidFill>
            <a:ln>
              <a:noFill/>
            </a:ln>
            <a:effectLst/>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'EDA - Status Code'!$G$13:$G$14</c:f>
              <c:strCache>
                <c:ptCount val="1"/>
                <c:pt idx="0">
                  <c:v>0000001</c:v>
                </c:pt>
              </c:strCache>
            </c:strRef>
          </c:cat>
          <c:val>
            <c:numRef>
              <c:f>'EDA - Status Code'!$H$13:$H$14</c:f>
              <c:numCache>
                <c:formatCode>General</c:formatCode>
                <c:ptCount val="1"/>
                <c:pt idx="0">
                  <c:v>20</c:v>
                </c:pt>
              </c:numCache>
            </c:numRef>
          </c:val>
          <c:extLst>
            <c:ext xmlns:c16="http://schemas.microsoft.com/office/drawing/2014/chart" uri="{C3380CC4-5D6E-409C-BE32-E72D297353CC}">
              <c16:uniqueId val="{00000002-60ED-4A48-B608-BB198444EA5A}"/>
            </c:ext>
          </c:extLst>
        </c:ser>
        <c:ser>
          <c:idx val="1"/>
          <c:order val="1"/>
          <c:tx>
            <c:strRef>
              <c:f>'EDA - Status Code'!$I$12</c:f>
              <c:strCache>
                <c:ptCount val="1"/>
                <c:pt idx="0">
                  <c:v>% of Total</c:v>
                </c:pt>
              </c:strCache>
            </c:strRef>
          </c:tx>
          <c:spPr>
            <a:noFill/>
            <a:ln>
              <a:noFill/>
            </a:ln>
            <a:effectLst/>
          </c:spPr>
          <c:invertIfNegative val="0"/>
          <c:cat>
            <c:strRef>
              <c:f>'EDA - Status Code'!$G$13:$G$14</c:f>
              <c:strCache>
                <c:ptCount val="1"/>
                <c:pt idx="0">
                  <c:v>0000001</c:v>
                </c:pt>
              </c:strCache>
            </c:strRef>
          </c:cat>
          <c:val>
            <c:numRef>
              <c:f>'EDA - Status Code'!$I$13:$I$14</c:f>
              <c:numCache>
                <c:formatCode>0.0%</c:formatCode>
                <c:ptCount val="1"/>
                <c:pt idx="0">
                  <c:v>1</c:v>
                </c:pt>
              </c:numCache>
            </c:numRef>
          </c:val>
          <c:extLst>
            <c:ext xmlns:c16="http://schemas.microsoft.com/office/drawing/2014/chart" uri="{C3380CC4-5D6E-409C-BE32-E72D297353CC}">
              <c16:uniqueId val="{00000003-60ED-4A48-B608-BB198444EA5A}"/>
            </c:ext>
          </c:extLst>
        </c:ser>
        <c:dLbls>
          <c:showLegendKey val="0"/>
          <c:showVal val="0"/>
          <c:showCatName val="0"/>
          <c:showSerName val="0"/>
          <c:showPercent val="0"/>
          <c:showBubbleSize val="0"/>
        </c:dLbls>
        <c:gapWidth val="219"/>
        <c:overlap val="100"/>
        <c:axId val="2075011055"/>
        <c:axId val="2075011887"/>
      </c:barChart>
      <c:catAx>
        <c:axId val="2075011055"/>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Status</a:t>
                </a:r>
                <a:r>
                  <a:rPr lang="en-GB" baseline="0">
                    <a:solidFill>
                      <a:sysClr val="windowText" lastClr="000000"/>
                    </a:solidFill>
                  </a:rPr>
                  <a:t> Code</a:t>
                </a:r>
                <a:endParaRPr lang="en-GB">
                  <a:solidFill>
                    <a:sysClr val="windowText" lastClr="000000"/>
                  </a:solidFill>
                </a:endParaRPr>
              </a:p>
            </c:rich>
          </c:tx>
          <c:layout>
            <c:manualLayout>
              <c:xMode val="edge"/>
              <c:yMode val="edge"/>
              <c:x val="0.46073094813481036"/>
              <c:y val="0.91108785725578401"/>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75011887"/>
        <c:crosses val="autoZero"/>
        <c:auto val="1"/>
        <c:lblAlgn val="ctr"/>
        <c:lblOffset val="100"/>
        <c:noMultiLvlLbl val="0"/>
      </c:catAx>
      <c:valAx>
        <c:axId val="2075011887"/>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Count</a:t>
                </a:r>
              </a:p>
            </c:rich>
          </c:tx>
          <c:layout>
            <c:manualLayout>
              <c:xMode val="edge"/>
              <c:yMode val="edge"/>
              <c:x val="1.9983726485726674E-2"/>
              <c:y val="0.3923922202425223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75011055"/>
        <c:crosses val="autoZero"/>
        <c:crossBetween val="between"/>
      </c:valAx>
      <c:spPr>
        <a:noFill/>
        <a:ln>
          <a:solidFill>
            <a:schemeClr val="tx1"/>
          </a:solid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[example_logistics - 28092019.xlsm]EDA - Arrival Date!PivotTable1</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
        <c:idx val="2"/>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pivotFmt>
      <c:pivotFmt>
        <c:idx val="4"/>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pivotFmt>
      <c:pivotFmt>
        <c:idx val="6"/>
        <c:spPr>
          <a:solidFill>
            <a:schemeClr val="accent1"/>
          </a:solidFill>
          <a:ln w="28575" cap="rnd">
            <a:solidFill>
              <a:schemeClr val="accent1">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no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chemeClr val="accent1">
                <a:lumMod val="75000"/>
              </a:schemeClr>
            </a:solidFill>
            <a:round/>
          </a:ln>
          <a:effectLst/>
        </c:spPr>
        <c:marker>
          <c:symbol val="none"/>
        </c:marker>
      </c:pivotFmt>
    </c:pivotFmts>
    <c:plotArea>
      <c:layout>
        <c:manualLayout>
          <c:layoutTarget val="inner"/>
          <c:xMode val="edge"/>
          <c:yMode val="edge"/>
          <c:x val="0.12001344455534048"/>
          <c:y val="6.7011168424610579E-2"/>
          <c:w val="0.82576010437982783"/>
          <c:h val="0.61132765011824175"/>
        </c:manualLayout>
      </c:layout>
      <c:lineChart>
        <c:grouping val="standard"/>
        <c:varyColors val="0"/>
        <c:ser>
          <c:idx val="0"/>
          <c:order val="0"/>
          <c:tx>
            <c:strRef>
              <c:f>'EDA - Arrival Date'!$C$21</c:f>
              <c:strCache>
                <c:ptCount val="1"/>
                <c:pt idx="0">
                  <c:v>Count</c:v>
                </c:pt>
              </c:strCache>
            </c:strRef>
          </c:tx>
          <c:spPr>
            <a:ln w="28575" cap="rnd">
              <a:solidFill>
                <a:schemeClr val="accent1"/>
              </a:solidFill>
              <a:round/>
            </a:ln>
            <a:effectLst/>
          </c:spPr>
          <c:marker>
            <c:symbol val="none"/>
          </c:marker>
          <c:cat>
            <c:multiLvlStrRef>
              <c:f>'EDA - Arrival Date'!$B$22:$B$86</c:f>
              <c:multiLvlStrCache>
                <c:ptCount val="60"/>
                <c:lvl>
                  <c:pt idx="0">
                    <c:v>14-May</c:v>
                  </c:pt>
                  <c:pt idx="1">
                    <c:v>15-May</c:v>
                  </c:pt>
                  <c:pt idx="2">
                    <c:v>16-May</c:v>
                  </c:pt>
                  <c:pt idx="3">
                    <c:v>17-May</c:v>
                  </c:pt>
                  <c:pt idx="4">
                    <c:v>20-May</c:v>
                  </c:pt>
                  <c:pt idx="5">
                    <c:v>21-May</c:v>
                  </c:pt>
                  <c:pt idx="6">
                    <c:v>22-May</c:v>
                  </c:pt>
                  <c:pt idx="7">
                    <c:v>23-May</c:v>
                  </c:pt>
                  <c:pt idx="8">
                    <c:v>24-May</c:v>
                  </c:pt>
                  <c:pt idx="9">
                    <c:v>27-May</c:v>
                  </c:pt>
                  <c:pt idx="10">
                    <c:v>28-May</c:v>
                  </c:pt>
                  <c:pt idx="11">
                    <c:v>29-May</c:v>
                  </c:pt>
                  <c:pt idx="12">
                    <c:v>31-May</c:v>
                  </c:pt>
                  <c:pt idx="13">
                    <c:v>03-Jun</c:v>
                  </c:pt>
                  <c:pt idx="14">
                    <c:v>04-Jun</c:v>
                  </c:pt>
                  <c:pt idx="15">
                    <c:v>05-Jun</c:v>
                  </c:pt>
                  <c:pt idx="16">
                    <c:v>06-Jun</c:v>
                  </c:pt>
                  <c:pt idx="17">
                    <c:v>07-Jun</c:v>
                  </c:pt>
                  <c:pt idx="18">
                    <c:v>11-Jun</c:v>
                  </c:pt>
                  <c:pt idx="19">
                    <c:v>12-Jun</c:v>
                  </c:pt>
                  <c:pt idx="20">
                    <c:v>13-Jun</c:v>
                  </c:pt>
                  <c:pt idx="21">
                    <c:v>14-Jun</c:v>
                  </c:pt>
                  <c:pt idx="22">
                    <c:v>17-Jun</c:v>
                  </c:pt>
                  <c:pt idx="23">
                    <c:v>18-Jun</c:v>
                  </c:pt>
                  <c:pt idx="24">
                    <c:v>19-Jun</c:v>
                  </c:pt>
                  <c:pt idx="25">
                    <c:v>20-Jun</c:v>
                  </c:pt>
                  <c:pt idx="26">
                    <c:v>21-Jun</c:v>
                  </c:pt>
                  <c:pt idx="27">
                    <c:v>24-Jun</c:v>
                  </c:pt>
                  <c:pt idx="28">
                    <c:v>25-Jun</c:v>
                  </c:pt>
                  <c:pt idx="29">
                    <c:v>26-Jun</c:v>
                  </c:pt>
                  <c:pt idx="30">
                    <c:v>27-Jun</c:v>
                  </c:pt>
                  <c:pt idx="31">
                    <c:v>28-Jun</c:v>
                  </c:pt>
                  <c:pt idx="32">
                    <c:v>01-Jul</c:v>
                  </c:pt>
                  <c:pt idx="33">
                    <c:v>02-Jul</c:v>
                  </c:pt>
                  <c:pt idx="34">
                    <c:v>03-Jul</c:v>
                  </c:pt>
                  <c:pt idx="35">
                    <c:v>04-Jul</c:v>
                  </c:pt>
                  <c:pt idx="36">
                    <c:v>05-Jul</c:v>
                  </c:pt>
                  <c:pt idx="37">
                    <c:v>08-Jul</c:v>
                  </c:pt>
                  <c:pt idx="38">
                    <c:v>09-Jul</c:v>
                  </c:pt>
                  <c:pt idx="39">
                    <c:v>10-Jul</c:v>
                  </c:pt>
                  <c:pt idx="40">
                    <c:v>11-Jul</c:v>
                  </c:pt>
                  <c:pt idx="41">
                    <c:v>12-Jul</c:v>
                  </c:pt>
                  <c:pt idx="42">
                    <c:v>15-Jul</c:v>
                  </c:pt>
                  <c:pt idx="43">
                    <c:v>16-Jul</c:v>
                  </c:pt>
                  <c:pt idx="44">
                    <c:v>17-Jul</c:v>
                  </c:pt>
                  <c:pt idx="45">
                    <c:v>18-Jul</c:v>
                  </c:pt>
                  <c:pt idx="46">
                    <c:v>19-Jul</c:v>
                  </c:pt>
                  <c:pt idx="47">
                    <c:v>22-Jul</c:v>
                  </c:pt>
                  <c:pt idx="48">
                    <c:v>23-Jul</c:v>
                  </c:pt>
                  <c:pt idx="49">
                    <c:v>24-Jul</c:v>
                  </c:pt>
                  <c:pt idx="50">
                    <c:v>25-Jul</c:v>
                  </c:pt>
                  <c:pt idx="51">
                    <c:v>26-Jul</c:v>
                  </c:pt>
                  <c:pt idx="52">
                    <c:v>27-Jul</c:v>
                  </c:pt>
                  <c:pt idx="53">
                    <c:v>29-Jul</c:v>
                  </c:pt>
                  <c:pt idx="54">
                    <c:v>30-Jul</c:v>
                  </c:pt>
                  <c:pt idx="55">
                    <c:v>31-Jul</c:v>
                  </c:pt>
                  <c:pt idx="56">
                    <c:v>01-Aug</c:v>
                  </c:pt>
                  <c:pt idx="57">
                    <c:v>02-Aug</c:v>
                  </c:pt>
                  <c:pt idx="58">
                    <c:v>05-Aug</c:v>
                  </c:pt>
                  <c:pt idx="59">
                    <c:v>06-Aug</c:v>
                  </c:pt>
                </c:lvl>
                <c:lvl>
                  <c:pt idx="0">
                    <c:v>May</c:v>
                  </c:pt>
                  <c:pt idx="13">
                    <c:v>Jun</c:v>
                  </c:pt>
                  <c:pt idx="32">
                    <c:v>Jul</c:v>
                  </c:pt>
                  <c:pt idx="56">
                    <c:v>Aug</c:v>
                  </c:pt>
                </c:lvl>
              </c:multiLvlStrCache>
            </c:multiLvlStrRef>
          </c:cat>
          <c:val>
            <c:numRef>
              <c:f>'EDA - Arrival Date'!$C$22:$C$86</c:f>
              <c:numCache>
                <c:formatCode>General</c:formatCode>
                <c:ptCount val="60"/>
                <c:pt idx="0">
                  <c:v>6</c:v>
                </c:pt>
                <c:pt idx="1">
                  <c:v>19</c:v>
                </c:pt>
                <c:pt idx="2">
                  <c:v>15</c:v>
                </c:pt>
                <c:pt idx="3">
                  <c:v>21</c:v>
                </c:pt>
                <c:pt idx="4">
                  <c:v>25</c:v>
                </c:pt>
                <c:pt idx="5">
                  <c:v>39</c:v>
                </c:pt>
                <c:pt idx="6">
                  <c:v>21</c:v>
                </c:pt>
                <c:pt idx="7">
                  <c:v>24</c:v>
                </c:pt>
                <c:pt idx="8">
                  <c:v>24</c:v>
                </c:pt>
                <c:pt idx="9">
                  <c:v>30</c:v>
                </c:pt>
                <c:pt idx="10">
                  <c:v>5</c:v>
                </c:pt>
                <c:pt idx="11">
                  <c:v>19</c:v>
                </c:pt>
                <c:pt idx="12">
                  <c:v>12</c:v>
                </c:pt>
                <c:pt idx="13">
                  <c:v>16</c:v>
                </c:pt>
                <c:pt idx="14">
                  <c:v>9</c:v>
                </c:pt>
                <c:pt idx="15">
                  <c:v>15</c:v>
                </c:pt>
                <c:pt idx="16">
                  <c:v>16</c:v>
                </c:pt>
                <c:pt idx="17">
                  <c:v>12</c:v>
                </c:pt>
                <c:pt idx="18">
                  <c:v>16</c:v>
                </c:pt>
                <c:pt idx="19">
                  <c:v>24</c:v>
                </c:pt>
                <c:pt idx="20">
                  <c:v>12</c:v>
                </c:pt>
                <c:pt idx="21">
                  <c:v>14</c:v>
                </c:pt>
                <c:pt idx="22">
                  <c:v>19</c:v>
                </c:pt>
                <c:pt idx="23">
                  <c:v>27</c:v>
                </c:pt>
                <c:pt idx="24">
                  <c:v>10</c:v>
                </c:pt>
                <c:pt idx="25">
                  <c:v>23</c:v>
                </c:pt>
                <c:pt idx="26">
                  <c:v>19</c:v>
                </c:pt>
                <c:pt idx="27">
                  <c:v>14</c:v>
                </c:pt>
                <c:pt idx="28">
                  <c:v>18</c:v>
                </c:pt>
                <c:pt idx="29">
                  <c:v>8</c:v>
                </c:pt>
                <c:pt idx="30">
                  <c:v>13</c:v>
                </c:pt>
                <c:pt idx="31">
                  <c:v>8</c:v>
                </c:pt>
                <c:pt idx="32">
                  <c:v>17</c:v>
                </c:pt>
                <c:pt idx="33">
                  <c:v>26</c:v>
                </c:pt>
                <c:pt idx="34">
                  <c:v>7</c:v>
                </c:pt>
                <c:pt idx="35">
                  <c:v>8</c:v>
                </c:pt>
                <c:pt idx="36">
                  <c:v>17</c:v>
                </c:pt>
                <c:pt idx="37">
                  <c:v>24</c:v>
                </c:pt>
                <c:pt idx="38">
                  <c:v>19</c:v>
                </c:pt>
                <c:pt idx="39">
                  <c:v>39</c:v>
                </c:pt>
                <c:pt idx="40">
                  <c:v>14</c:v>
                </c:pt>
                <c:pt idx="41">
                  <c:v>18</c:v>
                </c:pt>
                <c:pt idx="42">
                  <c:v>25</c:v>
                </c:pt>
                <c:pt idx="43">
                  <c:v>15</c:v>
                </c:pt>
                <c:pt idx="44">
                  <c:v>16</c:v>
                </c:pt>
                <c:pt idx="45">
                  <c:v>37</c:v>
                </c:pt>
                <c:pt idx="46">
                  <c:v>9</c:v>
                </c:pt>
                <c:pt idx="47">
                  <c:v>2</c:v>
                </c:pt>
                <c:pt idx="48">
                  <c:v>15</c:v>
                </c:pt>
                <c:pt idx="49">
                  <c:v>3</c:v>
                </c:pt>
                <c:pt idx="50">
                  <c:v>3</c:v>
                </c:pt>
                <c:pt idx="51">
                  <c:v>16</c:v>
                </c:pt>
                <c:pt idx="52">
                  <c:v>2</c:v>
                </c:pt>
                <c:pt idx="53">
                  <c:v>16</c:v>
                </c:pt>
                <c:pt idx="54">
                  <c:v>14</c:v>
                </c:pt>
                <c:pt idx="55">
                  <c:v>11</c:v>
                </c:pt>
                <c:pt idx="56">
                  <c:v>8</c:v>
                </c:pt>
                <c:pt idx="57">
                  <c:v>6</c:v>
                </c:pt>
                <c:pt idx="58">
                  <c:v>24</c:v>
                </c:pt>
                <c:pt idx="59">
                  <c:v>2</c:v>
                </c:pt>
              </c:numCache>
            </c:numRef>
          </c:val>
          <c:smooth val="0"/>
          <c:extLst>
            <c:ext xmlns:c16="http://schemas.microsoft.com/office/drawing/2014/chart" uri="{C3380CC4-5D6E-409C-BE32-E72D297353CC}">
              <c16:uniqueId val="{00000000-81E2-4ECF-B0D2-02E7D884AE4B}"/>
            </c:ext>
          </c:extLst>
        </c:ser>
        <c:ser>
          <c:idx val="1"/>
          <c:order val="1"/>
          <c:tx>
            <c:strRef>
              <c:f>'EDA - Arrival Date'!$D$21</c:f>
              <c:strCache>
                <c:ptCount val="1"/>
                <c:pt idx="0">
                  <c:v>% of Total</c:v>
                </c:pt>
              </c:strCache>
            </c:strRef>
          </c:tx>
          <c:spPr>
            <a:ln w="28575" cap="rnd">
              <a:solidFill>
                <a:schemeClr val="accent1">
                  <a:lumMod val="75000"/>
                </a:schemeClr>
              </a:solidFill>
              <a:round/>
            </a:ln>
            <a:effectLst/>
          </c:spPr>
          <c:marker>
            <c:symbol val="none"/>
          </c:marker>
          <c:cat>
            <c:multiLvlStrRef>
              <c:f>'EDA - Arrival Date'!$B$22:$B$86</c:f>
              <c:multiLvlStrCache>
                <c:ptCount val="60"/>
                <c:lvl>
                  <c:pt idx="0">
                    <c:v>14-May</c:v>
                  </c:pt>
                  <c:pt idx="1">
                    <c:v>15-May</c:v>
                  </c:pt>
                  <c:pt idx="2">
                    <c:v>16-May</c:v>
                  </c:pt>
                  <c:pt idx="3">
                    <c:v>17-May</c:v>
                  </c:pt>
                  <c:pt idx="4">
                    <c:v>20-May</c:v>
                  </c:pt>
                  <c:pt idx="5">
                    <c:v>21-May</c:v>
                  </c:pt>
                  <c:pt idx="6">
                    <c:v>22-May</c:v>
                  </c:pt>
                  <c:pt idx="7">
                    <c:v>23-May</c:v>
                  </c:pt>
                  <c:pt idx="8">
                    <c:v>24-May</c:v>
                  </c:pt>
                  <c:pt idx="9">
                    <c:v>27-May</c:v>
                  </c:pt>
                  <c:pt idx="10">
                    <c:v>28-May</c:v>
                  </c:pt>
                  <c:pt idx="11">
                    <c:v>29-May</c:v>
                  </c:pt>
                  <c:pt idx="12">
                    <c:v>31-May</c:v>
                  </c:pt>
                  <c:pt idx="13">
                    <c:v>03-Jun</c:v>
                  </c:pt>
                  <c:pt idx="14">
                    <c:v>04-Jun</c:v>
                  </c:pt>
                  <c:pt idx="15">
                    <c:v>05-Jun</c:v>
                  </c:pt>
                  <c:pt idx="16">
                    <c:v>06-Jun</c:v>
                  </c:pt>
                  <c:pt idx="17">
                    <c:v>07-Jun</c:v>
                  </c:pt>
                  <c:pt idx="18">
                    <c:v>11-Jun</c:v>
                  </c:pt>
                  <c:pt idx="19">
                    <c:v>12-Jun</c:v>
                  </c:pt>
                  <c:pt idx="20">
                    <c:v>13-Jun</c:v>
                  </c:pt>
                  <c:pt idx="21">
                    <c:v>14-Jun</c:v>
                  </c:pt>
                  <c:pt idx="22">
                    <c:v>17-Jun</c:v>
                  </c:pt>
                  <c:pt idx="23">
                    <c:v>18-Jun</c:v>
                  </c:pt>
                  <c:pt idx="24">
                    <c:v>19-Jun</c:v>
                  </c:pt>
                  <c:pt idx="25">
                    <c:v>20-Jun</c:v>
                  </c:pt>
                  <c:pt idx="26">
                    <c:v>21-Jun</c:v>
                  </c:pt>
                  <c:pt idx="27">
                    <c:v>24-Jun</c:v>
                  </c:pt>
                  <c:pt idx="28">
                    <c:v>25-Jun</c:v>
                  </c:pt>
                  <c:pt idx="29">
                    <c:v>26-Jun</c:v>
                  </c:pt>
                  <c:pt idx="30">
                    <c:v>27-Jun</c:v>
                  </c:pt>
                  <c:pt idx="31">
                    <c:v>28-Jun</c:v>
                  </c:pt>
                  <c:pt idx="32">
                    <c:v>01-Jul</c:v>
                  </c:pt>
                  <c:pt idx="33">
                    <c:v>02-Jul</c:v>
                  </c:pt>
                  <c:pt idx="34">
                    <c:v>03-Jul</c:v>
                  </c:pt>
                  <c:pt idx="35">
                    <c:v>04-Jul</c:v>
                  </c:pt>
                  <c:pt idx="36">
                    <c:v>05-Jul</c:v>
                  </c:pt>
                  <c:pt idx="37">
                    <c:v>08-Jul</c:v>
                  </c:pt>
                  <c:pt idx="38">
                    <c:v>09-Jul</c:v>
                  </c:pt>
                  <c:pt idx="39">
                    <c:v>10-Jul</c:v>
                  </c:pt>
                  <c:pt idx="40">
                    <c:v>11-Jul</c:v>
                  </c:pt>
                  <c:pt idx="41">
                    <c:v>12-Jul</c:v>
                  </c:pt>
                  <c:pt idx="42">
                    <c:v>15-Jul</c:v>
                  </c:pt>
                  <c:pt idx="43">
                    <c:v>16-Jul</c:v>
                  </c:pt>
                  <c:pt idx="44">
                    <c:v>17-Jul</c:v>
                  </c:pt>
                  <c:pt idx="45">
                    <c:v>18-Jul</c:v>
                  </c:pt>
                  <c:pt idx="46">
                    <c:v>19-Jul</c:v>
                  </c:pt>
                  <c:pt idx="47">
                    <c:v>22-Jul</c:v>
                  </c:pt>
                  <c:pt idx="48">
                    <c:v>23-Jul</c:v>
                  </c:pt>
                  <c:pt idx="49">
                    <c:v>24-Jul</c:v>
                  </c:pt>
                  <c:pt idx="50">
                    <c:v>25-Jul</c:v>
                  </c:pt>
                  <c:pt idx="51">
                    <c:v>26-Jul</c:v>
                  </c:pt>
                  <c:pt idx="52">
                    <c:v>27-Jul</c:v>
                  </c:pt>
                  <c:pt idx="53">
                    <c:v>29-Jul</c:v>
                  </c:pt>
                  <c:pt idx="54">
                    <c:v>30-Jul</c:v>
                  </c:pt>
                  <c:pt idx="55">
                    <c:v>31-Jul</c:v>
                  </c:pt>
                  <c:pt idx="56">
                    <c:v>01-Aug</c:v>
                  </c:pt>
                  <c:pt idx="57">
                    <c:v>02-Aug</c:v>
                  </c:pt>
                  <c:pt idx="58">
                    <c:v>05-Aug</c:v>
                  </c:pt>
                  <c:pt idx="59">
                    <c:v>06-Aug</c:v>
                  </c:pt>
                </c:lvl>
                <c:lvl>
                  <c:pt idx="0">
                    <c:v>May</c:v>
                  </c:pt>
                  <c:pt idx="13">
                    <c:v>Jun</c:v>
                  </c:pt>
                  <c:pt idx="32">
                    <c:v>Jul</c:v>
                  </c:pt>
                  <c:pt idx="56">
                    <c:v>Aug</c:v>
                  </c:pt>
                </c:lvl>
              </c:multiLvlStrCache>
            </c:multiLvlStrRef>
          </c:cat>
          <c:val>
            <c:numRef>
              <c:f>'EDA - Arrival Date'!$D$22:$D$86</c:f>
              <c:numCache>
                <c:formatCode>General</c:formatCode>
                <c:ptCount val="60"/>
                <c:pt idx="0">
                  <c:v>6</c:v>
                </c:pt>
                <c:pt idx="1">
                  <c:v>19</c:v>
                </c:pt>
                <c:pt idx="2">
                  <c:v>15</c:v>
                </c:pt>
                <c:pt idx="3">
                  <c:v>21</c:v>
                </c:pt>
                <c:pt idx="4">
                  <c:v>25</c:v>
                </c:pt>
                <c:pt idx="5">
                  <c:v>39</c:v>
                </c:pt>
                <c:pt idx="6">
                  <c:v>21</c:v>
                </c:pt>
                <c:pt idx="7">
                  <c:v>24</c:v>
                </c:pt>
                <c:pt idx="8">
                  <c:v>24</c:v>
                </c:pt>
                <c:pt idx="9">
                  <c:v>30</c:v>
                </c:pt>
                <c:pt idx="10">
                  <c:v>5</c:v>
                </c:pt>
                <c:pt idx="11">
                  <c:v>19</c:v>
                </c:pt>
                <c:pt idx="12">
                  <c:v>12</c:v>
                </c:pt>
                <c:pt idx="13">
                  <c:v>16</c:v>
                </c:pt>
                <c:pt idx="14">
                  <c:v>9</c:v>
                </c:pt>
                <c:pt idx="15">
                  <c:v>15</c:v>
                </c:pt>
                <c:pt idx="16">
                  <c:v>16</c:v>
                </c:pt>
                <c:pt idx="17">
                  <c:v>12</c:v>
                </c:pt>
                <c:pt idx="18">
                  <c:v>16</c:v>
                </c:pt>
                <c:pt idx="19">
                  <c:v>24</c:v>
                </c:pt>
                <c:pt idx="20">
                  <c:v>12</c:v>
                </c:pt>
                <c:pt idx="21">
                  <c:v>14</c:v>
                </c:pt>
                <c:pt idx="22">
                  <c:v>19</c:v>
                </c:pt>
                <c:pt idx="23">
                  <c:v>27</c:v>
                </c:pt>
                <c:pt idx="24">
                  <c:v>10</c:v>
                </c:pt>
                <c:pt idx="25">
                  <c:v>23</c:v>
                </c:pt>
                <c:pt idx="26">
                  <c:v>19</c:v>
                </c:pt>
                <c:pt idx="27">
                  <c:v>14</c:v>
                </c:pt>
                <c:pt idx="28">
                  <c:v>18</c:v>
                </c:pt>
                <c:pt idx="29">
                  <c:v>8</c:v>
                </c:pt>
                <c:pt idx="30">
                  <c:v>13</c:v>
                </c:pt>
                <c:pt idx="31">
                  <c:v>8</c:v>
                </c:pt>
                <c:pt idx="32">
                  <c:v>17</c:v>
                </c:pt>
                <c:pt idx="33">
                  <c:v>26</c:v>
                </c:pt>
                <c:pt idx="34">
                  <c:v>7</c:v>
                </c:pt>
                <c:pt idx="35">
                  <c:v>8</c:v>
                </c:pt>
                <c:pt idx="36">
                  <c:v>17</c:v>
                </c:pt>
                <c:pt idx="37">
                  <c:v>24</c:v>
                </c:pt>
                <c:pt idx="38">
                  <c:v>19</c:v>
                </c:pt>
                <c:pt idx="39">
                  <c:v>39</c:v>
                </c:pt>
                <c:pt idx="40">
                  <c:v>14</c:v>
                </c:pt>
                <c:pt idx="41">
                  <c:v>18</c:v>
                </c:pt>
                <c:pt idx="42">
                  <c:v>25</c:v>
                </c:pt>
                <c:pt idx="43">
                  <c:v>15</c:v>
                </c:pt>
                <c:pt idx="44">
                  <c:v>16</c:v>
                </c:pt>
                <c:pt idx="45">
                  <c:v>37</c:v>
                </c:pt>
                <c:pt idx="46">
                  <c:v>9</c:v>
                </c:pt>
                <c:pt idx="47">
                  <c:v>2</c:v>
                </c:pt>
                <c:pt idx="48">
                  <c:v>15</c:v>
                </c:pt>
                <c:pt idx="49">
                  <c:v>3</c:v>
                </c:pt>
                <c:pt idx="50">
                  <c:v>3</c:v>
                </c:pt>
                <c:pt idx="51">
                  <c:v>16</c:v>
                </c:pt>
                <c:pt idx="52">
                  <c:v>2</c:v>
                </c:pt>
                <c:pt idx="53">
                  <c:v>16</c:v>
                </c:pt>
                <c:pt idx="54">
                  <c:v>14</c:v>
                </c:pt>
                <c:pt idx="55">
                  <c:v>11</c:v>
                </c:pt>
                <c:pt idx="56">
                  <c:v>8</c:v>
                </c:pt>
                <c:pt idx="57">
                  <c:v>6</c:v>
                </c:pt>
                <c:pt idx="58">
                  <c:v>24</c:v>
                </c:pt>
                <c:pt idx="59">
                  <c:v>2</c:v>
                </c:pt>
              </c:numCache>
            </c:numRef>
          </c:val>
          <c:smooth val="0"/>
          <c:extLst>
            <c:ext xmlns:c16="http://schemas.microsoft.com/office/drawing/2014/chart" uri="{C3380CC4-5D6E-409C-BE32-E72D297353CC}">
              <c16:uniqueId val="{00000001-81E2-4ECF-B0D2-02E7D884AE4B}"/>
            </c:ext>
          </c:extLst>
        </c:ser>
        <c:dLbls>
          <c:showLegendKey val="0"/>
          <c:showVal val="0"/>
          <c:showCatName val="0"/>
          <c:showSerName val="0"/>
          <c:showPercent val="0"/>
          <c:showBubbleSize val="0"/>
        </c:dLbls>
        <c:smooth val="0"/>
        <c:axId val="2014655791"/>
        <c:axId val="2014656207"/>
      </c:lineChart>
      <c:catAx>
        <c:axId val="2014655791"/>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Arrival Date</a:t>
                </a:r>
              </a:p>
            </c:rich>
          </c:tx>
          <c:layout>
            <c:manualLayout>
              <c:xMode val="edge"/>
              <c:yMode val="edge"/>
              <c:x val="0.43625316406024639"/>
              <c:y val="0.91701881138761998"/>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14656207"/>
        <c:crosses val="autoZero"/>
        <c:auto val="1"/>
        <c:lblAlgn val="ctr"/>
        <c:lblOffset val="100"/>
        <c:noMultiLvlLbl val="0"/>
      </c:catAx>
      <c:valAx>
        <c:axId val="2014656207"/>
        <c:scaling>
          <c:orientation val="minMax"/>
          <c:max val="40"/>
          <c:min val="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sz="1000">
                    <a:solidFill>
                      <a:sysClr val="windowText" lastClr="000000"/>
                    </a:solidFill>
                  </a:rPr>
                  <a:t>Count</a:t>
                </a:r>
              </a:p>
            </c:rich>
          </c:tx>
          <c:layout>
            <c:manualLayout>
              <c:xMode val="edge"/>
              <c:yMode val="edge"/>
              <c:x val="1.3046544181691159E-2"/>
              <c:y val="0.4001121293990923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14655791"/>
        <c:crosses val="autoZero"/>
        <c:crossBetween val="between"/>
        <c:majorUnit val="10"/>
      </c:valAx>
      <c:spPr>
        <a:noFill/>
        <a:ln>
          <a:no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[example_logistics - 28092019.xlsm]EDA - Arrival Date!PivotTable4</c:name>
    <c:fmtId val="22"/>
  </c:pivotSource>
  <c:chart>
    <c:autoTitleDeleted val="0"/>
    <c:pivotFmts>
      <c:pivotFmt>
        <c:idx val="0"/>
        <c:spPr>
          <a:solidFill>
            <a:schemeClr val="accent1"/>
          </a:solidFill>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pivotFmt>
      <c:pivotFmt>
        <c:idx val="2"/>
        <c:spPr>
          <a:solidFill>
            <a:schemeClr val="accent1"/>
          </a:solidFill>
          <a:ln w="28575" cap="rnd">
            <a:noFill/>
            <a:round/>
          </a:ln>
          <a:effectLst/>
        </c:spPr>
        <c:marker>
          <c:symbol val="none"/>
        </c:marker>
      </c:pivotFmt>
      <c:pivotFmt>
        <c:idx val="3"/>
        <c:spPr>
          <a:solidFill>
            <a:schemeClr val="accent1"/>
          </a:solidFill>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noFill/>
            <a:round/>
          </a:ln>
          <a:effectLst/>
        </c:spPr>
        <c:marker>
          <c:symbol val="none"/>
        </c:marker>
      </c:pivotFmt>
      <c:pivotFmt>
        <c:idx val="5"/>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ln w="28575" cap="rnd">
            <a:noFill/>
            <a:round/>
          </a:ln>
          <a:effectLst/>
        </c:spPr>
        <c:marker>
          <c:symbol val="none"/>
        </c:marker>
      </c:pivotFmt>
    </c:pivotFmts>
    <c:plotArea>
      <c:layout>
        <c:manualLayout>
          <c:layoutTarget val="inner"/>
          <c:xMode val="edge"/>
          <c:yMode val="edge"/>
          <c:x val="0.12011844172054879"/>
          <c:y val="6.1308590133454799E-2"/>
          <c:w val="0.83551831061026816"/>
          <c:h val="0.67111630942976463"/>
        </c:manualLayout>
      </c:layout>
      <c:lineChart>
        <c:grouping val="standard"/>
        <c:varyColors val="0"/>
        <c:ser>
          <c:idx val="0"/>
          <c:order val="0"/>
          <c:tx>
            <c:strRef>
              <c:f>'EDA - Arrival Date'!$H$21</c:f>
              <c:strCache>
                <c:ptCount val="1"/>
                <c:pt idx="0">
                  <c:v>Count</c:v>
                </c:pt>
              </c:strCache>
            </c:strRef>
          </c:tx>
          <c:spPr>
            <a:ln w="28575" cap="rnd">
              <a:solidFill>
                <a:schemeClr val="accent4">
                  <a:lumMod val="60000"/>
                  <a:lumOff val="4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'EDA - Arrival Date'!$G$22:$G$31</c:f>
              <c:multiLvlStrCache>
                <c:ptCount val="7"/>
                <c:lvl>
                  <c:pt idx="0">
                    <c:v>14-May</c:v>
                  </c:pt>
                  <c:pt idx="1">
                    <c:v>20-May</c:v>
                  </c:pt>
                  <c:pt idx="2">
                    <c:v>24-May</c:v>
                  </c:pt>
                  <c:pt idx="3">
                    <c:v>27-May</c:v>
                  </c:pt>
                  <c:pt idx="4">
                    <c:v>09-Jul</c:v>
                  </c:pt>
                  <c:pt idx="5">
                    <c:v>10-Jul</c:v>
                  </c:pt>
                  <c:pt idx="6">
                    <c:v>11-Jul</c:v>
                  </c:pt>
                </c:lvl>
                <c:lvl>
                  <c:pt idx="0">
                    <c:v>May</c:v>
                  </c:pt>
                  <c:pt idx="4">
                    <c:v>Jul</c:v>
                  </c:pt>
                </c:lvl>
              </c:multiLvlStrCache>
            </c:multiLvlStrRef>
          </c:cat>
          <c:val>
            <c:numRef>
              <c:f>'EDA - Arrival Date'!$H$22:$H$31</c:f>
              <c:numCache>
                <c:formatCode>General</c:formatCode>
                <c:ptCount val="7"/>
                <c:pt idx="0">
                  <c:v>4</c:v>
                </c:pt>
                <c:pt idx="1">
                  <c:v>3</c:v>
                </c:pt>
                <c:pt idx="2">
                  <c:v>1</c:v>
                </c:pt>
                <c:pt idx="3">
                  <c:v>1</c:v>
                </c:pt>
                <c:pt idx="4">
                  <c:v>5</c:v>
                </c:pt>
                <c:pt idx="5">
                  <c:v>1</c:v>
                </c:pt>
                <c:pt idx="6">
                  <c:v>5</c:v>
                </c:pt>
              </c:numCache>
            </c:numRef>
          </c:val>
          <c:smooth val="0"/>
          <c:extLst>
            <c:ext xmlns:c16="http://schemas.microsoft.com/office/drawing/2014/chart" uri="{C3380CC4-5D6E-409C-BE32-E72D297353CC}">
              <c16:uniqueId val="{00000000-F1A0-4DFA-9274-899E8C3003C4}"/>
            </c:ext>
          </c:extLst>
        </c:ser>
        <c:ser>
          <c:idx val="1"/>
          <c:order val="1"/>
          <c:tx>
            <c:strRef>
              <c:f>'EDA - Arrival Date'!$I$21</c:f>
              <c:strCache>
                <c:ptCount val="1"/>
                <c:pt idx="0">
                  <c:v>% of Total</c:v>
                </c:pt>
              </c:strCache>
            </c:strRef>
          </c:tx>
          <c:spPr>
            <a:ln w="28575" cap="rnd">
              <a:noFill/>
              <a:round/>
            </a:ln>
            <a:effectLst/>
          </c:spPr>
          <c:marker>
            <c:symbol val="none"/>
          </c:marker>
          <c:cat>
            <c:multiLvlStrRef>
              <c:f>'EDA - Arrival Date'!$G$22:$G$31</c:f>
              <c:multiLvlStrCache>
                <c:ptCount val="7"/>
                <c:lvl>
                  <c:pt idx="0">
                    <c:v>14-May</c:v>
                  </c:pt>
                  <c:pt idx="1">
                    <c:v>20-May</c:v>
                  </c:pt>
                  <c:pt idx="2">
                    <c:v>24-May</c:v>
                  </c:pt>
                  <c:pt idx="3">
                    <c:v>27-May</c:v>
                  </c:pt>
                  <c:pt idx="4">
                    <c:v>09-Jul</c:v>
                  </c:pt>
                  <c:pt idx="5">
                    <c:v>10-Jul</c:v>
                  </c:pt>
                  <c:pt idx="6">
                    <c:v>11-Jul</c:v>
                  </c:pt>
                </c:lvl>
                <c:lvl>
                  <c:pt idx="0">
                    <c:v>May</c:v>
                  </c:pt>
                  <c:pt idx="4">
                    <c:v>Jul</c:v>
                  </c:pt>
                </c:lvl>
              </c:multiLvlStrCache>
            </c:multiLvlStrRef>
          </c:cat>
          <c:val>
            <c:numRef>
              <c:f>'EDA - Arrival Date'!$I$22:$I$31</c:f>
              <c:numCache>
                <c:formatCode>0.0%</c:formatCode>
                <c:ptCount val="7"/>
                <c:pt idx="0">
                  <c:v>0.2</c:v>
                </c:pt>
                <c:pt idx="1">
                  <c:v>0.15</c:v>
                </c:pt>
                <c:pt idx="2">
                  <c:v>0.05</c:v>
                </c:pt>
                <c:pt idx="3">
                  <c:v>0.05</c:v>
                </c:pt>
                <c:pt idx="4">
                  <c:v>0.25</c:v>
                </c:pt>
                <c:pt idx="5">
                  <c:v>0.05</c:v>
                </c:pt>
                <c:pt idx="6">
                  <c:v>0.25</c:v>
                </c:pt>
              </c:numCache>
            </c:numRef>
          </c:val>
          <c:smooth val="0"/>
          <c:extLst>
            <c:ext xmlns:c16="http://schemas.microsoft.com/office/drawing/2014/chart" uri="{C3380CC4-5D6E-409C-BE32-E72D297353CC}">
              <c16:uniqueId val="{00000001-F1A0-4DFA-9274-899E8C3003C4}"/>
            </c:ext>
          </c:extLst>
        </c:ser>
        <c:dLbls>
          <c:showLegendKey val="0"/>
          <c:showVal val="0"/>
          <c:showCatName val="0"/>
          <c:showSerName val="0"/>
          <c:showPercent val="0"/>
          <c:showBubbleSize val="0"/>
        </c:dLbls>
        <c:smooth val="0"/>
        <c:axId val="418494192"/>
        <c:axId val="418502512"/>
      </c:lineChart>
      <c:catAx>
        <c:axId val="418494192"/>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Arrival Date</a:t>
                </a:r>
              </a:p>
            </c:rich>
          </c:tx>
          <c:layout>
            <c:manualLayout>
              <c:xMode val="edge"/>
              <c:yMode val="edge"/>
              <c:x val="0.46368000707948942"/>
              <c:y val="0.90276002445447256"/>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502512"/>
        <c:crosses val="autoZero"/>
        <c:auto val="1"/>
        <c:lblAlgn val="ctr"/>
        <c:lblOffset val="100"/>
        <c:noMultiLvlLbl val="0"/>
      </c:catAx>
      <c:valAx>
        <c:axId val="418502512"/>
        <c:scaling>
          <c:orientation val="minMax"/>
        </c:scaling>
        <c:delete val="0"/>
        <c:axPos val="l"/>
        <c:majorGridlines>
          <c:spPr>
            <a:ln w="9525" cap="flat" cmpd="sng" algn="ctr">
              <a:solidFill>
                <a:sysClr val="windowText" lastClr="000000"/>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Count</a:t>
                </a:r>
              </a:p>
            </c:rich>
          </c:tx>
          <c:layout>
            <c:manualLayout>
              <c:xMode val="edge"/>
              <c:yMode val="edge"/>
              <c:x val="2.0702848912285358E-2"/>
              <c:y val="0.3542464129474914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solidFill>
              <a:sysClr val="windowText" lastClr="000000"/>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494192"/>
        <c:crosses val="autoZero"/>
        <c:crossBetween val="between"/>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[example_logistics - 28092019.xlsm]EDA - Time of Arrival!PivotTable1</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
        <c:idx val="2"/>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pivotFmt>
      <c:pivotFmt>
        <c:idx val="4"/>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pivotFmt>
      <c:pivotFmt>
        <c:idx val="6"/>
        <c:spPr>
          <a:solidFill>
            <a:schemeClr val="accent1">
              <a:lumMod val="75000"/>
            </a:schemeClr>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a:noFill/>
          </a:ln>
          <a:effectLst/>
        </c:spPr>
        <c:marker>
          <c:symbol val="none"/>
        </c:marker>
      </c:pivotFmt>
    </c:pivotFmts>
    <c:plotArea>
      <c:layout>
        <c:manualLayout>
          <c:layoutTarget val="inner"/>
          <c:xMode val="edge"/>
          <c:yMode val="edge"/>
          <c:x val="0.13484544067442361"/>
          <c:y val="6.7011168424610579E-2"/>
          <c:w val="0.81092808608943667"/>
          <c:h val="0.75795839099945961"/>
        </c:manualLayout>
      </c:layout>
      <c:barChart>
        <c:barDir val="col"/>
        <c:grouping val="clustered"/>
        <c:varyColors val="0"/>
        <c:ser>
          <c:idx val="0"/>
          <c:order val="0"/>
          <c:tx>
            <c:strRef>
              <c:f>'EDA - Time of Arrival'!$C$12</c:f>
              <c:strCache>
                <c:ptCount val="1"/>
                <c:pt idx="0">
                  <c:v>Count</c:v>
                </c:pt>
              </c:strCache>
            </c:strRef>
          </c:tx>
          <c:spPr>
            <a:solidFill>
              <a:schemeClr val="accent1">
                <a:lumMod val="75000"/>
              </a:schemeClr>
            </a:solidFill>
            <a:ln>
              <a:noFill/>
            </a:ln>
            <a:effectLst/>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'EDA - Time of Arrival'!$B$13:$B$14</c:f>
              <c:strCache>
                <c:ptCount val="1"/>
                <c:pt idx="0">
                  <c:v>13:00</c:v>
                </c:pt>
              </c:strCache>
            </c:strRef>
          </c:cat>
          <c:val>
            <c:numRef>
              <c:f>'EDA - Time of Arrival'!$C$13:$C$14</c:f>
              <c:numCache>
                <c:formatCode>General</c:formatCode>
                <c:ptCount val="1"/>
                <c:pt idx="0">
                  <c:v>966</c:v>
                </c:pt>
              </c:numCache>
            </c:numRef>
          </c:val>
          <c:extLst>
            <c:ext xmlns:c16="http://schemas.microsoft.com/office/drawing/2014/chart" uri="{C3380CC4-5D6E-409C-BE32-E72D297353CC}">
              <c16:uniqueId val="{00000004-CA1F-4C3D-BCD5-D111C1DABE7D}"/>
            </c:ext>
          </c:extLst>
        </c:ser>
        <c:ser>
          <c:idx val="1"/>
          <c:order val="1"/>
          <c:tx>
            <c:strRef>
              <c:f>'EDA - Time of Arrival'!$D$12</c:f>
              <c:strCache>
                <c:ptCount val="1"/>
                <c:pt idx="0">
                  <c:v>% of Total</c:v>
                </c:pt>
              </c:strCache>
            </c:strRef>
          </c:tx>
          <c:spPr>
            <a:solidFill>
              <a:schemeClr val="accent2"/>
            </a:solidFill>
            <a:ln>
              <a:noFill/>
            </a:ln>
            <a:effectLst/>
          </c:spPr>
          <c:invertIfNegative val="0"/>
          <c:cat>
            <c:strRef>
              <c:f>'EDA - Time of Arrival'!$B$13:$B$14</c:f>
              <c:strCache>
                <c:ptCount val="1"/>
                <c:pt idx="0">
                  <c:v>13:00</c:v>
                </c:pt>
              </c:strCache>
            </c:strRef>
          </c:cat>
          <c:val>
            <c:numRef>
              <c:f>'EDA - Time of Arrival'!$D$13:$D$14</c:f>
              <c:numCache>
                <c:formatCode>0.0%</c:formatCode>
                <c:ptCount val="1"/>
                <c:pt idx="0">
                  <c:v>1</c:v>
                </c:pt>
              </c:numCache>
            </c:numRef>
          </c:val>
          <c:extLst>
            <c:ext xmlns:c16="http://schemas.microsoft.com/office/drawing/2014/chart" uri="{C3380CC4-5D6E-409C-BE32-E72D297353CC}">
              <c16:uniqueId val="{00000005-CA1F-4C3D-BCD5-D111C1DABE7D}"/>
            </c:ext>
          </c:extLst>
        </c:ser>
        <c:dLbls>
          <c:showLegendKey val="0"/>
          <c:showVal val="0"/>
          <c:showCatName val="0"/>
          <c:showSerName val="0"/>
          <c:showPercent val="0"/>
          <c:showBubbleSize val="0"/>
        </c:dLbls>
        <c:gapWidth val="219"/>
        <c:overlap val="100"/>
        <c:axId val="2014655791"/>
        <c:axId val="2014656207"/>
      </c:barChart>
      <c:catAx>
        <c:axId val="2014655791"/>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Time of Arrival</a:t>
                </a:r>
              </a:p>
            </c:rich>
          </c:tx>
          <c:layout>
            <c:manualLayout>
              <c:xMode val="edge"/>
              <c:yMode val="edge"/>
              <c:x val="0.44811875494448289"/>
              <c:y val="0.90839347299589923"/>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14656207"/>
        <c:crosses val="autoZero"/>
        <c:auto val="1"/>
        <c:lblAlgn val="ctr"/>
        <c:lblOffset val="100"/>
        <c:noMultiLvlLbl val="0"/>
      </c:catAx>
      <c:valAx>
        <c:axId val="2014656207"/>
        <c:scaling>
          <c:orientation val="minMax"/>
          <c:max val="1000"/>
          <c:min val="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sz="1000">
                    <a:solidFill>
                      <a:sysClr val="windowText" lastClr="000000"/>
                    </a:solidFill>
                  </a:rPr>
                  <a:t>Count</a:t>
                </a:r>
              </a:p>
            </c:rich>
          </c:tx>
          <c:layout>
            <c:manualLayout>
              <c:xMode val="edge"/>
              <c:yMode val="edge"/>
              <c:x val="1.3046544181691159E-2"/>
              <c:y val="0.3828614526156508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14655791"/>
        <c:crosses val="autoZero"/>
        <c:crossBetween val="between"/>
        <c:majorUnit val="200"/>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[example_logistics - 28092019.xlsm]EDA - Time of Arrival!PivotTable4</c:name>
    <c:fmtId val="8"/>
  </c:pivotSource>
  <c:chart>
    <c:autoTitleDeleted val="0"/>
    <c:pivotFmts>
      <c:pivotFmt>
        <c:idx val="0"/>
        <c:spPr>
          <a:solidFill>
            <a:schemeClr val="accent1"/>
          </a:solidFill>
          <a:ln>
            <a:noFill/>
          </a:ln>
          <a:effectLst/>
        </c:spPr>
        <c:marker>
          <c:symbol val="none"/>
        </c:marker>
      </c:pivotFmt>
      <c:pivotFmt>
        <c:idx val="1"/>
        <c:spPr>
          <a:noFill/>
          <a:ln>
            <a:solidFill>
              <a:schemeClr val="tx1"/>
            </a:solidFill>
          </a:ln>
          <a:effectLst/>
        </c:spPr>
        <c:marker>
          <c:symbol val="none"/>
        </c:marker>
      </c:pivotFmt>
      <c:pivotFmt>
        <c:idx val="2"/>
        <c:spPr>
          <a:noFill/>
          <a:ln>
            <a:noFill/>
          </a:ln>
          <a:effectLst/>
        </c:spPr>
        <c:marker>
          <c:symbol val="none"/>
        </c:marker>
      </c:pivotFmt>
      <c:pivotFmt>
        <c:idx val="3"/>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no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noFill/>
          <a:ln>
            <a:noFill/>
          </a:ln>
          <a:effectLst/>
        </c:spPr>
        <c:marker>
          <c:symbol val="none"/>
        </c:marker>
      </c:pivotFmt>
      <c:pivotFmt>
        <c:idx val="9"/>
        <c:spPr>
          <a:solidFill>
            <a:schemeClr val="accent4">
              <a:lumMod val="60000"/>
              <a:lumOff val="40000"/>
            </a:schemeClr>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0.12518659349329567"/>
          <c:y val="8.7962962962962965E-2"/>
          <c:w val="0.83592441152895114"/>
          <c:h val="0.75012111226251921"/>
        </c:manualLayout>
      </c:layout>
      <c:barChart>
        <c:barDir val="col"/>
        <c:grouping val="clustered"/>
        <c:varyColors val="0"/>
        <c:ser>
          <c:idx val="0"/>
          <c:order val="0"/>
          <c:tx>
            <c:strRef>
              <c:f>'EDA - Time of Arrival'!$H$12</c:f>
              <c:strCache>
                <c:ptCount val="1"/>
                <c:pt idx="0">
                  <c:v>Count</c:v>
                </c:pt>
              </c:strCache>
            </c:strRef>
          </c:tx>
          <c:spPr>
            <a:solidFill>
              <a:schemeClr val="accent4">
                <a:lumMod val="60000"/>
                <a:lumOff val="40000"/>
              </a:schemeClr>
            </a:solidFill>
            <a:ln>
              <a:noFill/>
            </a:ln>
            <a:effectLst/>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'EDA - Time of Arrival'!$G$13:$G$14</c:f>
              <c:strCache>
                <c:ptCount val="1"/>
                <c:pt idx="0">
                  <c:v>13:00</c:v>
                </c:pt>
              </c:strCache>
            </c:strRef>
          </c:cat>
          <c:val>
            <c:numRef>
              <c:f>'EDA - Time of Arrival'!$H$13:$H$14</c:f>
              <c:numCache>
                <c:formatCode>General</c:formatCode>
                <c:ptCount val="1"/>
                <c:pt idx="0">
                  <c:v>20</c:v>
                </c:pt>
              </c:numCache>
            </c:numRef>
          </c:val>
          <c:extLst>
            <c:ext xmlns:c16="http://schemas.microsoft.com/office/drawing/2014/chart" uri="{C3380CC4-5D6E-409C-BE32-E72D297353CC}">
              <c16:uniqueId val="{00000002-D3D8-4CF1-8D1B-45961859E7C8}"/>
            </c:ext>
          </c:extLst>
        </c:ser>
        <c:ser>
          <c:idx val="1"/>
          <c:order val="1"/>
          <c:tx>
            <c:strRef>
              <c:f>'EDA - Time of Arrival'!$I$12</c:f>
              <c:strCache>
                <c:ptCount val="1"/>
                <c:pt idx="0">
                  <c:v>% of Total</c:v>
                </c:pt>
              </c:strCache>
            </c:strRef>
          </c:tx>
          <c:spPr>
            <a:noFill/>
            <a:ln>
              <a:noFill/>
            </a:ln>
            <a:effectLst/>
          </c:spPr>
          <c:invertIfNegative val="0"/>
          <c:cat>
            <c:strRef>
              <c:f>'EDA - Time of Arrival'!$G$13:$G$14</c:f>
              <c:strCache>
                <c:ptCount val="1"/>
                <c:pt idx="0">
                  <c:v>13:00</c:v>
                </c:pt>
              </c:strCache>
            </c:strRef>
          </c:cat>
          <c:val>
            <c:numRef>
              <c:f>'EDA - Time of Arrival'!$I$13:$I$14</c:f>
              <c:numCache>
                <c:formatCode>0.0%</c:formatCode>
                <c:ptCount val="1"/>
                <c:pt idx="0">
                  <c:v>1</c:v>
                </c:pt>
              </c:numCache>
            </c:numRef>
          </c:val>
          <c:extLst>
            <c:ext xmlns:c16="http://schemas.microsoft.com/office/drawing/2014/chart" uri="{C3380CC4-5D6E-409C-BE32-E72D297353CC}">
              <c16:uniqueId val="{00000003-D3D8-4CF1-8D1B-45961859E7C8}"/>
            </c:ext>
          </c:extLst>
        </c:ser>
        <c:dLbls>
          <c:showLegendKey val="0"/>
          <c:showVal val="0"/>
          <c:showCatName val="0"/>
          <c:showSerName val="0"/>
          <c:showPercent val="0"/>
          <c:showBubbleSize val="0"/>
        </c:dLbls>
        <c:gapWidth val="219"/>
        <c:overlap val="100"/>
        <c:axId val="2075011055"/>
        <c:axId val="2075011887"/>
      </c:barChart>
      <c:catAx>
        <c:axId val="2075011055"/>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Time of Arrival</a:t>
                </a:r>
              </a:p>
            </c:rich>
          </c:tx>
          <c:layout>
            <c:manualLayout>
              <c:xMode val="edge"/>
              <c:yMode val="edge"/>
              <c:x val="0.43707054386792654"/>
              <c:y val="0.91108785725578401"/>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75011887"/>
        <c:crosses val="autoZero"/>
        <c:auto val="1"/>
        <c:lblAlgn val="ctr"/>
        <c:lblOffset val="100"/>
        <c:noMultiLvlLbl val="0"/>
      </c:catAx>
      <c:valAx>
        <c:axId val="2075011887"/>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Count</a:t>
                </a:r>
              </a:p>
            </c:rich>
          </c:tx>
          <c:layout>
            <c:manualLayout>
              <c:xMode val="edge"/>
              <c:yMode val="edge"/>
              <c:x val="1.9983726485726674E-2"/>
              <c:y val="0.3923922202425223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75011055"/>
        <c:crosses val="autoZero"/>
        <c:crossBetween val="between"/>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[example_logistics - 28092019.xlsm]EDA - Delivery Vehicle!PivotTable1</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
        <c:idx val="2"/>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pivotFmt>
      <c:pivotFmt>
        <c:idx val="4"/>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pivotFmt>
      <c:pivotFmt>
        <c:idx val="6"/>
        <c:spPr>
          <a:solidFill>
            <a:schemeClr val="accent1">
              <a:lumMod val="75000"/>
            </a:schemeClr>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a:noFill/>
          </a:ln>
          <a:effectLst/>
        </c:spPr>
        <c:marker>
          <c:symbol val="none"/>
        </c:marker>
      </c:pivotFmt>
    </c:pivotFmts>
    <c:plotArea>
      <c:layout>
        <c:manualLayout>
          <c:layoutTarget val="inner"/>
          <c:xMode val="edge"/>
          <c:yMode val="edge"/>
          <c:x val="0.13484544067442361"/>
          <c:y val="6.7011168424610579E-2"/>
          <c:w val="0.81092808608943667"/>
          <c:h val="0.75795839099945961"/>
        </c:manualLayout>
      </c:layout>
      <c:barChart>
        <c:barDir val="col"/>
        <c:grouping val="clustered"/>
        <c:varyColors val="0"/>
        <c:ser>
          <c:idx val="0"/>
          <c:order val="0"/>
          <c:tx>
            <c:strRef>
              <c:f>'EDA - Delivery Vehicle'!$C$12</c:f>
              <c:strCache>
                <c:ptCount val="1"/>
                <c:pt idx="0">
                  <c:v>Count</c:v>
                </c:pt>
              </c:strCache>
            </c:strRef>
          </c:tx>
          <c:spPr>
            <a:solidFill>
              <a:schemeClr val="accent1">
                <a:lumMod val="75000"/>
              </a:schemeClr>
            </a:solidFill>
            <a:ln>
              <a:noFill/>
            </a:ln>
            <a:effectLst/>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'EDA - Delivery Vehicle'!$B$13:$B$17</c:f>
              <c:strCache>
                <c:ptCount val="4"/>
                <c:pt idx="0">
                  <c:v>Air</c:v>
                </c:pt>
                <c:pt idx="1">
                  <c:v>Car</c:v>
                </c:pt>
                <c:pt idx="2">
                  <c:v>Ship</c:v>
                </c:pt>
                <c:pt idx="3">
                  <c:v>Van</c:v>
                </c:pt>
              </c:strCache>
            </c:strRef>
          </c:cat>
          <c:val>
            <c:numRef>
              <c:f>'EDA - Delivery Vehicle'!$C$13:$C$17</c:f>
              <c:numCache>
                <c:formatCode>General</c:formatCode>
                <c:ptCount val="4"/>
                <c:pt idx="0">
                  <c:v>193</c:v>
                </c:pt>
                <c:pt idx="1">
                  <c:v>194</c:v>
                </c:pt>
                <c:pt idx="2">
                  <c:v>193</c:v>
                </c:pt>
                <c:pt idx="3">
                  <c:v>386</c:v>
                </c:pt>
              </c:numCache>
            </c:numRef>
          </c:val>
          <c:extLst>
            <c:ext xmlns:c16="http://schemas.microsoft.com/office/drawing/2014/chart" uri="{C3380CC4-5D6E-409C-BE32-E72D297353CC}">
              <c16:uniqueId val="{00000002-A645-42C5-AD69-FB3B2939A65B}"/>
            </c:ext>
          </c:extLst>
        </c:ser>
        <c:ser>
          <c:idx val="1"/>
          <c:order val="1"/>
          <c:tx>
            <c:strRef>
              <c:f>'EDA - Delivery Vehicle'!$D$12</c:f>
              <c:strCache>
                <c:ptCount val="1"/>
                <c:pt idx="0">
                  <c:v>% of Total</c:v>
                </c:pt>
              </c:strCache>
            </c:strRef>
          </c:tx>
          <c:spPr>
            <a:solidFill>
              <a:schemeClr val="accent2"/>
            </a:solidFill>
            <a:ln>
              <a:noFill/>
            </a:ln>
            <a:effectLst/>
          </c:spPr>
          <c:invertIfNegative val="0"/>
          <c:cat>
            <c:strRef>
              <c:f>'EDA - Delivery Vehicle'!$B$13:$B$17</c:f>
              <c:strCache>
                <c:ptCount val="4"/>
                <c:pt idx="0">
                  <c:v>Air</c:v>
                </c:pt>
                <c:pt idx="1">
                  <c:v>Car</c:v>
                </c:pt>
                <c:pt idx="2">
                  <c:v>Ship</c:v>
                </c:pt>
                <c:pt idx="3">
                  <c:v>Van</c:v>
                </c:pt>
              </c:strCache>
            </c:strRef>
          </c:cat>
          <c:val>
            <c:numRef>
              <c:f>'EDA - Delivery Vehicle'!$D$13:$D$17</c:f>
              <c:numCache>
                <c:formatCode>0.0%</c:formatCode>
                <c:ptCount val="4"/>
                <c:pt idx="0">
                  <c:v>0.19979296066252589</c:v>
                </c:pt>
                <c:pt idx="1">
                  <c:v>0.20082815734989648</c:v>
                </c:pt>
                <c:pt idx="2">
                  <c:v>0.19979296066252589</c:v>
                </c:pt>
                <c:pt idx="3">
                  <c:v>0.39958592132505177</c:v>
                </c:pt>
              </c:numCache>
            </c:numRef>
          </c:val>
          <c:extLst>
            <c:ext xmlns:c16="http://schemas.microsoft.com/office/drawing/2014/chart" uri="{C3380CC4-5D6E-409C-BE32-E72D297353CC}">
              <c16:uniqueId val="{00000003-A645-42C5-AD69-FB3B2939A65B}"/>
            </c:ext>
          </c:extLst>
        </c:ser>
        <c:dLbls>
          <c:showLegendKey val="0"/>
          <c:showVal val="0"/>
          <c:showCatName val="0"/>
          <c:showSerName val="0"/>
          <c:showPercent val="0"/>
          <c:showBubbleSize val="0"/>
        </c:dLbls>
        <c:gapWidth val="219"/>
        <c:overlap val="100"/>
        <c:axId val="2014655791"/>
        <c:axId val="2014656207"/>
      </c:barChart>
      <c:catAx>
        <c:axId val="2014655791"/>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Delivery Vehicle</a:t>
                </a:r>
              </a:p>
            </c:rich>
          </c:tx>
          <c:layout>
            <c:manualLayout>
              <c:xMode val="edge"/>
              <c:yMode val="edge"/>
              <c:x val="0.48964840109827823"/>
              <c:y val="0.90839348316142843"/>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14656207"/>
        <c:crosses val="autoZero"/>
        <c:auto val="1"/>
        <c:lblAlgn val="ctr"/>
        <c:lblOffset val="100"/>
        <c:noMultiLvlLbl val="0"/>
      </c:catAx>
      <c:valAx>
        <c:axId val="2014656207"/>
        <c:scaling>
          <c:orientation val="minMax"/>
          <c:max val="400"/>
          <c:min val="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sz="1000">
                    <a:solidFill>
                      <a:sysClr val="windowText" lastClr="000000"/>
                    </a:solidFill>
                  </a:rPr>
                  <a:t>Count</a:t>
                </a:r>
              </a:p>
            </c:rich>
          </c:tx>
          <c:layout>
            <c:manualLayout>
              <c:xMode val="edge"/>
              <c:yMode val="edge"/>
              <c:x val="1.3046544181691159E-2"/>
              <c:y val="0.4001121293990923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14655791"/>
        <c:crosses val="autoZero"/>
        <c:crossBetween val="between"/>
        <c:majorUnit val="100"/>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[example_logistics - 28092019.xlsm]EDA - Delivery Vehicle!PivotTable4</c:name>
    <c:fmtId val="8"/>
  </c:pivotSource>
  <c:chart>
    <c:autoTitleDeleted val="0"/>
    <c:pivotFmts>
      <c:pivotFmt>
        <c:idx val="0"/>
        <c:spPr>
          <a:solidFill>
            <a:schemeClr val="accent1"/>
          </a:solidFill>
          <a:ln>
            <a:noFill/>
          </a:ln>
          <a:effectLst/>
        </c:spPr>
        <c:marker>
          <c:symbol val="none"/>
        </c:marker>
      </c:pivotFmt>
      <c:pivotFmt>
        <c:idx val="1"/>
        <c:spPr>
          <a:noFill/>
          <a:ln>
            <a:solidFill>
              <a:schemeClr val="tx1"/>
            </a:solidFill>
          </a:ln>
          <a:effectLst/>
        </c:spPr>
        <c:marker>
          <c:symbol val="none"/>
        </c:marker>
      </c:pivotFmt>
      <c:pivotFmt>
        <c:idx val="2"/>
        <c:spPr>
          <a:noFill/>
          <a:ln>
            <a:noFill/>
          </a:ln>
          <a:effectLst/>
        </c:spPr>
        <c:marker>
          <c:symbol val="none"/>
        </c:marker>
      </c:pivotFmt>
      <c:pivotFmt>
        <c:idx val="3"/>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no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4">
              <a:lumMod val="60000"/>
              <a:lumOff val="40000"/>
            </a:schemeClr>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noFill/>
          <a:ln>
            <a:noFill/>
          </a:ln>
          <a:effectLst/>
        </c:spPr>
        <c:marker>
          <c:symbol val="none"/>
        </c:marker>
      </c:pivotFmt>
    </c:pivotFmts>
    <c:plotArea>
      <c:layout>
        <c:manualLayout>
          <c:layoutTarget val="inner"/>
          <c:xMode val="edge"/>
          <c:yMode val="edge"/>
          <c:x val="0.11927149242657473"/>
          <c:y val="8.7962962962962965E-2"/>
          <c:w val="0.82113665886214882"/>
          <c:h val="0.75012111226251921"/>
        </c:manualLayout>
      </c:layout>
      <c:barChart>
        <c:barDir val="col"/>
        <c:grouping val="clustered"/>
        <c:varyColors val="0"/>
        <c:ser>
          <c:idx val="0"/>
          <c:order val="0"/>
          <c:tx>
            <c:strRef>
              <c:f>'EDA - Delivery Vehicle'!$H$12</c:f>
              <c:strCache>
                <c:ptCount val="1"/>
                <c:pt idx="0">
                  <c:v>Count</c:v>
                </c:pt>
              </c:strCache>
            </c:strRef>
          </c:tx>
          <c:spPr>
            <a:solidFill>
              <a:schemeClr val="accent4">
                <a:lumMod val="60000"/>
                <a:lumOff val="40000"/>
              </a:schemeClr>
            </a:solidFill>
            <a:ln>
              <a:noFill/>
            </a:ln>
            <a:effectLst/>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'EDA - Delivery Vehicle'!$G$13:$G$17</c:f>
              <c:strCache>
                <c:ptCount val="4"/>
                <c:pt idx="0">
                  <c:v>Air</c:v>
                </c:pt>
                <c:pt idx="1">
                  <c:v>Car</c:v>
                </c:pt>
                <c:pt idx="2">
                  <c:v>Ship</c:v>
                </c:pt>
                <c:pt idx="3">
                  <c:v>Van</c:v>
                </c:pt>
              </c:strCache>
            </c:strRef>
          </c:cat>
          <c:val>
            <c:numRef>
              <c:f>'EDA - Delivery Vehicle'!$H$13:$H$17</c:f>
              <c:numCache>
                <c:formatCode>General</c:formatCode>
                <c:ptCount val="4"/>
                <c:pt idx="0">
                  <c:v>6</c:v>
                </c:pt>
                <c:pt idx="1">
                  <c:v>4</c:v>
                </c:pt>
                <c:pt idx="2">
                  <c:v>5</c:v>
                </c:pt>
                <c:pt idx="3">
                  <c:v>5</c:v>
                </c:pt>
              </c:numCache>
            </c:numRef>
          </c:val>
          <c:extLst>
            <c:ext xmlns:c16="http://schemas.microsoft.com/office/drawing/2014/chart" uri="{C3380CC4-5D6E-409C-BE32-E72D297353CC}">
              <c16:uniqueId val="{00000002-8A90-4C40-9B85-7587BBF77BDF}"/>
            </c:ext>
          </c:extLst>
        </c:ser>
        <c:ser>
          <c:idx val="1"/>
          <c:order val="1"/>
          <c:tx>
            <c:strRef>
              <c:f>'EDA - Delivery Vehicle'!$I$12</c:f>
              <c:strCache>
                <c:ptCount val="1"/>
                <c:pt idx="0">
                  <c:v>% of Total</c:v>
                </c:pt>
              </c:strCache>
            </c:strRef>
          </c:tx>
          <c:spPr>
            <a:noFill/>
            <a:ln>
              <a:noFill/>
            </a:ln>
            <a:effectLst/>
          </c:spPr>
          <c:invertIfNegative val="0"/>
          <c:cat>
            <c:strRef>
              <c:f>'EDA - Delivery Vehicle'!$G$13:$G$17</c:f>
              <c:strCache>
                <c:ptCount val="4"/>
                <c:pt idx="0">
                  <c:v>Air</c:v>
                </c:pt>
                <c:pt idx="1">
                  <c:v>Car</c:v>
                </c:pt>
                <c:pt idx="2">
                  <c:v>Ship</c:v>
                </c:pt>
                <c:pt idx="3">
                  <c:v>Van</c:v>
                </c:pt>
              </c:strCache>
            </c:strRef>
          </c:cat>
          <c:val>
            <c:numRef>
              <c:f>'EDA - Delivery Vehicle'!$I$13:$I$17</c:f>
              <c:numCache>
                <c:formatCode>0.0%</c:formatCode>
                <c:ptCount val="4"/>
                <c:pt idx="0">
                  <c:v>0.3</c:v>
                </c:pt>
                <c:pt idx="1">
                  <c:v>0.2</c:v>
                </c:pt>
                <c:pt idx="2">
                  <c:v>0.25</c:v>
                </c:pt>
                <c:pt idx="3">
                  <c:v>0.25</c:v>
                </c:pt>
              </c:numCache>
            </c:numRef>
          </c:val>
          <c:extLst>
            <c:ext xmlns:c16="http://schemas.microsoft.com/office/drawing/2014/chart" uri="{C3380CC4-5D6E-409C-BE32-E72D297353CC}">
              <c16:uniqueId val="{00000003-8A90-4C40-9B85-7587BBF77BDF}"/>
            </c:ext>
          </c:extLst>
        </c:ser>
        <c:dLbls>
          <c:showLegendKey val="0"/>
          <c:showVal val="0"/>
          <c:showCatName val="0"/>
          <c:showSerName val="0"/>
          <c:showPercent val="0"/>
          <c:showBubbleSize val="0"/>
        </c:dLbls>
        <c:gapWidth val="219"/>
        <c:overlap val="100"/>
        <c:axId val="2075011055"/>
        <c:axId val="2075011887"/>
      </c:barChart>
      <c:catAx>
        <c:axId val="2075011055"/>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Delivery Vehicle</a:t>
                </a:r>
              </a:p>
            </c:rich>
          </c:tx>
          <c:layout>
            <c:manualLayout>
              <c:xMode val="edge"/>
              <c:yMode val="edge"/>
              <c:x val="0.46073094813481036"/>
              <c:y val="0.91108785725578401"/>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75011887"/>
        <c:crosses val="autoZero"/>
        <c:auto val="1"/>
        <c:lblAlgn val="ctr"/>
        <c:lblOffset val="100"/>
        <c:noMultiLvlLbl val="0"/>
      </c:catAx>
      <c:valAx>
        <c:axId val="2075011887"/>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Count</a:t>
                </a:r>
              </a:p>
            </c:rich>
          </c:tx>
          <c:layout>
            <c:manualLayout>
              <c:xMode val="edge"/>
              <c:yMode val="edge"/>
              <c:x val="1.9983726485726674E-2"/>
              <c:y val="0.3923922202425223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75011055"/>
        <c:crosses val="autoZero"/>
        <c:crossBetween val="between"/>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[example_logistics - 28092019.xlsm]EDA - Cycle!PivotTable1</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
        <c:idx val="2"/>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pivotFmt>
      <c:pivotFmt>
        <c:idx val="4"/>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pivotFmt>
      <c:pivotFmt>
        <c:idx val="6"/>
        <c:spPr>
          <a:solidFill>
            <a:schemeClr val="accent1">
              <a:lumMod val="75000"/>
            </a:schemeClr>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a:noFill/>
          </a:ln>
          <a:effectLst/>
        </c:spPr>
        <c:marker>
          <c:symbol val="none"/>
        </c:marker>
      </c:pivotFmt>
    </c:pivotFmts>
    <c:plotArea>
      <c:layout>
        <c:manualLayout>
          <c:layoutTarget val="inner"/>
          <c:xMode val="edge"/>
          <c:yMode val="edge"/>
          <c:x val="0.13484544067442361"/>
          <c:y val="6.7011168424610579E-2"/>
          <c:w val="0.81092808608943667"/>
          <c:h val="0.75795839099945961"/>
        </c:manualLayout>
      </c:layout>
      <c:barChart>
        <c:barDir val="col"/>
        <c:grouping val="clustered"/>
        <c:varyColors val="0"/>
        <c:ser>
          <c:idx val="0"/>
          <c:order val="0"/>
          <c:tx>
            <c:strRef>
              <c:f>'EDA - Cycle'!$C$12</c:f>
              <c:strCache>
                <c:ptCount val="1"/>
                <c:pt idx="0">
                  <c:v>Count</c:v>
                </c:pt>
              </c:strCache>
            </c:strRef>
          </c:tx>
          <c:spPr>
            <a:solidFill>
              <a:schemeClr val="accent1">
                <a:lumMod val="75000"/>
              </a:schemeClr>
            </a:solidFill>
            <a:ln>
              <a:noFill/>
            </a:ln>
            <a:effectLst/>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'EDA - Cycle'!$B$13:$B$22</c:f>
              <c:strCache>
                <c:ptCount val="9"/>
                <c:pt idx="0">
                  <c:v>1</c:v>
                </c:pt>
                <c:pt idx="1">
                  <c:v>2</c:v>
                </c:pt>
                <c:pt idx="2">
                  <c:v>2.8</c:v>
                </c:pt>
                <c:pt idx="3">
                  <c:v>3</c:v>
                </c:pt>
                <c:pt idx="4">
                  <c:v>3.2</c:v>
                </c:pt>
                <c:pt idx="5">
                  <c:v>3.4</c:v>
                </c:pt>
                <c:pt idx="6">
                  <c:v>3.6</c:v>
                </c:pt>
                <c:pt idx="7">
                  <c:v>3.8</c:v>
                </c:pt>
                <c:pt idx="8">
                  <c:v>4</c:v>
                </c:pt>
              </c:strCache>
            </c:strRef>
          </c:cat>
          <c:val>
            <c:numRef>
              <c:f>'EDA - Cycle'!$C$13:$C$22</c:f>
              <c:numCache>
                <c:formatCode>General</c:formatCode>
                <c:ptCount val="9"/>
                <c:pt idx="0">
                  <c:v>162</c:v>
                </c:pt>
                <c:pt idx="1">
                  <c:v>81</c:v>
                </c:pt>
                <c:pt idx="2">
                  <c:v>81</c:v>
                </c:pt>
                <c:pt idx="3">
                  <c:v>161</c:v>
                </c:pt>
                <c:pt idx="4">
                  <c:v>80</c:v>
                </c:pt>
                <c:pt idx="5">
                  <c:v>80</c:v>
                </c:pt>
                <c:pt idx="6">
                  <c:v>80</c:v>
                </c:pt>
                <c:pt idx="7">
                  <c:v>80</c:v>
                </c:pt>
                <c:pt idx="8">
                  <c:v>161</c:v>
                </c:pt>
              </c:numCache>
            </c:numRef>
          </c:val>
          <c:extLst>
            <c:ext xmlns:c16="http://schemas.microsoft.com/office/drawing/2014/chart" uri="{C3380CC4-5D6E-409C-BE32-E72D297353CC}">
              <c16:uniqueId val="{00000002-B853-4345-91CE-542B34B4EAD9}"/>
            </c:ext>
          </c:extLst>
        </c:ser>
        <c:ser>
          <c:idx val="1"/>
          <c:order val="1"/>
          <c:tx>
            <c:strRef>
              <c:f>'EDA - Cycle'!$D$12</c:f>
              <c:strCache>
                <c:ptCount val="1"/>
                <c:pt idx="0">
                  <c:v>% of Total</c:v>
                </c:pt>
              </c:strCache>
            </c:strRef>
          </c:tx>
          <c:spPr>
            <a:solidFill>
              <a:schemeClr val="accent2"/>
            </a:solidFill>
            <a:ln>
              <a:noFill/>
            </a:ln>
            <a:effectLst/>
          </c:spPr>
          <c:invertIfNegative val="0"/>
          <c:cat>
            <c:strRef>
              <c:f>'EDA - Cycle'!$B$13:$B$22</c:f>
              <c:strCache>
                <c:ptCount val="9"/>
                <c:pt idx="0">
                  <c:v>1</c:v>
                </c:pt>
                <c:pt idx="1">
                  <c:v>2</c:v>
                </c:pt>
                <c:pt idx="2">
                  <c:v>2.8</c:v>
                </c:pt>
                <c:pt idx="3">
                  <c:v>3</c:v>
                </c:pt>
                <c:pt idx="4">
                  <c:v>3.2</c:v>
                </c:pt>
                <c:pt idx="5">
                  <c:v>3.4</c:v>
                </c:pt>
                <c:pt idx="6">
                  <c:v>3.6</c:v>
                </c:pt>
                <c:pt idx="7">
                  <c:v>3.8</c:v>
                </c:pt>
                <c:pt idx="8">
                  <c:v>4</c:v>
                </c:pt>
              </c:strCache>
            </c:strRef>
          </c:cat>
          <c:val>
            <c:numRef>
              <c:f>'EDA - Cycle'!$D$13:$D$22</c:f>
              <c:numCache>
                <c:formatCode>0.0%</c:formatCode>
                <c:ptCount val="9"/>
                <c:pt idx="0">
                  <c:v>0.16770186335403728</c:v>
                </c:pt>
                <c:pt idx="1">
                  <c:v>8.3850931677018639E-2</c:v>
                </c:pt>
                <c:pt idx="2">
                  <c:v>8.3850931677018639E-2</c:v>
                </c:pt>
                <c:pt idx="3">
                  <c:v>0.16666666666666666</c:v>
                </c:pt>
                <c:pt idx="4">
                  <c:v>8.2815734989648032E-2</c:v>
                </c:pt>
                <c:pt idx="5">
                  <c:v>8.2815734989648032E-2</c:v>
                </c:pt>
                <c:pt idx="6">
                  <c:v>8.2815734989648032E-2</c:v>
                </c:pt>
                <c:pt idx="7">
                  <c:v>8.2815734989648032E-2</c:v>
                </c:pt>
                <c:pt idx="8">
                  <c:v>0.16666666666666666</c:v>
                </c:pt>
              </c:numCache>
            </c:numRef>
          </c:val>
          <c:extLst>
            <c:ext xmlns:c16="http://schemas.microsoft.com/office/drawing/2014/chart" uri="{C3380CC4-5D6E-409C-BE32-E72D297353CC}">
              <c16:uniqueId val="{00000003-B853-4345-91CE-542B34B4EAD9}"/>
            </c:ext>
          </c:extLst>
        </c:ser>
        <c:dLbls>
          <c:showLegendKey val="0"/>
          <c:showVal val="0"/>
          <c:showCatName val="0"/>
          <c:showSerName val="0"/>
          <c:showPercent val="0"/>
          <c:showBubbleSize val="0"/>
        </c:dLbls>
        <c:gapWidth val="219"/>
        <c:overlap val="100"/>
        <c:axId val="2014655791"/>
        <c:axId val="2014656207"/>
      </c:barChart>
      <c:catAx>
        <c:axId val="2014655791"/>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Cycle</a:t>
                </a:r>
              </a:p>
            </c:rich>
          </c:tx>
          <c:layout>
            <c:manualLayout>
              <c:xMode val="edge"/>
              <c:yMode val="edge"/>
              <c:x val="0.48964840109827823"/>
              <c:y val="0.90839348316142843"/>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14656207"/>
        <c:crosses val="autoZero"/>
        <c:auto val="1"/>
        <c:lblAlgn val="ctr"/>
        <c:lblOffset val="100"/>
        <c:noMultiLvlLbl val="0"/>
      </c:catAx>
      <c:valAx>
        <c:axId val="2014656207"/>
        <c:scaling>
          <c:orientation val="minMax"/>
          <c:max val="225"/>
          <c:min val="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sz="1000">
                    <a:solidFill>
                      <a:sysClr val="windowText" lastClr="000000"/>
                    </a:solidFill>
                  </a:rPr>
                  <a:t>Count</a:t>
                </a:r>
              </a:p>
            </c:rich>
          </c:tx>
          <c:layout>
            <c:manualLayout>
              <c:xMode val="edge"/>
              <c:yMode val="edge"/>
              <c:x val="1.3046544181691159E-2"/>
              <c:y val="0.4001121293990923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14655791"/>
        <c:crosses val="autoZero"/>
        <c:crossBetween val="between"/>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[example_logistics - 28092019.xlsm]EDA - Cycle!PivotTable4</c:name>
    <c:fmtId val="8"/>
  </c:pivotSource>
  <c:chart>
    <c:autoTitleDeleted val="0"/>
    <c:pivotFmts>
      <c:pivotFmt>
        <c:idx val="0"/>
        <c:spPr>
          <a:solidFill>
            <a:schemeClr val="accent1"/>
          </a:solidFill>
          <a:ln>
            <a:noFill/>
          </a:ln>
          <a:effectLst/>
        </c:spPr>
        <c:marker>
          <c:symbol val="none"/>
        </c:marker>
      </c:pivotFmt>
      <c:pivotFmt>
        <c:idx val="1"/>
        <c:spPr>
          <a:noFill/>
          <a:ln>
            <a:solidFill>
              <a:schemeClr val="tx1"/>
            </a:solidFill>
          </a:ln>
          <a:effectLst/>
        </c:spPr>
        <c:marker>
          <c:symbol val="none"/>
        </c:marker>
      </c:pivotFmt>
      <c:pivotFmt>
        <c:idx val="2"/>
        <c:spPr>
          <a:noFill/>
          <a:ln>
            <a:noFill/>
          </a:ln>
          <a:effectLst/>
        </c:spPr>
        <c:marker>
          <c:symbol val="none"/>
        </c:marker>
      </c:pivotFmt>
      <c:pivotFmt>
        <c:idx val="3"/>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noFill/>
          <a:ln>
            <a:noFill/>
          </a:ln>
          <a:effectLst/>
        </c:spPr>
        <c:marker>
          <c:symbol val="none"/>
        </c:marker>
      </c:pivotFmt>
      <c:pivotFmt>
        <c:idx val="6"/>
        <c:spPr>
          <a:solidFill>
            <a:schemeClr val="accent4">
              <a:lumMod val="60000"/>
              <a:lumOff val="40000"/>
            </a:schemeClr>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noFill/>
          <a:ln>
            <a:noFill/>
          </a:ln>
          <a:effectLst/>
        </c:spPr>
        <c:marker>
          <c:symbol val="none"/>
        </c:marker>
      </c:pivotFmt>
    </c:pivotFmts>
    <c:plotArea>
      <c:layout>
        <c:manualLayout>
          <c:layoutTarget val="inner"/>
          <c:xMode val="edge"/>
          <c:yMode val="edge"/>
          <c:x val="0.11927149242657473"/>
          <c:y val="8.7962962962962965E-2"/>
          <c:w val="0.82113665886214882"/>
          <c:h val="0.75012111226251921"/>
        </c:manualLayout>
      </c:layout>
      <c:barChart>
        <c:barDir val="col"/>
        <c:grouping val="clustered"/>
        <c:varyColors val="0"/>
        <c:ser>
          <c:idx val="0"/>
          <c:order val="0"/>
          <c:tx>
            <c:strRef>
              <c:f>'EDA - Cycle'!$H$12</c:f>
              <c:strCache>
                <c:ptCount val="1"/>
                <c:pt idx="0">
                  <c:v>Count</c:v>
                </c:pt>
              </c:strCache>
            </c:strRef>
          </c:tx>
          <c:spPr>
            <a:solidFill>
              <a:schemeClr val="accent4">
                <a:lumMod val="60000"/>
                <a:lumOff val="40000"/>
              </a:schemeClr>
            </a:solidFill>
            <a:ln>
              <a:noFill/>
            </a:ln>
            <a:effectLst/>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'EDA - Cycle'!$G$13:$G$21</c:f>
              <c:strCache>
                <c:ptCount val="8"/>
                <c:pt idx="0">
                  <c:v>1</c:v>
                </c:pt>
                <c:pt idx="1">
                  <c:v>2</c:v>
                </c:pt>
                <c:pt idx="2">
                  <c:v>2.8</c:v>
                </c:pt>
                <c:pt idx="3">
                  <c:v>3</c:v>
                </c:pt>
                <c:pt idx="4">
                  <c:v>3.4</c:v>
                </c:pt>
                <c:pt idx="5">
                  <c:v>3.6</c:v>
                </c:pt>
                <c:pt idx="6">
                  <c:v>3.8</c:v>
                </c:pt>
                <c:pt idx="7">
                  <c:v>4</c:v>
                </c:pt>
              </c:strCache>
            </c:strRef>
          </c:cat>
          <c:val>
            <c:numRef>
              <c:f>'EDA - Cycle'!$H$13:$H$21</c:f>
              <c:numCache>
                <c:formatCode>General</c:formatCode>
                <c:ptCount val="8"/>
                <c:pt idx="0">
                  <c:v>3</c:v>
                </c:pt>
                <c:pt idx="1">
                  <c:v>2</c:v>
                </c:pt>
                <c:pt idx="2">
                  <c:v>1</c:v>
                </c:pt>
                <c:pt idx="3">
                  <c:v>5</c:v>
                </c:pt>
                <c:pt idx="4">
                  <c:v>4</c:v>
                </c:pt>
                <c:pt idx="5">
                  <c:v>2</c:v>
                </c:pt>
                <c:pt idx="6">
                  <c:v>1</c:v>
                </c:pt>
                <c:pt idx="7">
                  <c:v>2</c:v>
                </c:pt>
              </c:numCache>
            </c:numRef>
          </c:val>
          <c:extLst>
            <c:ext xmlns:c16="http://schemas.microsoft.com/office/drawing/2014/chart" uri="{C3380CC4-5D6E-409C-BE32-E72D297353CC}">
              <c16:uniqueId val="{00000002-90BB-423A-B24F-FE19B3E4900A}"/>
            </c:ext>
          </c:extLst>
        </c:ser>
        <c:ser>
          <c:idx val="1"/>
          <c:order val="1"/>
          <c:tx>
            <c:strRef>
              <c:f>'EDA - Cycle'!$I$12</c:f>
              <c:strCache>
                <c:ptCount val="1"/>
                <c:pt idx="0">
                  <c:v>% of Total</c:v>
                </c:pt>
              </c:strCache>
            </c:strRef>
          </c:tx>
          <c:spPr>
            <a:noFill/>
            <a:ln>
              <a:noFill/>
            </a:ln>
            <a:effectLst/>
          </c:spPr>
          <c:invertIfNegative val="0"/>
          <c:cat>
            <c:strRef>
              <c:f>'EDA - Cycle'!$G$13:$G$21</c:f>
              <c:strCache>
                <c:ptCount val="8"/>
                <c:pt idx="0">
                  <c:v>1</c:v>
                </c:pt>
                <c:pt idx="1">
                  <c:v>2</c:v>
                </c:pt>
                <c:pt idx="2">
                  <c:v>2.8</c:v>
                </c:pt>
                <c:pt idx="3">
                  <c:v>3</c:v>
                </c:pt>
                <c:pt idx="4">
                  <c:v>3.4</c:v>
                </c:pt>
                <c:pt idx="5">
                  <c:v>3.6</c:v>
                </c:pt>
                <c:pt idx="6">
                  <c:v>3.8</c:v>
                </c:pt>
                <c:pt idx="7">
                  <c:v>4</c:v>
                </c:pt>
              </c:strCache>
            </c:strRef>
          </c:cat>
          <c:val>
            <c:numRef>
              <c:f>'EDA - Cycle'!$I$13:$I$21</c:f>
              <c:numCache>
                <c:formatCode>0.0%</c:formatCode>
                <c:ptCount val="8"/>
                <c:pt idx="0">
                  <c:v>0.15</c:v>
                </c:pt>
                <c:pt idx="1">
                  <c:v>0.1</c:v>
                </c:pt>
                <c:pt idx="2">
                  <c:v>0.05</c:v>
                </c:pt>
                <c:pt idx="3">
                  <c:v>0.25</c:v>
                </c:pt>
                <c:pt idx="4">
                  <c:v>0.2</c:v>
                </c:pt>
                <c:pt idx="5">
                  <c:v>0.1</c:v>
                </c:pt>
                <c:pt idx="6">
                  <c:v>0.05</c:v>
                </c:pt>
                <c:pt idx="7">
                  <c:v>0.1</c:v>
                </c:pt>
              </c:numCache>
            </c:numRef>
          </c:val>
          <c:extLst>
            <c:ext xmlns:c16="http://schemas.microsoft.com/office/drawing/2014/chart" uri="{C3380CC4-5D6E-409C-BE32-E72D297353CC}">
              <c16:uniqueId val="{00000003-90BB-423A-B24F-FE19B3E4900A}"/>
            </c:ext>
          </c:extLst>
        </c:ser>
        <c:dLbls>
          <c:showLegendKey val="0"/>
          <c:showVal val="0"/>
          <c:showCatName val="0"/>
          <c:showSerName val="0"/>
          <c:showPercent val="0"/>
          <c:showBubbleSize val="0"/>
        </c:dLbls>
        <c:gapWidth val="219"/>
        <c:overlap val="100"/>
        <c:axId val="2075011055"/>
        <c:axId val="2075011887"/>
      </c:barChart>
      <c:catAx>
        <c:axId val="2075011055"/>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Cycle</a:t>
                </a:r>
              </a:p>
            </c:rich>
          </c:tx>
          <c:layout>
            <c:manualLayout>
              <c:xMode val="edge"/>
              <c:yMode val="edge"/>
              <c:x val="0.46073094813481036"/>
              <c:y val="0.91108785725578401"/>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75011887"/>
        <c:crosses val="autoZero"/>
        <c:auto val="1"/>
        <c:lblAlgn val="ctr"/>
        <c:lblOffset val="100"/>
        <c:noMultiLvlLbl val="0"/>
      </c:catAx>
      <c:valAx>
        <c:axId val="2075011887"/>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Count</a:t>
                </a:r>
              </a:p>
            </c:rich>
          </c:tx>
          <c:layout>
            <c:manualLayout>
              <c:xMode val="edge"/>
              <c:yMode val="edge"/>
              <c:x val="1.9983726485726674E-2"/>
              <c:y val="0.3923922202425223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75011055"/>
        <c:crosses val="autoZero"/>
        <c:crossBetween val="between"/>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[example_logistics - 28092019.xlsm]EDA - Temperature Restriction!PivotTable1</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
        <c:idx val="2"/>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pivotFmt>
      <c:pivotFmt>
        <c:idx val="4"/>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pivotFmt>
      <c:pivotFmt>
        <c:idx val="6"/>
        <c:spPr>
          <a:solidFill>
            <a:schemeClr val="accent1">
              <a:lumMod val="75000"/>
            </a:schemeClr>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a:noFill/>
          </a:ln>
          <a:effectLst/>
        </c:spPr>
        <c:marker>
          <c:symbol val="none"/>
        </c:marker>
      </c:pivotFmt>
    </c:pivotFmts>
    <c:plotArea>
      <c:layout>
        <c:manualLayout>
          <c:layoutTarget val="inner"/>
          <c:xMode val="edge"/>
          <c:yMode val="edge"/>
          <c:x val="0.13484544067442361"/>
          <c:y val="6.7011168424610579E-2"/>
          <c:w val="0.81092808608943667"/>
          <c:h val="0.75795839099945961"/>
        </c:manualLayout>
      </c:layout>
      <c:barChart>
        <c:barDir val="col"/>
        <c:grouping val="clustered"/>
        <c:varyColors val="0"/>
        <c:ser>
          <c:idx val="0"/>
          <c:order val="0"/>
          <c:tx>
            <c:strRef>
              <c:f>'EDA - Temperature Restriction'!$C$12</c:f>
              <c:strCache>
                <c:ptCount val="1"/>
                <c:pt idx="0">
                  <c:v>Count</c:v>
                </c:pt>
              </c:strCache>
            </c:strRef>
          </c:tx>
          <c:spPr>
            <a:solidFill>
              <a:schemeClr val="accent1">
                <a:lumMod val="75000"/>
              </a:schemeClr>
            </a:solidFill>
            <a:ln>
              <a:noFill/>
            </a:ln>
            <a:effectLst/>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'EDA - Temperature Restriction'!$B$13:$B$15</c:f>
              <c:strCache>
                <c:ptCount val="2"/>
                <c:pt idx="0">
                  <c:v>0</c:v>
                </c:pt>
                <c:pt idx="1">
                  <c:v>1</c:v>
                </c:pt>
              </c:strCache>
            </c:strRef>
          </c:cat>
          <c:val>
            <c:numRef>
              <c:f>'EDA - Temperature Restriction'!$C$13:$C$15</c:f>
              <c:numCache>
                <c:formatCode>General</c:formatCode>
                <c:ptCount val="2"/>
                <c:pt idx="0">
                  <c:v>870</c:v>
                </c:pt>
                <c:pt idx="1">
                  <c:v>96</c:v>
                </c:pt>
              </c:numCache>
            </c:numRef>
          </c:val>
          <c:extLst>
            <c:ext xmlns:c16="http://schemas.microsoft.com/office/drawing/2014/chart" uri="{C3380CC4-5D6E-409C-BE32-E72D297353CC}">
              <c16:uniqueId val="{00000002-E1FE-4464-BC63-295F7E7CCF32}"/>
            </c:ext>
          </c:extLst>
        </c:ser>
        <c:ser>
          <c:idx val="1"/>
          <c:order val="1"/>
          <c:tx>
            <c:strRef>
              <c:f>'EDA - Temperature Restriction'!$D$12</c:f>
              <c:strCache>
                <c:ptCount val="1"/>
                <c:pt idx="0">
                  <c:v>% of Total</c:v>
                </c:pt>
              </c:strCache>
            </c:strRef>
          </c:tx>
          <c:spPr>
            <a:solidFill>
              <a:schemeClr val="accent2"/>
            </a:solidFill>
            <a:ln>
              <a:noFill/>
            </a:ln>
            <a:effectLst/>
          </c:spPr>
          <c:invertIfNegative val="0"/>
          <c:cat>
            <c:strRef>
              <c:f>'EDA - Temperature Restriction'!$B$13:$B$15</c:f>
              <c:strCache>
                <c:ptCount val="2"/>
                <c:pt idx="0">
                  <c:v>0</c:v>
                </c:pt>
                <c:pt idx="1">
                  <c:v>1</c:v>
                </c:pt>
              </c:strCache>
            </c:strRef>
          </c:cat>
          <c:val>
            <c:numRef>
              <c:f>'EDA - Temperature Restriction'!$D$13:$D$15</c:f>
              <c:numCache>
                <c:formatCode>0.0%</c:formatCode>
                <c:ptCount val="2"/>
                <c:pt idx="0">
                  <c:v>0.90062111801242239</c:v>
                </c:pt>
                <c:pt idx="1">
                  <c:v>9.9378881987577633E-2</c:v>
                </c:pt>
              </c:numCache>
            </c:numRef>
          </c:val>
          <c:extLst>
            <c:ext xmlns:c16="http://schemas.microsoft.com/office/drawing/2014/chart" uri="{C3380CC4-5D6E-409C-BE32-E72D297353CC}">
              <c16:uniqueId val="{00000003-E1FE-4464-BC63-295F7E7CCF32}"/>
            </c:ext>
          </c:extLst>
        </c:ser>
        <c:dLbls>
          <c:showLegendKey val="0"/>
          <c:showVal val="0"/>
          <c:showCatName val="0"/>
          <c:showSerName val="0"/>
          <c:showPercent val="0"/>
          <c:showBubbleSize val="0"/>
        </c:dLbls>
        <c:gapWidth val="219"/>
        <c:overlap val="100"/>
        <c:axId val="2014655791"/>
        <c:axId val="2014656207"/>
      </c:barChart>
      <c:catAx>
        <c:axId val="2014655791"/>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Temperature Restriction</a:t>
                </a:r>
              </a:p>
            </c:rich>
          </c:tx>
          <c:layout>
            <c:manualLayout>
              <c:xMode val="edge"/>
              <c:yMode val="edge"/>
              <c:x val="0.40065639140753706"/>
              <c:y val="0.9040881057507677"/>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14656207"/>
        <c:crosses val="autoZero"/>
        <c:auto val="1"/>
        <c:lblAlgn val="ctr"/>
        <c:lblOffset val="100"/>
        <c:noMultiLvlLbl val="0"/>
      </c:catAx>
      <c:valAx>
        <c:axId val="2014656207"/>
        <c:scaling>
          <c:orientation val="minMax"/>
          <c:max val="1000"/>
          <c:min val="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sz="1000">
                    <a:solidFill>
                      <a:sysClr val="windowText" lastClr="000000"/>
                    </a:solidFill>
                  </a:rPr>
                  <a:t>Total</a:t>
                </a:r>
              </a:p>
            </c:rich>
          </c:tx>
          <c:layout>
            <c:manualLayout>
              <c:xMode val="edge"/>
              <c:yMode val="edge"/>
              <c:x val="1.3046544181691159E-2"/>
              <c:y val="0.4001121293990923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14655791"/>
        <c:crosses val="autoZero"/>
        <c:crossBetween val="between"/>
        <c:majorUnit val="200"/>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[example_logistics - 28092019.xlsm]EDA - Temperature Restriction!PivotTable4</c:name>
    <c:fmtId val="8"/>
  </c:pivotSource>
  <c:chart>
    <c:autoTitleDeleted val="0"/>
    <c:pivotFmts>
      <c:pivotFmt>
        <c:idx val="0"/>
        <c:spPr>
          <a:solidFill>
            <a:schemeClr val="accent1"/>
          </a:solidFill>
          <a:ln>
            <a:noFill/>
          </a:ln>
          <a:effectLst/>
        </c:spPr>
        <c:marker>
          <c:symbol val="none"/>
        </c:marker>
      </c:pivotFmt>
      <c:pivotFmt>
        <c:idx val="1"/>
        <c:spPr>
          <a:noFill/>
          <a:ln>
            <a:solidFill>
              <a:schemeClr val="tx1"/>
            </a:solidFill>
          </a:ln>
          <a:effectLst/>
        </c:spPr>
        <c:marker>
          <c:symbol val="none"/>
        </c:marker>
      </c:pivotFmt>
      <c:pivotFmt>
        <c:idx val="2"/>
        <c:spPr>
          <a:noFill/>
          <a:ln>
            <a:noFill/>
          </a:ln>
          <a:effectLst/>
        </c:spPr>
        <c:marker>
          <c:symbol val="none"/>
        </c:marker>
      </c:pivotFmt>
      <c:pivotFmt>
        <c:idx val="3"/>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no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noFill/>
          <a:ln>
            <a:noFill/>
          </a:ln>
          <a:effectLst/>
        </c:spPr>
        <c:marker>
          <c:symbol val="none"/>
        </c:marker>
      </c:pivotFmt>
      <c:pivotFmt>
        <c:idx val="9"/>
        <c:spPr>
          <a:solidFill>
            <a:schemeClr val="accent4">
              <a:lumMod val="60000"/>
              <a:lumOff val="40000"/>
            </a:schemeClr>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0.11927149242657473"/>
          <c:y val="8.7962962962962965E-2"/>
          <c:w val="0.82113665886214882"/>
          <c:h val="0.75012111226251921"/>
        </c:manualLayout>
      </c:layout>
      <c:barChart>
        <c:barDir val="col"/>
        <c:grouping val="clustered"/>
        <c:varyColors val="0"/>
        <c:ser>
          <c:idx val="0"/>
          <c:order val="0"/>
          <c:tx>
            <c:strRef>
              <c:f>'EDA - Temperature Restriction'!$H$12</c:f>
              <c:strCache>
                <c:ptCount val="1"/>
                <c:pt idx="0">
                  <c:v>Count</c:v>
                </c:pt>
              </c:strCache>
            </c:strRef>
          </c:tx>
          <c:spPr>
            <a:solidFill>
              <a:schemeClr val="accent4">
                <a:lumMod val="60000"/>
                <a:lumOff val="40000"/>
              </a:schemeClr>
            </a:solidFill>
            <a:ln>
              <a:noFill/>
            </a:ln>
            <a:effectLst/>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'EDA - Temperature Restriction'!$G$13:$G$15</c:f>
              <c:strCache>
                <c:ptCount val="2"/>
                <c:pt idx="0">
                  <c:v>0</c:v>
                </c:pt>
                <c:pt idx="1">
                  <c:v>1</c:v>
                </c:pt>
              </c:strCache>
            </c:strRef>
          </c:cat>
          <c:val>
            <c:numRef>
              <c:f>'EDA - Temperature Restriction'!$H$13:$H$15</c:f>
              <c:numCache>
                <c:formatCode>General</c:formatCode>
                <c:ptCount val="2"/>
                <c:pt idx="0">
                  <c:v>18</c:v>
                </c:pt>
                <c:pt idx="1">
                  <c:v>2</c:v>
                </c:pt>
              </c:numCache>
            </c:numRef>
          </c:val>
          <c:extLst>
            <c:ext xmlns:c16="http://schemas.microsoft.com/office/drawing/2014/chart" uri="{C3380CC4-5D6E-409C-BE32-E72D297353CC}">
              <c16:uniqueId val="{00000002-7103-4EEB-BAA5-3A88D0F09B1C}"/>
            </c:ext>
          </c:extLst>
        </c:ser>
        <c:ser>
          <c:idx val="1"/>
          <c:order val="1"/>
          <c:tx>
            <c:strRef>
              <c:f>'EDA - Temperature Restriction'!$I$12</c:f>
              <c:strCache>
                <c:ptCount val="1"/>
                <c:pt idx="0">
                  <c:v>% of Total</c:v>
                </c:pt>
              </c:strCache>
            </c:strRef>
          </c:tx>
          <c:spPr>
            <a:noFill/>
            <a:ln>
              <a:noFill/>
            </a:ln>
            <a:effectLst/>
          </c:spPr>
          <c:invertIfNegative val="0"/>
          <c:cat>
            <c:strRef>
              <c:f>'EDA - Temperature Restriction'!$G$13:$G$15</c:f>
              <c:strCache>
                <c:ptCount val="2"/>
                <c:pt idx="0">
                  <c:v>0</c:v>
                </c:pt>
                <c:pt idx="1">
                  <c:v>1</c:v>
                </c:pt>
              </c:strCache>
            </c:strRef>
          </c:cat>
          <c:val>
            <c:numRef>
              <c:f>'EDA - Temperature Restriction'!$I$13:$I$15</c:f>
              <c:numCache>
                <c:formatCode>0.0%</c:formatCode>
                <c:ptCount val="2"/>
                <c:pt idx="0">
                  <c:v>0.9</c:v>
                </c:pt>
                <c:pt idx="1">
                  <c:v>0.1</c:v>
                </c:pt>
              </c:numCache>
            </c:numRef>
          </c:val>
          <c:extLst>
            <c:ext xmlns:c16="http://schemas.microsoft.com/office/drawing/2014/chart" uri="{C3380CC4-5D6E-409C-BE32-E72D297353CC}">
              <c16:uniqueId val="{00000003-7103-4EEB-BAA5-3A88D0F09B1C}"/>
            </c:ext>
          </c:extLst>
        </c:ser>
        <c:dLbls>
          <c:showLegendKey val="0"/>
          <c:showVal val="0"/>
          <c:showCatName val="0"/>
          <c:showSerName val="0"/>
          <c:showPercent val="0"/>
          <c:showBubbleSize val="0"/>
        </c:dLbls>
        <c:gapWidth val="219"/>
        <c:overlap val="100"/>
        <c:axId val="2075011055"/>
        <c:axId val="2075011887"/>
      </c:barChart>
      <c:catAx>
        <c:axId val="2075011055"/>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Temperature Restriction</a:t>
                </a:r>
              </a:p>
            </c:rich>
          </c:tx>
          <c:layout>
            <c:manualLayout>
              <c:xMode val="edge"/>
              <c:yMode val="edge"/>
              <c:x val="0.39270728586751946"/>
              <c:y val="0.91538730025786497"/>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75011887"/>
        <c:crosses val="autoZero"/>
        <c:auto val="1"/>
        <c:lblAlgn val="ctr"/>
        <c:lblOffset val="100"/>
        <c:noMultiLvlLbl val="0"/>
      </c:catAx>
      <c:valAx>
        <c:axId val="2075011887"/>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Total</a:t>
                </a:r>
              </a:p>
            </c:rich>
          </c:tx>
          <c:layout>
            <c:manualLayout>
              <c:xMode val="edge"/>
              <c:yMode val="edge"/>
              <c:x val="1.9983726485726674E-2"/>
              <c:y val="0.3923922202425223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75011055"/>
        <c:crosses val="autoZero"/>
        <c:crossBetween val="between"/>
        <c:majorUnit val="4"/>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[example_logistics - 28092019.xlsm]EDA - Dispatch Date!PivotTable1</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
        <c:idx val="2"/>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pivotFmt>
      <c:pivotFmt>
        <c:idx val="4"/>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pivotFmt>
      <c:pivotFmt>
        <c:idx val="6"/>
        <c:spPr>
          <a:solidFill>
            <a:schemeClr val="accent1">
              <a:lumMod val="75000"/>
            </a:schemeClr>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lumMod val="75000"/>
            </a:schemeClr>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w="28575" cap="rnd">
            <a:solidFill>
              <a:schemeClr val="accent1">
                <a:lumMod val="75000"/>
              </a:schemeClr>
            </a:solidFill>
            <a:round/>
          </a:ln>
          <a:effectLst/>
        </c:spPr>
        <c:marker>
          <c:symbol val="none"/>
        </c:marker>
      </c:pivotFmt>
      <c:pivotFmt>
        <c:idx val="13"/>
        <c:spPr>
          <a:solidFill>
            <a:schemeClr val="accent1"/>
          </a:solidFill>
          <a:ln w="28575" cap="rnd">
            <a:noFill/>
            <a:round/>
          </a:ln>
          <a:effectLst/>
        </c:spPr>
        <c:marker>
          <c:symbol val="none"/>
        </c:marker>
      </c:pivotFmt>
      <c:pivotFmt>
        <c:idx val="14"/>
        <c:spPr>
          <a:ln w="28575" cap="rnd">
            <a:noFill/>
            <a:round/>
          </a:ln>
          <a:effectLst/>
        </c:spPr>
        <c:marker>
          <c:symbol val="none"/>
        </c:marker>
      </c:pivotFmt>
      <c:pivotFmt>
        <c:idx val="15"/>
        <c:spPr>
          <a:ln w="28575" cap="rnd">
            <a:solidFill>
              <a:schemeClr val="accent1"/>
            </a:solidFill>
            <a:round/>
          </a:ln>
          <a:effectLst/>
        </c:spPr>
        <c:marker>
          <c:symbol val="none"/>
        </c:marker>
      </c:pivotFmt>
    </c:pivotFmts>
    <c:plotArea>
      <c:layout>
        <c:manualLayout>
          <c:layoutTarget val="inner"/>
          <c:xMode val="edge"/>
          <c:yMode val="edge"/>
          <c:x val="0.13484544067442361"/>
          <c:y val="6.7011168424610579E-2"/>
          <c:w val="0.81092808608943667"/>
          <c:h val="0.51213609294450468"/>
        </c:manualLayout>
      </c:layout>
      <c:lineChart>
        <c:grouping val="standard"/>
        <c:varyColors val="0"/>
        <c:ser>
          <c:idx val="0"/>
          <c:order val="0"/>
          <c:tx>
            <c:strRef>
              <c:f>'EDA - Dispatch Date'!$C$22</c:f>
              <c:strCache>
                <c:ptCount val="1"/>
                <c:pt idx="0">
                  <c:v>Count</c:v>
                </c:pt>
              </c:strCache>
            </c:strRef>
          </c:tx>
          <c:spPr>
            <a:ln w="28575" cap="rnd">
              <a:solidFill>
                <a:schemeClr val="accent1"/>
              </a:solidFill>
              <a:round/>
            </a:ln>
            <a:effectLst/>
          </c:spPr>
          <c:marker>
            <c:symbol val="none"/>
          </c:marker>
          <c:cat>
            <c:multiLvlStrRef>
              <c:f>'EDA - Dispatch Date'!$B$23:$B$88</c:f>
              <c:multiLvlStrCache>
                <c:ptCount val="60"/>
                <c:lvl>
                  <c:pt idx="0">
                    <c:v>(blank)</c:v>
                  </c:pt>
                  <c:pt idx="1">
                    <c:v>15-May</c:v>
                  </c:pt>
                  <c:pt idx="2">
                    <c:v>16-May</c:v>
                  </c:pt>
                  <c:pt idx="3">
                    <c:v>17-May</c:v>
                  </c:pt>
                  <c:pt idx="4">
                    <c:v>20-May</c:v>
                  </c:pt>
                  <c:pt idx="5">
                    <c:v>21-May</c:v>
                  </c:pt>
                  <c:pt idx="6">
                    <c:v>22-May</c:v>
                  </c:pt>
                  <c:pt idx="7">
                    <c:v>23-May</c:v>
                  </c:pt>
                  <c:pt idx="8">
                    <c:v>24-May</c:v>
                  </c:pt>
                  <c:pt idx="9">
                    <c:v>27-May</c:v>
                  </c:pt>
                  <c:pt idx="10">
                    <c:v>28-May</c:v>
                  </c:pt>
                  <c:pt idx="11">
                    <c:v>29-May</c:v>
                  </c:pt>
                  <c:pt idx="12">
                    <c:v>31-May</c:v>
                  </c:pt>
                  <c:pt idx="13">
                    <c:v>03-Jun</c:v>
                  </c:pt>
                  <c:pt idx="14">
                    <c:v>04-Jun</c:v>
                  </c:pt>
                  <c:pt idx="15">
                    <c:v>05-Jun</c:v>
                  </c:pt>
                  <c:pt idx="16">
                    <c:v>06-Jun</c:v>
                  </c:pt>
                  <c:pt idx="17">
                    <c:v>07-Jun</c:v>
                  </c:pt>
                  <c:pt idx="18">
                    <c:v>08-Jun</c:v>
                  </c:pt>
                  <c:pt idx="19">
                    <c:v>11-Jun</c:v>
                  </c:pt>
                  <c:pt idx="20">
                    <c:v>12-Jun</c:v>
                  </c:pt>
                  <c:pt idx="21">
                    <c:v>13-Jun</c:v>
                  </c:pt>
                  <c:pt idx="22">
                    <c:v>14-Jun</c:v>
                  </c:pt>
                  <c:pt idx="23">
                    <c:v>17-Jun</c:v>
                  </c:pt>
                  <c:pt idx="24">
                    <c:v>18-Jun</c:v>
                  </c:pt>
                  <c:pt idx="25">
                    <c:v>19-Jun</c:v>
                  </c:pt>
                  <c:pt idx="26">
                    <c:v>20-Jun</c:v>
                  </c:pt>
                  <c:pt idx="27">
                    <c:v>21-Jun</c:v>
                  </c:pt>
                  <c:pt idx="28">
                    <c:v>24-Jun</c:v>
                  </c:pt>
                  <c:pt idx="29">
                    <c:v>25-Jun</c:v>
                  </c:pt>
                  <c:pt idx="30">
                    <c:v>26-Jun</c:v>
                  </c:pt>
                  <c:pt idx="31">
                    <c:v>27-Jun</c:v>
                  </c:pt>
                  <c:pt idx="32">
                    <c:v>28-Jun</c:v>
                  </c:pt>
                  <c:pt idx="33">
                    <c:v>03-Jul</c:v>
                  </c:pt>
                  <c:pt idx="34">
                    <c:v>04-Jul</c:v>
                  </c:pt>
                  <c:pt idx="35">
                    <c:v>05-Jul</c:v>
                  </c:pt>
                  <c:pt idx="36">
                    <c:v>08-Jul</c:v>
                  </c:pt>
                  <c:pt idx="37">
                    <c:v>09-Jul</c:v>
                  </c:pt>
                  <c:pt idx="38">
                    <c:v>10-Jul</c:v>
                  </c:pt>
                  <c:pt idx="39">
                    <c:v>11-Jul</c:v>
                  </c:pt>
                  <c:pt idx="40">
                    <c:v>12-Jul</c:v>
                  </c:pt>
                  <c:pt idx="41">
                    <c:v>16-Jul</c:v>
                  </c:pt>
                  <c:pt idx="42">
                    <c:v>17-Jul</c:v>
                  </c:pt>
                  <c:pt idx="43">
                    <c:v>18-Jul</c:v>
                  </c:pt>
                  <c:pt idx="44">
                    <c:v>19-Jul</c:v>
                  </c:pt>
                  <c:pt idx="45">
                    <c:v>23-Jul</c:v>
                  </c:pt>
                  <c:pt idx="46">
                    <c:v>24-Jul</c:v>
                  </c:pt>
                  <c:pt idx="47">
                    <c:v>25-Jul</c:v>
                  </c:pt>
                  <c:pt idx="48">
                    <c:v>26-Jul</c:v>
                  </c:pt>
                  <c:pt idx="49">
                    <c:v>29-Jul</c:v>
                  </c:pt>
                  <c:pt idx="50">
                    <c:v>30-Jul</c:v>
                  </c:pt>
                  <c:pt idx="51">
                    <c:v>31-Jul</c:v>
                  </c:pt>
                  <c:pt idx="52">
                    <c:v>01-Aug</c:v>
                  </c:pt>
                  <c:pt idx="53">
                    <c:v>02-Aug</c:v>
                  </c:pt>
                  <c:pt idx="54">
                    <c:v>05-Aug</c:v>
                  </c:pt>
                  <c:pt idx="55">
                    <c:v>06-Aug</c:v>
                  </c:pt>
                  <c:pt idx="56">
                    <c:v>07-Aug</c:v>
                  </c:pt>
                  <c:pt idx="57">
                    <c:v>08-Aug</c:v>
                  </c:pt>
                  <c:pt idx="58">
                    <c:v>09-Aug</c:v>
                  </c:pt>
                  <c:pt idx="59">
                    <c:v>13-Aug</c:v>
                  </c:pt>
                </c:lvl>
                <c:lvl>
                  <c:pt idx="0">
                    <c:v>&lt;15/05/2019</c:v>
                  </c:pt>
                  <c:pt idx="1">
                    <c:v>May</c:v>
                  </c:pt>
                  <c:pt idx="13">
                    <c:v>Jun</c:v>
                  </c:pt>
                  <c:pt idx="33">
                    <c:v>Jul</c:v>
                  </c:pt>
                  <c:pt idx="52">
                    <c:v>Aug</c:v>
                  </c:pt>
                </c:lvl>
              </c:multiLvlStrCache>
            </c:multiLvlStrRef>
          </c:cat>
          <c:val>
            <c:numRef>
              <c:f>'EDA - Dispatch Date'!$C$23:$C$88</c:f>
              <c:numCache>
                <c:formatCode>General</c:formatCode>
                <c:ptCount val="60"/>
                <c:pt idx="1">
                  <c:v>8</c:v>
                </c:pt>
                <c:pt idx="2">
                  <c:v>1</c:v>
                </c:pt>
                <c:pt idx="3">
                  <c:v>8</c:v>
                </c:pt>
                <c:pt idx="4">
                  <c:v>1</c:v>
                </c:pt>
                <c:pt idx="5">
                  <c:v>16</c:v>
                </c:pt>
                <c:pt idx="6">
                  <c:v>50</c:v>
                </c:pt>
                <c:pt idx="7">
                  <c:v>5</c:v>
                </c:pt>
                <c:pt idx="8">
                  <c:v>5</c:v>
                </c:pt>
                <c:pt idx="9">
                  <c:v>17</c:v>
                </c:pt>
                <c:pt idx="10">
                  <c:v>41</c:v>
                </c:pt>
                <c:pt idx="11">
                  <c:v>22</c:v>
                </c:pt>
                <c:pt idx="12">
                  <c:v>10</c:v>
                </c:pt>
                <c:pt idx="13">
                  <c:v>13</c:v>
                </c:pt>
                <c:pt idx="14">
                  <c:v>18</c:v>
                </c:pt>
                <c:pt idx="15">
                  <c:v>21</c:v>
                </c:pt>
                <c:pt idx="16">
                  <c:v>11</c:v>
                </c:pt>
                <c:pt idx="17">
                  <c:v>4</c:v>
                </c:pt>
                <c:pt idx="18">
                  <c:v>1</c:v>
                </c:pt>
                <c:pt idx="19">
                  <c:v>37</c:v>
                </c:pt>
                <c:pt idx="20">
                  <c:v>4</c:v>
                </c:pt>
                <c:pt idx="21">
                  <c:v>20</c:v>
                </c:pt>
                <c:pt idx="22">
                  <c:v>23</c:v>
                </c:pt>
                <c:pt idx="23">
                  <c:v>15</c:v>
                </c:pt>
                <c:pt idx="24">
                  <c:v>23</c:v>
                </c:pt>
                <c:pt idx="25">
                  <c:v>21</c:v>
                </c:pt>
                <c:pt idx="26">
                  <c:v>13</c:v>
                </c:pt>
                <c:pt idx="27">
                  <c:v>21</c:v>
                </c:pt>
                <c:pt idx="28">
                  <c:v>15</c:v>
                </c:pt>
                <c:pt idx="29">
                  <c:v>17</c:v>
                </c:pt>
                <c:pt idx="30">
                  <c:v>6</c:v>
                </c:pt>
                <c:pt idx="31">
                  <c:v>18</c:v>
                </c:pt>
                <c:pt idx="32">
                  <c:v>1</c:v>
                </c:pt>
                <c:pt idx="33">
                  <c:v>46</c:v>
                </c:pt>
                <c:pt idx="34">
                  <c:v>14</c:v>
                </c:pt>
                <c:pt idx="35">
                  <c:v>26</c:v>
                </c:pt>
                <c:pt idx="36">
                  <c:v>2</c:v>
                </c:pt>
                <c:pt idx="37">
                  <c:v>22</c:v>
                </c:pt>
                <c:pt idx="38">
                  <c:v>18</c:v>
                </c:pt>
                <c:pt idx="39">
                  <c:v>3</c:v>
                </c:pt>
                <c:pt idx="40">
                  <c:v>11</c:v>
                </c:pt>
                <c:pt idx="41">
                  <c:v>24</c:v>
                </c:pt>
                <c:pt idx="42">
                  <c:v>39</c:v>
                </c:pt>
                <c:pt idx="43">
                  <c:v>11</c:v>
                </c:pt>
                <c:pt idx="44">
                  <c:v>15</c:v>
                </c:pt>
                <c:pt idx="45">
                  <c:v>21</c:v>
                </c:pt>
                <c:pt idx="46">
                  <c:v>21</c:v>
                </c:pt>
                <c:pt idx="47">
                  <c:v>10</c:v>
                </c:pt>
                <c:pt idx="48">
                  <c:v>25</c:v>
                </c:pt>
                <c:pt idx="49">
                  <c:v>8</c:v>
                </c:pt>
                <c:pt idx="50">
                  <c:v>12</c:v>
                </c:pt>
                <c:pt idx="51">
                  <c:v>36</c:v>
                </c:pt>
                <c:pt idx="52">
                  <c:v>9</c:v>
                </c:pt>
                <c:pt idx="53">
                  <c:v>10</c:v>
                </c:pt>
                <c:pt idx="54">
                  <c:v>14</c:v>
                </c:pt>
                <c:pt idx="55">
                  <c:v>16</c:v>
                </c:pt>
                <c:pt idx="56">
                  <c:v>16</c:v>
                </c:pt>
                <c:pt idx="57">
                  <c:v>8</c:v>
                </c:pt>
                <c:pt idx="58">
                  <c:v>5</c:v>
                </c:pt>
                <c:pt idx="59">
                  <c:v>5</c:v>
                </c:pt>
              </c:numCache>
            </c:numRef>
          </c:val>
          <c:smooth val="0"/>
          <c:extLst>
            <c:ext xmlns:c16="http://schemas.microsoft.com/office/drawing/2014/chart" uri="{C3380CC4-5D6E-409C-BE32-E72D297353CC}">
              <c16:uniqueId val="{00000002-2013-4D6B-8187-AF7CA7FFAAFE}"/>
            </c:ext>
          </c:extLst>
        </c:ser>
        <c:ser>
          <c:idx val="1"/>
          <c:order val="1"/>
          <c:tx>
            <c:strRef>
              <c:f>'EDA - Dispatch Date'!$D$22</c:f>
              <c:strCache>
                <c:ptCount val="1"/>
                <c:pt idx="0">
                  <c:v>% of Total</c:v>
                </c:pt>
              </c:strCache>
            </c:strRef>
          </c:tx>
          <c:spPr>
            <a:ln w="28575" cap="rnd">
              <a:noFill/>
              <a:round/>
            </a:ln>
            <a:effectLst/>
          </c:spPr>
          <c:marker>
            <c:symbol val="none"/>
          </c:marker>
          <c:cat>
            <c:multiLvlStrRef>
              <c:f>'EDA - Dispatch Date'!$B$23:$B$88</c:f>
              <c:multiLvlStrCache>
                <c:ptCount val="60"/>
                <c:lvl>
                  <c:pt idx="0">
                    <c:v>(blank)</c:v>
                  </c:pt>
                  <c:pt idx="1">
                    <c:v>15-May</c:v>
                  </c:pt>
                  <c:pt idx="2">
                    <c:v>16-May</c:v>
                  </c:pt>
                  <c:pt idx="3">
                    <c:v>17-May</c:v>
                  </c:pt>
                  <c:pt idx="4">
                    <c:v>20-May</c:v>
                  </c:pt>
                  <c:pt idx="5">
                    <c:v>21-May</c:v>
                  </c:pt>
                  <c:pt idx="6">
                    <c:v>22-May</c:v>
                  </c:pt>
                  <c:pt idx="7">
                    <c:v>23-May</c:v>
                  </c:pt>
                  <c:pt idx="8">
                    <c:v>24-May</c:v>
                  </c:pt>
                  <c:pt idx="9">
                    <c:v>27-May</c:v>
                  </c:pt>
                  <c:pt idx="10">
                    <c:v>28-May</c:v>
                  </c:pt>
                  <c:pt idx="11">
                    <c:v>29-May</c:v>
                  </c:pt>
                  <c:pt idx="12">
                    <c:v>31-May</c:v>
                  </c:pt>
                  <c:pt idx="13">
                    <c:v>03-Jun</c:v>
                  </c:pt>
                  <c:pt idx="14">
                    <c:v>04-Jun</c:v>
                  </c:pt>
                  <c:pt idx="15">
                    <c:v>05-Jun</c:v>
                  </c:pt>
                  <c:pt idx="16">
                    <c:v>06-Jun</c:v>
                  </c:pt>
                  <c:pt idx="17">
                    <c:v>07-Jun</c:v>
                  </c:pt>
                  <c:pt idx="18">
                    <c:v>08-Jun</c:v>
                  </c:pt>
                  <c:pt idx="19">
                    <c:v>11-Jun</c:v>
                  </c:pt>
                  <c:pt idx="20">
                    <c:v>12-Jun</c:v>
                  </c:pt>
                  <c:pt idx="21">
                    <c:v>13-Jun</c:v>
                  </c:pt>
                  <c:pt idx="22">
                    <c:v>14-Jun</c:v>
                  </c:pt>
                  <c:pt idx="23">
                    <c:v>17-Jun</c:v>
                  </c:pt>
                  <c:pt idx="24">
                    <c:v>18-Jun</c:v>
                  </c:pt>
                  <c:pt idx="25">
                    <c:v>19-Jun</c:v>
                  </c:pt>
                  <c:pt idx="26">
                    <c:v>20-Jun</c:v>
                  </c:pt>
                  <c:pt idx="27">
                    <c:v>21-Jun</c:v>
                  </c:pt>
                  <c:pt idx="28">
                    <c:v>24-Jun</c:v>
                  </c:pt>
                  <c:pt idx="29">
                    <c:v>25-Jun</c:v>
                  </c:pt>
                  <c:pt idx="30">
                    <c:v>26-Jun</c:v>
                  </c:pt>
                  <c:pt idx="31">
                    <c:v>27-Jun</c:v>
                  </c:pt>
                  <c:pt idx="32">
                    <c:v>28-Jun</c:v>
                  </c:pt>
                  <c:pt idx="33">
                    <c:v>03-Jul</c:v>
                  </c:pt>
                  <c:pt idx="34">
                    <c:v>04-Jul</c:v>
                  </c:pt>
                  <c:pt idx="35">
                    <c:v>05-Jul</c:v>
                  </c:pt>
                  <c:pt idx="36">
                    <c:v>08-Jul</c:v>
                  </c:pt>
                  <c:pt idx="37">
                    <c:v>09-Jul</c:v>
                  </c:pt>
                  <c:pt idx="38">
                    <c:v>10-Jul</c:v>
                  </c:pt>
                  <c:pt idx="39">
                    <c:v>11-Jul</c:v>
                  </c:pt>
                  <c:pt idx="40">
                    <c:v>12-Jul</c:v>
                  </c:pt>
                  <c:pt idx="41">
                    <c:v>16-Jul</c:v>
                  </c:pt>
                  <c:pt idx="42">
                    <c:v>17-Jul</c:v>
                  </c:pt>
                  <c:pt idx="43">
                    <c:v>18-Jul</c:v>
                  </c:pt>
                  <c:pt idx="44">
                    <c:v>19-Jul</c:v>
                  </c:pt>
                  <c:pt idx="45">
                    <c:v>23-Jul</c:v>
                  </c:pt>
                  <c:pt idx="46">
                    <c:v>24-Jul</c:v>
                  </c:pt>
                  <c:pt idx="47">
                    <c:v>25-Jul</c:v>
                  </c:pt>
                  <c:pt idx="48">
                    <c:v>26-Jul</c:v>
                  </c:pt>
                  <c:pt idx="49">
                    <c:v>29-Jul</c:v>
                  </c:pt>
                  <c:pt idx="50">
                    <c:v>30-Jul</c:v>
                  </c:pt>
                  <c:pt idx="51">
                    <c:v>31-Jul</c:v>
                  </c:pt>
                  <c:pt idx="52">
                    <c:v>01-Aug</c:v>
                  </c:pt>
                  <c:pt idx="53">
                    <c:v>02-Aug</c:v>
                  </c:pt>
                  <c:pt idx="54">
                    <c:v>05-Aug</c:v>
                  </c:pt>
                  <c:pt idx="55">
                    <c:v>06-Aug</c:v>
                  </c:pt>
                  <c:pt idx="56">
                    <c:v>07-Aug</c:v>
                  </c:pt>
                  <c:pt idx="57">
                    <c:v>08-Aug</c:v>
                  </c:pt>
                  <c:pt idx="58">
                    <c:v>09-Aug</c:v>
                  </c:pt>
                  <c:pt idx="59">
                    <c:v>13-Aug</c:v>
                  </c:pt>
                </c:lvl>
                <c:lvl>
                  <c:pt idx="0">
                    <c:v>&lt;15/05/2019</c:v>
                  </c:pt>
                  <c:pt idx="1">
                    <c:v>May</c:v>
                  </c:pt>
                  <c:pt idx="13">
                    <c:v>Jun</c:v>
                  </c:pt>
                  <c:pt idx="33">
                    <c:v>Jul</c:v>
                  </c:pt>
                  <c:pt idx="52">
                    <c:v>Aug</c:v>
                  </c:pt>
                </c:lvl>
              </c:multiLvlStrCache>
            </c:multiLvlStrRef>
          </c:cat>
          <c:val>
            <c:numRef>
              <c:f>'EDA - Dispatch Date'!$D$23:$D$88</c:f>
              <c:numCache>
                <c:formatCode>0.0%</c:formatCode>
                <c:ptCount val="60"/>
                <c:pt idx="0">
                  <c:v>0</c:v>
                </c:pt>
                <c:pt idx="1">
                  <c:v>8.5744908896034297E-3</c:v>
                </c:pt>
                <c:pt idx="2">
                  <c:v>1.0718113612004287E-3</c:v>
                </c:pt>
                <c:pt idx="3">
                  <c:v>8.5744908896034297E-3</c:v>
                </c:pt>
                <c:pt idx="4">
                  <c:v>1.0718113612004287E-3</c:v>
                </c:pt>
                <c:pt idx="5">
                  <c:v>1.7148981779206859E-2</c:v>
                </c:pt>
                <c:pt idx="6">
                  <c:v>5.3590568060021437E-2</c:v>
                </c:pt>
                <c:pt idx="7">
                  <c:v>5.3590568060021436E-3</c:v>
                </c:pt>
                <c:pt idx="8">
                  <c:v>5.3590568060021436E-3</c:v>
                </c:pt>
                <c:pt idx="9">
                  <c:v>1.8220793140407289E-2</c:v>
                </c:pt>
                <c:pt idx="10">
                  <c:v>4.3944265809217578E-2</c:v>
                </c:pt>
                <c:pt idx="11">
                  <c:v>2.3579849946409433E-2</c:v>
                </c:pt>
                <c:pt idx="12">
                  <c:v>1.0718113612004287E-2</c:v>
                </c:pt>
                <c:pt idx="13">
                  <c:v>1.3933547695605574E-2</c:v>
                </c:pt>
                <c:pt idx="14">
                  <c:v>1.9292604501607719E-2</c:v>
                </c:pt>
                <c:pt idx="15">
                  <c:v>2.2508038585209004E-2</c:v>
                </c:pt>
                <c:pt idx="16">
                  <c:v>1.1789924973204717E-2</c:v>
                </c:pt>
                <c:pt idx="17">
                  <c:v>4.2872454448017148E-3</c:v>
                </c:pt>
                <c:pt idx="18">
                  <c:v>1.0718113612004287E-3</c:v>
                </c:pt>
                <c:pt idx="19">
                  <c:v>3.965702036441586E-2</c:v>
                </c:pt>
                <c:pt idx="20">
                  <c:v>4.2872454448017148E-3</c:v>
                </c:pt>
                <c:pt idx="21">
                  <c:v>2.1436227224008574E-2</c:v>
                </c:pt>
                <c:pt idx="22">
                  <c:v>2.465166130760986E-2</c:v>
                </c:pt>
                <c:pt idx="23">
                  <c:v>1.607717041800643E-2</c:v>
                </c:pt>
                <c:pt idx="24">
                  <c:v>2.465166130760986E-2</c:v>
                </c:pt>
                <c:pt idx="25">
                  <c:v>2.2508038585209004E-2</c:v>
                </c:pt>
                <c:pt idx="26">
                  <c:v>1.3933547695605574E-2</c:v>
                </c:pt>
                <c:pt idx="27">
                  <c:v>2.2508038585209004E-2</c:v>
                </c:pt>
                <c:pt idx="28">
                  <c:v>1.607717041800643E-2</c:v>
                </c:pt>
                <c:pt idx="29">
                  <c:v>1.8220793140407289E-2</c:v>
                </c:pt>
                <c:pt idx="30">
                  <c:v>6.4308681672025723E-3</c:v>
                </c:pt>
                <c:pt idx="31">
                  <c:v>1.9292604501607719E-2</c:v>
                </c:pt>
                <c:pt idx="32">
                  <c:v>1.0718113612004287E-3</c:v>
                </c:pt>
                <c:pt idx="33">
                  <c:v>4.9303322615219719E-2</c:v>
                </c:pt>
                <c:pt idx="34">
                  <c:v>1.5005359056806002E-2</c:v>
                </c:pt>
                <c:pt idx="35">
                  <c:v>2.7867095391211148E-2</c:v>
                </c:pt>
                <c:pt idx="36">
                  <c:v>2.1436227224008574E-3</c:v>
                </c:pt>
                <c:pt idx="37">
                  <c:v>2.3579849946409433E-2</c:v>
                </c:pt>
                <c:pt idx="38">
                  <c:v>1.9292604501607719E-2</c:v>
                </c:pt>
                <c:pt idx="39">
                  <c:v>3.2154340836012861E-3</c:v>
                </c:pt>
                <c:pt idx="40">
                  <c:v>1.1789924973204717E-2</c:v>
                </c:pt>
                <c:pt idx="41">
                  <c:v>2.5723472668810289E-2</c:v>
                </c:pt>
                <c:pt idx="42">
                  <c:v>4.1800643086816719E-2</c:v>
                </c:pt>
                <c:pt idx="43">
                  <c:v>1.1789924973204717E-2</c:v>
                </c:pt>
                <c:pt idx="44">
                  <c:v>1.607717041800643E-2</c:v>
                </c:pt>
                <c:pt idx="45">
                  <c:v>2.2508038585209004E-2</c:v>
                </c:pt>
                <c:pt idx="46">
                  <c:v>2.2508038585209004E-2</c:v>
                </c:pt>
                <c:pt idx="47">
                  <c:v>1.0718113612004287E-2</c:v>
                </c:pt>
                <c:pt idx="48">
                  <c:v>2.6795284030010719E-2</c:v>
                </c:pt>
                <c:pt idx="49">
                  <c:v>8.5744908896034297E-3</c:v>
                </c:pt>
                <c:pt idx="50">
                  <c:v>1.2861736334405145E-2</c:v>
                </c:pt>
                <c:pt idx="51">
                  <c:v>3.8585209003215437E-2</c:v>
                </c:pt>
                <c:pt idx="52">
                  <c:v>9.6463022508038593E-3</c:v>
                </c:pt>
                <c:pt idx="53">
                  <c:v>1.0718113612004287E-2</c:v>
                </c:pt>
                <c:pt idx="54">
                  <c:v>1.5005359056806002E-2</c:v>
                </c:pt>
                <c:pt idx="55">
                  <c:v>1.7148981779206859E-2</c:v>
                </c:pt>
                <c:pt idx="56">
                  <c:v>1.7148981779206859E-2</c:v>
                </c:pt>
                <c:pt idx="57">
                  <c:v>8.5744908896034297E-3</c:v>
                </c:pt>
                <c:pt idx="58">
                  <c:v>5.3590568060021436E-3</c:v>
                </c:pt>
                <c:pt idx="59">
                  <c:v>5.3590568060021436E-3</c:v>
                </c:pt>
              </c:numCache>
            </c:numRef>
          </c:val>
          <c:smooth val="0"/>
          <c:extLst>
            <c:ext xmlns:c16="http://schemas.microsoft.com/office/drawing/2014/chart" uri="{C3380CC4-5D6E-409C-BE32-E72D297353CC}">
              <c16:uniqueId val="{00000003-2013-4D6B-8187-AF7CA7FFAAFE}"/>
            </c:ext>
          </c:extLst>
        </c:ser>
        <c:dLbls>
          <c:showLegendKey val="0"/>
          <c:showVal val="0"/>
          <c:showCatName val="0"/>
          <c:showSerName val="0"/>
          <c:showPercent val="0"/>
          <c:showBubbleSize val="0"/>
        </c:dLbls>
        <c:smooth val="0"/>
        <c:axId val="2014655791"/>
        <c:axId val="2014656207"/>
      </c:lineChart>
      <c:catAx>
        <c:axId val="2014655791"/>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Dispatch Date</a:t>
                </a:r>
              </a:p>
            </c:rich>
          </c:tx>
          <c:layout>
            <c:manualLayout>
              <c:xMode val="edge"/>
              <c:yMode val="edge"/>
              <c:x val="0.44218595950236461"/>
              <c:y val="0.91701878320883756"/>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14656207"/>
        <c:crosses val="autoZero"/>
        <c:auto val="1"/>
        <c:lblAlgn val="ctr"/>
        <c:lblOffset val="100"/>
        <c:noMultiLvlLbl val="0"/>
      </c:catAx>
      <c:valAx>
        <c:axId val="2014656207"/>
        <c:scaling>
          <c:orientation val="minMax"/>
          <c:max val="60"/>
          <c:min val="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sz="1000">
                    <a:solidFill>
                      <a:sysClr val="windowText" lastClr="000000"/>
                    </a:solidFill>
                  </a:rPr>
                  <a:t>Count</a:t>
                </a:r>
              </a:p>
            </c:rich>
          </c:tx>
          <c:layout>
            <c:manualLayout>
              <c:xMode val="edge"/>
              <c:yMode val="edge"/>
              <c:x val="1.8979339623809384E-2"/>
              <c:y val="0.3699235706468089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14655791"/>
        <c:crosses val="autoZero"/>
        <c:crossBetween val="between"/>
        <c:majorUnit val="10"/>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[example_logistics - 28092019.xlsm]EDA - Status Code 2!PivotTable1</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
        <c:idx val="2"/>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pivotFmt>
      <c:pivotFmt>
        <c:idx val="4"/>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pivotFmt>
      <c:pivotFmt>
        <c:idx val="6"/>
        <c:spPr>
          <a:solidFill>
            <a:schemeClr val="accent1">
              <a:lumMod val="75000"/>
            </a:schemeClr>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lumMod val="75000"/>
            </a:schemeClr>
          </a:solidFill>
          <a:ln>
            <a:noFill/>
          </a:ln>
          <a:effectLst/>
        </c:spPr>
        <c:marker>
          <c:symbol val="none"/>
        </c:marker>
      </c:pivotFmt>
    </c:pivotFmts>
    <c:plotArea>
      <c:layout>
        <c:manualLayout>
          <c:layoutTarget val="inner"/>
          <c:xMode val="edge"/>
          <c:yMode val="edge"/>
          <c:x val="0.13484544067442361"/>
          <c:y val="6.7011168424610579E-2"/>
          <c:w val="0.81092808608943667"/>
          <c:h val="0.75795839099945961"/>
        </c:manualLayout>
      </c:layout>
      <c:barChart>
        <c:barDir val="col"/>
        <c:grouping val="clustered"/>
        <c:varyColors val="0"/>
        <c:ser>
          <c:idx val="0"/>
          <c:order val="0"/>
          <c:tx>
            <c:strRef>
              <c:f>'EDA - Status Code 2'!$C$12</c:f>
              <c:strCache>
                <c:ptCount val="1"/>
                <c:pt idx="0">
                  <c:v>Count</c:v>
                </c:pt>
              </c:strCache>
            </c:strRef>
          </c:tx>
          <c:spPr>
            <a:solidFill>
              <a:schemeClr val="accent1">
                <a:lumMod val="75000"/>
              </a:schemeClr>
            </a:solidFill>
            <a:ln>
              <a:noFill/>
            </a:ln>
            <a:effectLst/>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'EDA - Status Code 2'!$B$13:$B$14</c:f>
              <c:strCache>
                <c:ptCount val="1"/>
                <c:pt idx="0">
                  <c:v>0000005</c:v>
                </c:pt>
              </c:strCache>
            </c:strRef>
          </c:cat>
          <c:val>
            <c:numRef>
              <c:f>'EDA - Status Code 2'!$C$13:$C$14</c:f>
              <c:numCache>
                <c:formatCode>General</c:formatCode>
                <c:ptCount val="1"/>
                <c:pt idx="0">
                  <c:v>966</c:v>
                </c:pt>
              </c:numCache>
            </c:numRef>
          </c:val>
          <c:extLst>
            <c:ext xmlns:c16="http://schemas.microsoft.com/office/drawing/2014/chart" uri="{C3380CC4-5D6E-409C-BE32-E72D297353CC}">
              <c16:uniqueId val="{00000002-0D68-48F5-AE3E-A91B965D239D}"/>
            </c:ext>
          </c:extLst>
        </c:ser>
        <c:ser>
          <c:idx val="1"/>
          <c:order val="1"/>
          <c:tx>
            <c:strRef>
              <c:f>'EDA - Status Code 2'!$D$12</c:f>
              <c:strCache>
                <c:ptCount val="1"/>
                <c:pt idx="0">
                  <c:v>% of Total</c:v>
                </c:pt>
              </c:strCache>
            </c:strRef>
          </c:tx>
          <c:spPr>
            <a:solidFill>
              <a:schemeClr val="accent1">
                <a:lumMod val="75000"/>
              </a:schemeClr>
            </a:solidFill>
            <a:ln>
              <a:noFill/>
            </a:ln>
            <a:effectLst/>
          </c:spPr>
          <c:invertIfNegative val="0"/>
          <c:cat>
            <c:strRef>
              <c:f>'EDA - Status Code 2'!$B$13:$B$14</c:f>
              <c:strCache>
                <c:ptCount val="1"/>
                <c:pt idx="0">
                  <c:v>0000005</c:v>
                </c:pt>
              </c:strCache>
            </c:strRef>
          </c:cat>
          <c:val>
            <c:numRef>
              <c:f>'EDA - Status Code 2'!$D$13:$D$14</c:f>
              <c:numCache>
                <c:formatCode>0.0%</c:formatCode>
                <c:ptCount val="1"/>
                <c:pt idx="0">
                  <c:v>1</c:v>
                </c:pt>
              </c:numCache>
            </c:numRef>
          </c:val>
          <c:extLst>
            <c:ext xmlns:c16="http://schemas.microsoft.com/office/drawing/2014/chart" uri="{C3380CC4-5D6E-409C-BE32-E72D297353CC}">
              <c16:uniqueId val="{00000003-0D68-48F5-AE3E-A91B965D239D}"/>
            </c:ext>
          </c:extLst>
        </c:ser>
        <c:dLbls>
          <c:showLegendKey val="0"/>
          <c:showVal val="0"/>
          <c:showCatName val="0"/>
          <c:showSerName val="0"/>
          <c:showPercent val="0"/>
          <c:showBubbleSize val="0"/>
        </c:dLbls>
        <c:gapWidth val="219"/>
        <c:overlap val="100"/>
        <c:axId val="2014655791"/>
        <c:axId val="2014656207"/>
      </c:barChart>
      <c:catAx>
        <c:axId val="2014655791"/>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Status Code</a:t>
                </a:r>
              </a:p>
            </c:rich>
          </c:tx>
          <c:layout>
            <c:manualLayout>
              <c:xMode val="edge"/>
              <c:yMode val="edge"/>
              <c:x val="0.48964840109827823"/>
              <c:y val="0.90839348316142843"/>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14656207"/>
        <c:crosses val="autoZero"/>
        <c:auto val="1"/>
        <c:lblAlgn val="ctr"/>
        <c:lblOffset val="100"/>
        <c:noMultiLvlLbl val="0"/>
      </c:catAx>
      <c:valAx>
        <c:axId val="2014656207"/>
        <c:scaling>
          <c:orientation val="minMax"/>
          <c:max val="1000"/>
          <c:min val="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sz="1000">
                    <a:solidFill>
                      <a:sysClr val="windowText" lastClr="000000"/>
                    </a:solidFill>
                  </a:rPr>
                  <a:t>Count</a:t>
                </a:r>
              </a:p>
            </c:rich>
          </c:tx>
          <c:layout>
            <c:manualLayout>
              <c:xMode val="edge"/>
              <c:yMode val="edge"/>
              <c:x val="1.3046544181691159E-2"/>
              <c:y val="0.4001121293990923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14655791"/>
        <c:crosses val="autoZero"/>
        <c:crossBetween val="between"/>
        <c:majorUnit val="200"/>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[example_logistics - 28092019.xlsm]EDA - Status Code 2!PivotTable4</c:name>
    <c:fmtId val="8"/>
  </c:pivotSource>
  <c:chart>
    <c:autoTitleDeleted val="0"/>
    <c:pivotFmts>
      <c:pivotFmt>
        <c:idx val="0"/>
        <c:spPr>
          <a:solidFill>
            <a:schemeClr val="accent1"/>
          </a:solidFill>
          <a:ln>
            <a:noFill/>
          </a:ln>
          <a:effectLst/>
        </c:spPr>
        <c:marker>
          <c:symbol val="none"/>
        </c:marker>
      </c:pivotFmt>
      <c:pivotFmt>
        <c:idx val="1"/>
        <c:spPr>
          <a:noFill/>
          <a:ln>
            <a:solidFill>
              <a:schemeClr val="tx1"/>
            </a:solidFill>
          </a:ln>
          <a:effectLst/>
        </c:spPr>
        <c:marker>
          <c:symbol val="none"/>
        </c:marker>
      </c:pivotFmt>
      <c:pivotFmt>
        <c:idx val="2"/>
        <c:spPr>
          <a:noFill/>
          <a:ln>
            <a:noFill/>
          </a:ln>
          <a:effectLst/>
        </c:spPr>
        <c:marker>
          <c:symbol val="none"/>
        </c:marker>
      </c:pivotFmt>
      <c:pivotFmt>
        <c:idx val="3"/>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noFill/>
          <a:ln>
            <a:noFill/>
          </a:ln>
          <a:effectLst/>
        </c:spPr>
        <c:marker>
          <c:symbol val="none"/>
        </c:marker>
      </c:pivotFmt>
      <c:pivotFmt>
        <c:idx val="6"/>
        <c:spPr>
          <a:solidFill>
            <a:schemeClr val="accent4">
              <a:lumMod val="60000"/>
              <a:lumOff val="40000"/>
            </a:schemeClr>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noFill/>
          <a:ln>
            <a:noFill/>
          </a:ln>
          <a:effectLst/>
        </c:spPr>
        <c:marker>
          <c:symbol val="none"/>
        </c:marker>
      </c:pivotFmt>
      <c:pivotFmt>
        <c:idx val="8"/>
        <c:spPr>
          <a:solidFill>
            <a:schemeClr val="accent4">
              <a:lumMod val="60000"/>
              <a:lumOff val="40000"/>
            </a:schemeClr>
          </a:solidFill>
          <a:ln>
            <a:noFill/>
          </a:ln>
          <a:effectLst/>
        </c:spPr>
      </c:pivotFmt>
    </c:pivotFmts>
    <c:plotArea>
      <c:layout>
        <c:manualLayout>
          <c:layoutTarget val="inner"/>
          <c:xMode val="edge"/>
          <c:yMode val="edge"/>
          <c:x val="0.11927149242657473"/>
          <c:y val="8.7962962962962965E-2"/>
          <c:w val="0.82113665886214882"/>
          <c:h val="0.75012111226251921"/>
        </c:manualLayout>
      </c:layout>
      <c:barChart>
        <c:barDir val="col"/>
        <c:grouping val="clustered"/>
        <c:varyColors val="0"/>
        <c:ser>
          <c:idx val="0"/>
          <c:order val="0"/>
          <c:tx>
            <c:strRef>
              <c:f>'EDA - Status Code 2'!$H$12</c:f>
              <c:strCache>
                <c:ptCount val="1"/>
                <c:pt idx="0">
                  <c:v>Count</c:v>
                </c:pt>
              </c:strCache>
            </c:strRef>
          </c:tx>
          <c:spPr>
            <a:solidFill>
              <a:schemeClr val="accent4">
                <a:lumMod val="60000"/>
                <a:lumOff val="40000"/>
              </a:schemeClr>
            </a:solidFill>
            <a:ln>
              <a:noFill/>
            </a:ln>
            <a:effectLst/>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'EDA - Status Code 2'!$G$13:$G$14</c:f>
              <c:strCache>
                <c:ptCount val="1"/>
                <c:pt idx="0">
                  <c:v>0000005</c:v>
                </c:pt>
              </c:strCache>
            </c:strRef>
          </c:cat>
          <c:val>
            <c:numRef>
              <c:f>'EDA - Status Code 2'!$H$13:$H$14</c:f>
              <c:numCache>
                <c:formatCode>General</c:formatCode>
                <c:ptCount val="1"/>
                <c:pt idx="0">
                  <c:v>20</c:v>
                </c:pt>
              </c:numCache>
            </c:numRef>
          </c:val>
          <c:extLst>
            <c:ext xmlns:c16="http://schemas.microsoft.com/office/drawing/2014/chart" uri="{C3380CC4-5D6E-409C-BE32-E72D297353CC}">
              <c16:uniqueId val="{00000002-15C4-48DD-AE9B-08AA14EDCE75}"/>
            </c:ext>
          </c:extLst>
        </c:ser>
        <c:ser>
          <c:idx val="1"/>
          <c:order val="1"/>
          <c:tx>
            <c:strRef>
              <c:f>'EDA - Status Code 2'!$I$12</c:f>
              <c:strCache>
                <c:ptCount val="1"/>
                <c:pt idx="0">
                  <c:v>% of Total</c:v>
                </c:pt>
              </c:strCache>
            </c:strRef>
          </c:tx>
          <c:spPr>
            <a:noFill/>
            <a:ln>
              <a:noFill/>
            </a:ln>
            <a:effectLst/>
          </c:spPr>
          <c:invertIfNegative val="0"/>
          <c:cat>
            <c:strRef>
              <c:f>'EDA - Status Code 2'!$G$13:$G$14</c:f>
              <c:strCache>
                <c:ptCount val="1"/>
                <c:pt idx="0">
                  <c:v>0000005</c:v>
                </c:pt>
              </c:strCache>
            </c:strRef>
          </c:cat>
          <c:val>
            <c:numRef>
              <c:f>'EDA - Status Code 2'!$I$13:$I$14</c:f>
              <c:numCache>
                <c:formatCode>0.0%</c:formatCode>
                <c:ptCount val="1"/>
                <c:pt idx="0">
                  <c:v>1</c:v>
                </c:pt>
              </c:numCache>
            </c:numRef>
          </c:val>
          <c:extLst>
            <c:ext xmlns:c16="http://schemas.microsoft.com/office/drawing/2014/chart" uri="{C3380CC4-5D6E-409C-BE32-E72D297353CC}">
              <c16:uniqueId val="{00000003-15C4-48DD-AE9B-08AA14EDCE75}"/>
            </c:ext>
          </c:extLst>
        </c:ser>
        <c:dLbls>
          <c:showLegendKey val="0"/>
          <c:showVal val="0"/>
          <c:showCatName val="0"/>
          <c:showSerName val="0"/>
          <c:showPercent val="0"/>
          <c:showBubbleSize val="0"/>
        </c:dLbls>
        <c:gapWidth val="219"/>
        <c:overlap val="100"/>
        <c:axId val="2075011055"/>
        <c:axId val="2075011887"/>
      </c:barChart>
      <c:catAx>
        <c:axId val="2075011055"/>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Status Code</a:t>
                </a:r>
              </a:p>
            </c:rich>
          </c:tx>
          <c:layout>
            <c:manualLayout>
              <c:xMode val="edge"/>
              <c:yMode val="edge"/>
              <c:x val="0.46073094813481036"/>
              <c:y val="0.91108785725578401"/>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75011887"/>
        <c:crosses val="autoZero"/>
        <c:auto val="1"/>
        <c:lblAlgn val="ctr"/>
        <c:lblOffset val="100"/>
        <c:noMultiLvlLbl val="0"/>
      </c:catAx>
      <c:valAx>
        <c:axId val="2075011887"/>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Count</a:t>
                </a:r>
              </a:p>
            </c:rich>
          </c:tx>
          <c:layout>
            <c:manualLayout>
              <c:xMode val="edge"/>
              <c:yMode val="edge"/>
              <c:x val="1.9983726485726674E-2"/>
              <c:y val="0.3923922202425223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75011055"/>
        <c:crosses val="autoZero"/>
        <c:crossBetween val="between"/>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[example_logistics - 28092019.xlsm]EDA - Tier!PivotTable1</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
        <c:idx val="2"/>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pivotFmt>
      <c:pivotFmt>
        <c:idx val="4"/>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tx1">
              <a:lumMod val="50000"/>
              <a:lumOff val="50000"/>
            </a:schemeClr>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a:noFill/>
          </a:ln>
          <a:effectLst/>
        </c:spPr>
        <c:marker>
          <c:symbol val="none"/>
        </c:marker>
      </c:pivotFmt>
      <c:pivotFmt>
        <c:idx val="10"/>
        <c:spPr>
          <a:solidFill>
            <a:schemeClr val="tx1">
              <a:lumMod val="50000"/>
              <a:lumOff val="50000"/>
            </a:schemeClr>
          </a:solidFill>
          <a:ln>
            <a:noFill/>
          </a:ln>
          <a:effectLst/>
        </c:spPr>
      </c:pivotFmt>
    </c:pivotFmts>
    <c:plotArea>
      <c:layout>
        <c:manualLayout>
          <c:layoutTarget val="inner"/>
          <c:xMode val="edge"/>
          <c:yMode val="edge"/>
          <c:x val="0.13484544067442361"/>
          <c:y val="6.7011168424610579E-2"/>
          <c:w val="0.81092808608943667"/>
          <c:h val="0.75795839099945961"/>
        </c:manualLayout>
      </c:layout>
      <c:barChart>
        <c:barDir val="col"/>
        <c:grouping val="clustered"/>
        <c:varyColors val="0"/>
        <c:ser>
          <c:idx val="0"/>
          <c:order val="0"/>
          <c:tx>
            <c:strRef>
              <c:f>'EDA - Tier'!$C$12</c:f>
              <c:strCache>
                <c:ptCount val="1"/>
                <c:pt idx="0">
                  <c:v>Count</c:v>
                </c:pt>
              </c:strCache>
            </c:strRef>
          </c:tx>
          <c:spPr>
            <a:solidFill>
              <a:schemeClr val="tx1">
                <a:lumMod val="50000"/>
                <a:lumOff val="50000"/>
              </a:schemeClr>
            </a:solidFill>
            <a:ln>
              <a:noFill/>
            </a:ln>
            <a:effectLst/>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'EDA - Tier'!$B$13:$B$16</c:f>
              <c:strCache>
                <c:ptCount val="3"/>
                <c:pt idx="0">
                  <c:v>1</c:v>
                </c:pt>
                <c:pt idx="1">
                  <c:v>2</c:v>
                </c:pt>
                <c:pt idx="2">
                  <c:v>3</c:v>
                </c:pt>
              </c:strCache>
            </c:strRef>
          </c:cat>
          <c:val>
            <c:numRef>
              <c:f>'EDA - Tier'!$C$13:$C$16</c:f>
              <c:numCache>
                <c:formatCode>General</c:formatCode>
                <c:ptCount val="3"/>
                <c:pt idx="0">
                  <c:v>252</c:v>
                </c:pt>
                <c:pt idx="1">
                  <c:v>504</c:v>
                </c:pt>
                <c:pt idx="2">
                  <c:v>210</c:v>
                </c:pt>
              </c:numCache>
            </c:numRef>
          </c:val>
          <c:extLst>
            <c:ext xmlns:c16="http://schemas.microsoft.com/office/drawing/2014/chart" uri="{C3380CC4-5D6E-409C-BE32-E72D297353CC}">
              <c16:uniqueId val="{00000004-B745-424E-80F9-3C4A5D0EA924}"/>
            </c:ext>
          </c:extLst>
        </c:ser>
        <c:ser>
          <c:idx val="1"/>
          <c:order val="1"/>
          <c:tx>
            <c:strRef>
              <c:f>'EDA - Tier'!$D$12</c:f>
              <c:strCache>
                <c:ptCount val="1"/>
                <c:pt idx="0">
                  <c:v>% of Total</c:v>
                </c:pt>
              </c:strCache>
            </c:strRef>
          </c:tx>
          <c:spPr>
            <a:solidFill>
              <a:schemeClr val="accent2"/>
            </a:solidFill>
            <a:ln>
              <a:noFill/>
            </a:ln>
            <a:effectLst/>
          </c:spPr>
          <c:invertIfNegative val="0"/>
          <c:cat>
            <c:strRef>
              <c:f>'EDA - Tier'!$B$13:$B$16</c:f>
              <c:strCache>
                <c:ptCount val="3"/>
                <c:pt idx="0">
                  <c:v>1</c:v>
                </c:pt>
                <c:pt idx="1">
                  <c:v>2</c:v>
                </c:pt>
                <c:pt idx="2">
                  <c:v>3</c:v>
                </c:pt>
              </c:strCache>
            </c:strRef>
          </c:cat>
          <c:val>
            <c:numRef>
              <c:f>'EDA - Tier'!$D$13:$D$16</c:f>
              <c:numCache>
                <c:formatCode>0.0%</c:formatCode>
                <c:ptCount val="3"/>
                <c:pt idx="0">
                  <c:v>0.2608695652173913</c:v>
                </c:pt>
                <c:pt idx="1">
                  <c:v>0.52173913043478259</c:v>
                </c:pt>
                <c:pt idx="2">
                  <c:v>0.21739130434782608</c:v>
                </c:pt>
              </c:numCache>
            </c:numRef>
          </c:val>
          <c:extLst>
            <c:ext xmlns:c16="http://schemas.microsoft.com/office/drawing/2014/chart" uri="{C3380CC4-5D6E-409C-BE32-E72D297353CC}">
              <c16:uniqueId val="{00000005-B745-424E-80F9-3C4A5D0EA924}"/>
            </c:ext>
          </c:extLst>
        </c:ser>
        <c:dLbls>
          <c:showLegendKey val="0"/>
          <c:showVal val="0"/>
          <c:showCatName val="0"/>
          <c:showSerName val="0"/>
          <c:showPercent val="0"/>
          <c:showBubbleSize val="0"/>
        </c:dLbls>
        <c:gapWidth val="219"/>
        <c:overlap val="100"/>
        <c:axId val="2014655791"/>
        <c:axId val="2014656207"/>
      </c:barChart>
      <c:catAx>
        <c:axId val="2014655791"/>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Tier</a:t>
                </a:r>
              </a:p>
            </c:rich>
          </c:tx>
          <c:layout>
            <c:manualLayout>
              <c:xMode val="edge"/>
              <c:yMode val="edge"/>
              <c:x val="0.48964840109827823"/>
              <c:y val="0.90839348316142843"/>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14656207"/>
        <c:crosses val="autoZero"/>
        <c:auto val="1"/>
        <c:lblAlgn val="ctr"/>
        <c:lblOffset val="100"/>
        <c:noMultiLvlLbl val="0"/>
      </c:catAx>
      <c:valAx>
        <c:axId val="2014656207"/>
        <c:scaling>
          <c:orientation val="minMax"/>
          <c:max val="600"/>
          <c:min val="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sz="1000">
                    <a:solidFill>
                      <a:sysClr val="windowText" lastClr="000000"/>
                    </a:solidFill>
                  </a:rPr>
                  <a:t>Count</a:t>
                </a:r>
              </a:p>
            </c:rich>
          </c:tx>
          <c:layout>
            <c:manualLayout>
              <c:xMode val="edge"/>
              <c:yMode val="edge"/>
              <c:x val="1.3046544181691159E-2"/>
              <c:y val="0.4001121293990923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14655791"/>
        <c:crosses val="autoZero"/>
        <c:crossBetween val="between"/>
        <c:majorUnit val="100"/>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[example_logistics - 28092019.xlsm]EDA - Tier!PivotTable4</c:name>
    <c:fmtId val="8"/>
  </c:pivotSource>
  <c:chart>
    <c:autoTitleDeleted val="0"/>
    <c:pivotFmts>
      <c:pivotFmt>
        <c:idx val="0"/>
        <c:spPr>
          <a:solidFill>
            <a:schemeClr val="accent1"/>
          </a:solidFill>
          <a:ln>
            <a:noFill/>
          </a:ln>
          <a:effectLst/>
        </c:spPr>
        <c:marker>
          <c:symbol val="none"/>
        </c:marker>
      </c:pivotFmt>
      <c:pivotFmt>
        <c:idx val="1"/>
        <c:spPr>
          <a:noFill/>
          <a:ln>
            <a:solidFill>
              <a:schemeClr val="tx1"/>
            </a:solidFill>
          </a:ln>
          <a:effectLst/>
        </c:spPr>
        <c:marker>
          <c:symbol val="none"/>
        </c:marker>
      </c:pivotFmt>
      <c:pivotFmt>
        <c:idx val="2"/>
        <c:spPr>
          <a:noFill/>
          <a:ln>
            <a:noFill/>
          </a:ln>
          <a:effectLst/>
        </c:spPr>
        <c:marker>
          <c:symbol val="none"/>
        </c:marker>
      </c:pivotFmt>
      <c:pivotFmt>
        <c:idx val="3"/>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noFill/>
          <a:ln>
            <a:noFill/>
          </a:ln>
          <a:effectLst/>
        </c:spPr>
        <c:marker>
          <c:symbol val="none"/>
        </c:marker>
      </c:pivotFmt>
      <c:pivotFmt>
        <c:idx val="6"/>
        <c:spPr>
          <a:solidFill>
            <a:schemeClr val="accent4">
              <a:lumMod val="60000"/>
              <a:lumOff val="40000"/>
            </a:schemeClr>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noFill/>
          <a:ln>
            <a:noFill/>
          </a:ln>
          <a:effectLst/>
        </c:spPr>
        <c:marker>
          <c:symbol val="none"/>
        </c:marker>
      </c:pivotFmt>
    </c:pivotFmts>
    <c:plotArea>
      <c:layout>
        <c:manualLayout>
          <c:layoutTarget val="inner"/>
          <c:xMode val="edge"/>
          <c:yMode val="edge"/>
          <c:x val="0.11927149242657473"/>
          <c:y val="8.7962962962962965E-2"/>
          <c:w val="0.82113665886214882"/>
          <c:h val="0.75012111226251921"/>
        </c:manualLayout>
      </c:layout>
      <c:barChart>
        <c:barDir val="col"/>
        <c:grouping val="clustered"/>
        <c:varyColors val="0"/>
        <c:ser>
          <c:idx val="0"/>
          <c:order val="0"/>
          <c:tx>
            <c:strRef>
              <c:f>'EDA - Tier'!$H$12</c:f>
              <c:strCache>
                <c:ptCount val="1"/>
                <c:pt idx="0">
                  <c:v>Count</c:v>
                </c:pt>
              </c:strCache>
            </c:strRef>
          </c:tx>
          <c:spPr>
            <a:solidFill>
              <a:schemeClr val="accent4">
                <a:lumMod val="60000"/>
                <a:lumOff val="40000"/>
              </a:schemeClr>
            </a:solidFill>
            <a:ln>
              <a:noFill/>
            </a:ln>
            <a:effectLst/>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'EDA - Tier'!$G$13:$G$16</c:f>
              <c:strCache>
                <c:ptCount val="3"/>
                <c:pt idx="0">
                  <c:v>1</c:v>
                </c:pt>
                <c:pt idx="1">
                  <c:v>2</c:v>
                </c:pt>
                <c:pt idx="2">
                  <c:v>3</c:v>
                </c:pt>
              </c:strCache>
            </c:strRef>
          </c:cat>
          <c:val>
            <c:numRef>
              <c:f>'EDA - Tier'!$H$13:$H$16</c:f>
              <c:numCache>
                <c:formatCode>General</c:formatCode>
                <c:ptCount val="3"/>
                <c:pt idx="0">
                  <c:v>4</c:v>
                </c:pt>
                <c:pt idx="1">
                  <c:v>11</c:v>
                </c:pt>
                <c:pt idx="2">
                  <c:v>5</c:v>
                </c:pt>
              </c:numCache>
            </c:numRef>
          </c:val>
          <c:extLst>
            <c:ext xmlns:c16="http://schemas.microsoft.com/office/drawing/2014/chart" uri="{C3380CC4-5D6E-409C-BE32-E72D297353CC}">
              <c16:uniqueId val="{00000002-A77C-4FA6-8410-FED25B494AFE}"/>
            </c:ext>
          </c:extLst>
        </c:ser>
        <c:ser>
          <c:idx val="1"/>
          <c:order val="1"/>
          <c:tx>
            <c:strRef>
              <c:f>'EDA - Tier'!$I$12</c:f>
              <c:strCache>
                <c:ptCount val="1"/>
                <c:pt idx="0">
                  <c:v>% of Total</c:v>
                </c:pt>
              </c:strCache>
            </c:strRef>
          </c:tx>
          <c:spPr>
            <a:noFill/>
            <a:ln>
              <a:noFill/>
            </a:ln>
            <a:effectLst/>
          </c:spPr>
          <c:invertIfNegative val="0"/>
          <c:cat>
            <c:strRef>
              <c:f>'EDA - Tier'!$G$13:$G$16</c:f>
              <c:strCache>
                <c:ptCount val="3"/>
                <c:pt idx="0">
                  <c:v>1</c:v>
                </c:pt>
                <c:pt idx="1">
                  <c:v>2</c:v>
                </c:pt>
                <c:pt idx="2">
                  <c:v>3</c:v>
                </c:pt>
              </c:strCache>
            </c:strRef>
          </c:cat>
          <c:val>
            <c:numRef>
              <c:f>'EDA - Tier'!$I$13:$I$16</c:f>
              <c:numCache>
                <c:formatCode>0.0%</c:formatCode>
                <c:ptCount val="3"/>
                <c:pt idx="0">
                  <c:v>0.2</c:v>
                </c:pt>
                <c:pt idx="1">
                  <c:v>0.55000000000000004</c:v>
                </c:pt>
                <c:pt idx="2">
                  <c:v>0.25</c:v>
                </c:pt>
              </c:numCache>
            </c:numRef>
          </c:val>
          <c:extLst>
            <c:ext xmlns:c16="http://schemas.microsoft.com/office/drawing/2014/chart" uri="{C3380CC4-5D6E-409C-BE32-E72D297353CC}">
              <c16:uniqueId val="{00000003-A77C-4FA6-8410-FED25B494AFE}"/>
            </c:ext>
          </c:extLst>
        </c:ser>
        <c:dLbls>
          <c:showLegendKey val="0"/>
          <c:showVal val="0"/>
          <c:showCatName val="0"/>
          <c:showSerName val="0"/>
          <c:showPercent val="0"/>
          <c:showBubbleSize val="0"/>
        </c:dLbls>
        <c:gapWidth val="219"/>
        <c:overlap val="100"/>
        <c:axId val="2075011055"/>
        <c:axId val="2075011887"/>
      </c:barChart>
      <c:catAx>
        <c:axId val="2075011055"/>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Tier</a:t>
                </a:r>
              </a:p>
            </c:rich>
          </c:tx>
          <c:layout>
            <c:manualLayout>
              <c:xMode val="edge"/>
              <c:yMode val="edge"/>
              <c:x val="0.46073094813481036"/>
              <c:y val="0.91108785725578401"/>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75011887"/>
        <c:crosses val="autoZero"/>
        <c:auto val="1"/>
        <c:lblAlgn val="ctr"/>
        <c:lblOffset val="100"/>
        <c:noMultiLvlLbl val="0"/>
      </c:catAx>
      <c:valAx>
        <c:axId val="2075011887"/>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Count</a:t>
                </a:r>
              </a:p>
            </c:rich>
          </c:tx>
          <c:layout>
            <c:manualLayout>
              <c:xMode val="edge"/>
              <c:yMode val="edge"/>
              <c:x val="1.9983726485726674E-2"/>
              <c:y val="0.3923922202425223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75011055"/>
        <c:crosses val="autoZero"/>
        <c:crossBetween val="between"/>
        <c:majorUnit val="2"/>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[example_logistics - 28092019.xlsm]EDA - SKU Segmentation!PivotTable1</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
        <c:idx val="2"/>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pivotFmt>
      <c:pivotFmt>
        <c:idx val="4"/>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lumMod val="75000"/>
            </a:schemeClr>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lumMod val="75000"/>
            </a:schemeClr>
          </a:solidFill>
          <a:ln>
            <a:noFill/>
          </a:ln>
          <a:effectLst/>
        </c:spPr>
      </c:pivotFmt>
      <c:pivotFmt>
        <c:idx val="11"/>
        <c:spPr>
          <a:solidFill>
            <a:schemeClr val="accent1">
              <a:lumMod val="75000"/>
            </a:schemeClr>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tx1">
              <a:lumMod val="50000"/>
              <a:lumOff val="50000"/>
            </a:schemeClr>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solidFill>
          <a:ln>
            <a:noFill/>
          </a:ln>
          <a:effectLst/>
        </c:spPr>
        <c:marker>
          <c:symbol val="none"/>
        </c:marker>
      </c:pivotFmt>
    </c:pivotFmts>
    <c:plotArea>
      <c:layout>
        <c:manualLayout>
          <c:layoutTarget val="inner"/>
          <c:xMode val="edge"/>
          <c:yMode val="edge"/>
          <c:x val="0.13484544067442361"/>
          <c:y val="6.7011168424610579E-2"/>
          <c:w val="0.81092808608943667"/>
          <c:h val="0.75795839099945961"/>
        </c:manualLayout>
      </c:layout>
      <c:barChart>
        <c:barDir val="col"/>
        <c:grouping val="clustered"/>
        <c:varyColors val="0"/>
        <c:ser>
          <c:idx val="0"/>
          <c:order val="0"/>
          <c:tx>
            <c:strRef>
              <c:f>'EDA - SKU Segmentation'!$C$12</c:f>
              <c:strCache>
                <c:ptCount val="1"/>
                <c:pt idx="0">
                  <c:v>Count</c:v>
                </c:pt>
              </c:strCache>
            </c:strRef>
          </c:tx>
          <c:spPr>
            <a:solidFill>
              <a:schemeClr val="tx1">
                <a:lumMod val="50000"/>
                <a:lumOff val="50000"/>
              </a:schemeClr>
            </a:solidFill>
            <a:ln>
              <a:noFill/>
            </a:ln>
            <a:effectLst/>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'EDA - SKU Segmentation'!$B$13:$B$17</c:f>
              <c:strCache>
                <c:ptCount val="4"/>
                <c:pt idx="0">
                  <c:v>A</c:v>
                </c:pt>
                <c:pt idx="1">
                  <c:v>B</c:v>
                </c:pt>
                <c:pt idx="2">
                  <c:v>F</c:v>
                </c:pt>
                <c:pt idx="3">
                  <c:v>T</c:v>
                </c:pt>
              </c:strCache>
            </c:strRef>
          </c:cat>
          <c:val>
            <c:numRef>
              <c:f>'EDA - SKU Segmentation'!$C$13:$C$17</c:f>
              <c:numCache>
                <c:formatCode>General</c:formatCode>
                <c:ptCount val="4"/>
                <c:pt idx="0">
                  <c:v>242</c:v>
                </c:pt>
                <c:pt idx="1">
                  <c:v>242</c:v>
                </c:pt>
                <c:pt idx="2">
                  <c:v>241</c:v>
                </c:pt>
                <c:pt idx="3">
                  <c:v>241</c:v>
                </c:pt>
              </c:numCache>
            </c:numRef>
          </c:val>
          <c:extLst>
            <c:ext xmlns:c16="http://schemas.microsoft.com/office/drawing/2014/chart" uri="{C3380CC4-5D6E-409C-BE32-E72D297353CC}">
              <c16:uniqueId val="{00000002-2B11-4063-B430-301C01269D24}"/>
            </c:ext>
          </c:extLst>
        </c:ser>
        <c:ser>
          <c:idx val="1"/>
          <c:order val="1"/>
          <c:tx>
            <c:strRef>
              <c:f>'EDA - SKU Segmentation'!$D$12</c:f>
              <c:strCache>
                <c:ptCount val="1"/>
                <c:pt idx="0">
                  <c:v>% of Total</c:v>
                </c:pt>
              </c:strCache>
            </c:strRef>
          </c:tx>
          <c:spPr>
            <a:solidFill>
              <a:schemeClr val="accent2"/>
            </a:solidFill>
            <a:ln>
              <a:noFill/>
            </a:ln>
            <a:effectLst/>
          </c:spPr>
          <c:invertIfNegative val="0"/>
          <c:cat>
            <c:strRef>
              <c:f>'EDA - SKU Segmentation'!$B$13:$B$17</c:f>
              <c:strCache>
                <c:ptCount val="4"/>
                <c:pt idx="0">
                  <c:v>A</c:v>
                </c:pt>
                <c:pt idx="1">
                  <c:v>B</c:v>
                </c:pt>
                <c:pt idx="2">
                  <c:v>F</c:v>
                </c:pt>
                <c:pt idx="3">
                  <c:v>T</c:v>
                </c:pt>
              </c:strCache>
            </c:strRef>
          </c:cat>
          <c:val>
            <c:numRef>
              <c:f>'EDA - SKU Segmentation'!$D$13:$D$17</c:f>
              <c:numCache>
                <c:formatCode>0.0%</c:formatCode>
                <c:ptCount val="4"/>
                <c:pt idx="0">
                  <c:v>0.25051759834368531</c:v>
                </c:pt>
                <c:pt idx="1">
                  <c:v>0.25051759834368531</c:v>
                </c:pt>
                <c:pt idx="2">
                  <c:v>0.24948240165631469</c:v>
                </c:pt>
                <c:pt idx="3">
                  <c:v>0.24948240165631469</c:v>
                </c:pt>
              </c:numCache>
            </c:numRef>
          </c:val>
          <c:extLst>
            <c:ext xmlns:c16="http://schemas.microsoft.com/office/drawing/2014/chart" uri="{C3380CC4-5D6E-409C-BE32-E72D297353CC}">
              <c16:uniqueId val="{00000003-2B11-4063-B430-301C01269D24}"/>
            </c:ext>
          </c:extLst>
        </c:ser>
        <c:dLbls>
          <c:showLegendKey val="0"/>
          <c:showVal val="0"/>
          <c:showCatName val="0"/>
          <c:showSerName val="0"/>
          <c:showPercent val="0"/>
          <c:showBubbleSize val="0"/>
        </c:dLbls>
        <c:gapWidth val="219"/>
        <c:overlap val="100"/>
        <c:axId val="2014655791"/>
        <c:axId val="2014656207"/>
      </c:barChart>
      <c:catAx>
        <c:axId val="2014655791"/>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SKU Segment</a:t>
                </a:r>
              </a:p>
            </c:rich>
          </c:tx>
          <c:layout>
            <c:manualLayout>
              <c:xMode val="edge"/>
              <c:yMode val="edge"/>
              <c:x val="0.45998434582871933"/>
              <c:y val="0.90839344188812121"/>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14656207"/>
        <c:crosses val="autoZero"/>
        <c:auto val="1"/>
        <c:lblAlgn val="ctr"/>
        <c:lblOffset val="100"/>
        <c:noMultiLvlLbl val="0"/>
      </c:catAx>
      <c:valAx>
        <c:axId val="2014656207"/>
        <c:scaling>
          <c:orientation val="minMax"/>
          <c:max val="250"/>
          <c:min val="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sz="1000">
                    <a:solidFill>
                      <a:sysClr val="windowText" lastClr="000000"/>
                    </a:solidFill>
                  </a:rPr>
                  <a:t>Count</a:t>
                </a:r>
              </a:p>
            </c:rich>
          </c:tx>
          <c:layout>
            <c:manualLayout>
              <c:xMode val="edge"/>
              <c:yMode val="edge"/>
              <c:x val="1.3046544181691159E-2"/>
              <c:y val="0.4001121293990923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14655791"/>
        <c:crosses val="autoZero"/>
        <c:crossBetween val="between"/>
        <c:majorUnit val="50"/>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[example_logistics - 28092019.xlsm]EDA - SKU Segmentation!PivotTable4</c:name>
    <c:fmtId val="9"/>
  </c:pivotSource>
  <c:chart>
    <c:autoTitleDeleted val="0"/>
    <c:pivotFmts>
      <c:pivotFmt>
        <c:idx val="0"/>
        <c:spPr>
          <a:solidFill>
            <a:schemeClr val="accent1"/>
          </a:solidFill>
          <a:ln>
            <a:noFill/>
          </a:ln>
          <a:effectLst/>
        </c:spPr>
        <c:marker>
          <c:symbol val="none"/>
        </c:marker>
      </c:pivotFmt>
      <c:pivotFmt>
        <c:idx val="1"/>
        <c:spPr>
          <a:noFill/>
          <a:ln>
            <a:solidFill>
              <a:schemeClr val="tx1"/>
            </a:solidFill>
          </a:ln>
          <a:effectLst/>
        </c:spPr>
        <c:marker>
          <c:symbol val="none"/>
        </c:marker>
      </c:pivotFmt>
      <c:pivotFmt>
        <c:idx val="2"/>
        <c:spPr>
          <a:noFill/>
          <a:ln>
            <a:noFill/>
          </a:ln>
          <a:effectLst/>
        </c:spPr>
        <c:marker>
          <c:symbol val="none"/>
        </c:marker>
      </c:pivotFmt>
      <c:pivotFmt>
        <c:idx val="3"/>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noFill/>
          <a:ln>
            <a:noFill/>
          </a:ln>
          <a:effectLst/>
        </c:spPr>
        <c:marker>
          <c:symbol val="none"/>
        </c:marker>
      </c:pivotFmt>
      <c:pivotFmt>
        <c:idx val="6"/>
        <c:spPr>
          <a:solidFill>
            <a:schemeClr val="accent4">
              <a:lumMod val="60000"/>
              <a:lumOff val="40000"/>
            </a:schemeClr>
          </a:solidFill>
          <a:ln>
            <a:noFill/>
          </a:ln>
          <a:effectLst/>
        </c:spPr>
        <c:marker>
          <c:symbol val="none"/>
        </c:marker>
      </c:pivotFmt>
      <c:pivotFmt>
        <c:idx val="7"/>
        <c:spPr>
          <a:noFill/>
          <a:ln>
            <a:noFill/>
          </a:ln>
          <a:effectLst/>
        </c:spPr>
        <c:marker>
          <c:symbol val="none"/>
        </c:marker>
      </c:pivotFmt>
      <c:pivotFmt>
        <c:idx val="8"/>
        <c:spPr>
          <a:solidFill>
            <a:schemeClr val="accent4">
              <a:lumMod val="60000"/>
              <a:lumOff val="40000"/>
            </a:schemeClr>
          </a:solidFill>
          <a:ln>
            <a:noFill/>
          </a:ln>
          <a:effectLst/>
        </c:spPr>
        <c:marker>
          <c:symbol val="none"/>
        </c:marker>
      </c:pivotFmt>
      <c:pivotFmt>
        <c:idx val="9"/>
        <c:spPr>
          <a:noFill/>
          <a:ln>
            <a:noFill/>
          </a:ln>
          <a:effectLst/>
        </c:spPr>
        <c:marker>
          <c:symbol val="none"/>
        </c:marker>
      </c:pivotFmt>
      <c:pivotFmt>
        <c:idx val="10"/>
        <c:spPr>
          <a:solidFill>
            <a:schemeClr val="accent4">
              <a:lumMod val="60000"/>
              <a:lumOff val="40000"/>
            </a:schemeClr>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noFill/>
          <a:ln>
            <a:noFill/>
          </a:ln>
          <a:effectLst/>
        </c:spPr>
        <c:marker>
          <c:symbol val="none"/>
        </c:marker>
      </c:pivotFmt>
    </c:pivotFmts>
    <c:plotArea>
      <c:layout>
        <c:manualLayout>
          <c:layoutTarget val="inner"/>
          <c:xMode val="edge"/>
          <c:yMode val="edge"/>
          <c:x val="0.11927149242657473"/>
          <c:y val="8.7962962962962965E-2"/>
          <c:w val="0.82113665886214882"/>
          <c:h val="0.75012111226251921"/>
        </c:manualLayout>
      </c:layout>
      <c:barChart>
        <c:barDir val="col"/>
        <c:grouping val="clustered"/>
        <c:varyColors val="0"/>
        <c:ser>
          <c:idx val="0"/>
          <c:order val="0"/>
          <c:tx>
            <c:strRef>
              <c:f>'EDA - SKU Segmentation'!$H$12</c:f>
              <c:strCache>
                <c:ptCount val="1"/>
                <c:pt idx="0">
                  <c:v>Count</c:v>
                </c:pt>
              </c:strCache>
            </c:strRef>
          </c:tx>
          <c:spPr>
            <a:solidFill>
              <a:schemeClr val="accent4">
                <a:lumMod val="60000"/>
                <a:lumOff val="40000"/>
              </a:schemeClr>
            </a:solidFill>
            <a:ln>
              <a:noFill/>
            </a:ln>
            <a:effectLst/>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'EDA - SKU Segmentation'!$G$13:$G$17</c:f>
              <c:strCache>
                <c:ptCount val="4"/>
                <c:pt idx="0">
                  <c:v>A</c:v>
                </c:pt>
                <c:pt idx="1">
                  <c:v>B</c:v>
                </c:pt>
                <c:pt idx="2">
                  <c:v>F</c:v>
                </c:pt>
                <c:pt idx="3">
                  <c:v>T</c:v>
                </c:pt>
              </c:strCache>
            </c:strRef>
          </c:cat>
          <c:val>
            <c:numRef>
              <c:f>'EDA - SKU Segmentation'!$H$13:$H$17</c:f>
              <c:numCache>
                <c:formatCode>General</c:formatCode>
                <c:ptCount val="4"/>
                <c:pt idx="0">
                  <c:v>6</c:v>
                </c:pt>
                <c:pt idx="1">
                  <c:v>5</c:v>
                </c:pt>
                <c:pt idx="2">
                  <c:v>6</c:v>
                </c:pt>
                <c:pt idx="3">
                  <c:v>3</c:v>
                </c:pt>
              </c:numCache>
            </c:numRef>
          </c:val>
          <c:extLst>
            <c:ext xmlns:c16="http://schemas.microsoft.com/office/drawing/2014/chart" uri="{C3380CC4-5D6E-409C-BE32-E72D297353CC}">
              <c16:uniqueId val="{00000002-1BB6-4974-947C-D77F144B0BF5}"/>
            </c:ext>
          </c:extLst>
        </c:ser>
        <c:ser>
          <c:idx val="1"/>
          <c:order val="1"/>
          <c:tx>
            <c:strRef>
              <c:f>'EDA - SKU Segmentation'!$I$12</c:f>
              <c:strCache>
                <c:ptCount val="1"/>
                <c:pt idx="0">
                  <c:v>% of Total</c:v>
                </c:pt>
              </c:strCache>
            </c:strRef>
          </c:tx>
          <c:spPr>
            <a:noFill/>
            <a:ln>
              <a:noFill/>
            </a:ln>
            <a:effectLst/>
          </c:spPr>
          <c:invertIfNegative val="0"/>
          <c:cat>
            <c:strRef>
              <c:f>'EDA - SKU Segmentation'!$G$13:$G$17</c:f>
              <c:strCache>
                <c:ptCount val="4"/>
                <c:pt idx="0">
                  <c:v>A</c:v>
                </c:pt>
                <c:pt idx="1">
                  <c:v>B</c:v>
                </c:pt>
                <c:pt idx="2">
                  <c:v>F</c:v>
                </c:pt>
                <c:pt idx="3">
                  <c:v>T</c:v>
                </c:pt>
              </c:strCache>
            </c:strRef>
          </c:cat>
          <c:val>
            <c:numRef>
              <c:f>'EDA - SKU Segmentation'!$I$13:$I$17</c:f>
              <c:numCache>
                <c:formatCode>0.0%</c:formatCode>
                <c:ptCount val="4"/>
                <c:pt idx="0">
                  <c:v>0.3</c:v>
                </c:pt>
                <c:pt idx="1">
                  <c:v>0.25</c:v>
                </c:pt>
                <c:pt idx="2">
                  <c:v>0.3</c:v>
                </c:pt>
                <c:pt idx="3">
                  <c:v>0.15</c:v>
                </c:pt>
              </c:numCache>
            </c:numRef>
          </c:val>
          <c:extLst>
            <c:ext xmlns:c16="http://schemas.microsoft.com/office/drawing/2014/chart" uri="{C3380CC4-5D6E-409C-BE32-E72D297353CC}">
              <c16:uniqueId val="{00000003-1BB6-4974-947C-D77F144B0BF5}"/>
            </c:ext>
          </c:extLst>
        </c:ser>
        <c:dLbls>
          <c:showLegendKey val="0"/>
          <c:showVal val="0"/>
          <c:showCatName val="0"/>
          <c:showSerName val="0"/>
          <c:showPercent val="0"/>
          <c:showBubbleSize val="0"/>
        </c:dLbls>
        <c:gapWidth val="219"/>
        <c:overlap val="100"/>
        <c:axId val="2075011055"/>
        <c:axId val="2075011887"/>
      </c:barChart>
      <c:catAx>
        <c:axId val="2075011055"/>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SKU Segment</a:t>
                </a:r>
              </a:p>
            </c:rich>
          </c:tx>
          <c:layout>
            <c:manualLayout>
              <c:xMode val="edge"/>
              <c:yMode val="edge"/>
              <c:x val="0.44002809440128704"/>
              <c:y val="0.9110878271555620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75011887"/>
        <c:crosses val="autoZero"/>
        <c:auto val="1"/>
        <c:lblAlgn val="ctr"/>
        <c:lblOffset val="100"/>
        <c:noMultiLvlLbl val="0"/>
      </c:catAx>
      <c:valAx>
        <c:axId val="2075011887"/>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Count</a:t>
                </a:r>
              </a:p>
            </c:rich>
          </c:tx>
          <c:layout>
            <c:manualLayout>
              <c:xMode val="edge"/>
              <c:yMode val="edge"/>
              <c:x val="1.9983726485726674E-2"/>
              <c:y val="0.3923922202425223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75011055"/>
        <c:crosses val="autoZero"/>
        <c:crossBetween val="between"/>
        <c:majorUnit val="2"/>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[example_logistics - 28092019.xlsm]EDA - Customer Segment!PivotTable1</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
        <c:idx val="2"/>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pivotFmt>
      <c:pivotFmt>
        <c:idx val="4"/>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lumMod val="75000"/>
            </a:schemeClr>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lumMod val="75000"/>
            </a:schemeClr>
          </a:solidFill>
          <a:ln>
            <a:noFill/>
          </a:ln>
          <a:effectLst/>
        </c:spPr>
      </c:pivotFmt>
      <c:pivotFmt>
        <c:idx val="11"/>
        <c:spPr>
          <a:solidFill>
            <a:schemeClr val="accent1">
              <a:lumMod val="75000"/>
            </a:schemeClr>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tx1">
              <a:lumMod val="50000"/>
              <a:lumOff val="50000"/>
            </a:schemeClr>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solidFill>
          <a:ln>
            <a:noFill/>
          </a:ln>
          <a:effectLst/>
        </c:spPr>
        <c:marker>
          <c:symbol val="none"/>
        </c:marker>
      </c:pivotFmt>
    </c:pivotFmts>
    <c:plotArea>
      <c:layout>
        <c:manualLayout>
          <c:layoutTarget val="inner"/>
          <c:xMode val="edge"/>
          <c:yMode val="edge"/>
          <c:x val="0.14671102404487249"/>
          <c:y val="6.7011168424610579E-2"/>
          <c:w val="0.79906252489029583"/>
          <c:h val="0.75795839099945961"/>
        </c:manualLayout>
      </c:layout>
      <c:barChart>
        <c:barDir val="col"/>
        <c:grouping val="clustered"/>
        <c:varyColors val="0"/>
        <c:ser>
          <c:idx val="0"/>
          <c:order val="0"/>
          <c:tx>
            <c:strRef>
              <c:f>'EDA - Customer Segment'!$C$12</c:f>
              <c:strCache>
                <c:ptCount val="1"/>
                <c:pt idx="0">
                  <c:v>Count</c:v>
                </c:pt>
              </c:strCache>
            </c:strRef>
          </c:tx>
          <c:spPr>
            <a:solidFill>
              <a:schemeClr val="tx1">
                <a:lumMod val="50000"/>
                <a:lumOff val="50000"/>
              </a:schemeClr>
            </a:solidFill>
            <a:ln>
              <a:noFill/>
            </a:ln>
            <a:effectLst/>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'EDA - Customer Segment'!$B$13:$B$16</c:f>
              <c:strCache>
                <c:ptCount val="3"/>
                <c:pt idx="0">
                  <c:v>H</c:v>
                </c:pt>
                <c:pt idx="1">
                  <c:v>L</c:v>
                </c:pt>
                <c:pt idx="2">
                  <c:v>M</c:v>
                </c:pt>
              </c:strCache>
            </c:strRef>
          </c:cat>
          <c:val>
            <c:numRef>
              <c:f>'EDA - Customer Segment'!$C$13:$C$16</c:f>
              <c:numCache>
                <c:formatCode>General</c:formatCode>
                <c:ptCount val="3"/>
                <c:pt idx="0">
                  <c:v>802</c:v>
                </c:pt>
                <c:pt idx="1">
                  <c:v>126</c:v>
                </c:pt>
                <c:pt idx="2">
                  <c:v>38</c:v>
                </c:pt>
              </c:numCache>
            </c:numRef>
          </c:val>
          <c:extLst>
            <c:ext xmlns:c16="http://schemas.microsoft.com/office/drawing/2014/chart" uri="{C3380CC4-5D6E-409C-BE32-E72D297353CC}">
              <c16:uniqueId val="{00000002-D31B-48A1-8EE7-E35932E25691}"/>
            </c:ext>
          </c:extLst>
        </c:ser>
        <c:ser>
          <c:idx val="1"/>
          <c:order val="1"/>
          <c:tx>
            <c:strRef>
              <c:f>'EDA - Customer Segment'!$D$12</c:f>
              <c:strCache>
                <c:ptCount val="1"/>
                <c:pt idx="0">
                  <c:v>% of Total</c:v>
                </c:pt>
              </c:strCache>
            </c:strRef>
          </c:tx>
          <c:spPr>
            <a:solidFill>
              <a:schemeClr val="accent2"/>
            </a:solidFill>
            <a:ln>
              <a:noFill/>
            </a:ln>
            <a:effectLst/>
          </c:spPr>
          <c:invertIfNegative val="0"/>
          <c:cat>
            <c:strRef>
              <c:f>'EDA - Customer Segment'!$B$13:$B$16</c:f>
              <c:strCache>
                <c:ptCount val="3"/>
                <c:pt idx="0">
                  <c:v>H</c:v>
                </c:pt>
                <c:pt idx="1">
                  <c:v>L</c:v>
                </c:pt>
                <c:pt idx="2">
                  <c:v>M</c:v>
                </c:pt>
              </c:strCache>
            </c:strRef>
          </c:cat>
          <c:val>
            <c:numRef>
              <c:f>'EDA - Customer Segment'!$D$13:$D$16</c:f>
              <c:numCache>
                <c:formatCode>0.0%</c:formatCode>
                <c:ptCount val="3"/>
                <c:pt idx="0">
                  <c:v>0.83022774327122151</c:v>
                </c:pt>
                <c:pt idx="1">
                  <c:v>0.13043478260869565</c:v>
                </c:pt>
                <c:pt idx="2">
                  <c:v>3.9337474120082816E-2</c:v>
                </c:pt>
              </c:numCache>
            </c:numRef>
          </c:val>
          <c:extLst>
            <c:ext xmlns:c16="http://schemas.microsoft.com/office/drawing/2014/chart" uri="{C3380CC4-5D6E-409C-BE32-E72D297353CC}">
              <c16:uniqueId val="{00000003-D31B-48A1-8EE7-E35932E25691}"/>
            </c:ext>
          </c:extLst>
        </c:ser>
        <c:dLbls>
          <c:showLegendKey val="0"/>
          <c:showVal val="0"/>
          <c:showCatName val="0"/>
          <c:showSerName val="0"/>
          <c:showPercent val="0"/>
          <c:showBubbleSize val="0"/>
        </c:dLbls>
        <c:gapWidth val="219"/>
        <c:overlap val="100"/>
        <c:axId val="2014655791"/>
        <c:axId val="2014656207"/>
      </c:barChart>
      <c:catAx>
        <c:axId val="2014655791"/>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Customer Segmentation</a:t>
                </a:r>
                <a:r>
                  <a:rPr lang="en-GB" baseline="0">
                    <a:solidFill>
                      <a:sysClr val="windowText" lastClr="000000"/>
                    </a:solidFill>
                  </a:rPr>
                  <a:t> </a:t>
                </a:r>
                <a:endParaRPr lang="en-GB">
                  <a:solidFill>
                    <a:sysClr val="windowText" lastClr="000000"/>
                  </a:solidFill>
                </a:endParaRPr>
              </a:p>
            </c:rich>
          </c:tx>
          <c:layout>
            <c:manualLayout>
              <c:xMode val="edge"/>
              <c:yMode val="edge"/>
              <c:x val="0.39472359596541878"/>
              <c:y val="0.91270611254847933"/>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14656207"/>
        <c:crosses val="autoZero"/>
        <c:auto val="1"/>
        <c:lblAlgn val="ctr"/>
        <c:lblOffset val="100"/>
        <c:noMultiLvlLbl val="0"/>
      </c:catAx>
      <c:valAx>
        <c:axId val="2014656207"/>
        <c:scaling>
          <c:orientation val="minMax"/>
          <c:max val="900"/>
          <c:min val="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sz="1000">
                    <a:solidFill>
                      <a:sysClr val="windowText" lastClr="000000"/>
                    </a:solidFill>
                  </a:rPr>
                  <a:t>Count</a:t>
                </a:r>
              </a:p>
            </c:rich>
          </c:tx>
          <c:layout>
            <c:manualLayout>
              <c:xMode val="edge"/>
              <c:yMode val="edge"/>
              <c:x val="1.3046544181691159E-2"/>
              <c:y val="0.4001121293990923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14655791"/>
        <c:crosses val="autoZero"/>
        <c:crossBetween val="between"/>
        <c:majorUnit val="100"/>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[example_logistics - 28092019.xlsm]EDA - Customer Segment!PivotTable4</c:name>
    <c:fmtId val="9"/>
  </c:pivotSource>
  <c:chart>
    <c:autoTitleDeleted val="0"/>
    <c:pivotFmts>
      <c:pivotFmt>
        <c:idx val="0"/>
        <c:spPr>
          <a:solidFill>
            <a:schemeClr val="accent1"/>
          </a:solidFill>
          <a:ln>
            <a:noFill/>
          </a:ln>
          <a:effectLst/>
        </c:spPr>
        <c:marker>
          <c:symbol val="none"/>
        </c:marker>
      </c:pivotFmt>
      <c:pivotFmt>
        <c:idx val="1"/>
        <c:spPr>
          <a:noFill/>
          <a:ln>
            <a:solidFill>
              <a:schemeClr val="tx1"/>
            </a:solidFill>
          </a:ln>
          <a:effectLst/>
        </c:spPr>
        <c:marker>
          <c:symbol val="none"/>
        </c:marker>
      </c:pivotFmt>
      <c:pivotFmt>
        <c:idx val="2"/>
        <c:spPr>
          <a:noFill/>
          <a:ln>
            <a:noFill/>
          </a:ln>
          <a:effectLst/>
        </c:spPr>
        <c:marker>
          <c:symbol val="none"/>
        </c:marker>
      </c:pivotFmt>
      <c:pivotFmt>
        <c:idx val="3"/>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noFill/>
          <a:ln>
            <a:noFill/>
          </a:ln>
          <a:effectLst/>
        </c:spPr>
        <c:marker>
          <c:symbol val="none"/>
        </c:marker>
      </c:pivotFmt>
      <c:pivotFmt>
        <c:idx val="6"/>
        <c:spPr>
          <a:solidFill>
            <a:schemeClr val="accent4">
              <a:lumMod val="60000"/>
              <a:lumOff val="40000"/>
            </a:schemeClr>
          </a:solidFill>
          <a:ln>
            <a:noFill/>
          </a:ln>
          <a:effectLst/>
        </c:spPr>
        <c:marker>
          <c:symbol val="none"/>
        </c:marker>
      </c:pivotFmt>
      <c:pivotFmt>
        <c:idx val="7"/>
        <c:spPr>
          <a:noFill/>
          <a:ln>
            <a:noFill/>
          </a:ln>
          <a:effectLst/>
        </c:spPr>
        <c:marker>
          <c:symbol val="none"/>
        </c:marker>
      </c:pivotFmt>
      <c:pivotFmt>
        <c:idx val="8"/>
        <c:spPr>
          <a:solidFill>
            <a:schemeClr val="accent4">
              <a:lumMod val="60000"/>
              <a:lumOff val="40000"/>
            </a:schemeClr>
          </a:solidFill>
          <a:ln>
            <a:noFill/>
          </a:ln>
          <a:effectLst/>
        </c:spPr>
        <c:marker>
          <c:symbol val="none"/>
        </c:marker>
      </c:pivotFmt>
      <c:pivotFmt>
        <c:idx val="9"/>
        <c:spPr>
          <a:noFill/>
          <a:ln>
            <a:noFill/>
          </a:ln>
          <a:effectLst/>
        </c:spPr>
        <c:marker>
          <c:symbol val="none"/>
        </c:marker>
      </c:pivotFmt>
      <c:pivotFmt>
        <c:idx val="10"/>
        <c:spPr>
          <a:solidFill>
            <a:schemeClr val="accent4">
              <a:lumMod val="60000"/>
              <a:lumOff val="40000"/>
            </a:schemeClr>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noFill/>
          <a:ln>
            <a:noFill/>
          </a:ln>
          <a:effectLst/>
        </c:spPr>
        <c:marker>
          <c:symbol val="none"/>
        </c:marker>
      </c:pivotFmt>
    </c:pivotFmts>
    <c:plotArea>
      <c:layout>
        <c:manualLayout>
          <c:layoutTarget val="inner"/>
          <c:xMode val="edge"/>
          <c:yMode val="edge"/>
          <c:x val="0.11927149242657473"/>
          <c:y val="8.7962962962962965E-2"/>
          <c:w val="0.82113665886214882"/>
          <c:h val="0.75012111226251921"/>
        </c:manualLayout>
      </c:layout>
      <c:barChart>
        <c:barDir val="col"/>
        <c:grouping val="clustered"/>
        <c:varyColors val="0"/>
        <c:ser>
          <c:idx val="0"/>
          <c:order val="0"/>
          <c:tx>
            <c:strRef>
              <c:f>'EDA - Customer Segment'!$H$12</c:f>
              <c:strCache>
                <c:ptCount val="1"/>
                <c:pt idx="0">
                  <c:v>Count</c:v>
                </c:pt>
              </c:strCache>
            </c:strRef>
          </c:tx>
          <c:spPr>
            <a:solidFill>
              <a:schemeClr val="accent4">
                <a:lumMod val="60000"/>
                <a:lumOff val="40000"/>
              </a:schemeClr>
            </a:solidFill>
            <a:ln>
              <a:noFill/>
            </a:ln>
            <a:effectLst/>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'EDA - Customer Segment'!$G$13:$G$16</c:f>
              <c:strCache>
                <c:ptCount val="3"/>
                <c:pt idx="0">
                  <c:v>H</c:v>
                </c:pt>
                <c:pt idx="1">
                  <c:v>L</c:v>
                </c:pt>
                <c:pt idx="2">
                  <c:v>M</c:v>
                </c:pt>
              </c:strCache>
            </c:strRef>
          </c:cat>
          <c:val>
            <c:numRef>
              <c:f>'EDA - Customer Segment'!$H$13:$H$16</c:f>
              <c:numCache>
                <c:formatCode>General</c:formatCode>
                <c:ptCount val="3"/>
                <c:pt idx="0">
                  <c:v>12</c:v>
                </c:pt>
                <c:pt idx="1">
                  <c:v>7</c:v>
                </c:pt>
                <c:pt idx="2">
                  <c:v>1</c:v>
                </c:pt>
              </c:numCache>
            </c:numRef>
          </c:val>
          <c:extLst>
            <c:ext xmlns:c16="http://schemas.microsoft.com/office/drawing/2014/chart" uri="{C3380CC4-5D6E-409C-BE32-E72D297353CC}">
              <c16:uniqueId val="{00000002-E5DE-41E7-A3FA-9430E3A202E6}"/>
            </c:ext>
          </c:extLst>
        </c:ser>
        <c:ser>
          <c:idx val="1"/>
          <c:order val="1"/>
          <c:tx>
            <c:strRef>
              <c:f>'EDA - Customer Segment'!$I$12</c:f>
              <c:strCache>
                <c:ptCount val="1"/>
                <c:pt idx="0">
                  <c:v>% of Total</c:v>
                </c:pt>
              </c:strCache>
            </c:strRef>
          </c:tx>
          <c:spPr>
            <a:noFill/>
            <a:ln>
              <a:noFill/>
            </a:ln>
            <a:effectLst/>
          </c:spPr>
          <c:invertIfNegative val="0"/>
          <c:cat>
            <c:strRef>
              <c:f>'EDA - Customer Segment'!$G$13:$G$16</c:f>
              <c:strCache>
                <c:ptCount val="3"/>
                <c:pt idx="0">
                  <c:v>H</c:v>
                </c:pt>
                <c:pt idx="1">
                  <c:v>L</c:v>
                </c:pt>
                <c:pt idx="2">
                  <c:v>M</c:v>
                </c:pt>
              </c:strCache>
            </c:strRef>
          </c:cat>
          <c:val>
            <c:numRef>
              <c:f>'EDA - Customer Segment'!$I$13:$I$16</c:f>
              <c:numCache>
                <c:formatCode>0.0%</c:formatCode>
                <c:ptCount val="3"/>
                <c:pt idx="0">
                  <c:v>0.6</c:v>
                </c:pt>
                <c:pt idx="1">
                  <c:v>0.35</c:v>
                </c:pt>
                <c:pt idx="2">
                  <c:v>0.05</c:v>
                </c:pt>
              </c:numCache>
            </c:numRef>
          </c:val>
          <c:extLst>
            <c:ext xmlns:c16="http://schemas.microsoft.com/office/drawing/2014/chart" uri="{C3380CC4-5D6E-409C-BE32-E72D297353CC}">
              <c16:uniqueId val="{00000003-E5DE-41E7-A3FA-9430E3A202E6}"/>
            </c:ext>
          </c:extLst>
        </c:ser>
        <c:dLbls>
          <c:showLegendKey val="0"/>
          <c:showVal val="0"/>
          <c:showCatName val="0"/>
          <c:showSerName val="0"/>
          <c:showPercent val="0"/>
          <c:showBubbleSize val="0"/>
        </c:dLbls>
        <c:gapWidth val="219"/>
        <c:overlap val="100"/>
        <c:axId val="2075011055"/>
        <c:axId val="2075011887"/>
      </c:barChart>
      <c:catAx>
        <c:axId val="2075011055"/>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Customer</a:t>
                </a:r>
                <a:r>
                  <a:rPr lang="en-GB" baseline="0">
                    <a:solidFill>
                      <a:sysClr val="windowText" lastClr="000000"/>
                    </a:solidFill>
                  </a:rPr>
                  <a:t> Segmentation</a:t>
                </a:r>
                <a:endParaRPr lang="en-GB">
                  <a:solidFill>
                    <a:sysClr val="windowText" lastClr="000000"/>
                  </a:solidFill>
                </a:endParaRPr>
              </a:p>
            </c:rich>
          </c:tx>
          <c:layout>
            <c:manualLayout>
              <c:xMode val="edge"/>
              <c:yMode val="edge"/>
              <c:x val="0.38087708373407753"/>
              <c:y val="0.9110878271555620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75011887"/>
        <c:crosses val="autoZero"/>
        <c:auto val="1"/>
        <c:lblAlgn val="ctr"/>
        <c:lblOffset val="100"/>
        <c:noMultiLvlLbl val="0"/>
      </c:catAx>
      <c:valAx>
        <c:axId val="2075011887"/>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Count</a:t>
                </a:r>
              </a:p>
            </c:rich>
          </c:tx>
          <c:layout>
            <c:manualLayout>
              <c:xMode val="edge"/>
              <c:yMode val="edge"/>
              <c:x val="1.9983726485726674E-2"/>
              <c:y val="0.3923922202425223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75011055"/>
        <c:crosses val="autoZero"/>
        <c:crossBetween val="between"/>
        <c:majorUnit val="2"/>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[example_logistics - 28092019.xlsm]EDA - Cross Dock Required!PivotTable1</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
        <c:idx val="2"/>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pivotFmt>
      <c:pivotFmt>
        <c:idx val="4"/>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lumMod val="75000"/>
            </a:schemeClr>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lumMod val="75000"/>
            </a:schemeClr>
          </a:solidFill>
          <a:ln>
            <a:noFill/>
          </a:ln>
          <a:effectLst/>
        </c:spPr>
      </c:pivotFmt>
      <c:pivotFmt>
        <c:idx val="11"/>
        <c:spPr>
          <a:solidFill>
            <a:schemeClr val="accent1">
              <a:lumMod val="75000"/>
            </a:schemeClr>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tx1">
              <a:lumMod val="50000"/>
              <a:lumOff val="50000"/>
            </a:schemeClr>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solidFill>
          <a:ln>
            <a:noFill/>
          </a:ln>
          <a:effectLst/>
        </c:spPr>
        <c:marker>
          <c:symbol val="none"/>
        </c:marker>
      </c:pivotFmt>
    </c:pivotFmts>
    <c:plotArea>
      <c:layout>
        <c:manualLayout>
          <c:layoutTarget val="inner"/>
          <c:xMode val="edge"/>
          <c:yMode val="edge"/>
          <c:x val="0.13484543316063605"/>
          <c:y val="7.5636433034242265E-2"/>
          <c:w val="0.81092808608943667"/>
          <c:h val="0.75795839099945961"/>
        </c:manualLayout>
      </c:layout>
      <c:barChart>
        <c:barDir val="col"/>
        <c:grouping val="clustered"/>
        <c:varyColors val="0"/>
        <c:ser>
          <c:idx val="0"/>
          <c:order val="0"/>
          <c:tx>
            <c:strRef>
              <c:f>'EDA - Cross Dock Required'!$C$12</c:f>
              <c:strCache>
                <c:ptCount val="1"/>
                <c:pt idx="0">
                  <c:v>Count</c:v>
                </c:pt>
              </c:strCache>
            </c:strRef>
          </c:tx>
          <c:spPr>
            <a:solidFill>
              <a:schemeClr val="tx1">
                <a:lumMod val="50000"/>
                <a:lumOff val="50000"/>
              </a:schemeClr>
            </a:solidFill>
            <a:ln>
              <a:noFill/>
            </a:ln>
            <a:effectLst/>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'EDA - Cross Dock Required'!$B$13:$B$15</c:f>
              <c:strCache>
                <c:ptCount val="2"/>
                <c:pt idx="1">
                  <c:v>Y</c:v>
                </c:pt>
              </c:strCache>
            </c:strRef>
          </c:cat>
          <c:val>
            <c:numRef>
              <c:f>'EDA - Cross Dock Required'!$C$13:$C$15</c:f>
              <c:numCache>
                <c:formatCode>General</c:formatCode>
                <c:ptCount val="2"/>
                <c:pt idx="0">
                  <c:v>504</c:v>
                </c:pt>
                <c:pt idx="1">
                  <c:v>462</c:v>
                </c:pt>
              </c:numCache>
            </c:numRef>
          </c:val>
          <c:extLst>
            <c:ext xmlns:c16="http://schemas.microsoft.com/office/drawing/2014/chart" uri="{C3380CC4-5D6E-409C-BE32-E72D297353CC}">
              <c16:uniqueId val="{00000002-144C-4715-98EE-65E5D060F6F0}"/>
            </c:ext>
          </c:extLst>
        </c:ser>
        <c:ser>
          <c:idx val="1"/>
          <c:order val="1"/>
          <c:tx>
            <c:strRef>
              <c:f>'EDA - Cross Dock Required'!$D$12</c:f>
              <c:strCache>
                <c:ptCount val="1"/>
                <c:pt idx="0">
                  <c:v>% of Total</c:v>
                </c:pt>
              </c:strCache>
            </c:strRef>
          </c:tx>
          <c:spPr>
            <a:solidFill>
              <a:schemeClr val="accent2"/>
            </a:solidFill>
            <a:ln>
              <a:noFill/>
            </a:ln>
            <a:effectLst/>
          </c:spPr>
          <c:invertIfNegative val="0"/>
          <c:cat>
            <c:strRef>
              <c:f>'EDA - Cross Dock Required'!$B$13:$B$15</c:f>
              <c:strCache>
                <c:ptCount val="2"/>
                <c:pt idx="1">
                  <c:v>Y</c:v>
                </c:pt>
              </c:strCache>
            </c:strRef>
          </c:cat>
          <c:val>
            <c:numRef>
              <c:f>'EDA - Cross Dock Required'!$D$13:$D$15</c:f>
              <c:numCache>
                <c:formatCode>0.0%</c:formatCode>
                <c:ptCount val="2"/>
                <c:pt idx="0">
                  <c:v>0.52173913043478259</c:v>
                </c:pt>
                <c:pt idx="1">
                  <c:v>0.47826086956521741</c:v>
                </c:pt>
              </c:numCache>
            </c:numRef>
          </c:val>
          <c:extLst>
            <c:ext xmlns:c16="http://schemas.microsoft.com/office/drawing/2014/chart" uri="{C3380CC4-5D6E-409C-BE32-E72D297353CC}">
              <c16:uniqueId val="{00000003-144C-4715-98EE-65E5D060F6F0}"/>
            </c:ext>
          </c:extLst>
        </c:ser>
        <c:dLbls>
          <c:showLegendKey val="0"/>
          <c:showVal val="0"/>
          <c:showCatName val="0"/>
          <c:showSerName val="0"/>
          <c:showPercent val="0"/>
          <c:showBubbleSize val="0"/>
        </c:dLbls>
        <c:gapWidth val="219"/>
        <c:overlap val="100"/>
        <c:axId val="2014655791"/>
        <c:axId val="2014656207"/>
      </c:barChart>
      <c:catAx>
        <c:axId val="2014655791"/>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Cross</a:t>
                </a:r>
                <a:r>
                  <a:rPr lang="en-GB" baseline="0">
                    <a:solidFill>
                      <a:sysClr val="windowText" lastClr="000000"/>
                    </a:solidFill>
                  </a:rPr>
                  <a:t> Dock Required</a:t>
                </a:r>
                <a:endParaRPr lang="en-GB">
                  <a:solidFill>
                    <a:sysClr val="windowText" lastClr="000000"/>
                  </a:solidFill>
                </a:endParaRPr>
              </a:p>
            </c:rich>
          </c:tx>
          <c:layout>
            <c:manualLayout>
              <c:xMode val="edge"/>
              <c:yMode val="edge"/>
              <c:x val="0.39175719824435973"/>
              <c:y val="0.904080771227763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14656207"/>
        <c:crosses val="autoZero"/>
        <c:auto val="1"/>
        <c:lblAlgn val="ctr"/>
        <c:lblOffset val="100"/>
        <c:noMultiLvlLbl val="0"/>
      </c:catAx>
      <c:valAx>
        <c:axId val="2014656207"/>
        <c:scaling>
          <c:orientation val="minMax"/>
          <c:max val="600"/>
          <c:min val="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sz="1000">
                    <a:solidFill>
                      <a:sysClr val="windowText" lastClr="000000"/>
                    </a:solidFill>
                  </a:rPr>
                  <a:t>Count</a:t>
                </a:r>
              </a:p>
            </c:rich>
          </c:tx>
          <c:layout>
            <c:manualLayout>
              <c:xMode val="edge"/>
              <c:yMode val="edge"/>
              <c:x val="1.3046544181691159E-2"/>
              <c:y val="0.4001121293990923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14655791"/>
        <c:crosses val="autoZero"/>
        <c:crossBetween val="between"/>
        <c:majorUnit val="100"/>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[example_logistics - 28092019.xlsm]EDA - Cross Dock Required!PivotTable4</c:name>
    <c:fmtId val="9"/>
  </c:pivotSource>
  <c:chart>
    <c:autoTitleDeleted val="0"/>
    <c:pivotFmts>
      <c:pivotFmt>
        <c:idx val="0"/>
        <c:spPr>
          <a:solidFill>
            <a:schemeClr val="accent1"/>
          </a:solidFill>
          <a:ln>
            <a:noFill/>
          </a:ln>
          <a:effectLst/>
        </c:spPr>
        <c:marker>
          <c:symbol val="none"/>
        </c:marker>
      </c:pivotFmt>
      <c:pivotFmt>
        <c:idx val="1"/>
        <c:spPr>
          <a:noFill/>
          <a:ln>
            <a:solidFill>
              <a:schemeClr val="tx1"/>
            </a:solidFill>
          </a:ln>
          <a:effectLst/>
        </c:spPr>
        <c:marker>
          <c:symbol val="none"/>
        </c:marker>
      </c:pivotFmt>
      <c:pivotFmt>
        <c:idx val="2"/>
        <c:spPr>
          <a:noFill/>
          <a:ln>
            <a:noFill/>
          </a:ln>
          <a:effectLst/>
        </c:spPr>
        <c:marker>
          <c:symbol val="none"/>
        </c:marker>
      </c:pivotFmt>
      <c:pivotFmt>
        <c:idx val="3"/>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noFill/>
          <a:ln>
            <a:noFill/>
          </a:ln>
          <a:effectLst/>
        </c:spPr>
        <c:marker>
          <c:symbol val="none"/>
        </c:marker>
      </c:pivotFmt>
      <c:pivotFmt>
        <c:idx val="6"/>
        <c:spPr>
          <a:solidFill>
            <a:schemeClr val="accent4">
              <a:lumMod val="60000"/>
              <a:lumOff val="40000"/>
            </a:schemeClr>
          </a:solidFill>
          <a:ln>
            <a:noFill/>
          </a:ln>
          <a:effectLst/>
        </c:spPr>
        <c:marker>
          <c:symbol val="none"/>
        </c:marker>
      </c:pivotFmt>
      <c:pivotFmt>
        <c:idx val="7"/>
        <c:spPr>
          <a:noFill/>
          <a:ln>
            <a:noFill/>
          </a:ln>
          <a:effectLst/>
        </c:spPr>
        <c:marker>
          <c:symbol val="none"/>
        </c:marker>
      </c:pivotFmt>
      <c:pivotFmt>
        <c:idx val="8"/>
        <c:spPr>
          <a:solidFill>
            <a:schemeClr val="accent4">
              <a:lumMod val="60000"/>
              <a:lumOff val="40000"/>
            </a:schemeClr>
          </a:solidFill>
          <a:ln>
            <a:noFill/>
          </a:ln>
          <a:effectLst/>
        </c:spPr>
        <c:marker>
          <c:symbol val="none"/>
        </c:marker>
      </c:pivotFmt>
      <c:pivotFmt>
        <c:idx val="9"/>
        <c:spPr>
          <a:noFill/>
          <a:ln>
            <a:noFill/>
          </a:ln>
          <a:effectLst/>
        </c:spPr>
        <c:marker>
          <c:symbol val="none"/>
        </c:marker>
      </c:pivotFmt>
      <c:pivotFmt>
        <c:idx val="10"/>
        <c:spPr>
          <a:solidFill>
            <a:schemeClr val="accent4">
              <a:lumMod val="60000"/>
              <a:lumOff val="40000"/>
            </a:schemeClr>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noFill/>
          <a:ln>
            <a:noFill/>
          </a:ln>
          <a:effectLst/>
        </c:spPr>
        <c:marker>
          <c:symbol val="none"/>
        </c:marker>
      </c:pivotFmt>
      <c:pivotFmt>
        <c:idx val="12"/>
        <c:spPr>
          <a:noFill/>
          <a:ln>
            <a:noFill/>
          </a:ln>
          <a:effectLst/>
        </c:spPr>
      </c:pivotFmt>
    </c:pivotFmts>
    <c:plotArea>
      <c:layout>
        <c:manualLayout>
          <c:layoutTarget val="inner"/>
          <c:xMode val="edge"/>
          <c:yMode val="edge"/>
          <c:x val="0.11927149242657473"/>
          <c:y val="8.7962962962962965E-2"/>
          <c:w val="0.82113665886214882"/>
          <c:h val="0.75012111226251921"/>
        </c:manualLayout>
      </c:layout>
      <c:barChart>
        <c:barDir val="col"/>
        <c:grouping val="clustered"/>
        <c:varyColors val="0"/>
        <c:ser>
          <c:idx val="0"/>
          <c:order val="0"/>
          <c:tx>
            <c:strRef>
              <c:f>'EDA - Cross Dock Required'!$H$12</c:f>
              <c:strCache>
                <c:ptCount val="1"/>
                <c:pt idx="0">
                  <c:v>Count</c:v>
                </c:pt>
              </c:strCache>
            </c:strRef>
          </c:tx>
          <c:spPr>
            <a:solidFill>
              <a:schemeClr val="accent4">
                <a:lumMod val="60000"/>
                <a:lumOff val="40000"/>
              </a:schemeClr>
            </a:solidFill>
            <a:ln>
              <a:noFill/>
            </a:ln>
            <a:effectLst/>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'EDA - Cross Dock Required'!$G$13:$G$15</c:f>
              <c:strCache>
                <c:ptCount val="2"/>
                <c:pt idx="1">
                  <c:v>Y</c:v>
                </c:pt>
              </c:strCache>
            </c:strRef>
          </c:cat>
          <c:val>
            <c:numRef>
              <c:f>'EDA - Cross Dock Required'!$H$13:$H$15</c:f>
              <c:numCache>
                <c:formatCode>General</c:formatCode>
                <c:ptCount val="2"/>
                <c:pt idx="0">
                  <c:v>11</c:v>
                </c:pt>
                <c:pt idx="1">
                  <c:v>9</c:v>
                </c:pt>
              </c:numCache>
            </c:numRef>
          </c:val>
          <c:extLst>
            <c:ext xmlns:c16="http://schemas.microsoft.com/office/drawing/2014/chart" uri="{C3380CC4-5D6E-409C-BE32-E72D297353CC}">
              <c16:uniqueId val="{00000002-010A-4C51-AFE5-447FB1F19BE7}"/>
            </c:ext>
          </c:extLst>
        </c:ser>
        <c:ser>
          <c:idx val="1"/>
          <c:order val="1"/>
          <c:tx>
            <c:strRef>
              <c:f>'EDA - Cross Dock Required'!$I$12</c:f>
              <c:strCache>
                <c:ptCount val="1"/>
                <c:pt idx="0">
                  <c:v>% of Total</c:v>
                </c:pt>
              </c:strCache>
            </c:strRef>
          </c:tx>
          <c:spPr>
            <a:noFill/>
            <a:ln>
              <a:noFill/>
            </a:ln>
            <a:effectLst/>
          </c:spPr>
          <c:invertIfNegative val="0"/>
          <c:cat>
            <c:strRef>
              <c:f>'EDA - Cross Dock Required'!$G$13:$G$15</c:f>
              <c:strCache>
                <c:ptCount val="2"/>
                <c:pt idx="1">
                  <c:v>Y</c:v>
                </c:pt>
              </c:strCache>
            </c:strRef>
          </c:cat>
          <c:val>
            <c:numRef>
              <c:f>'EDA - Cross Dock Required'!$I$13:$I$15</c:f>
              <c:numCache>
                <c:formatCode>0.0%</c:formatCode>
                <c:ptCount val="2"/>
                <c:pt idx="0">
                  <c:v>0.55000000000000004</c:v>
                </c:pt>
                <c:pt idx="1">
                  <c:v>0.45</c:v>
                </c:pt>
              </c:numCache>
            </c:numRef>
          </c:val>
          <c:extLst>
            <c:ext xmlns:c16="http://schemas.microsoft.com/office/drawing/2014/chart" uri="{C3380CC4-5D6E-409C-BE32-E72D297353CC}">
              <c16:uniqueId val="{00000003-010A-4C51-AFE5-447FB1F19BE7}"/>
            </c:ext>
          </c:extLst>
        </c:ser>
        <c:dLbls>
          <c:showLegendKey val="0"/>
          <c:showVal val="0"/>
          <c:showCatName val="0"/>
          <c:showSerName val="0"/>
          <c:showPercent val="0"/>
          <c:showBubbleSize val="0"/>
        </c:dLbls>
        <c:gapWidth val="219"/>
        <c:overlap val="100"/>
        <c:axId val="2075011055"/>
        <c:axId val="2075011887"/>
      </c:barChart>
      <c:catAx>
        <c:axId val="2075011055"/>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Cross</a:t>
                </a:r>
                <a:r>
                  <a:rPr lang="en-GB" baseline="0">
                    <a:solidFill>
                      <a:sysClr val="windowText" lastClr="000000"/>
                    </a:solidFill>
                  </a:rPr>
                  <a:t> Dock Required</a:t>
                </a:r>
                <a:endParaRPr lang="en-GB">
                  <a:solidFill>
                    <a:sysClr val="windowText" lastClr="000000"/>
                  </a:solidFill>
                </a:endParaRPr>
              </a:p>
            </c:rich>
          </c:tx>
          <c:layout>
            <c:manualLayout>
              <c:xMode val="edge"/>
              <c:yMode val="edge"/>
              <c:x val="0.3956648364008799"/>
              <c:y val="0.898189493782732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75011887"/>
        <c:crosses val="autoZero"/>
        <c:auto val="1"/>
        <c:lblAlgn val="ctr"/>
        <c:lblOffset val="100"/>
        <c:noMultiLvlLbl val="0"/>
      </c:catAx>
      <c:valAx>
        <c:axId val="2075011887"/>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Count</a:t>
                </a:r>
              </a:p>
            </c:rich>
          </c:tx>
          <c:layout>
            <c:manualLayout>
              <c:xMode val="edge"/>
              <c:yMode val="edge"/>
              <c:x val="1.9983726485726674E-2"/>
              <c:y val="0.3923922202425223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75011055"/>
        <c:crosses val="autoZero"/>
        <c:crossBetween val="between"/>
        <c:majorUnit val="2"/>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[example_logistics - 28092019.xlsm]EDA - End Market!PivotTable1</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
        <c:idx val="2"/>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pivotFmt>
      <c:pivotFmt>
        <c:idx val="4"/>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lumMod val="75000"/>
            </a:schemeClr>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lumMod val="75000"/>
            </a:schemeClr>
          </a:solidFill>
          <a:ln>
            <a:noFill/>
          </a:ln>
          <a:effectLst/>
        </c:spPr>
      </c:pivotFmt>
      <c:pivotFmt>
        <c:idx val="11"/>
        <c:spPr>
          <a:solidFill>
            <a:schemeClr val="accent1">
              <a:lumMod val="75000"/>
            </a:schemeClr>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tx1">
              <a:lumMod val="50000"/>
              <a:lumOff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pivotFmt>
    </c:pivotFmts>
    <c:plotArea>
      <c:layout>
        <c:manualLayout>
          <c:layoutTarget val="inner"/>
          <c:xMode val="edge"/>
          <c:yMode val="edge"/>
          <c:x val="0.13484544067442361"/>
          <c:y val="6.7011168424610579E-2"/>
          <c:w val="0.81092808608943667"/>
          <c:h val="0.63720354209489161"/>
        </c:manualLayout>
      </c:layout>
      <c:barChart>
        <c:barDir val="col"/>
        <c:grouping val="clustered"/>
        <c:varyColors val="0"/>
        <c:ser>
          <c:idx val="0"/>
          <c:order val="0"/>
          <c:tx>
            <c:strRef>
              <c:f>'EDA - End Market'!$C$15</c:f>
              <c:strCache>
                <c:ptCount val="1"/>
                <c:pt idx="0">
                  <c:v>Count</c:v>
                </c:pt>
              </c:strCache>
            </c:strRef>
          </c:tx>
          <c:spPr>
            <a:solidFill>
              <a:schemeClr val="tx1">
                <a:lumMod val="50000"/>
                <a:lumOff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'EDA - End Market'!$B$16:$B$39</c:f>
              <c:strCache>
                <c:ptCount val="23"/>
                <c:pt idx="0">
                  <c:v>Argentina</c:v>
                </c:pt>
                <c:pt idx="1">
                  <c:v>Belgium</c:v>
                </c:pt>
                <c:pt idx="2">
                  <c:v>Canada</c:v>
                </c:pt>
                <c:pt idx="3">
                  <c:v>China</c:v>
                </c:pt>
                <c:pt idx="4">
                  <c:v>Eritrea </c:v>
                </c:pt>
                <c:pt idx="5">
                  <c:v>France </c:v>
                </c:pt>
                <c:pt idx="6">
                  <c:v>Germany</c:v>
                </c:pt>
                <c:pt idx="7">
                  <c:v>Hong Kong</c:v>
                </c:pt>
                <c:pt idx="8">
                  <c:v>Iceland</c:v>
                </c:pt>
                <c:pt idx="9">
                  <c:v>India </c:v>
                </c:pt>
                <c:pt idx="10">
                  <c:v>Indonesia </c:v>
                </c:pt>
                <c:pt idx="11">
                  <c:v>Ireland</c:v>
                </c:pt>
                <c:pt idx="12">
                  <c:v>Italy</c:v>
                </c:pt>
                <c:pt idx="13">
                  <c:v>Maldives</c:v>
                </c:pt>
                <c:pt idx="14">
                  <c:v>Malta</c:v>
                </c:pt>
                <c:pt idx="15">
                  <c:v>Mexico</c:v>
                </c:pt>
                <c:pt idx="16">
                  <c:v>Morocco</c:v>
                </c:pt>
                <c:pt idx="17">
                  <c:v>Peru</c:v>
                </c:pt>
                <c:pt idx="18">
                  <c:v>Poland</c:v>
                </c:pt>
                <c:pt idx="19">
                  <c:v>Russia</c:v>
                </c:pt>
                <c:pt idx="20">
                  <c:v>Spain</c:v>
                </c:pt>
                <c:pt idx="21">
                  <c:v>Sweden</c:v>
                </c:pt>
                <c:pt idx="22">
                  <c:v>Turkey</c:v>
                </c:pt>
              </c:strCache>
            </c:strRef>
          </c:cat>
          <c:val>
            <c:numRef>
              <c:f>'EDA - End Market'!$C$16:$C$39</c:f>
              <c:numCache>
                <c:formatCode>General</c:formatCode>
                <c:ptCount val="23"/>
                <c:pt idx="0">
                  <c:v>42</c:v>
                </c:pt>
                <c:pt idx="1">
                  <c:v>42</c:v>
                </c:pt>
                <c:pt idx="2">
                  <c:v>42</c:v>
                </c:pt>
                <c:pt idx="3">
                  <c:v>42</c:v>
                </c:pt>
                <c:pt idx="4">
                  <c:v>42</c:v>
                </c:pt>
                <c:pt idx="5">
                  <c:v>42</c:v>
                </c:pt>
                <c:pt idx="6">
                  <c:v>42</c:v>
                </c:pt>
                <c:pt idx="7">
                  <c:v>42</c:v>
                </c:pt>
                <c:pt idx="8">
                  <c:v>42</c:v>
                </c:pt>
                <c:pt idx="9">
                  <c:v>42</c:v>
                </c:pt>
                <c:pt idx="10">
                  <c:v>42</c:v>
                </c:pt>
                <c:pt idx="11">
                  <c:v>42</c:v>
                </c:pt>
                <c:pt idx="12">
                  <c:v>42</c:v>
                </c:pt>
                <c:pt idx="13">
                  <c:v>42</c:v>
                </c:pt>
                <c:pt idx="14">
                  <c:v>42</c:v>
                </c:pt>
                <c:pt idx="15">
                  <c:v>42</c:v>
                </c:pt>
                <c:pt idx="16">
                  <c:v>42</c:v>
                </c:pt>
                <c:pt idx="17">
                  <c:v>42</c:v>
                </c:pt>
                <c:pt idx="18">
                  <c:v>42</c:v>
                </c:pt>
                <c:pt idx="19">
                  <c:v>42</c:v>
                </c:pt>
                <c:pt idx="20">
                  <c:v>42</c:v>
                </c:pt>
                <c:pt idx="21">
                  <c:v>42</c:v>
                </c:pt>
                <c:pt idx="22">
                  <c:v>42</c:v>
                </c:pt>
              </c:numCache>
            </c:numRef>
          </c:val>
          <c:extLst>
            <c:ext xmlns:c16="http://schemas.microsoft.com/office/drawing/2014/chart" uri="{C3380CC4-5D6E-409C-BE32-E72D297353CC}">
              <c16:uniqueId val="{00000002-4113-4A81-8414-2A1FA592536C}"/>
            </c:ext>
          </c:extLst>
        </c:ser>
        <c:ser>
          <c:idx val="1"/>
          <c:order val="1"/>
          <c:tx>
            <c:strRef>
              <c:f>'EDA - End Market'!$D$15</c:f>
              <c:strCache>
                <c:ptCount val="1"/>
                <c:pt idx="0">
                  <c:v>% of Total</c:v>
                </c:pt>
              </c:strCache>
            </c:strRef>
          </c:tx>
          <c:spPr>
            <a:solidFill>
              <a:schemeClr val="accent2"/>
            </a:solidFill>
            <a:ln>
              <a:noFill/>
            </a:ln>
            <a:effectLst/>
          </c:spPr>
          <c:invertIfNegative val="0"/>
          <c:cat>
            <c:strRef>
              <c:f>'EDA - End Market'!$B$16:$B$39</c:f>
              <c:strCache>
                <c:ptCount val="23"/>
                <c:pt idx="0">
                  <c:v>Argentina</c:v>
                </c:pt>
                <c:pt idx="1">
                  <c:v>Belgium</c:v>
                </c:pt>
                <c:pt idx="2">
                  <c:v>Canada</c:v>
                </c:pt>
                <c:pt idx="3">
                  <c:v>China</c:v>
                </c:pt>
                <c:pt idx="4">
                  <c:v>Eritrea </c:v>
                </c:pt>
                <c:pt idx="5">
                  <c:v>France </c:v>
                </c:pt>
                <c:pt idx="6">
                  <c:v>Germany</c:v>
                </c:pt>
                <c:pt idx="7">
                  <c:v>Hong Kong</c:v>
                </c:pt>
                <c:pt idx="8">
                  <c:v>Iceland</c:v>
                </c:pt>
                <c:pt idx="9">
                  <c:v>India </c:v>
                </c:pt>
                <c:pt idx="10">
                  <c:v>Indonesia </c:v>
                </c:pt>
                <c:pt idx="11">
                  <c:v>Ireland</c:v>
                </c:pt>
                <c:pt idx="12">
                  <c:v>Italy</c:v>
                </c:pt>
                <c:pt idx="13">
                  <c:v>Maldives</c:v>
                </c:pt>
                <c:pt idx="14">
                  <c:v>Malta</c:v>
                </c:pt>
                <c:pt idx="15">
                  <c:v>Mexico</c:v>
                </c:pt>
                <c:pt idx="16">
                  <c:v>Morocco</c:v>
                </c:pt>
                <c:pt idx="17">
                  <c:v>Peru</c:v>
                </c:pt>
                <c:pt idx="18">
                  <c:v>Poland</c:v>
                </c:pt>
                <c:pt idx="19">
                  <c:v>Russia</c:v>
                </c:pt>
                <c:pt idx="20">
                  <c:v>Spain</c:v>
                </c:pt>
                <c:pt idx="21">
                  <c:v>Sweden</c:v>
                </c:pt>
                <c:pt idx="22">
                  <c:v>Turkey</c:v>
                </c:pt>
              </c:strCache>
            </c:strRef>
          </c:cat>
          <c:val>
            <c:numRef>
              <c:f>'EDA - End Market'!$D$16:$D$39</c:f>
              <c:numCache>
                <c:formatCode>0.0%</c:formatCode>
                <c:ptCount val="23"/>
                <c:pt idx="0">
                  <c:v>4.3478260869565216E-2</c:v>
                </c:pt>
                <c:pt idx="1">
                  <c:v>4.3478260869565216E-2</c:v>
                </c:pt>
                <c:pt idx="2">
                  <c:v>4.3478260869565216E-2</c:v>
                </c:pt>
                <c:pt idx="3">
                  <c:v>4.3478260869565216E-2</c:v>
                </c:pt>
                <c:pt idx="4">
                  <c:v>4.3478260869565216E-2</c:v>
                </c:pt>
                <c:pt idx="5">
                  <c:v>4.3478260869565216E-2</c:v>
                </c:pt>
                <c:pt idx="6">
                  <c:v>4.3478260869565216E-2</c:v>
                </c:pt>
                <c:pt idx="7">
                  <c:v>4.3478260869565216E-2</c:v>
                </c:pt>
                <c:pt idx="8">
                  <c:v>4.3478260869565216E-2</c:v>
                </c:pt>
                <c:pt idx="9">
                  <c:v>4.3478260869565216E-2</c:v>
                </c:pt>
                <c:pt idx="10">
                  <c:v>4.3478260869565216E-2</c:v>
                </c:pt>
                <c:pt idx="11">
                  <c:v>4.3478260869565216E-2</c:v>
                </c:pt>
                <c:pt idx="12">
                  <c:v>4.3478260869565216E-2</c:v>
                </c:pt>
                <c:pt idx="13">
                  <c:v>4.3478260869565216E-2</c:v>
                </c:pt>
                <c:pt idx="14">
                  <c:v>4.3478260869565216E-2</c:v>
                </c:pt>
                <c:pt idx="15">
                  <c:v>4.3478260869565216E-2</c:v>
                </c:pt>
                <c:pt idx="16">
                  <c:v>4.3478260869565216E-2</c:v>
                </c:pt>
                <c:pt idx="17">
                  <c:v>4.3478260869565216E-2</c:v>
                </c:pt>
                <c:pt idx="18">
                  <c:v>4.3478260869565216E-2</c:v>
                </c:pt>
                <c:pt idx="19">
                  <c:v>4.3478260869565216E-2</c:v>
                </c:pt>
                <c:pt idx="20">
                  <c:v>4.3478260869565216E-2</c:v>
                </c:pt>
                <c:pt idx="21">
                  <c:v>4.3478260869565216E-2</c:v>
                </c:pt>
                <c:pt idx="22">
                  <c:v>4.3478260869565216E-2</c:v>
                </c:pt>
              </c:numCache>
            </c:numRef>
          </c:val>
          <c:extLst>
            <c:ext xmlns:c16="http://schemas.microsoft.com/office/drawing/2014/chart" uri="{C3380CC4-5D6E-409C-BE32-E72D297353CC}">
              <c16:uniqueId val="{00000003-4113-4A81-8414-2A1FA592536C}"/>
            </c:ext>
          </c:extLst>
        </c:ser>
        <c:dLbls>
          <c:showLegendKey val="0"/>
          <c:showVal val="0"/>
          <c:showCatName val="0"/>
          <c:showSerName val="0"/>
          <c:showPercent val="0"/>
          <c:showBubbleSize val="0"/>
        </c:dLbls>
        <c:gapWidth val="219"/>
        <c:overlap val="100"/>
        <c:axId val="2014655791"/>
        <c:axId val="2014656207"/>
      </c:barChart>
      <c:catAx>
        <c:axId val="2014655791"/>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End Market</a:t>
                </a:r>
              </a:p>
            </c:rich>
          </c:tx>
          <c:layout>
            <c:manualLayout>
              <c:xMode val="edge"/>
              <c:yMode val="edge"/>
              <c:x val="0.48964840109827823"/>
              <c:y val="0.90839348316142843"/>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14656207"/>
        <c:crosses val="autoZero"/>
        <c:auto val="1"/>
        <c:lblAlgn val="ctr"/>
        <c:lblOffset val="100"/>
        <c:noMultiLvlLbl val="0"/>
      </c:catAx>
      <c:valAx>
        <c:axId val="2014656207"/>
        <c:scaling>
          <c:orientation val="minMax"/>
          <c:max val="50"/>
          <c:min val="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sz="1000">
                    <a:solidFill>
                      <a:sysClr val="windowText" lastClr="000000"/>
                    </a:solidFill>
                  </a:rPr>
                  <a:t>Count</a:t>
                </a:r>
              </a:p>
            </c:rich>
          </c:tx>
          <c:layout>
            <c:manualLayout>
              <c:xMode val="edge"/>
              <c:yMode val="edge"/>
              <c:x val="1.3046544181691159E-2"/>
              <c:y val="0.4001121293990923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14655791"/>
        <c:crosses val="autoZero"/>
        <c:crossBetween val="between"/>
        <c:majorUnit val="10"/>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[example_logistics - 28092019.xlsm]EDA - End Market!PivotTable4</c:name>
    <c:fmtId val="9"/>
  </c:pivotSource>
  <c:chart>
    <c:autoTitleDeleted val="0"/>
    <c:pivotFmts>
      <c:pivotFmt>
        <c:idx val="0"/>
        <c:spPr>
          <a:solidFill>
            <a:schemeClr val="accent1"/>
          </a:solidFill>
          <a:ln>
            <a:noFill/>
          </a:ln>
          <a:effectLst/>
        </c:spPr>
        <c:marker>
          <c:symbol val="none"/>
        </c:marker>
      </c:pivotFmt>
      <c:pivotFmt>
        <c:idx val="1"/>
        <c:spPr>
          <a:noFill/>
          <a:ln>
            <a:solidFill>
              <a:schemeClr val="tx1"/>
            </a:solidFill>
          </a:ln>
          <a:effectLst/>
        </c:spPr>
        <c:marker>
          <c:symbol val="none"/>
        </c:marker>
      </c:pivotFmt>
      <c:pivotFmt>
        <c:idx val="2"/>
        <c:spPr>
          <a:noFill/>
          <a:ln>
            <a:noFill/>
          </a:ln>
          <a:effectLst/>
        </c:spPr>
        <c:marker>
          <c:symbol val="none"/>
        </c:marker>
      </c:pivotFmt>
      <c:pivotFmt>
        <c:idx val="3"/>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noFill/>
          <a:ln>
            <a:noFill/>
          </a:ln>
          <a:effectLst/>
        </c:spPr>
        <c:marker>
          <c:symbol val="none"/>
        </c:marker>
      </c:pivotFmt>
      <c:pivotFmt>
        <c:idx val="6"/>
        <c:spPr>
          <a:solidFill>
            <a:schemeClr val="accent4">
              <a:lumMod val="60000"/>
              <a:lumOff val="40000"/>
            </a:schemeClr>
          </a:solidFill>
          <a:ln>
            <a:noFill/>
          </a:ln>
          <a:effectLst/>
        </c:spPr>
        <c:marker>
          <c:symbol val="none"/>
        </c:marker>
      </c:pivotFmt>
      <c:pivotFmt>
        <c:idx val="7"/>
        <c:spPr>
          <a:noFill/>
          <a:ln>
            <a:noFill/>
          </a:ln>
          <a:effectLst/>
        </c:spPr>
        <c:marker>
          <c:symbol val="none"/>
        </c:marker>
      </c:pivotFmt>
      <c:pivotFmt>
        <c:idx val="8"/>
        <c:spPr>
          <a:solidFill>
            <a:schemeClr val="accent4">
              <a:lumMod val="60000"/>
              <a:lumOff val="40000"/>
            </a:schemeClr>
          </a:solidFill>
          <a:ln>
            <a:noFill/>
          </a:ln>
          <a:effectLst/>
        </c:spPr>
        <c:marker>
          <c:symbol val="none"/>
        </c:marker>
      </c:pivotFmt>
      <c:pivotFmt>
        <c:idx val="9"/>
        <c:spPr>
          <a:noFill/>
          <a:ln>
            <a:noFill/>
          </a:ln>
          <a:effectLst/>
        </c:spPr>
        <c:marker>
          <c:symbol val="none"/>
        </c:marker>
      </c:pivotFmt>
      <c:pivotFmt>
        <c:idx val="10"/>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noFill/>
          <a:ln>
            <a:noFill/>
          </a:ln>
          <a:effectLst/>
        </c:spPr>
        <c:marker>
          <c:symbol val="none"/>
        </c:marker>
      </c:pivotFmt>
    </c:pivotFmts>
    <c:plotArea>
      <c:layout>
        <c:manualLayout>
          <c:layoutTarget val="inner"/>
          <c:xMode val="edge"/>
          <c:yMode val="edge"/>
          <c:x val="0.11927149242657473"/>
          <c:y val="8.7962962962962965E-2"/>
          <c:w val="0.82113665886214882"/>
          <c:h val="0.67703047188941967"/>
        </c:manualLayout>
      </c:layout>
      <c:barChart>
        <c:barDir val="col"/>
        <c:grouping val="clustered"/>
        <c:varyColors val="0"/>
        <c:ser>
          <c:idx val="0"/>
          <c:order val="0"/>
          <c:tx>
            <c:strRef>
              <c:f>'EDA - End Market'!$H$15</c:f>
              <c:strCache>
                <c:ptCount val="1"/>
                <c:pt idx="0">
                  <c:v>Count</c:v>
                </c:pt>
              </c:strCache>
            </c:strRef>
          </c:tx>
          <c:spPr>
            <a:solidFill>
              <a:schemeClr val="accent4">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'EDA - End Market'!$G$16:$G$30</c:f>
              <c:strCache>
                <c:ptCount val="14"/>
                <c:pt idx="0">
                  <c:v>Belgium</c:v>
                </c:pt>
                <c:pt idx="1">
                  <c:v>China</c:v>
                </c:pt>
                <c:pt idx="2">
                  <c:v>Eritrea </c:v>
                </c:pt>
                <c:pt idx="3">
                  <c:v>Germany</c:v>
                </c:pt>
                <c:pt idx="4">
                  <c:v>Hong Kong</c:v>
                </c:pt>
                <c:pt idx="5">
                  <c:v>Iceland</c:v>
                </c:pt>
                <c:pt idx="6">
                  <c:v>India </c:v>
                </c:pt>
                <c:pt idx="7">
                  <c:v>Ireland</c:v>
                </c:pt>
                <c:pt idx="8">
                  <c:v>Italy</c:v>
                </c:pt>
                <c:pt idx="9">
                  <c:v>Maldives</c:v>
                </c:pt>
                <c:pt idx="10">
                  <c:v>Malta</c:v>
                </c:pt>
                <c:pt idx="11">
                  <c:v>Mexico</c:v>
                </c:pt>
                <c:pt idx="12">
                  <c:v>Spain</c:v>
                </c:pt>
                <c:pt idx="13">
                  <c:v>Turkey</c:v>
                </c:pt>
              </c:strCache>
            </c:strRef>
          </c:cat>
          <c:val>
            <c:numRef>
              <c:f>'EDA - End Market'!$H$16:$H$30</c:f>
              <c:numCache>
                <c:formatCode>General</c:formatCode>
                <c:ptCount val="14"/>
                <c:pt idx="0">
                  <c:v>1</c:v>
                </c:pt>
                <c:pt idx="1">
                  <c:v>1</c:v>
                </c:pt>
                <c:pt idx="2">
                  <c:v>1</c:v>
                </c:pt>
                <c:pt idx="3">
                  <c:v>2</c:v>
                </c:pt>
                <c:pt idx="4">
                  <c:v>1</c:v>
                </c:pt>
                <c:pt idx="5">
                  <c:v>3</c:v>
                </c:pt>
                <c:pt idx="6">
                  <c:v>1</c:v>
                </c:pt>
                <c:pt idx="7">
                  <c:v>1</c:v>
                </c:pt>
                <c:pt idx="8">
                  <c:v>1</c:v>
                </c:pt>
                <c:pt idx="9">
                  <c:v>1</c:v>
                </c:pt>
                <c:pt idx="10">
                  <c:v>1</c:v>
                </c:pt>
                <c:pt idx="11">
                  <c:v>1</c:v>
                </c:pt>
                <c:pt idx="12">
                  <c:v>3</c:v>
                </c:pt>
                <c:pt idx="13">
                  <c:v>2</c:v>
                </c:pt>
              </c:numCache>
            </c:numRef>
          </c:val>
          <c:extLst>
            <c:ext xmlns:c16="http://schemas.microsoft.com/office/drawing/2014/chart" uri="{C3380CC4-5D6E-409C-BE32-E72D297353CC}">
              <c16:uniqueId val="{00000002-63D0-4E54-AE62-FA1D46D4BB28}"/>
            </c:ext>
          </c:extLst>
        </c:ser>
        <c:ser>
          <c:idx val="1"/>
          <c:order val="1"/>
          <c:tx>
            <c:strRef>
              <c:f>'EDA - End Market'!$I$15</c:f>
              <c:strCache>
                <c:ptCount val="1"/>
                <c:pt idx="0">
                  <c:v>% of Total</c:v>
                </c:pt>
              </c:strCache>
            </c:strRef>
          </c:tx>
          <c:spPr>
            <a:noFill/>
            <a:ln>
              <a:noFill/>
            </a:ln>
            <a:effectLst/>
          </c:spPr>
          <c:invertIfNegative val="0"/>
          <c:cat>
            <c:strRef>
              <c:f>'EDA - End Market'!$G$16:$G$30</c:f>
              <c:strCache>
                <c:ptCount val="14"/>
                <c:pt idx="0">
                  <c:v>Belgium</c:v>
                </c:pt>
                <c:pt idx="1">
                  <c:v>China</c:v>
                </c:pt>
                <c:pt idx="2">
                  <c:v>Eritrea </c:v>
                </c:pt>
                <c:pt idx="3">
                  <c:v>Germany</c:v>
                </c:pt>
                <c:pt idx="4">
                  <c:v>Hong Kong</c:v>
                </c:pt>
                <c:pt idx="5">
                  <c:v>Iceland</c:v>
                </c:pt>
                <c:pt idx="6">
                  <c:v>India </c:v>
                </c:pt>
                <c:pt idx="7">
                  <c:v>Ireland</c:v>
                </c:pt>
                <c:pt idx="8">
                  <c:v>Italy</c:v>
                </c:pt>
                <c:pt idx="9">
                  <c:v>Maldives</c:v>
                </c:pt>
                <c:pt idx="10">
                  <c:v>Malta</c:v>
                </c:pt>
                <c:pt idx="11">
                  <c:v>Mexico</c:v>
                </c:pt>
                <c:pt idx="12">
                  <c:v>Spain</c:v>
                </c:pt>
                <c:pt idx="13">
                  <c:v>Turkey</c:v>
                </c:pt>
              </c:strCache>
            </c:strRef>
          </c:cat>
          <c:val>
            <c:numRef>
              <c:f>'EDA - End Market'!$I$16:$I$30</c:f>
              <c:numCache>
                <c:formatCode>0.0%</c:formatCode>
                <c:ptCount val="14"/>
                <c:pt idx="0">
                  <c:v>0.05</c:v>
                </c:pt>
                <c:pt idx="1">
                  <c:v>0.05</c:v>
                </c:pt>
                <c:pt idx="2">
                  <c:v>0.05</c:v>
                </c:pt>
                <c:pt idx="3">
                  <c:v>0.1</c:v>
                </c:pt>
                <c:pt idx="4">
                  <c:v>0.05</c:v>
                </c:pt>
                <c:pt idx="5">
                  <c:v>0.15</c:v>
                </c:pt>
                <c:pt idx="6">
                  <c:v>0.05</c:v>
                </c:pt>
                <c:pt idx="7">
                  <c:v>0.05</c:v>
                </c:pt>
                <c:pt idx="8">
                  <c:v>0.05</c:v>
                </c:pt>
                <c:pt idx="9">
                  <c:v>0.05</c:v>
                </c:pt>
                <c:pt idx="10">
                  <c:v>0.05</c:v>
                </c:pt>
                <c:pt idx="11">
                  <c:v>0.05</c:v>
                </c:pt>
                <c:pt idx="12">
                  <c:v>0.15</c:v>
                </c:pt>
                <c:pt idx="13">
                  <c:v>0.1</c:v>
                </c:pt>
              </c:numCache>
            </c:numRef>
          </c:val>
          <c:extLst>
            <c:ext xmlns:c16="http://schemas.microsoft.com/office/drawing/2014/chart" uri="{C3380CC4-5D6E-409C-BE32-E72D297353CC}">
              <c16:uniqueId val="{00000003-63D0-4E54-AE62-FA1D46D4BB28}"/>
            </c:ext>
          </c:extLst>
        </c:ser>
        <c:dLbls>
          <c:showLegendKey val="0"/>
          <c:showVal val="0"/>
          <c:showCatName val="0"/>
          <c:showSerName val="0"/>
          <c:showPercent val="0"/>
          <c:showBubbleSize val="0"/>
        </c:dLbls>
        <c:gapWidth val="219"/>
        <c:overlap val="100"/>
        <c:axId val="2075011055"/>
        <c:axId val="2075011887"/>
      </c:barChart>
      <c:catAx>
        <c:axId val="2075011055"/>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End Market</a:t>
                </a:r>
              </a:p>
            </c:rich>
          </c:tx>
          <c:layout>
            <c:manualLayout>
              <c:xMode val="edge"/>
              <c:yMode val="edge"/>
              <c:x val="0.43707054386792654"/>
              <c:y val="0.9110878271555620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75011887"/>
        <c:crosses val="autoZero"/>
        <c:auto val="1"/>
        <c:lblAlgn val="ctr"/>
        <c:lblOffset val="100"/>
        <c:noMultiLvlLbl val="0"/>
      </c:catAx>
      <c:valAx>
        <c:axId val="2075011887"/>
        <c:scaling>
          <c:orientation val="minMax"/>
          <c:max val="5"/>
          <c:min val="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GB">
                    <a:solidFill>
                      <a:sysClr val="windowText" lastClr="000000"/>
                    </a:solidFill>
                  </a:rPr>
                  <a:t>Count</a:t>
                </a:r>
              </a:p>
            </c:rich>
          </c:tx>
          <c:layout>
            <c:manualLayout>
              <c:xMode val="edge"/>
              <c:yMode val="edge"/>
              <c:x val="1.9983726485726674E-2"/>
              <c:y val="0.3923922202425223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75011055"/>
        <c:crosses val="autoZero"/>
        <c:crossBetween val="between"/>
        <c:majorUnit val="1"/>
      </c:valAx>
      <c:spPr>
        <a:noFill/>
        <a:ln>
          <a:solidFill>
            <a:sysClr val="windowText" lastClr="000000"/>
          </a:solid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Spin" dx="26" fmlaLink="$C$8" max="30000" page="10" val="20"/>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GBox"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GBox" noThreeD="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GBox" noThreeD="1"/>
</file>

<file path=xl/ctrlProps/ctrlProp33.xml><?xml version="1.0" encoding="utf-8"?>
<formControlPr xmlns="http://schemas.microsoft.com/office/spreadsheetml/2009/9/main" objectType="GBox" noThreeD="1"/>
</file>

<file path=xl/ctrlProps/ctrlProp34.xml><?xml version="1.0" encoding="utf-8"?>
<formControlPr xmlns="http://schemas.microsoft.com/office/spreadsheetml/2009/9/main" objectType="GBox" noThreeD="1"/>
</file>

<file path=xl/ctrlProps/ctrlProp35.xml><?xml version="1.0" encoding="utf-8"?>
<formControlPr xmlns="http://schemas.microsoft.com/office/spreadsheetml/2009/9/main" objectType="GBox" noThreeD="1"/>
</file>

<file path=xl/ctrlProps/ctrlProp36.xml><?xml version="1.0" encoding="utf-8"?>
<formControlPr xmlns="http://schemas.microsoft.com/office/spreadsheetml/2009/9/main" objectType="GBox" noThreeD="1"/>
</file>

<file path=xl/ctrlProps/ctrlProp37.xml><?xml version="1.0" encoding="utf-8"?>
<formControlPr xmlns="http://schemas.microsoft.com/office/spreadsheetml/2009/9/main" objectType="GBox" noThreeD="1"/>
</file>

<file path=xl/ctrlProps/ctrlProp38.xml><?xml version="1.0" encoding="utf-8"?>
<formControlPr xmlns="http://schemas.microsoft.com/office/spreadsheetml/2009/9/main" objectType="GBox" noThreeD="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GBox" noThreeD="1"/>
</file>

<file path=xl/ctrlProps/ctrlProp42.xml><?xml version="1.0" encoding="utf-8"?>
<formControlPr xmlns="http://schemas.microsoft.com/office/spreadsheetml/2009/9/main" objectType="GBox" noThreeD="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GBox" noThreeD="1"/>
</file>

<file path=xl/ctrlProps/ctrlProp45.xml><?xml version="1.0" encoding="utf-8"?>
<formControlPr xmlns="http://schemas.microsoft.com/office/spreadsheetml/2009/9/main" objectType="GBox" noThreeD="1"/>
</file>

<file path=xl/ctrlProps/ctrlProp46.xml><?xml version="1.0" encoding="utf-8"?>
<formControlPr xmlns="http://schemas.microsoft.com/office/spreadsheetml/2009/9/main" objectType="GBox" noThreeD="1"/>
</file>

<file path=xl/ctrlProps/ctrlProp47.xml><?xml version="1.0" encoding="utf-8"?>
<formControlPr xmlns="http://schemas.microsoft.com/office/spreadsheetml/2009/9/main" objectType="GBox" noThreeD="1"/>
</file>

<file path=xl/ctrlProps/ctrlProp48.xml><?xml version="1.0" encoding="utf-8"?>
<formControlPr xmlns="http://schemas.microsoft.com/office/spreadsheetml/2009/9/main" objectType="GBox" noThreeD="1"/>
</file>

<file path=xl/ctrlProps/ctrlProp49.xml><?xml version="1.0" encoding="utf-8"?>
<formControlPr xmlns="http://schemas.microsoft.com/office/spreadsheetml/2009/9/main" objectType="GBox" noThreeD="1"/>
</file>

<file path=xl/ctrlProps/ctrlProp50.xml><?xml version="1.0" encoding="utf-8"?>
<formControlPr xmlns="http://schemas.microsoft.com/office/spreadsheetml/2009/9/main" objectType="GBox" noThreeD="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GBox" noThreeD="1"/>
</file>

<file path=xl/ctrlProps/ctrlProp57.xml><?xml version="1.0" encoding="utf-8"?>
<formControlPr xmlns="http://schemas.microsoft.com/office/spreadsheetml/2009/9/main" objectType="GBox" noThreeD="1"/>
</file>

<file path=xl/ctrlProps/ctrlProp58.xml><?xml version="1.0" encoding="utf-8"?>
<formControlPr xmlns="http://schemas.microsoft.com/office/spreadsheetml/2009/9/main" objectType="GBox" noThreeD="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GBox" noThreeD="1"/>
</file>

<file path=xl/ctrlProps/ctrlProp65.xml><?xml version="1.0" encoding="utf-8"?>
<formControlPr xmlns="http://schemas.microsoft.com/office/spreadsheetml/2009/9/main" objectType="GBox" noThreeD="1"/>
</file>

<file path=xl/ctrlProps/ctrlProp66.xml><?xml version="1.0" encoding="utf-8"?>
<formControlPr xmlns="http://schemas.microsoft.com/office/spreadsheetml/2009/9/main" objectType="GBox" noThreeD="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GBox" noThreeD="1"/>
</file>

<file path=xl/ctrlProps/ctrlProp73.xml><?xml version="1.0" encoding="utf-8"?>
<formControlPr xmlns="http://schemas.microsoft.com/office/spreadsheetml/2009/9/main" objectType="GBox" noThreeD="1"/>
</file>

<file path=xl/ctrlProps/ctrlProp74.xml><?xml version="1.0" encoding="utf-8"?>
<formControlPr xmlns="http://schemas.microsoft.com/office/spreadsheetml/2009/9/main" objectType="GBox" noThreeD="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GBox" noThreeD="1"/>
</file>

<file path=xl/ctrlProps/ctrlProp81.xml><?xml version="1.0" encoding="utf-8"?>
<formControlPr xmlns="http://schemas.microsoft.com/office/spreadsheetml/2009/9/main" objectType="GBox" noThreeD="1"/>
</file>

<file path=xl/ctrlProps/ctrlProp82.xml><?xml version="1.0" encoding="utf-8"?>
<formControlPr xmlns="http://schemas.microsoft.com/office/spreadsheetml/2009/9/main" objectType="GBox" noThreeD="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GBox" noThreeD="1"/>
</file>

<file path=xl/ctrlProps/ctrlProp89.xml><?xml version="1.0" encoding="utf-8"?>
<formControlPr xmlns="http://schemas.microsoft.com/office/spreadsheetml/2009/9/main" objectType="GBox" noThreeD="1"/>
</file>

<file path=xl/ctrlProps/ctrlProp90.xml><?xml version="1.0" encoding="utf-8"?>
<formControlPr xmlns="http://schemas.microsoft.com/office/spreadsheetml/2009/9/main" objectType="GBox" noThreeD="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GBox" noThreeD="1"/>
</file>

<file path=xl/ctrlProps/ctrlProp97.xml><?xml version="1.0" encoding="utf-8"?>
<formControlPr xmlns="http://schemas.microsoft.com/office/spreadsheetml/2009/9/main" objectType="GBox" noThreeD="1"/>
</file>

<file path=xl/ctrlProps/ctrlProp98.xml><?xml version="1.0" encoding="utf-8"?>
<formControlPr xmlns="http://schemas.microsoft.com/office/spreadsheetml/2009/9/main" objectType="GBox" noThreeD="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GBox" noThreeD="1"/>
</file>

<file path=xl/ctrlProps/ctrlProp105.xml><?xml version="1.0" encoding="utf-8"?>
<formControlPr xmlns="http://schemas.microsoft.com/office/spreadsheetml/2009/9/main" objectType="GBox" noThreeD="1"/>
</file>

<file path=xl/ctrlProps/ctrlProp106.xml><?xml version="1.0" encoding="utf-8"?>
<formControlPr xmlns="http://schemas.microsoft.com/office/spreadsheetml/2009/9/main" objectType="GBox" noThreeD="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GBox" noThreeD="1"/>
</file>

<file path=xl/ctrlProps/ctrlProp113.xml><?xml version="1.0" encoding="utf-8"?>
<formControlPr xmlns="http://schemas.microsoft.com/office/spreadsheetml/2009/9/main" objectType="GBox" noThreeD="1"/>
</file>

<file path=xl/ctrlProps/ctrlProp114.xml><?xml version="1.0" encoding="utf-8"?>
<formControlPr xmlns="http://schemas.microsoft.com/office/spreadsheetml/2009/9/main" objectType="GBox" noThreeD="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GBox" noThreeD="1"/>
</file>

<file path=xl/ctrlProps/ctrlProp121.xml><?xml version="1.0" encoding="utf-8"?>
<formControlPr xmlns="http://schemas.microsoft.com/office/spreadsheetml/2009/9/main" objectType="GBox" noThreeD="1"/>
</file>

<file path=xl/ctrlProps/ctrlProp122.xml><?xml version="1.0" encoding="utf-8"?>
<formControlPr xmlns="http://schemas.microsoft.com/office/spreadsheetml/2009/9/main" objectType="GBox" noThreeD="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GBox" noThreeD="1"/>
</file>

<file path=xl/ctrlProps/ctrlProp129.xml><?xml version="1.0" encoding="utf-8"?>
<formControlPr xmlns="http://schemas.microsoft.com/office/spreadsheetml/2009/9/main" objectType="GBox" noThreeD="1"/>
</file>

<file path=xl/ctrlProps/ctrlProp130.xml><?xml version="1.0" encoding="utf-8"?>
<formControlPr xmlns="http://schemas.microsoft.com/office/spreadsheetml/2009/9/main" objectType="GBox" noThreeD="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GBox" noThreeD="1"/>
</file>

<file path=xl/ctrlProps/ctrlProp137.xml><?xml version="1.0" encoding="utf-8"?>
<formControlPr xmlns="http://schemas.microsoft.com/office/spreadsheetml/2009/9/main" objectType="GBox" noThreeD="1"/>
</file>

<file path=xl/ctrlProps/ctrlProp138.xml><?xml version="1.0" encoding="utf-8"?>
<formControlPr xmlns="http://schemas.microsoft.com/office/spreadsheetml/2009/9/main" objectType="GBox" noThreeD="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GBox" noThreeD="1"/>
</file>

<file path=xl/ctrlProps/ctrlProp145.xml><?xml version="1.0" encoding="utf-8"?>
<formControlPr xmlns="http://schemas.microsoft.com/office/spreadsheetml/2009/9/main" objectType="GBox" noThreeD="1"/>
</file>

<file path=xl/ctrlProps/ctrlProp146.xml><?xml version="1.0" encoding="utf-8"?>
<formControlPr xmlns="http://schemas.microsoft.com/office/spreadsheetml/2009/9/main" objectType="GBox" noThreeD="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GBox" noThreeD="1"/>
</file>

<file path=xl/ctrlProps/ctrlProp153.xml><?xml version="1.0" encoding="utf-8"?>
<formControlPr xmlns="http://schemas.microsoft.com/office/spreadsheetml/2009/9/main" objectType="GBox" noThreeD="1"/>
</file>

<file path=xl/ctrlProps/ctrlProp154.xml><?xml version="1.0" encoding="utf-8"?>
<formControlPr xmlns="http://schemas.microsoft.com/office/spreadsheetml/2009/9/main" objectType="GBox" noThreeD="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GBox" noThreeD="1"/>
</file>

<file path=xl/ctrlProps/ctrlProp161.xml><?xml version="1.0" encoding="utf-8"?>
<formControlPr xmlns="http://schemas.microsoft.com/office/spreadsheetml/2009/9/main" objectType="GBox" noThreeD="1"/>
</file>

<file path=xl/ctrlProps/ctrlProp162.xml><?xml version="1.0" encoding="utf-8"?>
<formControlPr xmlns="http://schemas.microsoft.com/office/spreadsheetml/2009/9/main" objectType="GBox" noThreeD="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GBox" noThreeD="1"/>
</file>

<file path=xl/ctrlProps/ctrlProp169.xml><?xml version="1.0" encoding="utf-8"?>
<formControlPr xmlns="http://schemas.microsoft.com/office/spreadsheetml/2009/9/main" objectType="GBox" noThreeD="1"/>
</file>

<file path=xl/ctrlProps/ctrlProp170.xml><?xml version="1.0" encoding="utf-8"?>
<formControlPr xmlns="http://schemas.microsoft.com/office/spreadsheetml/2009/9/main" objectType="GBox" noThreeD="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GBox" noThreeD="1"/>
</file>

<file path=xl/ctrlProps/ctrlProp177.xml><?xml version="1.0" encoding="utf-8"?>
<formControlPr xmlns="http://schemas.microsoft.com/office/spreadsheetml/2009/9/main" objectType="GBox" noThreeD="1"/>
</file>

<file path=xl/ctrlProps/ctrlProp178.xml><?xml version="1.0" encoding="utf-8"?>
<formControlPr xmlns="http://schemas.microsoft.com/office/spreadsheetml/2009/9/main" objectType="GBox" noThreeD="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GBox" noThreeD="1"/>
</file>

<file path=xl/ctrlProps/ctrlProp185.xml><?xml version="1.0" encoding="utf-8"?>
<formControlPr xmlns="http://schemas.microsoft.com/office/spreadsheetml/2009/9/main" objectType="GBox" noThreeD="1"/>
</file>

<file path=xl/ctrlProps/ctrlProp186.xml><?xml version="1.0" encoding="utf-8"?>
<formControlPr xmlns="http://schemas.microsoft.com/office/spreadsheetml/2009/9/main" objectType="GBox" noThreeD="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GBox" noThreeD="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GBox" noThreeD="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8" Type="http://schemas.openxmlformats.org/officeDocument/2006/relationships/chart" Target="../charts/chart4.xml"/><Relationship Id="rId13" Type="http://schemas.openxmlformats.org/officeDocument/2006/relationships/hyperlink" Target="#'ANALYSIS - Status Code 2'!A1"/><Relationship Id="rId18" Type="http://schemas.openxmlformats.org/officeDocument/2006/relationships/chart" Target="../charts/chart9.xml"/><Relationship Id="rId26" Type="http://schemas.openxmlformats.org/officeDocument/2006/relationships/chart" Target="../charts/chart13.xml"/><Relationship Id="rId3" Type="http://schemas.openxmlformats.org/officeDocument/2006/relationships/hyperlink" Target="#'ANALYSIS - Customer'!A1"/><Relationship Id="rId21" Type="http://schemas.openxmlformats.org/officeDocument/2006/relationships/hyperlink" Target="#'ANALYSIS - Tier'!A1"/><Relationship Id="rId7" Type="http://schemas.openxmlformats.org/officeDocument/2006/relationships/hyperlink" Target="#'ANALYSIS - Arrival Date'!A1"/><Relationship Id="rId12" Type="http://schemas.openxmlformats.org/officeDocument/2006/relationships/chart" Target="../charts/chart6.xml"/><Relationship Id="rId17" Type="http://schemas.openxmlformats.org/officeDocument/2006/relationships/hyperlink" Target="#'ANALYSIS - Cycle'!A1"/><Relationship Id="rId25" Type="http://schemas.openxmlformats.org/officeDocument/2006/relationships/hyperlink" Target="#'ANALYSIS - Cross Dock Required'!A1"/><Relationship Id="rId2" Type="http://schemas.openxmlformats.org/officeDocument/2006/relationships/hyperlink" Target="#'ANALYSIS - Product'!A1"/><Relationship Id="rId16" Type="http://schemas.openxmlformats.org/officeDocument/2006/relationships/chart" Target="../charts/chart8.xml"/><Relationship Id="rId20" Type="http://schemas.openxmlformats.org/officeDocument/2006/relationships/chart" Target="../charts/chart10.xml"/><Relationship Id="rId1" Type="http://schemas.openxmlformats.org/officeDocument/2006/relationships/chart" Target="../charts/chart1.xml"/><Relationship Id="rId6" Type="http://schemas.openxmlformats.org/officeDocument/2006/relationships/chart" Target="../charts/chart3.xml"/><Relationship Id="rId11" Type="http://schemas.openxmlformats.org/officeDocument/2006/relationships/hyperlink" Target="#'ANALYSIS - Temperature Restrict'!A1"/><Relationship Id="rId24" Type="http://schemas.openxmlformats.org/officeDocument/2006/relationships/chart" Target="../charts/chart12.xml"/><Relationship Id="rId5" Type="http://schemas.openxmlformats.org/officeDocument/2006/relationships/hyperlink" Target="#'ANALYSIS - Status Code'!A1"/><Relationship Id="rId15" Type="http://schemas.openxmlformats.org/officeDocument/2006/relationships/hyperlink" Target="#'ANALYSIS - Dispatch Date'!A1"/><Relationship Id="rId23" Type="http://schemas.openxmlformats.org/officeDocument/2006/relationships/hyperlink" Target="#'ANALYSIS - SKU Segment'!A1"/><Relationship Id="rId28" Type="http://schemas.openxmlformats.org/officeDocument/2006/relationships/chart" Target="../charts/chart14.xml"/><Relationship Id="rId10" Type="http://schemas.openxmlformats.org/officeDocument/2006/relationships/chart" Target="../charts/chart5.xml"/><Relationship Id="rId19" Type="http://schemas.openxmlformats.org/officeDocument/2006/relationships/hyperlink" Target="#'PRIORITY BATCHES'!A1"/><Relationship Id="rId4" Type="http://schemas.openxmlformats.org/officeDocument/2006/relationships/chart" Target="../charts/chart2.xml"/><Relationship Id="rId9" Type="http://schemas.openxmlformats.org/officeDocument/2006/relationships/hyperlink" Target="#'ANALYSIS - Delivery Vehicle'!A1"/><Relationship Id="rId14" Type="http://schemas.openxmlformats.org/officeDocument/2006/relationships/chart" Target="../charts/chart7.xml"/><Relationship Id="rId22" Type="http://schemas.openxmlformats.org/officeDocument/2006/relationships/chart" Target="../charts/chart11.xml"/><Relationship Id="rId27" Type="http://schemas.openxmlformats.org/officeDocument/2006/relationships/hyperlink" Target="#'ANALYSIS - End Market'!A1"/></Relationships>
</file>

<file path=xl/drawings/_rels/drawing7.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35.xml"/><Relationship Id="rId1" Type="http://schemas.openxmlformats.org/officeDocument/2006/relationships/chart" Target="../charts/chart34.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37.xml"/><Relationship Id="rId1" Type="http://schemas.openxmlformats.org/officeDocument/2006/relationships/chart" Target="../charts/chart36.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9.xml"/><Relationship Id="rId1" Type="http://schemas.openxmlformats.org/officeDocument/2006/relationships/chart" Target="../charts/chart38.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drawing1.xml><?xml version="1.0" encoding="utf-8"?>
<xdr:wsDr xmlns:xdr="http://schemas.openxmlformats.org/drawingml/2006/spreadsheetDrawing" xmlns:a="http://schemas.openxmlformats.org/drawingml/2006/main">
  <xdr:oneCellAnchor>
    <xdr:from>
      <xdr:col>9</xdr:col>
      <xdr:colOff>907142</xdr:colOff>
      <xdr:row>4</xdr:row>
      <xdr:rowOff>0</xdr:rowOff>
    </xdr:from>
    <xdr:ext cx="184731" cy="264560"/>
    <xdr:sp macro="" textlink="">
      <xdr:nvSpPr>
        <xdr:cNvPr id="2" name="TextBox 1">
          <a:extLst>
            <a:ext uri="{FF2B5EF4-FFF2-40B4-BE49-F238E27FC236}">
              <a16:creationId xmlns:a16="http://schemas.microsoft.com/office/drawing/2014/main" id="{92A251D9-5C26-48C7-981A-03F4AAACEF31}"/>
            </a:ext>
          </a:extLst>
        </xdr:cNvPr>
        <xdr:cNvSpPr txBox="1"/>
      </xdr:nvSpPr>
      <xdr:spPr>
        <a:xfrm>
          <a:off x="9555842" y="81534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xdr:twoCellAnchor editAs="oneCell">
    <xdr:from>
      <xdr:col>7</xdr:col>
      <xdr:colOff>1192305</xdr:colOff>
      <xdr:row>7</xdr:row>
      <xdr:rowOff>26950</xdr:rowOff>
    </xdr:from>
    <xdr:to>
      <xdr:col>9</xdr:col>
      <xdr:colOff>390862</xdr:colOff>
      <xdr:row>13</xdr:row>
      <xdr:rowOff>80684</xdr:rowOff>
    </xdr:to>
    <xdr:pic>
      <xdr:nvPicPr>
        <xdr:cNvPr id="13" name="Picture 1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838329" y="1371656"/>
          <a:ext cx="1663851" cy="1631522"/>
        </a:xfrm>
        <a:prstGeom prst="rect">
          <a:avLst/>
        </a:prstGeom>
      </xdr:spPr>
    </xdr:pic>
    <xdr:clientData/>
  </xdr:twoCellAnchor>
  <mc:AlternateContent xmlns:mc="http://schemas.openxmlformats.org/markup-compatibility/2006">
    <mc:Choice xmlns:a14="http://schemas.microsoft.com/office/drawing/2010/main" Requires="a14">
      <xdr:twoCellAnchor>
        <xdr:from>
          <xdr:col>15</xdr:col>
          <xdr:colOff>441960</xdr:colOff>
          <xdr:row>0</xdr:row>
          <xdr:rowOff>160020</xdr:rowOff>
        </xdr:from>
        <xdr:to>
          <xdr:col>16</xdr:col>
          <xdr:colOff>388620</xdr:colOff>
          <xdr:row>3</xdr:row>
          <xdr:rowOff>7620</xdr:rowOff>
        </xdr:to>
        <xdr:sp macro="" textlink="">
          <xdr:nvSpPr>
            <xdr:cNvPr id="18436" name="Button 4" hidden="1">
              <a:extLst>
                <a:ext uri="{63B3BB69-23CF-44E3-9099-C40C66FF867C}">
                  <a14:compatExt spid="_x0000_s18436"/>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502920</xdr:colOff>
          <xdr:row>0</xdr:row>
          <xdr:rowOff>175260</xdr:rowOff>
        </xdr:from>
        <xdr:to>
          <xdr:col>12</xdr:col>
          <xdr:colOff>609600</xdr:colOff>
          <xdr:row>3</xdr:row>
          <xdr:rowOff>22860</xdr:rowOff>
        </xdr:to>
        <xdr:sp macro="" textlink="">
          <xdr:nvSpPr>
            <xdr:cNvPr id="18437" name="Button 5" hidden="1">
              <a:extLst>
                <a:ext uri="{63B3BB69-23CF-44E3-9099-C40C66FF867C}">
                  <a14:compatExt spid="_x0000_s1843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137160</xdr:colOff>
          <xdr:row>0</xdr:row>
          <xdr:rowOff>175260</xdr:rowOff>
        </xdr:from>
        <xdr:to>
          <xdr:col>15</xdr:col>
          <xdr:colOff>304800</xdr:colOff>
          <xdr:row>3</xdr:row>
          <xdr:rowOff>22860</xdr:rowOff>
        </xdr:to>
        <xdr:sp macro="" textlink="">
          <xdr:nvSpPr>
            <xdr:cNvPr id="18438" name="Button 6" hidden="1">
              <a:extLst>
                <a:ext uri="{63B3BB69-23CF-44E3-9099-C40C66FF867C}">
                  <a14:compatExt spid="_x0000_s1843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Priority Batches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13</xdr:col>
      <xdr:colOff>0</xdr:colOff>
      <xdr:row>4</xdr:row>
      <xdr:rowOff>0</xdr:rowOff>
    </xdr:from>
    <xdr:ext cx="184731" cy="264560"/>
    <xdr:sp macro="" textlink="">
      <xdr:nvSpPr>
        <xdr:cNvPr id="2" name="TextBox 1">
          <a:extLst>
            <a:ext uri="{FF2B5EF4-FFF2-40B4-BE49-F238E27FC236}">
              <a16:creationId xmlns:a16="http://schemas.microsoft.com/office/drawing/2014/main" id="{BAE535ED-3762-4D58-BF72-39A5ECDDC377}"/>
            </a:ext>
          </a:extLst>
        </xdr:cNvPr>
        <xdr:cNvSpPr txBox="1"/>
      </xdr:nvSpPr>
      <xdr:spPr>
        <a:xfrm>
          <a:off x="14211300" y="8191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mc:AlternateContent xmlns:mc="http://schemas.openxmlformats.org/markup-compatibility/2006">
    <mc:Choice xmlns:a14="http://schemas.microsoft.com/office/drawing/2010/main" Requires="a14">
      <xdr:twoCellAnchor>
        <xdr:from>
          <xdr:col>30</xdr:col>
          <xdr:colOff>99060</xdr:colOff>
          <xdr:row>0</xdr:row>
          <xdr:rowOff>167640</xdr:rowOff>
        </xdr:from>
        <xdr:to>
          <xdr:col>31</xdr:col>
          <xdr:colOff>45720</xdr:colOff>
          <xdr:row>3</xdr:row>
          <xdr:rowOff>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601980</xdr:colOff>
          <xdr:row>0</xdr:row>
          <xdr:rowOff>167640</xdr:rowOff>
        </xdr:from>
        <xdr:to>
          <xdr:col>28</xdr:col>
          <xdr:colOff>419100</xdr:colOff>
          <xdr:row>3</xdr:row>
          <xdr:rowOff>15240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601980</xdr:colOff>
          <xdr:row>0</xdr:row>
          <xdr:rowOff>175260</xdr:rowOff>
        </xdr:from>
        <xdr:to>
          <xdr:col>29</xdr:col>
          <xdr:colOff>548640</xdr:colOff>
          <xdr:row>3</xdr:row>
          <xdr:rowOff>7620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243840</xdr:colOff>
          <xdr:row>0</xdr:row>
          <xdr:rowOff>175260</xdr:rowOff>
        </xdr:from>
        <xdr:to>
          <xdr:col>24</xdr:col>
          <xdr:colOff>137160</xdr:colOff>
          <xdr:row>3</xdr:row>
          <xdr:rowOff>22860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274320</xdr:colOff>
          <xdr:row>0</xdr:row>
          <xdr:rowOff>175260</xdr:rowOff>
        </xdr:from>
        <xdr:to>
          <xdr:col>26</xdr:col>
          <xdr:colOff>441960</xdr:colOff>
          <xdr:row>3</xdr:row>
          <xdr:rowOff>22860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Priority Batches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13</xdr:col>
      <xdr:colOff>0</xdr:colOff>
      <xdr:row>5</xdr:row>
      <xdr:rowOff>0</xdr:rowOff>
    </xdr:from>
    <xdr:ext cx="184731" cy="264560"/>
    <xdr:sp macro="" textlink="">
      <xdr:nvSpPr>
        <xdr:cNvPr id="2" name="TextBox 1">
          <a:extLst>
            <a:ext uri="{FF2B5EF4-FFF2-40B4-BE49-F238E27FC236}">
              <a16:creationId xmlns:a16="http://schemas.microsoft.com/office/drawing/2014/main" id="{6158D59B-EC66-455D-847E-F8D671943858}"/>
            </a:ext>
          </a:extLst>
        </xdr:cNvPr>
        <xdr:cNvSpPr txBox="1"/>
      </xdr:nvSpPr>
      <xdr:spPr>
        <a:xfrm>
          <a:off x="16324942" y="8191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mc:AlternateContent xmlns:mc="http://schemas.openxmlformats.org/markup-compatibility/2006">
    <mc:Choice xmlns:a14="http://schemas.microsoft.com/office/drawing/2010/main" Requires="a14">
      <xdr:twoCellAnchor>
        <xdr:from>
          <xdr:col>17</xdr:col>
          <xdr:colOff>365760</xdr:colOff>
          <xdr:row>0</xdr:row>
          <xdr:rowOff>175260</xdr:rowOff>
        </xdr:from>
        <xdr:to>
          <xdr:col>17</xdr:col>
          <xdr:colOff>922020</xdr:colOff>
          <xdr:row>3</xdr:row>
          <xdr:rowOff>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563880</xdr:colOff>
          <xdr:row>0</xdr:row>
          <xdr:rowOff>175260</xdr:rowOff>
        </xdr:from>
        <xdr:to>
          <xdr:col>16</xdr:col>
          <xdr:colOff>533400</xdr:colOff>
          <xdr:row>3</xdr:row>
          <xdr:rowOff>15240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716280</xdr:colOff>
          <xdr:row>1</xdr:row>
          <xdr:rowOff>0</xdr:rowOff>
        </xdr:from>
        <xdr:to>
          <xdr:col>17</xdr:col>
          <xdr:colOff>205740</xdr:colOff>
          <xdr:row>3</xdr:row>
          <xdr:rowOff>7620</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952500</xdr:colOff>
          <xdr:row>0</xdr:row>
          <xdr:rowOff>175260</xdr:rowOff>
        </xdr:from>
        <xdr:to>
          <xdr:col>13</xdr:col>
          <xdr:colOff>998220</xdr:colOff>
          <xdr:row>3</xdr:row>
          <xdr:rowOff>22860</xdr:rowOff>
        </xdr:to>
        <xdr:sp macro="" textlink="">
          <xdr:nvSpPr>
            <xdr:cNvPr id="2056" name="Button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68580</xdr:colOff>
          <xdr:row>0</xdr:row>
          <xdr:rowOff>175260</xdr:rowOff>
        </xdr:from>
        <xdr:to>
          <xdr:col>15</xdr:col>
          <xdr:colOff>388620</xdr:colOff>
          <xdr:row>3</xdr:row>
          <xdr:rowOff>22860</xdr:rowOff>
        </xdr:to>
        <xdr:sp macro="" textlink="">
          <xdr:nvSpPr>
            <xdr:cNvPr id="2057" name="Button 9" hidden="1">
              <a:extLst>
                <a:ext uri="{63B3BB69-23CF-44E3-9099-C40C66FF867C}">
                  <a14:compatExt spid="_x0000_s205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Priority Batches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792480</xdr:colOff>
          <xdr:row>0</xdr:row>
          <xdr:rowOff>175260</xdr:rowOff>
        </xdr:from>
        <xdr:to>
          <xdr:col>5</xdr:col>
          <xdr:colOff>358140</xdr:colOff>
          <xdr:row>3</xdr:row>
          <xdr:rowOff>22860</xdr:rowOff>
        </xdr:to>
        <xdr:sp macro="" textlink="">
          <xdr:nvSpPr>
            <xdr:cNvPr id="2058" name="Button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Show Priority Batches Only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510540</xdr:colOff>
          <xdr:row>0</xdr:row>
          <xdr:rowOff>175260</xdr:rowOff>
        </xdr:from>
        <xdr:to>
          <xdr:col>6</xdr:col>
          <xdr:colOff>1021080</xdr:colOff>
          <xdr:row>3</xdr:row>
          <xdr:rowOff>22860</xdr:rowOff>
        </xdr:to>
        <xdr:sp macro="" textlink="">
          <xdr:nvSpPr>
            <xdr:cNvPr id="2059" name="Button 11" hidden="1">
              <a:extLst>
                <a:ext uri="{63B3BB69-23CF-44E3-9099-C40C66FF867C}">
                  <a14:compatExt spid="_x0000_s205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Show All Batches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906780</xdr:colOff>
          <xdr:row>7</xdr:row>
          <xdr:rowOff>0</xdr:rowOff>
        </xdr:from>
        <xdr:to>
          <xdr:col>2</xdr:col>
          <xdr:colOff>1066800</xdr:colOff>
          <xdr:row>7</xdr:row>
          <xdr:rowOff>182880</xdr:rowOff>
        </xdr:to>
        <xdr:sp macro="" textlink="">
          <xdr:nvSpPr>
            <xdr:cNvPr id="2061" name="Spinner 13" hidden="1">
              <a:extLst>
                <a:ext uri="{63B3BB69-23CF-44E3-9099-C40C66FF867C}">
                  <a14:compatExt spid="_x0000_s206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12</xdr:col>
      <xdr:colOff>0</xdr:colOff>
      <xdr:row>4</xdr:row>
      <xdr:rowOff>0</xdr:rowOff>
    </xdr:from>
    <xdr:ext cx="184731" cy="264560"/>
    <xdr:sp macro="" textlink="">
      <xdr:nvSpPr>
        <xdr:cNvPr id="2" name="TextBox 1">
          <a:extLst>
            <a:ext uri="{FF2B5EF4-FFF2-40B4-BE49-F238E27FC236}">
              <a16:creationId xmlns:a16="http://schemas.microsoft.com/office/drawing/2014/main" id="{47DA8222-1B03-4DAF-ADD7-2F8A986D9B5B}"/>
            </a:ext>
          </a:extLst>
        </xdr:cNvPr>
        <xdr:cNvSpPr txBox="1"/>
      </xdr:nvSpPr>
      <xdr:spPr>
        <a:xfrm>
          <a:off x="14578692" y="8191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mc:AlternateContent xmlns:mc="http://schemas.openxmlformats.org/markup-compatibility/2006">
    <mc:Choice xmlns:a14="http://schemas.microsoft.com/office/drawing/2010/main" Requires="a14">
      <xdr:twoCellAnchor>
        <xdr:from>
          <xdr:col>26</xdr:col>
          <xdr:colOff>548640</xdr:colOff>
          <xdr:row>0</xdr:row>
          <xdr:rowOff>175260</xdr:rowOff>
        </xdr:from>
        <xdr:to>
          <xdr:col>27</xdr:col>
          <xdr:colOff>495300</xdr:colOff>
          <xdr:row>3</xdr:row>
          <xdr:rowOff>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441960</xdr:colOff>
          <xdr:row>0</xdr:row>
          <xdr:rowOff>175260</xdr:rowOff>
        </xdr:from>
        <xdr:to>
          <xdr:col>25</xdr:col>
          <xdr:colOff>259080</xdr:colOff>
          <xdr:row>3</xdr:row>
          <xdr:rowOff>15240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441960</xdr:colOff>
          <xdr:row>1</xdr:row>
          <xdr:rowOff>0</xdr:rowOff>
        </xdr:from>
        <xdr:to>
          <xdr:col>26</xdr:col>
          <xdr:colOff>388620</xdr:colOff>
          <xdr:row>3</xdr:row>
          <xdr:rowOff>7620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68580</xdr:colOff>
          <xdr:row>0</xdr:row>
          <xdr:rowOff>175260</xdr:rowOff>
        </xdr:from>
        <xdr:to>
          <xdr:col>20</xdr:col>
          <xdr:colOff>571500</xdr:colOff>
          <xdr:row>3</xdr:row>
          <xdr:rowOff>22860</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99060</xdr:colOff>
          <xdr:row>0</xdr:row>
          <xdr:rowOff>175260</xdr:rowOff>
        </xdr:from>
        <xdr:to>
          <xdr:col>23</xdr:col>
          <xdr:colOff>266700</xdr:colOff>
          <xdr:row>3</xdr:row>
          <xdr:rowOff>22860</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Priority Batches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9</xdr:col>
      <xdr:colOff>907142</xdr:colOff>
      <xdr:row>4</xdr:row>
      <xdr:rowOff>0</xdr:rowOff>
    </xdr:from>
    <xdr:ext cx="184731" cy="264560"/>
    <xdr:sp macro="" textlink="">
      <xdr:nvSpPr>
        <xdr:cNvPr id="2" name="TextBox 1">
          <a:extLst>
            <a:ext uri="{FF2B5EF4-FFF2-40B4-BE49-F238E27FC236}">
              <a16:creationId xmlns:a16="http://schemas.microsoft.com/office/drawing/2014/main" id="{92A251D9-5C26-48C7-981A-03F4AAACEF31}"/>
            </a:ext>
          </a:extLst>
        </xdr:cNvPr>
        <xdr:cNvSpPr txBox="1"/>
      </xdr:nvSpPr>
      <xdr:spPr>
        <a:xfrm>
          <a:off x="14578692" y="8191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mc:AlternateContent xmlns:mc="http://schemas.openxmlformats.org/markup-compatibility/2006">
    <mc:Choice xmlns:a14="http://schemas.microsoft.com/office/drawing/2010/main" Requires="a14">
      <xdr:twoCellAnchor>
        <xdr:from>
          <xdr:col>29</xdr:col>
          <xdr:colOff>373380</xdr:colOff>
          <xdr:row>0</xdr:row>
          <xdr:rowOff>175260</xdr:rowOff>
        </xdr:from>
        <xdr:to>
          <xdr:col>30</xdr:col>
          <xdr:colOff>320040</xdr:colOff>
          <xdr:row>3</xdr:row>
          <xdr:rowOff>7620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266700</xdr:colOff>
          <xdr:row>0</xdr:row>
          <xdr:rowOff>175260</xdr:rowOff>
        </xdr:from>
        <xdr:to>
          <xdr:col>28</xdr:col>
          <xdr:colOff>83820</xdr:colOff>
          <xdr:row>3</xdr:row>
          <xdr:rowOff>22860</xdr:rowOff>
        </xdr:to>
        <xdr:sp macro="" textlink="">
          <xdr:nvSpPr>
            <xdr:cNvPr id="22530" name="Button 2" hidden="1">
              <a:extLst>
                <a:ext uri="{63B3BB69-23CF-44E3-9099-C40C66FF867C}">
                  <a14:compatExt spid="_x0000_s225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266700</xdr:colOff>
          <xdr:row>1</xdr:row>
          <xdr:rowOff>0</xdr:rowOff>
        </xdr:from>
        <xdr:to>
          <xdr:col>29</xdr:col>
          <xdr:colOff>213360</xdr:colOff>
          <xdr:row>3</xdr:row>
          <xdr:rowOff>15240</xdr:rowOff>
        </xdr:to>
        <xdr:sp macro="" textlink="">
          <xdr:nvSpPr>
            <xdr:cNvPr id="22531" name="Button 3" hidden="1">
              <a:extLst>
                <a:ext uri="{63B3BB69-23CF-44E3-9099-C40C66FF867C}">
                  <a14:compatExt spid="_x0000_s2253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213360</xdr:colOff>
          <xdr:row>0</xdr:row>
          <xdr:rowOff>175260</xdr:rowOff>
        </xdr:from>
        <xdr:to>
          <xdr:col>26</xdr:col>
          <xdr:colOff>114300</xdr:colOff>
          <xdr:row>3</xdr:row>
          <xdr:rowOff>22860</xdr:rowOff>
        </xdr:to>
        <xdr:sp macro="" textlink="">
          <xdr:nvSpPr>
            <xdr:cNvPr id="22532" name="Button 4" hidden="1">
              <a:extLst>
                <a:ext uri="{63B3BB69-23CF-44E3-9099-C40C66FF867C}">
                  <a14:compatExt spid="_x0000_s2253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Dashboard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7</xdr:col>
      <xdr:colOff>0</xdr:colOff>
      <xdr:row>4</xdr:row>
      <xdr:rowOff>0</xdr:rowOff>
    </xdr:from>
    <xdr:ext cx="184731" cy="264560"/>
    <xdr:sp macro="" textlink="">
      <xdr:nvSpPr>
        <xdr:cNvPr id="2" name="TextBox 1">
          <a:extLst>
            <a:ext uri="{FF2B5EF4-FFF2-40B4-BE49-F238E27FC236}">
              <a16:creationId xmlns:a16="http://schemas.microsoft.com/office/drawing/2014/main" id="{92A251D9-5C26-48C7-981A-03F4AAACEF31}"/>
            </a:ext>
          </a:extLst>
        </xdr:cNvPr>
        <xdr:cNvSpPr txBox="1"/>
      </xdr:nvSpPr>
      <xdr:spPr>
        <a:xfrm>
          <a:off x="9555842" y="81534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mc:AlternateContent xmlns:mc="http://schemas.openxmlformats.org/markup-compatibility/2006">
    <mc:Choice xmlns:a14="http://schemas.microsoft.com/office/drawing/2010/main" Requires="a14">
      <xdr:twoCellAnchor editAs="absolute">
        <xdr:from>
          <xdr:col>0</xdr:col>
          <xdr:colOff>220980</xdr:colOff>
          <xdr:row>5</xdr:row>
          <xdr:rowOff>121920</xdr:rowOff>
        </xdr:from>
        <xdr:to>
          <xdr:col>3</xdr:col>
          <xdr:colOff>182880</xdr:colOff>
          <xdr:row>22</xdr:row>
          <xdr:rowOff>15240</xdr:rowOff>
        </xdr:to>
        <xdr:sp macro="" textlink="">
          <xdr:nvSpPr>
            <xdr:cNvPr id="45057" name="Group Box 1" hidden="1">
              <a:extLst>
                <a:ext uri="{63B3BB69-23CF-44E3-9099-C40C66FF867C}">
                  <a14:compatExt spid="_x0000_s4505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Warehouse Slicers</a:t>
              </a:r>
            </a:p>
          </xdr:txBody>
        </xdr:sp>
        <xdr:clientData/>
      </xdr:twoCellAnchor>
    </mc:Choice>
    <mc:Fallback/>
  </mc:AlternateContent>
  <xdr:twoCellAnchor>
    <xdr:from>
      <xdr:col>3</xdr:col>
      <xdr:colOff>1210236</xdr:colOff>
      <xdr:row>6</xdr:row>
      <xdr:rowOff>107571</xdr:rowOff>
    </xdr:from>
    <xdr:to>
      <xdr:col>7</xdr:col>
      <xdr:colOff>0</xdr:colOff>
      <xdr:row>25</xdr:row>
      <xdr:rowOff>63615</xdr:rowOff>
    </xdr:to>
    <xdr:grpSp>
      <xdr:nvGrpSpPr>
        <xdr:cNvPr id="5" name="Group 4"/>
        <xdr:cNvGrpSpPr/>
      </xdr:nvGrpSpPr>
      <xdr:grpSpPr>
        <a:xfrm>
          <a:off x="2749924" y="1272983"/>
          <a:ext cx="5192805" cy="3523997"/>
          <a:chOff x="582706" y="3908611"/>
          <a:chExt cx="4285131" cy="3452279"/>
        </a:xfrm>
      </xdr:grpSpPr>
      <xdr:graphicFrame macro="">
        <xdr:nvGraphicFramePr>
          <xdr:cNvPr id="6" name="Chart 5"/>
          <xdr:cNvGraphicFramePr/>
        </xdr:nvGraphicFramePr>
        <xdr:xfrm>
          <a:off x="586550" y="4416078"/>
          <a:ext cx="4281287" cy="2944812"/>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7" name="TextBox 6">
            <a:hlinkClick xmlns:r="http://schemas.openxmlformats.org/officeDocument/2006/relationships" r:id="rId2"/>
            <a:extLst>
              <a:ext uri="{FF2B5EF4-FFF2-40B4-BE49-F238E27FC236}">
                <a16:creationId xmlns:a16="http://schemas.microsoft.com/office/drawing/2014/main" id="{00000000-0008-0000-0A00-000034000000}"/>
              </a:ext>
            </a:extLst>
          </xdr:cNvPr>
          <xdr:cNvSpPr txBox="1"/>
        </xdr:nvSpPr>
        <xdr:spPr>
          <a:xfrm>
            <a:off x="582706" y="3908611"/>
            <a:ext cx="4285129" cy="532569"/>
          </a:xfrm>
          <a:prstGeom prst="rect">
            <a:avLst/>
          </a:prstGeom>
          <a:solidFill>
            <a:schemeClr val="accent1">
              <a:lumMod val="7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aseline="0">
                <a:solidFill>
                  <a:schemeClr val="bg1"/>
                </a:solidFill>
                <a:latin typeface="+mj-lt"/>
                <a:cs typeface="Segoe UI Semilight" panose="020B0402040204020203" pitchFamily="34" charset="0"/>
              </a:rPr>
              <a:t>Product Type</a:t>
            </a:r>
            <a:endParaRPr lang="en-US" sz="1600">
              <a:solidFill>
                <a:schemeClr val="bg1"/>
              </a:solidFill>
              <a:latin typeface="+mj-lt"/>
              <a:cs typeface="Segoe UI Semilight" panose="020B0402040204020203" pitchFamily="34" charset="0"/>
            </a:endParaRPr>
          </a:p>
        </xdr:txBody>
      </xdr:sp>
    </xdr:grpSp>
    <xdr:clientData/>
  </xdr:twoCellAnchor>
  <mc:AlternateContent xmlns:mc="http://schemas.openxmlformats.org/markup-compatibility/2006">
    <mc:Choice xmlns:a14="http://schemas.microsoft.com/office/drawing/2010/main" Requires="a14">
      <xdr:twoCellAnchor editAs="absolute">
        <xdr:from>
          <xdr:col>16</xdr:col>
          <xdr:colOff>114300</xdr:colOff>
          <xdr:row>0</xdr:row>
          <xdr:rowOff>160020</xdr:rowOff>
        </xdr:from>
        <xdr:to>
          <xdr:col>16</xdr:col>
          <xdr:colOff>662940</xdr:colOff>
          <xdr:row>2</xdr:row>
          <xdr:rowOff>167640</xdr:rowOff>
        </xdr:to>
        <xdr:sp macro="" textlink="">
          <xdr:nvSpPr>
            <xdr:cNvPr id="45060" name="Button 4" hidden="1">
              <a:extLst>
                <a:ext uri="{63B3BB69-23CF-44E3-9099-C40C66FF867C}">
                  <a14:compatExt spid="_x0000_s4506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182880</xdr:colOff>
          <xdr:row>0</xdr:row>
          <xdr:rowOff>160020</xdr:rowOff>
        </xdr:from>
        <xdr:to>
          <xdr:col>14</xdr:col>
          <xdr:colOff>426720</xdr:colOff>
          <xdr:row>3</xdr:row>
          <xdr:rowOff>7620</xdr:rowOff>
        </xdr:to>
        <xdr:sp macro="" textlink="">
          <xdr:nvSpPr>
            <xdr:cNvPr id="45061" name="Button 5" hidden="1">
              <a:extLst>
                <a:ext uri="{63B3BB69-23CF-44E3-9099-C40C66FF867C}">
                  <a14:compatExt spid="_x0000_s4506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15240</xdr:colOff>
          <xdr:row>0</xdr:row>
          <xdr:rowOff>167640</xdr:rowOff>
        </xdr:from>
        <xdr:to>
          <xdr:col>15</xdr:col>
          <xdr:colOff>571500</xdr:colOff>
          <xdr:row>3</xdr:row>
          <xdr:rowOff>0</xdr:rowOff>
        </xdr:to>
        <xdr:sp macro="" textlink="">
          <xdr:nvSpPr>
            <xdr:cNvPr id="45062" name="Button 6" hidden="1">
              <a:extLst>
                <a:ext uri="{63B3BB69-23CF-44E3-9099-C40C66FF867C}">
                  <a14:compatExt spid="_x0000_s4506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xdr:twoCellAnchor editAs="absolute">
    <xdr:from>
      <xdr:col>1</xdr:col>
      <xdr:colOff>6918</xdr:colOff>
      <xdr:row>32</xdr:row>
      <xdr:rowOff>43936</xdr:rowOff>
    </xdr:from>
    <xdr:to>
      <xdr:col>3</xdr:col>
      <xdr:colOff>5012</xdr:colOff>
      <xdr:row>41</xdr:row>
      <xdr:rowOff>26903</xdr:rowOff>
    </xdr:to>
    <mc:AlternateContent xmlns:mc="http://schemas.openxmlformats.org/markup-compatibility/2006" xmlns:a14="http://schemas.microsoft.com/office/drawing/2010/main">
      <mc:Choice Requires="a14">
        <xdr:graphicFrame macro="">
          <xdr:nvGraphicFramePr>
            <xdr:cNvPr id="4" name="Product"/>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392400" y="6032360"/>
              <a:ext cx="1800000" cy="168626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xdr:col>
      <xdr:colOff>6918</xdr:colOff>
      <xdr:row>41</xdr:row>
      <xdr:rowOff>21972</xdr:rowOff>
    </xdr:from>
    <xdr:to>
      <xdr:col>3</xdr:col>
      <xdr:colOff>5012</xdr:colOff>
      <xdr:row>54</xdr:row>
      <xdr:rowOff>158124</xdr:rowOff>
    </xdr:to>
    <mc:AlternateContent xmlns:mc="http://schemas.openxmlformats.org/markup-compatibility/2006" xmlns:a14="http://schemas.microsoft.com/office/drawing/2010/main">
      <mc:Choice Requires="a14">
        <xdr:graphicFrame macro="">
          <xdr:nvGraphicFramePr>
            <xdr:cNvPr id="11" name="Batch No."/>
            <xdr:cNvGraphicFramePr/>
          </xdr:nvGraphicFramePr>
          <xdr:xfrm>
            <a:off x="0" y="0"/>
            <a:ext cx="0" cy="0"/>
          </xdr:xfrm>
          <a:graphic>
            <a:graphicData uri="http://schemas.microsoft.com/office/drawing/2010/slicer">
              <sle:slicer xmlns:sle="http://schemas.microsoft.com/office/drawing/2010/slicer" name="Batch No."/>
            </a:graphicData>
          </a:graphic>
        </xdr:graphicFrame>
      </mc:Choice>
      <mc:Fallback xmlns="">
        <xdr:sp macro="" textlink="">
          <xdr:nvSpPr>
            <xdr:cNvPr id="0" name=""/>
            <xdr:cNvSpPr>
              <a:spLocks noTextEdit="1"/>
            </xdr:cNvSpPr>
          </xdr:nvSpPr>
          <xdr:spPr>
            <a:xfrm>
              <a:off x="392400" y="7713690"/>
              <a:ext cx="18000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xdr:col>
      <xdr:colOff>6918</xdr:colOff>
      <xdr:row>67</xdr:row>
      <xdr:rowOff>175268</xdr:rowOff>
    </xdr:from>
    <xdr:to>
      <xdr:col>3</xdr:col>
      <xdr:colOff>5012</xdr:colOff>
      <xdr:row>73</xdr:row>
      <xdr:rowOff>161373</xdr:rowOff>
    </xdr:to>
    <mc:AlternateContent xmlns:mc="http://schemas.openxmlformats.org/markup-compatibility/2006" xmlns:a14="http://schemas.microsoft.com/office/drawing/2010/main">
      <mc:Choice Requires="a14">
        <xdr:graphicFrame macro="">
          <xdr:nvGraphicFramePr>
            <xdr:cNvPr id="13" name="Customer"/>
            <xdr:cNvGraphicFramePr/>
          </xdr:nvGraphicFramePr>
          <xdr:xfrm>
            <a:off x="0" y="0"/>
            <a:ext cx="0" cy="0"/>
          </xdr:xfrm>
          <a:graphic>
            <a:graphicData uri="http://schemas.microsoft.com/office/drawing/2010/slicer">
              <sle:slicer xmlns:sle="http://schemas.microsoft.com/office/drawing/2010/slicer" name="Customer"/>
            </a:graphicData>
          </a:graphic>
        </xdr:graphicFrame>
      </mc:Choice>
      <mc:Fallback xmlns="">
        <xdr:sp macro="" textlink="">
          <xdr:nvSpPr>
            <xdr:cNvPr id="0" name=""/>
            <xdr:cNvSpPr>
              <a:spLocks noTextEdit="1"/>
            </xdr:cNvSpPr>
          </xdr:nvSpPr>
          <xdr:spPr>
            <a:xfrm>
              <a:off x="392400" y="12618280"/>
              <a:ext cx="1800000" cy="115151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xdr:col>
      <xdr:colOff>6918</xdr:colOff>
      <xdr:row>73</xdr:row>
      <xdr:rowOff>162269</xdr:rowOff>
    </xdr:from>
    <xdr:to>
      <xdr:col>3</xdr:col>
      <xdr:colOff>5012</xdr:colOff>
      <xdr:row>78</xdr:row>
      <xdr:rowOff>170333</xdr:rowOff>
    </xdr:to>
    <mc:AlternateContent xmlns:mc="http://schemas.openxmlformats.org/markup-compatibility/2006" xmlns:a14="http://schemas.microsoft.com/office/drawing/2010/main">
      <mc:Choice Requires="a14">
        <xdr:graphicFrame macro="">
          <xdr:nvGraphicFramePr>
            <xdr:cNvPr id="14" name="Status Code"/>
            <xdr:cNvGraphicFramePr/>
          </xdr:nvGraphicFramePr>
          <xdr:xfrm>
            <a:off x="0" y="0"/>
            <a:ext cx="0" cy="0"/>
          </xdr:xfrm>
          <a:graphic>
            <a:graphicData uri="http://schemas.microsoft.com/office/drawing/2010/slicer">
              <sle:slicer xmlns:sle="http://schemas.microsoft.com/office/drawing/2010/slicer" name="Status Code"/>
            </a:graphicData>
          </a:graphic>
        </xdr:graphicFrame>
      </mc:Choice>
      <mc:Fallback xmlns="">
        <xdr:sp macro="" textlink="">
          <xdr:nvSpPr>
            <xdr:cNvPr id="0" name=""/>
            <xdr:cNvSpPr>
              <a:spLocks noTextEdit="1"/>
            </xdr:cNvSpPr>
          </xdr:nvSpPr>
          <xdr:spPr>
            <a:xfrm>
              <a:off x="392400" y="13770693"/>
              <a:ext cx="1800000" cy="90453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xdr:col>
      <xdr:colOff>6918</xdr:colOff>
      <xdr:row>78</xdr:row>
      <xdr:rowOff>176166</xdr:rowOff>
    </xdr:from>
    <xdr:to>
      <xdr:col>3</xdr:col>
      <xdr:colOff>5012</xdr:colOff>
      <xdr:row>92</xdr:row>
      <xdr:rowOff>133023</xdr:rowOff>
    </xdr:to>
    <mc:AlternateContent xmlns:mc="http://schemas.openxmlformats.org/markup-compatibility/2006" xmlns:a14="http://schemas.microsoft.com/office/drawing/2010/main">
      <mc:Choice Requires="a14">
        <xdr:graphicFrame macro="">
          <xdr:nvGraphicFramePr>
            <xdr:cNvPr id="15" name="Arrival Date"/>
            <xdr:cNvGraphicFramePr/>
          </xdr:nvGraphicFramePr>
          <xdr:xfrm>
            <a:off x="0" y="0"/>
            <a:ext cx="0" cy="0"/>
          </xdr:xfrm>
          <a:graphic>
            <a:graphicData uri="http://schemas.microsoft.com/office/drawing/2010/slicer">
              <sle:slicer xmlns:sle="http://schemas.microsoft.com/office/drawing/2010/slicer" name="Arrival Date"/>
            </a:graphicData>
          </a:graphic>
        </xdr:graphicFrame>
      </mc:Choice>
      <mc:Fallback xmlns="">
        <xdr:sp macro="" textlink="">
          <xdr:nvSpPr>
            <xdr:cNvPr id="0" name=""/>
            <xdr:cNvSpPr>
              <a:spLocks noTextEdit="1"/>
            </xdr:cNvSpPr>
          </xdr:nvSpPr>
          <xdr:spPr>
            <a:xfrm>
              <a:off x="392400" y="14681060"/>
              <a:ext cx="18000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xdr:col>
      <xdr:colOff>6918</xdr:colOff>
      <xdr:row>92</xdr:row>
      <xdr:rowOff>118343</xdr:rowOff>
    </xdr:from>
    <xdr:to>
      <xdr:col>3</xdr:col>
      <xdr:colOff>5012</xdr:colOff>
      <xdr:row>96</xdr:row>
      <xdr:rowOff>8974</xdr:rowOff>
    </xdr:to>
    <mc:AlternateContent xmlns:mc="http://schemas.openxmlformats.org/markup-compatibility/2006" xmlns:a14="http://schemas.microsoft.com/office/drawing/2010/main">
      <mc:Choice Requires="a14">
        <xdr:graphicFrame macro="">
          <xdr:nvGraphicFramePr>
            <xdr:cNvPr id="16" name="Time of Arrival"/>
            <xdr:cNvGraphicFramePr/>
          </xdr:nvGraphicFramePr>
          <xdr:xfrm>
            <a:off x="0" y="0"/>
            <a:ext cx="0" cy="0"/>
          </xdr:xfrm>
          <a:graphic>
            <a:graphicData uri="http://schemas.microsoft.com/office/drawing/2010/slicer">
              <sle:slicer xmlns:sle="http://schemas.microsoft.com/office/drawing/2010/slicer" name="Time of Arrival"/>
            </a:graphicData>
          </a:graphic>
        </xdr:graphicFrame>
      </mc:Choice>
      <mc:Fallback xmlns="">
        <xdr:sp macro="" textlink="">
          <xdr:nvSpPr>
            <xdr:cNvPr id="0" name=""/>
            <xdr:cNvSpPr>
              <a:spLocks noTextEdit="1"/>
            </xdr:cNvSpPr>
          </xdr:nvSpPr>
          <xdr:spPr>
            <a:xfrm>
              <a:off x="392400" y="17133355"/>
              <a:ext cx="1800000" cy="60780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xdr:col>
      <xdr:colOff>6918</xdr:colOff>
      <xdr:row>96</xdr:row>
      <xdr:rowOff>6734</xdr:rowOff>
    </xdr:from>
    <xdr:to>
      <xdr:col>3</xdr:col>
      <xdr:colOff>5012</xdr:colOff>
      <xdr:row>103</xdr:row>
      <xdr:rowOff>71728</xdr:rowOff>
    </xdr:to>
    <mc:AlternateContent xmlns:mc="http://schemas.openxmlformats.org/markup-compatibility/2006" xmlns:a14="http://schemas.microsoft.com/office/drawing/2010/main">
      <mc:Choice Requires="a14">
        <xdr:graphicFrame macro="">
          <xdr:nvGraphicFramePr>
            <xdr:cNvPr id="17" name="Delivery Vehicle"/>
            <xdr:cNvGraphicFramePr/>
          </xdr:nvGraphicFramePr>
          <xdr:xfrm>
            <a:off x="0" y="0"/>
            <a:ext cx="0" cy="0"/>
          </xdr:xfrm>
          <a:graphic>
            <a:graphicData uri="http://schemas.microsoft.com/office/drawing/2010/slicer">
              <sle:slicer xmlns:sle="http://schemas.microsoft.com/office/drawing/2010/slicer" name="Delivery Vehicle"/>
            </a:graphicData>
          </a:graphic>
        </xdr:graphicFrame>
      </mc:Choice>
      <mc:Fallback xmlns="">
        <xdr:sp macro="" textlink="">
          <xdr:nvSpPr>
            <xdr:cNvPr id="0" name=""/>
            <xdr:cNvSpPr>
              <a:spLocks noTextEdit="1"/>
            </xdr:cNvSpPr>
          </xdr:nvSpPr>
          <xdr:spPr>
            <a:xfrm>
              <a:off x="392400" y="17738922"/>
              <a:ext cx="1800000" cy="14097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xdr:col>
      <xdr:colOff>6918</xdr:colOff>
      <xdr:row>103</xdr:row>
      <xdr:rowOff>56487</xdr:rowOff>
    </xdr:from>
    <xdr:to>
      <xdr:col>3</xdr:col>
      <xdr:colOff>5012</xdr:colOff>
      <xdr:row>118</xdr:row>
      <xdr:rowOff>89656</xdr:rowOff>
    </xdr:to>
    <mc:AlternateContent xmlns:mc="http://schemas.openxmlformats.org/markup-compatibility/2006" xmlns:a14="http://schemas.microsoft.com/office/drawing/2010/main">
      <mc:Choice Requires="a14">
        <xdr:graphicFrame macro="">
          <xdr:nvGraphicFramePr>
            <xdr:cNvPr id="18" name="Cycle"/>
            <xdr:cNvGraphicFramePr/>
          </xdr:nvGraphicFramePr>
          <xdr:xfrm>
            <a:off x="0" y="0"/>
            <a:ext cx="0" cy="0"/>
          </xdr:xfrm>
          <a:graphic>
            <a:graphicData uri="http://schemas.microsoft.com/office/drawing/2010/slicer">
              <sle:slicer xmlns:sle="http://schemas.microsoft.com/office/drawing/2010/slicer" name="Cycle"/>
            </a:graphicData>
          </a:graphic>
        </xdr:graphicFrame>
      </mc:Choice>
      <mc:Fallback xmlns="">
        <xdr:sp macro="" textlink="">
          <xdr:nvSpPr>
            <xdr:cNvPr id="0" name=""/>
            <xdr:cNvSpPr>
              <a:spLocks noTextEdit="1"/>
            </xdr:cNvSpPr>
          </xdr:nvSpPr>
          <xdr:spPr>
            <a:xfrm>
              <a:off x="392400" y="19133381"/>
              <a:ext cx="1800000" cy="272258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xdr:col>
      <xdr:colOff>6918</xdr:colOff>
      <xdr:row>118</xdr:row>
      <xdr:rowOff>34524</xdr:rowOff>
    </xdr:from>
    <xdr:to>
      <xdr:col>3</xdr:col>
      <xdr:colOff>5012</xdr:colOff>
      <xdr:row>123</xdr:row>
      <xdr:rowOff>44832</xdr:rowOff>
    </xdr:to>
    <mc:AlternateContent xmlns:mc="http://schemas.openxmlformats.org/markup-compatibility/2006" xmlns:a14="http://schemas.microsoft.com/office/drawing/2010/main">
      <mc:Choice Requires="a14">
        <xdr:graphicFrame macro="">
          <xdr:nvGraphicFramePr>
            <xdr:cNvPr id="19" name="Temperature Restriction"/>
            <xdr:cNvGraphicFramePr/>
          </xdr:nvGraphicFramePr>
          <xdr:xfrm>
            <a:off x="0" y="0"/>
            <a:ext cx="0" cy="0"/>
          </xdr:xfrm>
          <a:graphic>
            <a:graphicData uri="http://schemas.microsoft.com/office/drawing/2010/slicer">
              <sle:slicer xmlns:sle="http://schemas.microsoft.com/office/drawing/2010/slicer" name="Temperature Restriction"/>
            </a:graphicData>
          </a:graphic>
        </xdr:graphicFrame>
      </mc:Choice>
      <mc:Fallback xmlns="">
        <xdr:sp macro="" textlink="">
          <xdr:nvSpPr>
            <xdr:cNvPr id="0" name=""/>
            <xdr:cNvSpPr>
              <a:spLocks noTextEdit="1"/>
            </xdr:cNvSpPr>
          </xdr:nvSpPr>
          <xdr:spPr>
            <a:xfrm>
              <a:off x="392400" y="21800830"/>
              <a:ext cx="1800000" cy="90677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xdr:col>
      <xdr:colOff>6918</xdr:colOff>
      <xdr:row>122</xdr:row>
      <xdr:rowOff>164959</xdr:rowOff>
    </xdr:from>
    <xdr:to>
      <xdr:col>3</xdr:col>
      <xdr:colOff>5012</xdr:colOff>
      <xdr:row>136</xdr:row>
      <xdr:rowOff>32169</xdr:rowOff>
    </xdr:to>
    <mc:AlternateContent xmlns:mc="http://schemas.openxmlformats.org/markup-compatibility/2006" xmlns:a14="http://schemas.microsoft.com/office/drawing/2010/main">
      <mc:Choice Requires="a14">
        <xdr:graphicFrame macro="">
          <xdr:nvGraphicFramePr>
            <xdr:cNvPr id="20" name="Despatch Date"/>
            <xdr:cNvGraphicFramePr/>
          </xdr:nvGraphicFramePr>
          <xdr:xfrm>
            <a:off x="0" y="0"/>
            <a:ext cx="0" cy="0"/>
          </xdr:xfrm>
          <a:graphic>
            <a:graphicData uri="http://schemas.microsoft.com/office/drawing/2010/slicer">
              <sle:slicer xmlns:sle="http://schemas.microsoft.com/office/drawing/2010/slicer" name="Despatch Date"/>
            </a:graphicData>
          </a:graphic>
        </xdr:graphicFrame>
      </mc:Choice>
      <mc:Fallback xmlns="">
        <xdr:sp macro="" textlink="">
          <xdr:nvSpPr>
            <xdr:cNvPr id="0" name=""/>
            <xdr:cNvSpPr>
              <a:spLocks noTextEdit="1"/>
            </xdr:cNvSpPr>
          </xdr:nvSpPr>
          <xdr:spPr>
            <a:xfrm>
              <a:off x="392400" y="22648441"/>
              <a:ext cx="18000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xdr:col>
      <xdr:colOff>6918</xdr:colOff>
      <xdr:row>136</xdr:row>
      <xdr:rowOff>26453</xdr:rowOff>
    </xdr:from>
    <xdr:to>
      <xdr:col>3</xdr:col>
      <xdr:colOff>5012</xdr:colOff>
      <xdr:row>139</xdr:row>
      <xdr:rowOff>125514</xdr:rowOff>
    </xdr:to>
    <mc:AlternateContent xmlns:mc="http://schemas.openxmlformats.org/markup-compatibility/2006" xmlns:a14="http://schemas.microsoft.com/office/drawing/2010/main">
      <mc:Choice Requires="a14">
        <xdr:graphicFrame macro="">
          <xdr:nvGraphicFramePr>
            <xdr:cNvPr id="21" name="Status Code 2"/>
            <xdr:cNvGraphicFramePr/>
          </xdr:nvGraphicFramePr>
          <xdr:xfrm>
            <a:off x="0" y="0"/>
            <a:ext cx="0" cy="0"/>
          </xdr:xfrm>
          <a:graphic>
            <a:graphicData uri="http://schemas.microsoft.com/office/drawing/2010/slicer">
              <sle:slicer xmlns:sle="http://schemas.microsoft.com/office/drawing/2010/slicer" name="Status Code 2"/>
            </a:graphicData>
          </a:graphic>
        </xdr:graphicFrame>
      </mc:Choice>
      <mc:Fallback xmlns="">
        <xdr:sp macro="" textlink="">
          <xdr:nvSpPr>
            <xdr:cNvPr id="0" name=""/>
            <xdr:cNvSpPr>
              <a:spLocks noTextEdit="1"/>
            </xdr:cNvSpPr>
          </xdr:nvSpPr>
          <xdr:spPr>
            <a:xfrm>
              <a:off x="392400" y="25109700"/>
              <a:ext cx="1800000" cy="63694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xdr:colOff>
      <xdr:row>6</xdr:row>
      <xdr:rowOff>107576</xdr:rowOff>
    </xdr:from>
    <xdr:to>
      <xdr:col>3</xdr:col>
      <xdr:colOff>0</xdr:colOff>
      <xdr:row>9</xdr:row>
      <xdr:rowOff>12616</xdr:rowOff>
    </xdr:to>
    <xdr:sp macro="" textlink="">
      <xdr:nvSpPr>
        <xdr:cNvPr id="28" name="TextBox 27">
          <a:extLst>
            <a:ext uri="{FF2B5EF4-FFF2-40B4-BE49-F238E27FC236}">
              <a16:creationId xmlns:a16="http://schemas.microsoft.com/office/drawing/2014/main" id="{00000000-0008-0000-0A00-000034000000}"/>
            </a:ext>
          </a:extLst>
        </xdr:cNvPr>
        <xdr:cNvSpPr txBox="1"/>
      </xdr:nvSpPr>
      <xdr:spPr>
        <a:xfrm>
          <a:off x="385483" y="1272988"/>
          <a:ext cx="1810870" cy="532569"/>
        </a:xfrm>
        <a:prstGeom prst="rect">
          <a:avLst/>
        </a:prstGeom>
        <a:solidFill>
          <a:schemeClr val="accent1">
            <a:lumMod val="7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chemeClr val="bg1"/>
              </a:solidFill>
              <a:latin typeface="+mj-lt"/>
              <a:cs typeface="Segoe UI Semilight" panose="020B0402040204020203" pitchFamily="34" charset="0"/>
            </a:rPr>
            <a:t>Summary</a:t>
          </a:r>
        </a:p>
      </xdr:txBody>
    </xdr:sp>
    <xdr:clientData/>
  </xdr:twoCellAnchor>
  <xdr:twoCellAnchor editAs="absolute">
    <xdr:from>
      <xdr:col>1</xdr:col>
      <xdr:colOff>6918</xdr:colOff>
      <xdr:row>27</xdr:row>
      <xdr:rowOff>11660</xdr:rowOff>
    </xdr:from>
    <xdr:to>
      <xdr:col>3</xdr:col>
      <xdr:colOff>5012</xdr:colOff>
      <xdr:row>32</xdr:row>
      <xdr:rowOff>35864</xdr:rowOff>
    </xdr:to>
    <mc:AlternateContent xmlns:mc="http://schemas.openxmlformats.org/markup-compatibility/2006" xmlns:a14="http://schemas.microsoft.com/office/drawing/2010/main">
      <mc:Choice Requires="a14">
        <xdr:graphicFrame macro="">
          <xdr:nvGraphicFramePr>
            <xdr:cNvPr id="22" name="Priority Batch?"/>
            <xdr:cNvGraphicFramePr/>
          </xdr:nvGraphicFramePr>
          <xdr:xfrm>
            <a:off x="0" y="0"/>
            <a:ext cx="0" cy="0"/>
          </xdr:xfrm>
          <a:graphic>
            <a:graphicData uri="http://schemas.microsoft.com/office/drawing/2010/slicer">
              <sle:slicer xmlns:sle="http://schemas.microsoft.com/office/drawing/2010/slicer" name="Priority Batch?"/>
            </a:graphicData>
          </a:graphic>
        </xdr:graphicFrame>
      </mc:Choice>
      <mc:Fallback xmlns="">
        <xdr:sp macro="" textlink="">
          <xdr:nvSpPr>
            <xdr:cNvPr id="0" name=""/>
            <xdr:cNvSpPr>
              <a:spLocks noTextEdit="1"/>
            </xdr:cNvSpPr>
          </xdr:nvSpPr>
          <xdr:spPr>
            <a:xfrm>
              <a:off x="392400" y="5103613"/>
              <a:ext cx="1800000" cy="9206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6918</xdr:colOff>
      <xdr:row>54</xdr:row>
      <xdr:rowOff>128201</xdr:rowOff>
    </xdr:from>
    <xdr:to>
      <xdr:col>3</xdr:col>
      <xdr:colOff>5012</xdr:colOff>
      <xdr:row>67</xdr:row>
      <xdr:rowOff>174705</xdr:rowOff>
    </xdr:to>
    <mc:AlternateContent xmlns:mc="http://schemas.openxmlformats.org/markup-compatibility/2006" xmlns:a14="http://schemas.microsoft.com/office/drawing/2010/main">
      <mc:Choice Requires="a14">
        <xdr:graphicFrame macro="">
          <xdr:nvGraphicFramePr>
            <xdr:cNvPr id="23" name="Trimmed SKU No."/>
            <xdr:cNvGraphicFramePr/>
          </xdr:nvGraphicFramePr>
          <xdr:xfrm>
            <a:off x="0" y="0"/>
            <a:ext cx="0" cy="0"/>
          </xdr:xfrm>
          <a:graphic>
            <a:graphicData uri="http://schemas.microsoft.com/office/drawing/2010/slicer">
              <sle:slicer xmlns:sle="http://schemas.microsoft.com/office/drawing/2010/slicer" name="Trimmed SKU No."/>
            </a:graphicData>
          </a:graphic>
        </xdr:graphicFrame>
      </mc:Choice>
      <mc:Fallback xmlns="">
        <xdr:sp macro="" textlink="">
          <xdr:nvSpPr>
            <xdr:cNvPr id="0" name=""/>
            <xdr:cNvSpPr>
              <a:spLocks noTextEdit="1"/>
            </xdr:cNvSpPr>
          </xdr:nvSpPr>
          <xdr:spPr>
            <a:xfrm>
              <a:off x="392400" y="10150742"/>
              <a:ext cx="18000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absolute">
        <xdr:from>
          <xdr:col>13</xdr:col>
          <xdr:colOff>91440</xdr:colOff>
          <xdr:row>5</xdr:row>
          <xdr:rowOff>121920</xdr:rowOff>
        </xdr:from>
        <xdr:to>
          <xdr:col>16</xdr:col>
          <xdr:colOff>624840</xdr:colOff>
          <xdr:row>83</xdr:row>
          <xdr:rowOff>60960</xdr:rowOff>
        </xdr:to>
        <xdr:sp macro="" textlink="">
          <xdr:nvSpPr>
            <xdr:cNvPr id="45063" name="Group Box 7" hidden="1">
              <a:extLst>
                <a:ext uri="{63B3BB69-23CF-44E3-9099-C40C66FF867C}">
                  <a14:compatExt spid="_x0000_s4506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Destination Database Slicers</a:t>
              </a:r>
            </a:p>
          </xdr:txBody>
        </xdr:sp>
        <xdr:clientData/>
      </xdr:twoCellAnchor>
    </mc:Choice>
    <mc:Fallback/>
  </mc:AlternateContent>
  <xdr:twoCellAnchor>
    <xdr:from>
      <xdr:col>13</xdr:col>
      <xdr:colOff>233077</xdr:colOff>
      <xdr:row>6</xdr:row>
      <xdr:rowOff>107576</xdr:rowOff>
    </xdr:from>
    <xdr:to>
      <xdr:col>16</xdr:col>
      <xdr:colOff>428394</xdr:colOff>
      <xdr:row>9</xdr:row>
      <xdr:rowOff>12616</xdr:rowOff>
    </xdr:to>
    <xdr:sp macro="" textlink="">
      <xdr:nvSpPr>
        <xdr:cNvPr id="32" name="TextBox 31">
          <a:extLst>
            <a:ext uri="{FF2B5EF4-FFF2-40B4-BE49-F238E27FC236}">
              <a16:creationId xmlns:a16="http://schemas.microsoft.com/office/drawing/2014/main" id="{00000000-0008-0000-0A00-000034000000}"/>
            </a:ext>
          </a:extLst>
        </xdr:cNvPr>
        <xdr:cNvSpPr txBox="1"/>
      </xdr:nvSpPr>
      <xdr:spPr>
        <a:xfrm>
          <a:off x="14549712" y="1272988"/>
          <a:ext cx="1800000" cy="532569"/>
        </a:xfrm>
        <a:prstGeom prst="rect">
          <a:avLst/>
        </a:prstGeom>
        <a:solidFill>
          <a:schemeClr val="tx1">
            <a:lumMod val="50000"/>
            <a:lumOff val="5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chemeClr val="bg1"/>
              </a:solidFill>
              <a:latin typeface="+mj-lt"/>
              <a:cs typeface="Segoe UI Semilight" panose="020B0402040204020203" pitchFamily="34" charset="0"/>
            </a:rPr>
            <a:t>Destination </a:t>
          </a:r>
          <a:r>
            <a:rPr lang="en-US" sz="1600" baseline="0">
              <a:solidFill>
                <a:schemeClr val="bg1"/>
              </a:solidFill>
              <a:latin typeface="+mj-lt"/>
              <a:cs typeface="Segoe UI Semilight" panose="020B0402040204020203" pitchFamily="34" charset="0"/>
            </a:rPr>
            <a:t>Slicers</a:t>
          </a:r>
          <a:endParaRPr lang="en-US" sz="1600">
            <a:solidFill>
              <a:schemeClr val="bg1"/>
            </a:solidFill>
            <a:latin typeface="+mj-lt"/>
            <a:cs typeface="Segoe UI Semilight" panose="020B0402040204020203" pitchFamily="34" charset="0"/>
          </a:endParaRPr>
        </a:p>
      </xdr:txBody>
    </xdr:sp>
    <xdr:clientData/>
  </xdr:twoCellAnchor>
  <xdr:twoCellAnchor editAs="oneCell">
    <xdr:from>
      <xdr:col>13</xdr:col>
      <xdr:colOff>238459</xdr:colOff>
      <xdr:row>9</xdr:row>
      <xdr:rowOff>10659</xdr:rowOff>
    </xdr:from>
    <xdr:to>
      <xdr:col>16</xdr:col>
      <xdr:colOff>433776</xdr:colOff>
      <xdr:row>22</xdr:row>
      <xdr:rowOff>75093</xdr:rowOff>
    </xdr:to>
    <mc:AlternateContent xmlns:mc="http://schemas.openxmlformats.org/markup-compatibility/2006" xmlns:a14="http://schemas.microsoft.com/office/drawing/2010/main">
      <mc:Choice Requires="a14">
        <xdr:graphicFrame macro="">
          <xdr:nvGraphicFramePr>
            <xdr:cNvPr id="24" name="ID"/>
            <xdr:cNvGraphicFramePr/>
          </xdr:nvGraphicFramePr>
          <xdr:xfrm>
            <a:off x="0" y="0"/>
            <a:ext cx="0" cy="0"/>
          </xdr:xfrm>
          <a:graphic>
            <a:graphicData uri="http://schemas.microsoft.com/office/drawing/2010/slicer">
              <sle:slicer xmlns:sle="http://schemas.microsoft.com/office/drawing/2010/slicer" name="ID"/>
            </a:graphicData>
          </a:graphic>
        </xdr:graphicFrame>
      </mc:Choice>
      <mc:Fallback xmlns="">
        <xdr:sp macro="" textlink="">
          <xdr:nvSpPr>
            <xdr:cNvPr id="0" name=""/>
            <xdr:cNvSpPr>
              <a:spLocks noTextEdit="1"/>
            </xdr:cNvSpPr>
          </xdr:nvSpPr>
          <xdr:spPr>
            <a:xfrm>
              <a:off x="14528200" y="1803600"/>
              <a:ext cx="18000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239929</xdr:colOff>
      <xdr:row>22</xdr:row>
      <xdr:rowOff>67678</xdr:rowOff>
    </xdr:from>
    <xdr:to>
      <xdr:col>16</xdr:col>
      <xdr:colOff>439270</xdr:colOff>
      <xdr:row>28</xdr:row>
      <xdr:rowOff>143432</xdr:rowOff>
    </xdr:to>
    <mc:AlternateContent xmlns:mc="http://schemas.openxmlformats.org/markup-compatibility/2006" xmlns:a14="http://schemas.microsoft.com/office/drawing/2010/main">
      <mc:Choice Requires="a14">
        <xdr:graphicFrame macro="">
          <xdr:nvGraphicFramePr>
            <xdr:cNvPr id="25" name="Tier"/>
            <xdr:cNvGraphicFramePr/>
          </xdr:nvGraphicFramePr>
          <xdr:xfrm>
            <a:off x="0" y="0"/>
            <a:ext cx="0" cy="0"/>
          </xdr:xfrm>
          <a:graphic>
            <a:graphicData uri="http://schemas.microsoft.com/office/drawing/2010/slicer">
              <sle:slicer xmlns:sle="http://schemas.microsoft.com/office/drawing/2010/slicer" name="Tier"/>
            </a:graphicData>
          </a:graphic>
        </xdr:graphicFrame>
      </mc:Choice>
      <mc:Fallback xmlns="">
        <xdr:sp macro="" textlink="">
          <xdr:nvSpPr>
            <xdr:cNvPr id="0" name=""/>
            <xdr:cNvSpPr>
              <a:spLocks noTextEdit="1"/>
            </xdr:cNvSpPr>
          </xdr:nvSpPr>
          <xdr:spPr>
            <a:xfrm>
              <a:off x="14529670" y="4263160"/>
              <a:ext cx="1804024" cy="115151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239929</xdr:colOff>
      <xdr:row>28</xdr:row>
      <xdr:rowOff>126396</xdr:rowOff>
    </xdr:from>
    <xdr:to>
      <xdr:col>16</xdr:col>
      <xdr:colOff>435246</xdr:colOff>
      <xdr:row>36</xdr:row>
      <xdr:rowOff>134469</xdr:rowOff>
    </xdr:to>
    <mc:AlternateContent xmlns:mc="http://schemas.openxmlformats.org/markup-compatibility/2006" xmlns:a14="http://schemas.microsoft.com/office/drawing/2010/main">
      <mc:Choice Requires="a14">
        <xdr:graphicFrame macro="">
          <xdr:nvGraphicFramePr>
            <xdr:cNvPr id="26" name="SKU Segmentation"/>
            <xdr:cNvGraphicFramePr/>
          </xdr:nvGraphicFramePr>
          <xdr:xfrm>
            <a:off x="0" y="0"/>
            <a:ext cx="0" cy="0"/>
          </xdr:xfrm>
          <a:graphic>
            <a:graphicData uri="http://schemas.microsoft.com/office/drawing/2010/slicer">
              <sle:slicer xmlns:sle="http://schemas.microsoft.com/office/drawing/2010/slicer" name="SKU Segmentation"/>
            </a:graphicData>
          </a:graphic>
        </xdr:graphicFrame>
      </mc:Choice>
      <mc:Fallback xmlns="">
        <xdr:sp macro="" textlink="">
          <xdr:nvSpPr>
            <xdr:cNvPr id="0" name=""/>
            <xdr:cNvSpPr>
              <a:spLocks noTextEdit="1"/>
            </xdr:cNvSpPr>
          </xdr:nvSpPr>
          <xdr:spPr>
            <a:xfrm>
              <a:off x="14529670" y="5397643"/>
              <a:ext cx="1800000" cy="144242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239929</xdr:colOff>
      <xdr:row>36</xdr:row>
      <xdr:rowOff>86503</xdr:rowOff>
    </xdr:from>
    <xdr:to>
      <xdr:col>16</xdr:col>
      <xdr:colOff>435246</xdr:colOff>
      <xdr:row>42</xdr:row>
      <xdr:rowOff>89644</xdr:rowOff>
    </xdr:to>
    <mc:AlternateContent xmlns:mc="http://schemas.openxmlformats.org/markup-compatibility/2006" xmlns:a14="http://schemas.microsoft.com/office/drawing/2010/main">
      <mc:Choice Requires="a14">
        <xdr:graphicFrame macro="">
          <xdr:nvGraphicFramePr>
            <xdr:cNvPr id="27" name="Customer Segmentation"/>
            <xdr:cNvGraphicFramePr/>
          </xdr:nvGraphicFramePr>
          <xdr:xfrm>
            <a:off x="0" y="0"/>
            <a:ext cx="0" cy="0"/>
          </xdr:xfrm>
          <a:graphic>
            <a:graphicData uri="http://schemas.microsoft.com/office/drawing/2010/slicer">
              <sle:slicer xmlns:sle="http://schemas.microsoft.com/office/drawing/2010/slicer" name="Customer Segmentation"/>
            </a:graphicData>
          </a:graphic>
        </xdr:graphicFrame>
      </mc:Choice>
      <mc:Fallback xmlns="">
        <xdr:sp macro="" textlink="">
          <xdr:nvSpPr>
            <xdr:cNvPr id="0" name=""/>
            <xdr:cNvSpPr>
              <a:spLocks noTextEdit="1"/>
            </xdr:cNvSpPr>
          </xdr:nvSpPr>
          <xdr:spPr>
            <a:xfrm>
              <a:off x="14529670" y="6792103"/>
              <a:ext cx="1800000" cy="116855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239929</xdr:colOff>
      <xdr:row>42</xdr:row>
      <xdr:rowOff>73503</xdr:rowOff>
    </xdr:from>
    <xdr:to>
      <xdr:col>16</xdr:col>
      <xdr:colOff>435246</xdr:colOff>
      <xdr:row>47</xdr:row>
      <xdr:rowOff>71714</xdr:rowOff>
    </xdr:to>
    <mc:AlternateContent xmlns:mc="http://schemas.openxmlformats.org/markup-compatibility/2006" xmlns:a14="http://schemas.microsoft.com/office/drawing/2010/main">
      <mc:Choice Requires="a14">
        <xdr:graphicFrame macro="">
          <xdr:nvGraphicFramePr>
            <xdr:cNvPr id="29" name="Cross Dock Required"/>
            <xdr:cNvGraphicFramePr/>
          </xdr:nvGraphicFramePr>
          <xdr:xfrm>
            <a:off x="0" y="0"/>
            <a:ext cx="0" cy="0"/>
          </xdr:xfrm>
          <a:graphic>
            <a:graphicData uri="http://schemas.microsoft.com/office/drawing/2010/slicer">
              <sle:slicer xmlns:sle="http://schemas.microsoft.com/office/drawing/2010/slicer" name="Cross Dock Required"/>
            </a:graphicData>
          </a:graphic>
        </xdr:graphicFrame>
      </mc:Choice>
      <mc:Fallback xmlns="">
        <xdr:sp macro="" textlink="">
          <xdr:nvSpPr>
            <xdr:cNvPr id="0" name=""/>
            <xdr:cNvSpPr>
              <a:spLocks noTextEdit="1"/>
            </xdr:cNvSpPr>
          </xdr:nvSpPr>
          <xdr:spPr>
            <a:xfrm>
              <a:off x="14529670" y="7944515"/>
              <a:ext cx="1800000" cy="89468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239929</xdr:colOff>
      <xdr:row>47</xdr:row>
      <xdr:rowOff>69467</xdr:rowOff>
    </xdr:from>
    <xdr:to>
      <xdr:col>16</xdr:col>
      <xdr:colOff>435246</xdr:colOff>
      <xdr:row>82</xdr:row>
      <xdr:rowOff>71717</xdr:rowOff>
    </xdr:to>
    <mc:AlternateContent xmlns:mc="http://schemas.openxmlformats.org/markup-compatibility/2006" xmlns:a14="http://schemas.microsoft.com/office/drawing/2010/main">
      <mc:Choice Requires="a14">
        <xdr:graphicFrame macro="">
          <xdr:nvGraphicFramePr>
            <xdr:cNvPr id="30" name="End Market"/>
            <xdr:cNvGraphicFramePr/>
          </xdr:nvGraphicFramePr>
          <xdr:xfrm>
            <a:off x="0" y="0"/>
            <a:ext cx="0" cy="0"/>
          </xdr:xfrm>
          <a:graphic>
            <a:graphicData uri="http://schemas.microsoft.com/office/drawing/2010/slicer">
              <sle:slicer xmlns:sle="http://schemas.microsoft.com/office/drawing/2010/slicer" name="End Market"/>
            </a:graphicData>
          </a:graphic>
        </xdr:graphicFrame>
      </mc:Choice>
      <mc:Fallback xmlns="">
        <xdr:sp macro="" textlink="">
          <xdr:nvSpPr>
            <xdr:cNvPr id="0" name=""/>
            <xdr:cNvSpPr>
              <a:spLocks noTextEdit="1"/>
            </xdr:cNvSpPr>
          </xdr:nvSpPr>
          <xdr:spPr>
            <a:xfrm>
              <a:off x="14529670" y="8836949"/>
              <a:ext cx="1800000" cy="645683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absolute">
        <xdr:from>
          <xdr:col>3</xdr:col>
          <xdr:colOff>396240</xdr:colOff>
          <xdr:row>5</xdr:row>
          <xdr:rowOff>121920</xdr:rowOff>
        </xdr:from>
        <xdr:to>
          <xdr:col>7</xdr:col>
          <xdr:colOff>205740</xdr:colOff>
          <xdr:row>34</xdr:row>
          <xdr:rowOff>152400</xdr:rowOff>
        </xdr:to>
        <xdr:sp macro="" textlink="">
          <xdr:nvSpPr>
            <xdr:cNvPr id="45064" name="Group Box 8" hidden="1">
              <a:extLst>
                <a:ext uri="{63B3BB69-23CF-44E3-9099-C40C66FF867C}">
                  <a14:compatExt spid="_x0000_s4506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Product Type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167640</xdr:colOff>
          <xdr:row>37</xdr:row>
          <xdr:rowOff>38100</xdr:rowOff>
        </xdr:from>
        <xdr:to>
          <xdr:col>12</xdr:col>
          <xdr:colOff>160020</xdr:colOff>
          <xdr:row>65</xdr:row>
          <xdr:rowOff>30480</xdr:rowOff>
        </xdr:to>
        <xdr:sp macro="" textlink="">
          <xdr:nvSpPr>
            <xdr:cNvPr id="45066" name="Group Box 10" hidden="1">
              <a:extLst>
                <a:ext uri="{63B3BB69-23CF-44E3-9099-C40C66FF867C}">
                  <a14:compatExt spid="_x0000_s45066"/>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Customer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396240</xdr:colOff>
          <xdr:row>36</xdr:row>
          <xdr:rowOff>15240</xdr:rowOff>
        </xdr:from>
        <xdr:to>
          <xdr:col>7</xdr:col>
          <xdr:colOff>205740</xdr:colOff>
          <xdr:row>62</xdr:row>
          <xdr:rowOff>167640</xdr:rowOff>
        </xdr:to>
        <xdr:sp macro="" textlink="">
          <xdr:nvSpPr>
            <xdr:cNvPr id="45067" name="Group Box 11" hidden="1">
              <a:extLst>
                <a:ext uri="{63B3BB69-23CF-44E3-9099-C40C66FF867C}">
                  <a14:compatExt spid="_x0000_s4506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Status Code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167640</xdr:colOff>
          <xdr:row>66</xdr:row>
          <xdr:rowOff>121920</xdr:rowOff>
        </xdr:from>
        <xdr:to>
          <xdr:col>12</xdr:col>
          <xdr:colOff>167640</xdr:colOff>
          <xdr:row>155</xdr:row>
          <xdr:rowOff>45720</xdr:rowOff>
        </xdr:to>
        <xdr:sp macro="" textlink="">
          <xdr:nvSpPr>
            <xdr:cNvPr id="45068" name="Group Box 12" hidden="1">
              <a:extLst>
                <a:ext uri="{63B3BB69-23CF-44E3-9099-C40C66FF867C}">
                  <a14:compatExt spid="_x0000_s4506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Arrival Date</a:t>
              </a:r>
            </a:p>
          </xdr:txBody>
        </xdr:sp>
        <xdr:clientData/>
      </xdr:twoCellAnchor>
    </mc:Choice>
    <mc:Fallback/>
  </mc:AlternateContent>
  <xdr:twoCellAnchor>
    <xdr:from>
      <xdr:col>8</xdr:col>
      <xdr:colOff>313767</xdr:colOff>
      <xdr:row>38</xdr:row>
      <xdr:rowOff>107571</xdr:rowOff>
    </xdr:from>
    <xdr:to>
      <xdr:col>11</xdr:col>
      <xdr:colOff>1667435</xdr:colOff>
      <xdr:row>57</xdr:row>
      <xdr:rowOff>62752</xdr:rowOff>
    </xdr:to>
    <xdr:grpSp>
      <xdr:nvGrpSpPr>
        <xdr:cNvPr id="41" name="Group 40"/>
        <xdr:cNvGrpSpPr/>
      </xdr:nvGrpSpPr>
      <xdr:grpSpPr>
        <a:xfrm>
          <a:off x="8641979" y="7171759"/>
          <a:ext cx="5199527" cy="3451417"/>
          <a:chOff x="8641979" y="1272983"/>
          <a:chExt cx="5199527" cy="3523134"/>
        </a:xfrm>
      </xdr:grpSpPr>
      <xdr:sp macro="" textlink="">
        <xdr:nvSpPr>
          <xdr:cNvPr id="42" name="TextBox 41">
            <a:hlinkClick xmlns:r="http://schemas.openxmlformats.org/officeDocument/2006/relationships" r:id="rId3"/>
            <a:extLst>
              <a:ext uri="{FF2B5EF4-FFF2-40B4-BE49-F238E27FC236}">
                <a16:creationId xmlns:a16="http://schemas.microsoft.com/office/drawing/2014/main" id="{00000000-0008-0000-0A00-000034000000}"/>
              </a:ext>
            </a:extLst>
          </xdr:cNvPr>
          <xdr:cNvSpPr txBox="1"/>
        </xdr:nvSpPr>
        <xdr:spPr>
          <a:xfrm>
            <a:off x="8641979" y="1272983"/>
            <a:ext cx="5199527" cy="532569"/>
          </a:xfrm>
          <a:prstGeom prst="rect">
            <a:avLst/>
          </a:prstGeom>
          <a:solidFill>
            <a:schemeClr val="accent1">
              <a:lumMod val="7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aseline="0">
                <a:solidFill>
                  <a:schemeClr val="bg1"/>
                </a:solidFill>
                <a:latin typeface="+mj-lt"/>
                <a:cs typeface="Segoe UI Semilight" panose="020B0402040204020203" pitchFamily="34" charset="0"/>
              </a:rPr>
              <a:t>Customer</a:t>
            </a:r>
            <a:endParaRPr lang="en-US" sz="1600">
              <a:solidFill>
                <a:schemeClr val="bg1"/>
              </a:solidFill>
              <a:latin typeface="+mj-lt"/>
              <a:cs typeface="Segoe UI Semilight" panose="020B0402040204020203" pitchFamily="34" charset="0"/>
            </a:endParaRPr>
          </a:p>
        </xdr:txBody>
      </xdr:sp>
      <xdr:graphicFrame macro="">
        <xdr:nvGraphicFramePr>
          <xdr:cNvPr id="31" name="Chart 30"/>
          <xdr:cNvGraphicFramePr/>
        </xdr:nvGraphicFramePr>
        <xdr:xfrm>
          <a:off x="8650941" y="1806388"/>
          <a:ext cx="5190565" cy="2989729"/>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3</xdr:col>
      <xdr:colOff>562536</xdr:colOff>
      <xdr:row>37</xdr:row>
      <xdr:rowOff>107570</xdr:rowOff>
    </xdr:from>
    <xdr:to>
      <xdr:col>6</xdr:col>
      <xdr:colOff>1730187</xdr:colOff>
      <xdr:row>56</xdr:row>
      <xdr:rowOff>143435</xdr:rowOff>
    </xdr:to>
    <xdr:grpSp>
      <xdr:nvGrpSpPr>
        <xdr:cNvPr id="54" name="Group 53"/>
        <xdr:cNvGrpSpPr/>
      </xdr:nvGrpSpPr>
      <xdr:grpSpPr>
        <a:xfrm>
          <a:off x="2749924" y="6992464"/>
          <a:ext cx="5192804" cy="3532100"/>
          <a:chOff x="2749924" y="6992464"/>
          <a:chExt cx="5192804" cy="3532100"/>
        </a:xfrm>
      </xdr:grpSpPr>
      <xdr:sp macro="" textlink="">
        <xdr:nvSpPr>
          <xdr:cNvPr id="48" name="TextBox 47">
            <a:hlinkClick xmlns:r="http://schemas.openxmlformats.org/officeDocument/2006/relationships" r:id="rId5"/>
            <a:extLst>
              <a:ext uri="{FF2B5EF4-FFF2-40B4-BE49-F238E27FC236}">
                <a16:creationId xmlns:a16="http://schemas.microsoft.com/office/drawing/2014/main" id="{00000000-0008-0000-0A00-000034000000}"/>
              </a:ext>
            </a:extLst>
          </xdr:cNvPr>
          <xdr:cNvSpPr txBox="1"/>
        </xdr:nvSpPr>
        <xdr:spPr>
          <a:xfrm>
            <a:off x="2749924" y="6992464"/>
            <a:ext cx="5192804" cy="532569"/>
          </a:xfrm>
          <a:prstGeom prst="rect">
            <a:avLst/>
          </a:prstGeom>
          <a:solidFill>
            <a:schemeClr val="accent1">
              <a:lumMod val="7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aseline="0">
                <a:solidFill>
                  <a:schemeClr val="bg1"/>
                </a:solidFill>
                <a:latin typeface="+mj-lt"/>
                <a:cs typeface="Segoe UI Semilight" panose="020B0402040204020203" pitchFamily="34" charset="0"/>
              </a:rPr>
              <a:t>Status Code</a:t>
            </a:r>
            <a:endParaRPr lang="en-US" sz="1600">
              <a:solidFill>
                <a:schemeClr val="bg1"/>
              </a:solidFill>
              <a:latin typeface="+mj-lt"/>
              <a:cs typeface="Segoe UI Semilight" panose="020B0402040204020203" pitchFamily="34" charset="0"/>
            </a:endParaRPr>
          </a:p>
        </xdr:txBody>
      </xdr:sp>
      <xdr:graphicFrame macro="">
        <xdr:nvGraphicFramePr>
          <xdr:cNvPr id="33" name="Chart 32"/>
          <xdr:cNvGraphicFramePr/>
        </xdr:nvGraphicFramePr>
        <xdr:xfrm>
          <a:off x="2749924" y="7525870"/>
          <a:ext cx="5183841" cy="2998694"/>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9</xdr:col>
      <xdr:colOff>0</xdr:colOff>
      <xdr:row>67</xdr:row>
      <xdr:rowOff>134464</xdr:rowOff>
    </xdr:from>
    <xdr:to>
      <xdr:col>11</xdr:col>
      <xdr:colOff>1730187</xdr:colOff>
      <xdr:row>86</xdr:row>
      <xdr:rowOff>161364</xdr:rowOff>
    </xdr:to>
    <xdr:grpSp>
      <xdr:nvGrpSpPr>
        <xdr:cNvPr id="55" name="Group 54"/>
        <xdr:cNvGrpSpPr/>
      </xdr:nvGrpSpPr>
      <xdr:grpSpPr>
        <a:xfrm>
          <a:off x="8713694" y="12577476"/>
          <a:ext cx="5190564" cy="3523135"/>
          <a:chOff x="8713694" y="12577476"/>
          <a:chExt cx="5190564" cy="3523135"/>
        </a:xfrm>
      </xdr:grpSpPr>
      <xdr:sp macro="" textlink="">
        <xdr:nvSpPr>
          <xdr:cNvPr id="50" name="TextBox 49">
            <a:hlinkClick xmlns:r="http://schemas.openxmlformats.org/officeDocument/2006/relationships" r:id="rId7"/>
            <a:extLst>
              <a:ext uri="{FF2B5EF4-FFF2-40B4-BE49-F238E27FC236}">
                <a16:creationId xmlns:a16="http://schemas.microsoft.com/office/drawing/2014/main" id="{00000000-0008-0000-0A00-000034000000}"/>
              </a:ext>
            </a:extLst>
          </xdr:cNvPr>
          <xdr:cNvSpPr txBox="1"/>
        </xdr:nvSpPr>
        <xdr:spPr>
          <a:xfrm>
            <a:off x="8715488" y="12577476"/>
            <a:ext cx="5188770" cy="532568"/>
          </a:xfrm>
          <a:prstGeom prst="rect">
            <a:avLst/>
          </a:prstGeom>
          <a:solidFill>
            <a:schemeClr val="accent1">
              <a:lumMod val="7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aseline="0">
                <a:solidFill>
                  <a:schemeClr val="bg1"/>
                </a:solidFill>
                <a:latin typeface="+mj-lt"/>
                <a:cs typeface="Segoe UI Semilight" panose="020B0402040204020203" pitchFamily="34" charset="0"/>
              </a:rPr>
              <a:t>Arrival Date</a:t>
            </a:r>
            <a:endParaRPr lang="en-US" sz="1600">
              <a:solidFill>
                <a:schemeClr val="bg1"/>
              </a:solidFill>
              <a:latin typeface="+mj-lt"/>
              <a:cs typeface="Segoe UI Semilight" panose="020B0402040204020203" pitchFamily="34" charset="0"/>
            </a:endParaRPr>
          </a:p>
        </xdr:txBody>
      </xdr:sp>
      <xdr:graphicFrame macro="">
        <xdr:nvGraphicFramePr>
          <xdr:cNvPr id="34" name="Chart 33"/>
          <xdr:cNvGraphicFramePr/>
        </xdr:nvGraphicFramePr>
        <xdr:xfrm>
          <a:off x="8713694" y="13110881"/>
          <a:ext cx="5181599" cy="2989730"/>
        </xdr:xfrm>
        <a:graphic>
          <a:graphicData uri="http://schemas.openxmlformats.org/drawingml/2006/chart">
            <c:chart xmlns:c="http://schemas.openxmlformats.org/drawingml/2006/chart" xmlns:r="http://schemas.openxmlformats.org/officeDocument/2006/relationships" r:id="rId8"/>
          </a:graphicData>
        </a:graphic>
      </xdr:graphicFrame>
    </xdr:grpSp>
    <xdr:clientData/>
  </xdr:twoCellAnchor>
  <mc:AlternateContent xmlns:mc="http://schemas.openxmlformats.org/markup-compatibility/2006">
    <mc:Choice xmlns:a14="http://schemas.microsoft.com/office/drawing/2010/main" Requires="a14">
      <xdr:twoCellAnchor editAs="absolute">
        <xdr:from>
          <xdr:col>3</xdr:col>
          <xdr:colOff>388620</xdr:colOff>
          <xdr:row>64</xdr:row>
          <xdr:rowOff>45720</xdr:rowOff>
        </xdr:from>
        <xdr:to>
          <xdr:col>7</xdr:col>
          <xdr:colOff>198120</xdr:colOff>
          <xdr:row>93</xdr:row>
          <xdr:rowOff>0</xdr:rowOff>
        </xdr:to>
        <xdr:sp macro="" textlink="">
          <xdr:nvSpPr>
            <xdr:cNvPr id="45069" name="Group Box 13" hidden="1">
              <a:extLst>
                <a:ext uri="{63B3BB69-23CF-44E3-9099-C40C66FF867C}">
                  <a14:compatExt spid="_x0000_s4506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Delivery Vehicle</a:t>
              </a:r>
            </a:p>
          </xdr:txBody>
        </xdr:sp>
        <xdr:clientData/>
      </xdr:twoCellAnchor>
    </mc:Choice>
    <mc:Fallback/>
  </mc:AlternateContent>
  <xdr:twoCellAnchor>
    <xdr:from>
      <xdr:col>3</xdr:col>
      <xdr:colOff>562536</xdr:colOff>
      <xdr:row>65</xdr:row>
      <xdr:rowOff>107571</xdr:rowOff>
    </xdr:from>
    <xdr:to>
      <xdr:col>6</xdr:col>
      <xdr:colOff>1730187</xdr:colOff>
      <xdr:row>84</xdr:row>
      <xdr:rowOff>161364</xdr:rowOff>
    </xdr:to>
    <xdr:grpSp>
      <xdr:nvGrpSpPr>
        <xdr:cNvPr id="37" name="Group 36"/>
        <xdr:cNvGrpSpPr/>
      </xdr:nvGrpSpPr>
      <xdr:grpSpPr>
        <a:xfrm>
          <a:off x="2749924" y="12102347"/>
          <a:ext cx="5192804" cy="3639676"/>
          <a:chOff x="2749924" y="12102347"/>
          <a:chExt cx="5192804" cy="3639676"/>
        </a:xfrm>
      </xdr:grpSpPr>
      <xdr:sp macro="" textlink="">
        <xdr:nvSpPr>
          <xdr:cNvPr id="56" name="TextBox 55">
            <a:hlinkClick xmlns:r="http://schemas.openxmlformats.org/officeDocument/2006/relationships" r:id="rId9"/>
            <a:extLst>
              <a:ext uri="{FF2B5EF4-FFF2-40B4-BE49-F238E27FC236}">
                <a16:creationId xmlns:a16="http://schemas.microsoft.com/office/drawing/2014/main" id="{00000000-0008-0000-0A00-000034000000}"/>
              </a:ext>
            </a:extLst>
          </xdr:cNvPr>
          <xdr:cNvSpPr txBox="1"/>
        </xdr:nvSpPr>
        <xdr:spPr>
          <a:xfrm>
            <a:off x="2749924" y="12102347"/>
            <a:ext cx="5192804" cy="532570"/>
          </a:xfrm>
          <a:prstGeom prst="rect">
            <a:avLst/>
          </a:prstGeom>
          <a:solidFill>
            <a:schemeClr val="accent1">
              <a:lumMod val="7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aseline="0">
                <a:solidFill>
                  <a:schemeClr val="bg1"/>
                </a:solidFill>
                <a:latin typeface="+mj-lt"/>
                <a:cs typeface="Segoe UI Semilight" panose="020B0402040204020203" pitchFamily="34" charset="0"/>
              </a:rPr>
              <a:t>Delivery Vehicle</a:t>
            </a:r>
            <a:endParaRPr lang="en-US" sz="1600">
              <a:solidFill>
                <a:schemeClr val="bg1"/>
              </a:solidFill>
              <a:latin typeface="+mj-lt"/>
              <a:cs typeface="Segoe UI Semilight" panose="020B0402040204020203" pitchFamily="34" charset="0"/>
            </a:endParaRPr>
          </a:p>
        </xdr:txBody>
      </xdr:sp>
      <xdr:graphicFrame macro="">
        <xdr:nvGraphicFramePr>
          <xdr:cNvPr id="35" name="Chart 34"/>
          <xdr:cNvGraphicFramePr/>
        </xdr:nvGraphicFramePr>
        <xdr:xfrm>
          <a:off x="2749924" y="12617823"/>
          <a:ext cx="5183841" cy="3124200"/>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mc:AlternateContent xmlns:mc="http://schemas.openxmlformats.org/markup-compatibility/2006">
    <mc:Choice xmlns:a14="http://schemas.microsoft.com/office/drawing/2010/main" Requires="a14">
      <xdr:twoCellAnchor editAs="absolute">
        <xdr:from>
          <xdr:col>3</xdr:col>
          <xdr:colOff>396240</xdr:colOff>
          <xdr:row>94</xdr:row>
          <xdr:rowOff>45720</xdr:rowOff>
        </xdr:from>
        <xdr:to>
          <xdr:col>7</xdr:col>
          <xdr:colOff>205740</xdr:colOff>
          <xdr:row>128</xdr:row>
          <xdr:rowOff>0</xdr:rowOff>
        </xdr:to>
        <xdr:sp macro="" textlink="">
          <xdr:nvSpPr>
            <xdr:cNvPr id="45070" name="Group Box 14" hidden="1">
              <a:extLst>
                <a:ext uri="{63B3BB69-23CF-44E3-9099-C40C66FF867C}">
                  <a14:compatExt spid="_x0000_s4507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Cycle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403860</xdr:colOff>
          <xdr:row>129</xdr:row>
          <xdr:rowOff>68580</xdr:rowOff>
        </xdr:from>
        <xdr:to>
          <xdr:col>7</xdr:col>
          <xdr:colOff>213360</xdr:colOff>
          <xdr:row>155</xdr:row>
          <xdr:rowOff>167640</xdr:rowOff>
        </xdr:to>
        <xdr:sp macro="" textlink="">
          <xdr:nvSpPr>
            <xdr:cNvPr id="45071" name="Group Box 15" hidden="1">
              <a:extLst>
                <a:ext uri="{63B3BB69-23CF-44E3-9099-C40C66FF867C}">
                  <a14:compatExt spid="_x0000_s4507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Cycle</a:t>
              </a:r>
            </a:p>
          </xdr:txBody>
        </xdr:sp>
        <xdr:clientData/>
      </xdr:twoCellAnchor>
    </mc:Choice>
    <mc:Fallback/>
  </mc:AlternateContent>
  <xdr:twoCellAnchor>
    <xdr:from>
      <xdr:col>3</xdr:col>
      <xdr:colOff>562536</xdr:colOff>
      <xdr:row>130</xdr:row>
      <xdr:rowOff>107571</xdr:rowOff>
    </xdr:from>
    <xdr:to>
      <xdr:col>7</xdr:col>
      <xdr:colOff>0</xdr:colOff>
      <xdr:row>149</xdr:row>
      <xdr:rowOff>179293</xdr:rowOff>
    </xdr:to>
    <xdr:grpSp>
      <xdr:nvGrpSpPr>
        <xdr:cNvPr id="45" name="Group 44"/>
        <xdr:cNvGrpSpPr/>
      </xdr:nvGrpSpPr>
      <xdr:grpSpPr>
        <a:xfrm>
          <a:off x="2749924" y="24025406"/>
          <a:ext cx="5192805" cy="3567958"/>
          <a:chOff x="2749924" y="24025406"/>
          <a:chExt cx="5192805" cy="3567958"/>
        </a:xfrm>
      </xdr:grpSpPr>
      <xdr:sp macro="" textlink="">
        <xdr:nvSpPr>
          <xdr:cNvPr id="62" name="TextBox 61">
            <a:hlinkClick xmlns:r="http://schemas.openxmlformats.org/officeDocument/2006/relationships" r:id="rId11"/>
            <a:extLst>
              <a:ext uri="{FF2B5EF4-FFF2-40B4-BE49-F238E27FC236}">
                <a16:creationId xmlns:a16="http://schemas.microsoft.com/office/drawing/2014/main" id="{00000000-0008-0000-0A00-000034000000}"/>
              </a:ext>
            </a:extLst>
          </xdr:cNvPr>
          <xdr:cNvSpPr txBox="1"/>
        </xdr:nvSpPr>
        <xdr:spPr>
          <a:xfrm>
            <a:off x="2749924" y="24025406"/>
            <a:ext cx="5192804" cy="532570"/>
          </a:xfrm>
          <a:prstGeom prst="rect">
            <a:avLst/>
          </a:prstGeom>
          <a:solidFill>
            <a:schemeClr val="accent1">
              <a:lumMod val="7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aseline="0">
                <a:solidFill>
                  <a:schemeClr val="bg1"/>
                </a:solidFill>
                <a:latin typeface="+mj-lt"/>
                <a:cs typeface="Segoe UI Semilight" panose="020B0402040204020203" pitchFamily="34" charset="0"/>
              </a:rPr>
              <a:t>Temperature Restriction</a:t>
            </a:r>
            <a:endParaRPr lang="en-US" sz="1600">
              <a:solidFill>
                <a:schemeClr val="bg1"/>
              </a:solidFill>
              <a:latin typeface="+mj-lt"/>
              <a:cs typeface="Segoe UI Semilight" panose="020B0402040204020203" pitchFamily="34" charset="0"/>
            </a:endParaRPr>
          </a:p>
        </xdr:txBody>
      </xdr:sp>
      <xdr:graphicFrame macro="">
        <xdr:nvGraphicFramePr>
          <xdr:cNvPr id="36" name="Chart 35"/>
          <xdr:cNvGraphicFramePr/>
        </xdr:nvGraphicFramePr>
        <xdr:xfrm>
          <a:off x="2752166" y="24558811"/>
          <a:ext cx="5190563" cy="3034553"/>
        </xdr:xfrm>
        <a:graphic>
          <a:graphicData uri="http://schemas.openxmlformats.org/drawingml/2006/chart">
            <c:chart xmlns:c="http://schemas.openxmlformats.org/drawingml/2006/chart" xmlns:r="http://schemas.openxmlformats.org/officeDocument/2006/relationships" r:id="rId12"/>
          </a:graphicData>
        </a:graphic>
      </xdr:graphicFrame>
    </xdr:grpSp>
    <xdr:clientData/>
  </xdr:twoCellAnchor>
  <mc:AlternateContent xmlns:mc="http://schemas.openxmlformats.org/markup-compatibility/2006">
    <mc:Choice xmlns:a14="http://schemas.microsoft.com/office/drawing/2010/main" Requires="a14">
      <xdr:twoCellAnchor editAs="absolute">
        <xdr:from>
          <xdr:col>3</xdr:col>
          <xdr:colOff>403860</xdr:colOff>
          <xdr:row>157</xdr:row>
          <xdr:rowOff>0</xdr:rowOff>
        </xdr:from>
        <xdr:to>
          <xdr:col>7</xdr:col>
          <xdr:colOff>213360</xdr:colOff>
          <xdr:row>245</xdr:row>
          <xdr:rowOff>106680</xdr:rowOff>
        </xdr:to>
        <xdr:sp macro="" textlink="">
          <xdr:nvSpPr>
            <xdr:cNvPr id="45073" name="Group Box 17" hidden="1">
              <a:extLst>
                <a:ext uri="{63B3BB69-23CF-44E3-9099-C40C66FF867C}">
                  <a14:compatExt spid="_x0000_s4507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Dispatch Date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182880</xdr:colOff>
          <xdr:row>157</xdr:row>
          <xdr:rowOff>30480</xdr:rowOff>
        </xdr:from>
        <xdr:to>
          <xdr:col>12</xdr:col>
          <xdr:colOff>160020</xdr:colOff>
          <xdr:row>183</xdr:row>
          <xdr:rowOff>99060</xdr:rowOff>
        </xdr:to>
        <xdr:sp macro="" textlink="">
          <xdr:nvSpPr>
            <xdr:cNvPr id="45074" name="Group Box 18" hidden="1">
              <a:extLst>
                <a:ext uri="{63B3BB69-23CF-44E3-9099-C40C66FF867C}">
                  <a14:compatExt spid="_x0000_s4507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Status Code 2</a:t>
              </a:r>
            </a:p>
          </xdr:txBody>
        </xdr:sp>
        <xdr:clientData/>
      </xdr:twoCellAnchor>
    </mc:Choice>
    <mc:Fallback/>
  </mc:AlternateContent>
  <xdr:twoCellAnchor>
    <xdr:from>
      <xdr:col>9</xdr:col>
      <xdr:colOff>1</xdr:colOff>
      <xdr:row>158</xdr:row>
      <xdr:rowOff>107574</xdr:rowOff>
    </xdr:from>
    <xdr:to>
      <xdr:col>12</xdr:col>
      <xdr:colOff>0</xdr:colOff>
      <xdr:row>178</xdr:row>
      <xdr:rowOff>8965</xdr:rowOff>
    </xdr:to>
    <xdr:grpSp>
      <xdr:nvGrpSpPr>
        <xdr:cNvPr id="47" name="Group 46"/>
        <xdr:cNvGrpSpPr/>
      </xdr:nvGrpSpPr>
      <xdr:grpSpPr>
        <a:xfrm>
          <a:off x="8713695" y="29135292"/>
          <a:ext cx="5190564" cy="3576920"/>
          <a:chOff x="8713695" y="29135292"/>
          <a:chExt cx="5190564" cy="3576920"/>
        </a:xfrm>
      </xdr:grpSpPr>
      <xdr:sp macro="" textlink="">
        <xdr:nvSpPr>
          <xdr:cNvPr id="73" name="TextBox 72">
            <a:hlinkClick xmlns:r="http://schemas.openxmlformats.org/officeDocument/2006/relationships" r:id="rId13"/>
            <a:extLst>
              <a:ext uri="{FF2B5EF4-FFF2-40B4-BE49-F238E27FC236}">
                <a16:creationId xmlns:a16="http://schemas.microsoft.com/office/drawing/2014/main" id="{00000000-0008-0000-0A00-000034000000}"/>
              </a:ext>
            </a:extLst>
          </xdr:cNvPr>
          <xdr:cNvSpPr txBox="1"/>
        </xdr:nvSpPr>
        <xdr:spPr>
          <a:xfrm>
            <a:off x="8715488" y="29135292"/>
            <a:ext cx="5188769" cy="546398"/>
          </a:xfrm>
          <a:prstGeom prst="rect">
            <a:avLst/>
          </a:prstGeom>
          <a:solidFill>
            <a:schemeClr val="accent1">
              <a:lumMod val="7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aseline="0">
                <a:solidFill>
                  <a:schemeClr val="bg1"/>
                </a:solidFill>
                <a:latin typeface="+mj-lt"/>
                <a:cs typeface="Segoe UI Semilight" panose="020B0402040204020203" pitchFamily="34" charset="0"/>
              </a:rPr>
              <a:t>Status Code 2</a:t>
            </a:r>
          </a:p>
        </xdr:txBody>
      </xdr:sp>
      <xdr:graphicFrame macro="">
        <xdr:nvGraphicFramePr>
          <xdr:cNvPr id="38" name="Chart 37"/>
          <xdr:cNvGraphicFramePr/>
        </xdr:nvGraphicFramePr>
        <xdr:xfrm>
          <a:off x="8713695" y="29686623"/>
          <a:ext cx="5190564" cy="3025589"/>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3</xdr:col>
      <xdr:colOff>562535</xdr:colOff>
      <xdr:row>157</xdr:row>
      <xdr:rowOff>170322</xdr:rowOff>
    </xdr:from>
    <xdr:to>
      <xdr:col>7</xdr:col>
      <xdr:colOff>0</xdr:colOff>
      <xdr:row>177</xdr:row>
      <xdr:rowOff>44821</xdr:rowOff>
    </xdr:to>
    <xdr:grpSp>
      <xdr:nvGrpSpPr>
        <xdr:cNvPr id="46" name="Group 45"/>
        <xdr:cNvGrpSpPr/>
      </xdr:nvGrpSpPr>
      <xdr:grpSpPr>
        <a:xfrm>
          <a:off x="2749923" y="29018746"/>
          <a:ext cx="5192806" cy="3550028"/>
          <a:chOff x="2749923" y="29018746"/>
          <a:chExt cx="5192806" cy="3550028"/>
        </a:xfrm>
      </xdr:grpSpPr>
      <xdr:sp macro="" textlink="">
        <xdr:nvSpPr>
          <xdr:cNvPr id="70" name="TextBox 69">
            <a:hlinkClick xmlns:r="http://schemas.openxmlformats.org/officeDocument/2006/relationships" r:id="rId15"/>
            <a:extLst>
              <a:ext uri="{FF2B5EF4-FFF2-40B4-BE49-F238E27FC236}">
                <a16:creationId xmlns:a16="http://schemas.microsoft.com/office/drawing/2014/main" id="{00000000-0008-0000-0A00-000034000000}"/>
              </a:ext>
            </a:extLst>
          </xdr:cNvPr>
          <xdr:cNvSpPr txBox="1"/>
        </xdr:nvSpPr>
        <xdr:spPr>
          <a:xfrm>
            <a:off x="2749924" y="29018746"/>
            <a:ext cx="5192804" cy="532570"/>
          </a:xfrm>
          <a:prstGeom prst="rect">
            <a:avLst/>
          </a:prstGeom>
          <a:solidFill>
            <a:schemeClr val="accent1">
              <a:lumMod val="7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aseline="0">
                <a:solidFill>
                  <a:schemeClr val="bg1"/>
                </a:solidFill>
                <a:latin typeface="+mj-lt"/>
                <a:cs typeface="Segoe UI Semilight" panose="020B0402040204020203" pitchFamily="34" charset="0"/>
              </a:rPr>
              <a:t>Dispatch Date</a:t>
            </a:r>
            <a:endParaRPr lang="en-US" sz="1600">
              <a:solidFill>
                <a:schemeClr val="bg1"/>
              </a:solidFill>
              <a:latin typeface="+mj-lt"/>
              <a:cs typeface="Segoe UI Semilight" panose="020B0402040204020203" pitchFamily="34" charset="0"/>
            </a:endParaRPr>
          </a:p>
        </xdr:txBody>
      </xdr:sp>
      <xdr:graphicFrame macro="">
        <xdr:nvGraphicFramePr>
          <xdr:cNvPr id="39" name="Chart 38"/>
          <xdr:cNvGraphicFramePr/>
        </xdr:nvGraphicFramePr>
        <xdr:xfrm>
          <a:off x="2749923" y="29543187"/>
          <a:ext cx="5192806" cy="3025587"/>
        </xdr:xfrm>
        <a:graphic>
          <a:graphicData uri="http://schemas.openxmlformats.org/drawingml/2006/chart">
            <c:chart xmlns:c="http://schemas.openxmlformats.org/drawingml/2006/chart" xmlns:r="http://schemas.openxmlformats.org/officeDocument/2006/relationships" r:id="rId16"/>
          </a:graphicData>
        </a:graphic>
      </xdr:graphicFrame>
    </xdr:grpSp>
    <xdr:clientData/>
  </xdr:twoCellAnchor>
  <mc:AlternateContent xmlns:mc="http://schemas.openxmlformats.org/markup-compatibility/2006">
    <mc:Choice xmlns:a14="http://schemas.microsoft.com/office/drawing/2010/main" Requires="a14">
      <xdr:twoCellAnchor editAs="absolute">
        <xdr:from>
          <xdr:col>10</xdr:col>
          <xdr:colOff>640080</xdr:colOff>
          <xdr:row>1</xdr:row>
          <xdr:rowOff>15240</xdr:rowOff>
        </xdr:from>
        <xdr:to>
          <xdr:col>11</xdr:col>
          <xdr:colOff>274320</xdr:colOff>
          <xdr:row>3</xdr:row>
          <xdr:rowOff>45720</xdr:rowOff>
        </xdr:to>
        <xdr:sp macro="" textlink="">
          <xdr:nvSpPr>
            <xdr:cNvPr id="45075" name="Button 19" hidden="1">
              <a:extLst>
                <a:ext uri="{63B3BB69-23CF-44E3-9099-C40C66FF867C}">
                  <a14:compatExt spid="_x0000_s4507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Create PDF</a:t>
              </a:r>
            </a:p>
          </xdr:txBody>
        </xdr:sp>
        <xdr:clientData fPrintsWithSheet="0"/>
      </xdr:twoCellAnchor>
    </mc:Choice>
    <mc:Fallback/>
  </mc:AlternateContent>
  <xdr:twoCellAnchor>
    <xdr:from>
      <xdr:col>3</xdr:col>
      <xdr:colOff>562535</xdr:colOff>
      <xdr:row>95</xdr:row>
      <xdr:rowOff>107571</xdr:rowOff>
    </xdr:from>
    <xdr:to>
      <xdr:col>7</xdr:col>
      <xdr:colOff>0</xdr:colOff>
      <xdr:row>114</xdr:row>
      <xdr:rowOff>152399</xdr:rowOff>
    </xdr:to>
    <xdr:grpSp>
      <xdr:nvGrpSpPr>
        <xdr:cNvPr id="44" name="Group 43"/>
        <xdr:cNvGrpSpPr/>
      </xdr:nvGrpSpPr>
      <xdr:grpSpPr>
        <a:xfrm>
          <a:off x="2749923" y="17660465"/>
          <a:ext cx="5192806" cy="3541063"/>
          <a:chOff x="2749923" y="17660465"/>
          <a:chExt cx="5192806" cy="3541063"/>
        </a:xfrm>
      </xdr:grpSpPr>
      <xdr:sp macro="" textlink="">
        <xdr:nvSpPr>
          <xdr:cNvPr id="59" name="TextBox 58">
            <a:hlinkClick xmlns:r="http://schemas.openxmlformats.org/officeDocument/2006/relationships" r:id="rId17"/>
            <a:extLst>
              <a:ext uri="{FF2B5EF4-FFF2-40B4-BE49-F238E27FC236}">
                <a16:creationId xmlns:a16="http://schemas.microsoft.com/office/drawing/2014/main" id="{00000000-0008-0000-0A00-000034000000}"/>
              </a:ext>
            </a:extLst>
          </xdr:cNvPr>
          <xdr:cNvSpPr txBox="1"/>
        </xdr:nvSpPr>
        <xdr:spPr>
          <a:xfrm>
            <a:off x="2749924" y="17660465"/>
            <a:ext cx="5192804" cy="532570"/>
          </a:xfrm>
          <a:prstGeom prst="rect">
            <a:avLst/>
          </a:prstGeom>
          <a:solidFill>
            <a:schemeClr val="accent1">
              <a:lumMod val="7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aseline="0">
                <a:solidFill>
                  <a:schemeClr val="bg1"/>
                </a:solidFill>
                <a:latin typeface="+mj-lt"/>
                <a:cs typeface="Segoe UI Semilight" panose="020B0402040204020203" pitchFamily="34" charset="0"/>
              </a:rPr>
              <a:t>Cycle</a:t>
            </a:r>
            <a:endParaRPr lang="en-US" sz="1600">
              <a:solidFill>
                <a:schemeClr val="bg1"/>
              </a:solidFill>
              <a:latin typeface="+mj-lt"/>
              <a:cs typeface="Segoe UI Semilight" panose="020B0402040204020203" pitchFamily="34" charset="0"/>
            </a:endParaRPr>
          </a:p>
        </xdr:txBody>
      </xdr:sp>
      <xdr:graphicFrame macro="">
        <xdr:nvGraphicFramePr>
          <xdr:cNvPr id="40" name="Chart 39"/>
          <xdr:cNvGraphicFramePr/>
        </xdr:nvGraphicFramePr>
        <xdr:xfrm>
          <a:off x="2749923" y="18193870"/>
          <a:ext cx="5192806" cy="3007658"/>
        </xdr:xfrm>
        <a:graphic>
          <a:graphicData uri="http://schemas.openxmlformats.org/drawingml/2006/chart">
            <c:chart xmlns:c="http://schemas.openxmlformats.org/drawingml/2006/chart" xmlns:r="http://schemas.openxmlformats.org/officeDocument/2006/relationships" r:id="rId18"/>
          </a:graphicData>
        </a:graphic>
      </xdr:graphicFrame>
    </xdr:grpSp>
    <xdr:clientData/>
  </xdr:twoCellAnchor>
  <xdr:twoCellAnchor>
    <xdr:from>
      <xdr:col>8</xdr:col>
      <xdr:colOff>376517</xdr:colOff>
      <xdr:row>6</xdr:row>
      <xdr:rowOff>107576</xdr:rowOff>
    </xdr:from>
    <xdr:to>
      <xdr:col>11</xdr:col>
      <xdr:colOff>1721223</xdr:colOff>
      <xdr:row>9</xdr:row>
      <xdr:rowOff>23680</xdr:rowOff>
    </xdr:to>
    <xdr:sp macro="" textlink="">
      <xdr:nvSpPr>
        <xdr:cNvPr id="80" name="TextBox 79">
          <a:hlinkClick xmlns:r="http://schemas.openxmlformats.org/officeDocument/2006/relationships" r:id="rId19"/>
          <a:extLst>
            <a:ext uri="{FF2B5EF4-FFF2-40B4-BE49-F238E27FC236}">
              <a16:creationId xmlns:a16="http://schemas.microsoft.com/office/drawing/2014/main" id="{00000000-0008-0000-0A00-000034000000}"/>
            </a:ext>
          </a:extLst>
        </xdr:cNvPr>
        <xdr:cNvSpPr txBox="1"/>
      </xdr:nvSpPr>
      <xdr:spPr>
        <a:xfrm>
          <a:off x="8704729" y="1272988"/>
          <a:ext cx="5190565" cy="543633"/>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aseline="0">
              <a:solidFill>
                <a:sysClr val="windowText" lastClr="000000"/>
              </a:solidFill>
              <a:latin typeface="+mj-lt"/>
              <a:cs typeface="Segoe UI Semilight" panose="020B0402040204020203" pitchFamily="34" charset="0"/>
            </a:rPr>
            <a:t>Priority Batches Summary Table by SKU No.</a:t>
          </a:r>
          <a:endParaRPr lang="en-US" sz="1600">
            <a:solidFill>
              <a:sysClr val="windowText" lastClr="000000"/>
            </a:solidFill>
            <a:latin typeface="+mj-lt"/>
            <a:cs typeface="Segoe UI Semilight" panose="020B0402040204020203"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8</xdr:col>
          <xdr:colOff>182880</xdr:colOff>
          <xdr:row>5</xdr:row>
          <xdr:rowOff>121920</xdr:rowOff>
        </xdr:from>
        <xdr:to>
          <xdr:col>12</xdr:col>
          <xdr:colOff>167640</xdr:colOff>
          <xdr:row>35</xdr:row>
          <xdr:rowOff>114300</xdr:rowOff>
        </xdr:to>
        <xdr:sp macro="" textlink="">
          <xdr:nvSpPr>
            <xdr:cNvPr id="45076" name="Group Box 20" hidden="1">
              <a:extLst>
                <a:ext uri="{63B3BB69-23CF-44E3-9099-C40C66FF867C}">
                  <a14:compatExt spid="_x0000_s45076"/>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Priority Batches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220980</xdr:colOff>
          <xdr:row>23</xdr:row>
          <xdr:rowOff>30480</xdr:rowOff>
        </xdr:from>
        <xdr:to>
          <xdr:col>3</xdr:col>
          <xdr:colOff>182880</xdr:colOff>
          <xdr:row>140</xdr:row>
          <xdr:rowOff>167640</xdr:rowOff>
        </xdr:to>
        <xdr:sp macro="" textlink="">
          <xdr:nvSpPr>
            <xdr:cNvPr id="45077" name="Group Box 21" hidden="1">
              <a:extLst>
                <a:ext uri="{63B3BB69-23CF-44E3-9099-C40C66FF867C}">
                  <a14:compatExt spid="_x0000_s4507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Warehouse Slicers</a:t>
              </a:r>
            </a:p>
          </xdr:txBody>
        </xdr:sp>
        <xdr:clientData/>
      </xdr:twoCellAnchor>
    </mc:Choice>
    <mc:Fallback/>
  </mc:AlternateContent>
  <xdr:twoCellAnchor>
    <xdr:from>
      <xdr:col>1</xdr:col>
      <xdr:colOff>2</xdr:colOff>
      <xdr:row>11</xdr:row>
      <xdr:rowOff>0</xdr:rowOff>
    </xdr:from>
    <xdr:to>
      <xdr:col>3</xdr:col>
      <xdr:colOff>1694</xdr:colOff>
      <xdr:row>21</xdr:row>
      <xdr:rowOff>44824</xdr:rowOff>
    </xdr:to>
    <xdr:graphicFrame macro="">
      <xdr:nvGraphicFramePr>
        <xdr:cNvPr id="43" name="Chart 4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xdr:col>
      <xdr:colOff>1</xdr:colOff>
      <xdr:row>24</xdr:row>
      <xdr:rowOff>8965</xdr:rowOff>
    </xdr:from>
    <xdr:to>
      <xdr:col>3</xdr:col>
      <xdr:colOff>0</xdr:colOff>
      <xdr:row>27</xdr:row>
      <xdr:rowOff>3652</xdr:rowOff>
    </xdr:to>
    <xdr:sp macro="" textlink="">
      <xdr:nvSpPr>
        <xdr:cNvPr id="86" name="TextBox 85">
          <a:extLst>
            <a:ext uri="{FF2B5EF4-FFF2-40B4-BE49-F238E27FC236}">
              <a16:creationId xmlns:a16="http://schemas.microsoft.com/office/drawing/2014/main" id="{00000000-0008-0000-0A00-000034000000}"/>
            </a:ext>
          </a:extLst>
        </xdr:cNvPr>
        <xdr:cNvSpPr txBox="1"/>
      </xdr:nvSpPr>
      <xdr:spPr>
        <a:xfrm>
          <a:off x="385483" y="4563036"/>
          <a:ext cx="1801905" cy="532569"/>
        </a:xfrm>
        <a:prstGeom prst="rect">
          <a:avLst/>
        </a:prstGeom>
        <a:solidFill>
          <a:schemeClr val="accent1">
            <a:lumMod val="7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chemeClr val="bg1"/>
              </a:solidFill>
              <a:latin typeface="+mj-lt"/>
              <a:cs typeface="Segoe UI Semilight" panose="020B0402040204020203" pitchFamily="34" charset="0"/>
            </a:rPr>
            <a:t>Warehouse</a:t>
          </a:r>
          <a:r>
            <a:rPr lang="en-US" sz="1600" baseline="0">
              <a:solidFill>
                <a:schemeClr val="bg1"/>
              </a:solidFill>
              <a:latin typeface="+mj-lt"/>
              <a:cs typeface="Segoe UI Semilight" panose="020B0402040204020203" pitchFamily="34" charset="0"/>
            </a:rPr>
            <a:t> Slicers</a:t>
          </a:r>
          <a:endParaRPr lang="en-US" sz="1600">
            <a:solidFill>
              <a:schemeClr val="bg1"/>
            </a:solidFill>
            <a:latin typeface="+mj-lt"/>
            <a:cs typeface="Segoe UI Semilight" panose="020B0402040204020203"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11</xdr:col>
          <xdr:colOff>411480</xdr:colOff>
          <xdr:row>1</xdr:row>
          <xdr:rowOff>0</xdr:rowOff>
        </xdr:from>
        <xdr:to>
          <xdr:col>12</xdr:col>
          <xdr:colOff>60960</xdr:colOff>
          <xdr:row>3</xdr:row>
          <xdr:rowOff>38100</xdr:rowOff>
        </xdr:to>
        <xdr:sp macro="" textlink="">
          <xdr:nvSpPr>
            <xdr:cNvPr id="45079" name="Button 23" hidden="1">
              <a:extLst>
                <a:ext uri="{63B3BB69-23CF-44E3-9099-C40C66FF867C}">
                  <a14:compatExt spid="_x0000_s4507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Priority Batches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182880</xdr:colOff>
          <xdr:row>184</xdr:row>
          <xdr:rowOff>99060</xdr:rowOff>
        </xdr:from>
        <xdr:to>
          <xdr:col>12</xdr:col>
          <xdr:colOff>167640</xdr:colOff>
          <xdr:row>212</xdr:row>
          <xdr:rowOff>15240</xdr:rowOff>
        </xdr:to>
        <xdr:sp macro="" textlink="">
          <xdr:nvSpPr>
            <xdr:cNvPr id="45080" name="Group Box 24" hidden="1">
              <a:extLst>
                <a:ext uri="{63B3BB69-23CF-44E3-9099-C40C66FF867C}">
                  <a14:compatExt spid="_x0000_s4508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Tier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182880</xdr:colOff>
          <xdr:row>213</xdr:row>
          <xdr:rowOff>30480</xdr:rowOff>
        </xdr:from>
        <xdr:to>
          <xdr:col>12</xdr:col>
          <xdr:colOff>167640</xdr:colOff>
          <xdr:row>242</xdr:row>
          <xdr:rowOff>7620</xdr:rowOff>
        </xdr:to>
        <xdr:sp macro="" textlink="">
          <xdr:nvSpPr>
            <xdr:cNvPr id="45081" name="Group Box 25" hidden="1">
              <a:extLst>
                <a:ext uri="{63B3BB69-23CF-44E3-9099-C40C66FF867C}">
                  <a14:compatExt spid="_x0000_s4508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SKU Segmentation</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182880</xdr:colOff>
          <xdr:row>243</xdr:row>
          <xdr:rowOff>83820</xdr:rowOff>
        </xdr:from>
        <xdr:to>
          <xdr:col>12</xdr:col>
          <xdr:colOff>167640</xdr:colOff>
          <xdr:row>269</xdr:row>
          <xdr:rowOff>160020</xdr:rowOff>
        </xdr:to>
        <xdr:sp macro="" textlink="">
          <xdr:nvSpPr>
            <xdr:cNvPr id="45082" name="Group Box 26" hidden="1">
              <a:extLst>
                <a:ext uri="{63B3BB69-23CF-44E3-9099-C40C66FF867C}">
                  <a14:compatExt spid="_x0000_s4508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Cross Dock Required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403860</xdr:colOff>
          <xdr:row>246</xdr:row>
          <xdr:rowOff>38100</xdr:rowOff>
        </xdr:from>
        <xdr:to>
          <xdr:col>7</xdr:col>
          <xdr:colOff>213360</xdr:colOff>
          <xdr:row>294</xdr:row>
          <xdr:rowOff>53340</xdr:rowOff>
        </xdr:to>
        <xdr:sp macro="" textlink="">
          <xdr:nvSpPr>
            <xdr:cNvPr id="45083" name="Group Box 27" hidden="1">
              <a:extLst>
                <a:ext uri="{63B3BB69-23CF-44E3-9099-C40C66FF867C}">
                  <a14:compatExt spid="_x0000_s4508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End Market</a:t>
              </a:r>
            </a:p>
          </xdr:txBody>
        </xdr:sp>
        <xdr:clientData/>
      </xdr:twoCellAnchor>
    </mc:Choice>
    <mc:Fallback/>
  </mc:AlternateContent>
  <xdr:twoCellAnchor>
    <xdr:from>
      <xdr:col>9</xdr:col>
      <xdr:colOff>0</xdr:colOff>
      <xdr:row>185</xdr:row>
      <xdr:rowOff>107571</xdr:rowOff>
    </xdr:from>
    <xdr:to>
      <xdr:col>11</xdr:col>
      <xdr:colOff>1730186</xdr:colOff>
      <xdr:row>205</xdr:row>
      <xdr:rowOff>8965</xdr:rowOff>
    </xdr:to>
    <xdr:grpSp>
      <xdr:nvGrpSpPr>
        <xdr:cNvPr id="49" name="Group 48"/>
        <xdr:cNvGrpSpPr/>
      </xdr:nvGrpSpPr>
      <xdr:grpSpPr>
        <a:xfrm>
          <a:off x="8713694" y="34065877"/>
          <a:ext cx="5190563" cy="3576923"/>
          <a:chOff x="8713694" y="34065877"/>
          <a:chExt cx="5190563" cy="3576923"/>
        </a:xfrm>
      </xdr:grpSpPr>
      <xdr:sp macro="" textlink="">
        <xdr:nvSpPr>
          <xdr:cNvPr id="74" name="TextBox 73">
            <a:hlinkClick xmlns:r="http://schemas.openxmlformats.org/officeDocument/2006/relationships" r:id="rId21"/>
            <a:extLst>
              <a:ext uri="{FF2B5EF4-FFF2-40B4-BE49-F238E27FC236}">
                <a16:creationId xmlns:a16="http://schemas.microsoft.com/office/drawing/2014/main" id="{00000000-0008-0000-0A00-000034000000}"/>
              </a:ext>
            </a:extLst>
          </xdr:cNvPr>
          <xdr:cNvSpPr txBox="1"/>
        </xdr:nvSpPr>
        <xdr:spPr>
          <a:xfrm>
            <a:off x="8715488" y="34065877"/>
            <a:ext cx="5188769" cy="532569"/>
          </a:xfrm>
          <a:prstGeom prst="rect">
            <a:avLst/>
          </a:prstGeom>
          <a:solidFill>
            <a:schemeClr val="tx1">
              <a:lumMod val="50000"/>
              <a:lumOff val="5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aseline="0">
                <a:solidFill>
                  <a:schemeClr val="bg1"/>
                </a:solidFill>
                <a:latin typeface="+mj-lt"/>
                <a:cs typeface="Segoe UI Semilight" panose="020B0402040204020203" pitchFamily="34" charset="0"/>
              </a:rPr>
              <a:t>Tier</a:t>
            </a:r>
            <a:endParaRPr lang="en-US" sz="1600">
              <a:solidFill>
                <a:schemeClr val="bg1"/>
              </a:solidFill>
              <a:latin typeface="+mj-lt"/>
              <a:cs typeface="Segoe UI Semilight" panose="020B0402040204020203" pitchFamily="34" charset="0"/>
            </a:endParaRPr>
          </a:p>
        </xdr:txBody>
      </xdr:sp>
      <xdr:graphicFrame macro="">
        <xdr:nvGraphicFramePr>
          <xdr:cNvPr id="8" name="Chart 7"/>
          <xdr:cNvGraphicFramePr/>
        </xdr:nvGraphicFramePr>
        <xdr:xfrm>
          <a:off x="8713694" y="34590316"/>
          <a:ext cx="5181599" cy="3052484"/>
        </xdr:xfrm>
        <a:graphic>
          <a:graphicData uri="http://schemas.openxmlformats.org/drawingml/2006/chart">
            <c:chart xmlns:c="http://schemas.openxmlformats.org/drawingml/2006/chart" xmlns:r="http://schemas.openxmlformats.org/officeDocument/2006/relationships" r:id="rId22"/>
          </a:graphicData>
        </a:graphic>
      </xdr:graphicFrame>
    </xdr:grpSp>
    <xdr:clientData/>
  </xdr:twoCellAnchor>
  <xdr:twoCellAnchor>
    <xdr:from>
      <xdr:col>9</xdr:col>
      <xdr:colOff>1</xdr:colOff>
      <xdr:row>214</xdr:row>
      <xdr:rowOff>107571</xdr:rowOff>
    </xdr:from>
    <xdr:to>
      <xdr:col>12</xdr:col>
      <xdr:colOff>0</xdr:colOff>
      <xdr:row>233</xdr:row>
      <xdr:rowOff>125505</xdr:rowOff>
    </xdr:to>
    <xdr:grpSp>
      <xdr:nvGrpSpPr>
        <xdr:cNvPr id="51" name="Group 50"/>
        <xdr:cNvGrpSpPr/>
      </xdr:nvGrpSpPr>
      <xdr:grpSpPr>
        <a:xfrm>
          <a:off x="8713695" y="39355053"/>
          <a:ext cx="5190564" cy="3514170"/>
          <a:chOff x="8713695" y="39355053"/>
          <a:chExt cx="5190564" cy="3514170"/>
        </a:xfrm>
      </xdr:grpSpPr>
      <xdr:sp macro="" textlink="">
        <xdr:nvSpPr>
          <xdr:cNvPr id="75" name="TextBox 74">
            <a:hlinkClick xmlns:r="http://schemas.openxmlformats.org/officeDocument/2006/relationships" r:id="rId23"/>
            <a:extLst>
              <a:ext uri="{FF2B5EF4-FFF2-40B4-BE49-F238E27FC236}">
                <a16:creationId xmlns:a16="http://schemas.microsoft.com/office/drawing/2014/main" id="{00000000-0008-0000-0A00-000034000000}"/>
              </a:ext>
            </a:extLst>
          </xdr:cNvPr>
          <xdr:cNvSpPr txBox="1"/>
        </xdr:nvSpPr>
        <xdr:spPr>
          <a:xfrm>
            <a:off x="8715488" y="39355053"/>
            <a:ext cx="5188769" cy="532570"/>
          </a:xfrm>
          <a:prstGeom prst="rect">
            <a:avLst/>
          </a:prstGeom>
          <a:solidFill>
            <a:schemeClr val="tx1">
              <a:lumMod val="50000"/>
              <a:lumOff val="5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aseline="0">
                <a:solidFill>
                  <a:schemeClr val="bg1"/>
                </a:solidFill>
                <a:latin typeface="+mj-lt"/>
                <a:cs typeface="Segoe UI Semilight" panose="020B0402040204020203" pitchFamily="34" charset="0"/>
              </a:rPr>
              <a:t>SKU Segmentation</a:t>
            </a:r>
            <a:endParaRPr lang="en-US" sz="1600">
              <a:solidFill>
                <a:schemeClr val="bg1"/>
              </a:solidFill>
              <a:latin typeface="+mj-lt"/>
              <a:cs typeface="Segoe UI Semilight" panose="020B0402040204020203" pitchFamily="34" charset="0"/>
            </a:endParaRPr>
          </a:p>
        </xdr:txBody>
      </xdr:sp>
      <xdr:graphicFrame macro="">
        <xdr:nvGraphicFramePr>
          <xdr:cNvPr id="9" name="Chart 8"/>
          <xdr:cNvGraphicFramePr/>
        </xdr:nvGraphicFramePr>
        <xdr:xfrm>
          <a:off x="8713695" y="39879494"/>
          <a:ext cx="5190564" cy="2989729"/>
        </xdr:xfrm>
        <a:graphic>
          <a:graphicData uri="http://schemas.openxmlformats.org/drawingml/2006/chart">
            <c:chart xmlns:c="http://schemas.openxmlformats.org/drawingml/2006/chart" xmlns:r="http://schemas.openxmlformats.org/officeDocument/2006/relationships" r:id="rId24"/>
          </a:graphicData>
        </a:graphic>
      </xdr:graphicFrame>
    </xdr:grpSp>
    <xdr:clientData/>
  </xdr:twoCellAnchor>
  <xdr:twoCellAnchor>
    <xdr:from>
      <xdr:col>8</xdr:col>
      <xdr:colOff>385481</xdr:colOff>
      <xdr:row>244</xdr:row>
      <xdr:rowOff>107571</xdr:rowOff>
    </xdr:from>
    <xdr:to>
      <xdr:col>12</xdr:col>
      <xdr:colOff>0</xdr:colOff>
      <xdr:row>264</xdr:row>
      <xdr:rowOff>17930</xdr:rowOff>
    </xdr:to>
    <xdr:grpSp>
      <xdr:nvGrpSpPr>
        <xdr:cNvPr id="52" name="Group 51"/>
        <xdr:cNvGrpSpPr/>
      </xdr:nvGrpSpPr>
      <xdr:grpSpPr>
        <a:xfrm>
          <a:off x="8713693" y="44823524"/>
          <a:ext cx="5190566" cy="3675535"/>
          <a:chOff x="8713693" y="44823524"/>
          <a:chExt cx="5190566" cy="3675535"/>
        </a:xfrm>
      </xdr:grpSpPr>
      <xdr:sp macro="" textlink="">
        <xdr:nvSpPr>
          <xdr:cNvPr id="76" name="TextBox 75">
            <a:hlinkClick xmlns:r="http://schemas.openxmlformats.org/officeDocument/2006/relationships" r:id="rId25"/>
            <a:extLst>
              <a:ext uri="{FF2B5EF4-FFF2-40B4-BE49-F238E27FC236}">
                <a16:creationId xmlns:a16="http://schemas.microsoft.com/office/drawing/2014/main" id="{00000000-0008-0000-0A00-000034000000}"/>
              </a:ext>
            </a:extLst>
          </xdr:cNvPr>
          <xdr:cNvSpPr txBox="1"/>
        </xdr:nvSpPr>
        <xdr:spPr>
          <a:xfrm>
            <a:off x="8715488" y="44823524"/>
            <a:ext cx="5188769" cy="532569"/>
          </a:xfrm>
          <a:prstGeom prst="rect">
            <a:avLst/>
          </a:prstGeom>
          <a:solidFill>
            <a:schemeClr val="tx1">
              <a:lumMod val="50000"/>
              <a:lumOff val="5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aseline="0">
                <a:solidFill>
                  <a:schemeClr val="bg1"/>
                </a:solidFill>
                <a:latin typeface="+mj-lt"/>
                <a:cs typeface="Segoe UI Semilight" panose="020B0402040204020203" pitchFamily="34" charset="0"/>
              </a:rPr>
              <a:t>Cross Dock Required</a:t>
            </a:r>
            <a:endParaRPr lang="en-US" sz="1600">
              <a:solidFill>
                <a:schemeClr val="bg1"/>
              </a:solidFill>
              <a:latin typeface="+mj-lt"/>
              <a:cs typeface="Segoe UI Semilight" panose="020B0402040204020203" pitchFamily="34" charset="0"/>
            </a:endParaRPr>
          </a:p>
        </xdr:txBody>
      </xdr:sp>
      <xdr:graphicFrame macro="">
        <xdr:nvGraphicFramePr>
          <xdr:cNvPr id="10" name="Chart 9"/>
          <xdr:cNvGraphicFramePr/>
        </xdr:nvGraphicFramePr>
        <xdr:xfrm>
          <a:off x="8713693" y="45356929"/>
          <a:ext cx="5190566" cy="3142130"/>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4</xdr:col>
      <xdr:colOff>0</xdr:colOff>
      <xdr:row>247</xdr:row>
      <xdr:rowOff>107571</xdr:rowOff>
    </xdr:from>
    <xdr:to>
      <xdr:col>7</xdr:col>
      <xdr:colOff>0</xdr:colOff>
      <xdr:row>266</xdr:row>
      <xdr:rowOff>161363</xdr:rowOff>
    </xdr:to>
    <xdr:grpSp>
      <xdr:nvGrpSpPr>
        <xdr:cNvPr id="53" name="Group 52"/>
        <xdr:cNvGrpSpPr/>
      </xdr:nvGrpSpPr>
      <xdr:grpSpPr>
        <a:xfrm>
          <a:off x="2752165" y="45451053"/>
          <a:ext cx="5190564" cy="3550028"/>
          <a:chOff x="2752165" y="45451053"/>
          <a:chExt cx="5190564" cy="3550028"/>
        </a:xfrm>
      </xdr:grpSpPr>
      <xdr:sp macro="" textlink="">
        <xdr:nvSpPr>
          <xdr:cNvPr id="79" name="TextBox 78">
            <a:hlinkClick xmlns:r="http://schemas.openxmlformats.org/officeDocument/2006/relationships" r:id="rId27"/>
            <a:extLst>
              <a:ext uri="{FF2B5EF4-FFF2-40B4-BE49-F238E27FC236}">
                <a16:creationId xmlns:a16="http://schemas.microsoft.com/office/drawing/2014/main" id="{00000000-0008-0000-0A00-000034000000}"/>
              </a:ext>
            </a:extLst>
          </xdr:cNvPr>
          <xdr:cNvSpPr txBox="1"/>
        </xdr:nvSpPr>
        <xdr:spPr>
          <a:xfrm>
            <a:off x="2753959" y="45451053"/>
            <a:ext cx="5188768" cy="532570"/>
          </a:xfrm>
          <a:prstGeom prst="rect">
            <a:avLst/>
          </a:prstGeom>
          <a:solidFill>
            <a:schemeClr val="tx1">
              <a:lumMod val="50000"/>
              <a:lumOff val="5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aseline="0">
                <a:solidFill>
                  <a:schemeClr val="bg1"/>
                </a:solidFill>
                <a:latin typeface="+mj-lt"/>
                <a:cs typeface="Segoe UI Semilight" panose="020B0402040204020203" pitchFamily="34" charset="0"/>
              </a:rPr>
              <a:t>End Market</a:t>
            </a:r>
            <a:endParaRPr lang="en-US" sz="1600">
              <a:solidFill>
                <a:schemeClr val="bg1"/>
              </a:solidFill>
              <a:latin typeface="+mj-lt"/>
              <a:cs typeface="Segoe UI Semilight" panose="020B0402040204020203" pitchFamily="34" charset="0"/>
            </a:endParaRPr>
          </a:p>
        </xdr:txBody>
      </xdr:sp>
      <xdr:graphicFrame macro="">
        <xdr:nvGraphicFramePr>
          <xdr:cNvPr id="12" name="Chart 11"/>
          <xdr:cNvGraphicFramePr/>
        </xdr:nvGraphicFramePr>
        <xdr:xfrm>
          <a:off x="2752165" y="45984458"/>
          <a:ext cx="5190564" cy="3016623"/>
        </xdr:xfrm>
        <a:graphic>
          <a:graphicData uri="http://schemas.openxmlformats.org/drawingml/2006/chart">
            <c:chart xmlns:c="http://schemas.openxmlformats.org/drawingml/2006/chart" xmlns:r="http://schemas.openxmlformats.org/officeDocument/2006/relationships" r:id="rId28"/>
          </a:graphicData>
        </a:graphic>
      </xdr:graphicFrame>
    </xdr:grpSp>
    <xdr:clientData/>
  </xdr:twoCellAnchor>
</xdr:wsDr>
</file>

<file path=xl/drawings/drawing7.xml><?xml version="1.0" encoding="utf-8"?>
<xdr:wsDr xmlns:xdr="http://schemas.openxmlformats.org/drawingml/2006/spreadsheetDrawing" xmlns:a="http://schemas.openxmlformats.org/drawingml/2006/main">
  <xdr:oneCellAnchor>
    <xdr:from>
      <xdr:col>9</xdr:col>
      <xdr:colOff>907142</xdr:colOff>
      <xdr:row>4</xdr:row>
      <xdr:rowOff>0</xdr:rowOff>
    </xdr:from>
    <xdr:ext cx="184731" cy="264560"/>
    <xdr:sp macro="" textlink="">
      <xdr:nvSpPr>
        <xdr:cNvPr id="2" name="TextBox 1">
          <a:extLst>
            <a:ext uri="{FF2B5EF4-FFF2-40B4-BE49-F238E27FC236}">
              <a16:creationId xmlns:a16="http://schemas.microsoft.com/office/drawing/2014/main" id="{92A251D9-5C26-48C7-981A-03F4AAACEF31}"/>
            </a:ext>
          </a:extLst>
        </xdr:cNvPr>
        <xdr:cNvSpPr txBox="1"/>
      </xdr:nvSpPr>
      <xdr:spPr>
        <a:xfrm>
          <a:off x="7627982" y="81534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mc:AlternateContent xmlns:mc="http://schemas.openxmlformats.org/markup-compatibility/2006">
    <mc:Choice xmlns:a14="http://schemas.microsoft.com/office/drawing/2010/main" Requires="a14">
      <xdr:twoCellAnchor editAs="oneCell">
        <xdr:from>
          <xdr:col>0</xdr:col>
          <xdr:colOff>457200</xdr:colOff>
          <xdr:row>5</xdr:row>
          <xdr:rowOff>144780</xdr:rowOff>
        </xdr:from>
        <xdr:to>
          <xdr:col>5</xdr:col>
          <xdr:colOff>266700</xdr:colOff>
          <xdr:row>41</xdr:row>
          <xdr:rowOff>83820</xdr:rowOff>
        </xdr:to>
        <xdr:sp macro="" textlink="">
          <xdr:nvSpPr>
            <xdr:cNvPr id="5121" name="Group Box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All Batches</a:t>
              </a:r>
            </a:p>
          </xdr:txBody>
        </xdr:sp>
        <xdr:clientData/>
      </xdr:twoCellAnchor>
    </mc:Choice>
    <mc:Fallback/>
  </mc:AlternateContent>
  <xdr:twoCellAnchor>
    <xdr:from>
      <xdr:col>0</xdr:col>
      <xdr:colOff>582706</xdr:colOff>
      <xdr:row>20</xdr:row>
      <xdr:rowOff>143435</xdr:rowOff>
    </xdr:from>
    <xdr:to>
      <xdr:col>5</xdr:col>
      <xdr:colOff>98613</xdr:colOff>
      <xdr:row>40</xdr:row>
      <xdr:rowOff>9831</xdr:rowOff>
    </xdr:to>
    <xdr:grpSp>
      <xdr:nvGrpSpPr>
        <xdr:cNvPr id="5" name="Group 4"/>
        <xdr:cNvGrpSpPr/>
      </xdr:nvGrpSpPr>
      <xdr:grpSpPr>
        <a:xfrm>
          <a:off x="582706" y="3908611"/>
          <a:ext cx="4285131" cy="3452279"/>
          <a:chOff x="582706" y="3908611"/>
          <a:chExt cx="4285131" cy="3452279"/>
        </a:xfrm>
      </xdr:grpSpPr>
      <xdr:graphicFrame macro="">
        <xdr:nvGraphicFramePr>
          <xdr:cNvPr id="4" name="Chart 3"/>
          <xdr:cNvGraphicFramePr/>
        </xdr:nvGraphicFramePr>
        <xdr:xfrm>
          <a:off x="586550" y="4416078"/>
          <a:ext cx="4281287" cy="2944812"/>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9" name="TextBox 8">
            <a:extLst>
              <a:ext uri="{FF2B5EF4-FFF2-40B4-BE49-F238E27FC236}">
                <a16:creationId xmlns:a16="http://schemas.microsoft.com/office/drawing/2014/main" id="{00000000-0008-0000-0A00-000034000000}"/>
              </a:ext>
            </a:extLst>
          </xdr:cNvPr>
          <xdr:cNvSpPr txBox="1"/>
        </xdr:nvSpPr>
        <xdr:spPr>
          <a:xfrm>
            <a:off x="582706" y="3908611"/>
            <a:ext cx="4285129" cy="532569"/>
          </a:xfrm>
          <a:prstGeom prst="rect">
            <a:avLst/>
          </a:prstGeom>
          <a:solidFill>
            <a:schemeClr val="accent1">
              <a:lumMod val="7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500">
                <a:solidFill>
                  <a:schemeClr val="bg1"/>
                </a:solidFill>
                <a:latin typeface="+mj-lt"/>
                <a:cs typeface="Segoe UI Semilight" panose="020B0402040204020203" pitchFamily="34" charset="0"/>
              </a:rPr>
              <a:t>Count of Batches by Product (All Batches)</a:t>
            </a:r>
          </a:p>
        </xdr:txBody>
      </xdr:sp>
    </xdr:grpSp>
    <xdr:clientData/>
  </xdr:twoCellAnchor>
  <xdr:twoCellAnchor>
    <xdr:from>
      <xdr:col>5</xdr:col>
      <xdr:colOff>726141</xdr:colOff>
      <xdr:row>20</xdr:row>
      <xdr:rowOff>134470</xdr:rowOff>
    </xdr:from>
    <xdr:to>
      <xdr:col>10</xdr:col>
      <xdr:colOff>251013</xdr:colOff>
      <xdr:row>39</xdr:row>
      <xdr:rowOff>179293</xdr:rowOff>
    </xdr:to>
    <xdr:grpSp>
      <xdr:nvGrpSpPr>
        <xdr:cNvPr id="6" name="Group 5"/>
        <xdr:cNvGrpSpPr/>
      </xdr:nvGrpSpPr>
      <xdr:grpSpPr>
        <a:xfrm>
          <a:off x="5495365" y="3899646"/>
          <a:ext cx="4294095" cy="3451412"/>
          <a:chOff x="5495365" y="3899646"/>
          <a:chExt cx="4294095" cy="3451412"/>
        </a:xfrm>
      </xdr:grpSpPr>
      <xdr:graphicFrame macro="">
        <xdr:nvGraphicFramePr>
          <xdr:cNvPr id="7" name="Chart 6"/>
          <xdr:cNvGraphicFramePr/>
        </xdr:nvGraphicFramePr>
        <xdr:xfrm>
          <a:off x="5495365" y="4397187"/>
          <a:ext cx="4294094" cy="2953871"/>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10" name="TextBox 9">
            <a:extLst>
              <a:ext uri="{FF2B5EF4-FFF2-40B4-BE49-F238E27FC236}">
                <a16:creationId xmlns:a16="http://schemas.microsoft.com/office/drawing/2014/main" id="{00000000-0008-0000-0A00-000034000000}"/>
              </a:ext>
            </a:extLst>
          </xdr:cNvPr>
          <xdr:cNvSpPr txBox="1"/>
        </xdr:nvSpPr>
        <xdr:spPr>
          <a:xfrm>
            <a:off x="5495365" y="3899646"/>
            <a:ext cx="4294095" cy="532801"/>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500" baseline="0">
                <a:solidFill>
                  <a:sysClr val="windowText" lastClr="000000"/>
                </a:solidFill>
                <a:latin typeface="+mj-lt"/>
                <a:cs typeface="Segoe UI Semilight" panose="020B0402040204020203" pitchFamily="34" charset="0"/>
              </a:rPr>
              <a:t>Counts of Batches by Product (</a:t>
            </a:r>
            <a:r>
              <a:rPr lang="en-US" sz="1500">
                <a:solidFill>
                  <a:sysClr val="windowText" lastClr="000000"/>
                </a:solidFill>
                <a:latin typeface="+mj-lt"/>
                <a:cs typeface="Segoe UI Semilight" panose="020B0402040204020203" pitchFamily="34" charset="0"/>
              </a:rPr>
              <a:t>Priority</a:t>
            </a:r>
            <a:r>
              <a:rPr lang="en-US" sz="1500" baseline="0">
                <a:solidFill>
                  <a:sysClr val="windowText" lastClr="000000"/>
                </a:solidFill>
                <a:latin typeface="+mj-lt"/>
                <a:cs typeface="Segoe UI Semilight" panose="020B0402040204020203" pitchFamily="34" charset="0"/>
              </a:rPr>
              <a:t> Batches Only)</a:t>
            </a:r>
            <a:endParaRPr lang="en-US" sz="1500">
              <a:solidFill>
                <a:sysClr val="windowText" lastClr="000000"/>
              </a:solidFill>
              <a:latin typeface="+mj-lt"/>
              <a:cs typeface="Segoe UI Semilight" panose="020B0402040204020203" pitchFamily="34" charset="0"/>
            </a:endParaRPr>
          </a:p>
        </xdr:txBody>
      </xdr:sp>
    </xdr:grpSp>
    <xdr:clientData/>
  </xdr:twoCellAnchor>
  <mc:AlternateContent xmlns:mc="http://schemas.openxmlformats.org/markup-compatibility/2006">
    <mc:Choice xmlns:a14="http://schemas.microsoft.com/office/drawing/2010/main" Requires="a14">
      <xdr:twoCellAnchor editAs="oneCell">
        <xdr:from>
          <xdr:col>5</xdr:col>
          <xdr:colOff>563880</xdr:colOff>
          <xdr:row>5</xdr:row>
          <xdr:rowOff>144780</xdr:rowOff>
        </xdr:from>
        <xdr:to>
          <xdr:col>10</xdr:col>
          <xdr:colOff>449580</xdr:colOff>
          <xdr:row>41</xdr:row>
          <xdr:rowOff>68580</xdr:rowOff>
        </xdr:to>
        <xdr:sp macro="" textlink="">
          <xdr:nvSpPr>
            <xdr:cNvPr id="5124" name="Group Box 4" hidden="1">
              <a:extLst>
                <a:ext uri="{63B3BB69-23CF-44E3-9099-C40C66FF867C}">
                  <a14:compatExt spid="_x0000_s512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Priority Batches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182880</xdr:colOff>
          <xdr:row>5</xdr:row>
          <xdr:rowOff>137160</xdr:rowOff>
        </xdr:from>
        <xdr:to>
          <xdr:col>19</xdr:col>
          <xdr:colOff>213360</xdr:colOff>
          <xdr:row>22</xdr:row>
          <xdr:rowOff>60960</xdr:rowOff>
        </xdr:to>
        <xdr:sp macro="" textlink="">
          <xdr:nvSpPr>
            <xdr:cNvPr id="5125" name="Group Box 5" hidden="1">
              <a:extLst>
                <a:ext uri="{63B3BB69-23CF-44E3-9099-C40C66FF867C}">
                  <a14:compatExt spid="_x0000_s512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Analysis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20</xdr:col>
          <xdr:colOff>586740</xdr:colOff>
          <xdr:row>0</xdr:row>
          <xdr:rowOff>160020</xdr:rowOff>
        </xdr:from>
        <xdr:to>
          <xdr:col>21</xdr:col>
          <xdr:colOff>533400</xdr:colOff>
          <xdr:row>2</xdr:row>
          <xdr:rowOff>167640</xdr:rowOff>
        </xdr:to>
        <xdr:sp macro="" textlink="">
          <xdr:nvSpPr>
            <xdr:cNvPr id="5126" name="Button 6" hidden="1">
              <a:extLst>
                <a:ext uri="{63B3BB69-23CF-44E3-9099-C40C66FF867C}">
                  <a14:compatExt spid="_x0000_s5126"/>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480060</xdr:colOff>
          <xdr:row>0</xdr:row>
          <xdr:rowOff>160020</xdr:rowOff>
        </xdr:from>
        <xdr:to>
          <xdr:col>19</xdr:col>
          <xdr:colOff>297180</xdr:colOff>
          <xdr:row>3</xdr:row>
          <xdr:rowOff>7620</xdr:rowOff>
        </xdr:to>
        <xdr:sp macro="" textlink="">
          <xdr:nvSpPr>
            <xdr:cNvPr id="5127" name="Button 7" hidden="1">
              <a:extLst>
                <a:ext uri="{63B3BB69-23CF-44E3-9099-C40C66FF867C}">
                  <a14:compatExt spid="_x0000_s512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480060</xdr:colOff>
          <xdr:row>0</xdr:row>
          <xdr:rowOff>167640</xdr:rowOff>
        </xdr:from>
        <xdr:to>
          <xdr:col>20</xdr:col>
          <xdr:colOff>426720</xdr:colOff>
          <xdr:row>2</xdr:row>
          <xdr:rowOff>175260</xdr:rowOff>
        </xdr:to>
        <xdr:sp macro="" textlink="">
          <xdr:nvSpPr>
            <xdr:cNvPr id="5128" name="Button 8" hidden="1">
              <a:extLst>
                <a:ext uri="{63B3BB69-23CF-44E3-9099-C40C66FF867C}">
                  <a14:compatExt spid="_x0000_s5128"/>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167640</xdr:colOff>
          <xdr:row>0</xdr:row>
          <xdr:rowOff>175260</xdr:rowOff>
        </xdr:from>
        <xdr:to>
          <xdr:col>15</xdr:col>
          <xdr:colOff>60960</xdr:colOff>
          <xdr:row>3</xdr:row>
          <xdr:rowOff>15240</xdr:rowOff>
        </xdr:to>
        <xdr:sp macro="" textlink="">
          <xdr:nvSpPr>
            <xdr:cNvPr id="5129" name="Button 9" hidden="1">
              <a:extLst>
                <a:ext uri="{63B3BB69-23CF-44E3-9099-C40C66FF867C}">
                  <a14:compatExt spid="_x0000_s512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198120</xdr:colOff>
          <xdr:row>0</xdr:row>
          <xdr:rowOff>175260</xdr:rowOff>
        </xdr:from>
        <xdr:to>
          <xdr:col>17</xdr:col>
          <xdr:colOff>358140</xdr:colOff>
          <xdr:row>3</xdr:row>
          <xdr:rowOff>15240</xdr:rowOff>
        </xdr:to>
        <xdr:sp macro="" textlink="">
          <xdr:nvSpPr>
            <xdr:cNvPr id="5130" name="Button 10" hidden="1">
              <a:extLst>
                <a:ext uri="{63B3BB69-23CF-44E3-9099-C40C66FF867C}">
                  <a14:compatExt spid="_x0000_s51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Priority Batches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9</xdr:col>
      <xdr:colOff>907142</xdr:colOff>
      <xdr:row>4</xdr:row>
      <xdr:rowOff>0</xdr:rowOff>
    </xdr:from>
    <xdr:ext cx="184731" cy="264560"/>
    <xdr:sp macro="" textlink="">
      <xdr:nvSpPr>
        <xdr:cNvPr id="2" name="TextBox 1">
          <a:extLst>
            <a:ext uri="{FF2B5EF4-FFF2-40B4-BE49-F238E27FC236}">
              <a16:creationId xmlns:a16="http://schemas.microsoft.com/office/drawing/2014/main" id="{92A251D9-5C26-48C7-981A-03F4AAACEF31}"/>
            </a:ext>
          </a:extLst>
        </xdr:cNvPr>
        <xdr:cNvSpPr txBox="1"/>
      </xdr:nvSpPr>
      <xdr:spPr>
        <a:xfrm>
          <a:off x="9555842" y="81534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mc:AlternateContent xmlns:mc="http://schemas.openxmlformats.org/markup-compatibility/2006">
    <mc:Choice xmlns:a14="http://schemas.microsoft.com/office/drawing/2010/main" Requires="a14">
      <xdr:twoCellAnchor editAs="oneCell">
        <xdr:from>
          <xdr:col>0</xdr:col>
          <xdr:colOff>457200</xdr:colOff>
          <xdr:row>6</xdr:row>
          <xdr:rowOff>22860</xdr:rowOff>
        </xdr:from>
        <xdr:to>
          <xdr:col>5</xdr:col>
          <xdr:colOff>281940</xdr:colOff>
          <xdr:row>862</xdr:row>
          <xdr:rowOff>68580</xdr:rowOff>
        </xdr:to>
        <xdr:sp macro="" textlink="">
          <xdr:nvSpPr>
            <xdr:cNvPr id="6145" name="Group Box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All Batches</a:t>
              </a:r>
            </a:p>
          </xdr:txBody>
        </xdr:sp>
        <xdr:clientData/>
      </xdr:twoCellAnchor>
    </mc:Choice>
    <mc:Fallback/>
  </mc:AlternateContent>
  <xdr:twoCellAnchor>
    <xdr:from>
      <xdr:col>0</xdr:col>
      <xdr:colOff>582706</xdr:colOff>
      <xdr:row>841</xdr:row>
      <xdr:rowOff>152316</xdr:rowOff>
    </xdr:from>
    <xdr:to>
      <xdr:col>5</xdr:col>
      <xdr:colOff>98613</xdr:colOff>
      <xdr:row>861</xdr:row>
      <xdr:rowOff>18713</xdr:rowOff>
    </xdr:to>
    <xdr:grpSp>
      <xdr:nvGrpSpPr>
        <xdr:cNvPr id="6" name="Group 5"/>
        <xdr:cNvGrpSpPr/>
      </xdr:nvGrpSpPr>
      <xdr:grpSpPr>
        <a:xfrm>
          <a:off x="582706" y="151117963"/>
          <a:ext cx="4285131" cy="3452279"/>
          <a:chOff x="582706" y="3908611"/>
          <a:chExt cx="4285131" cy="3452279"/>
        </a:xfrm>
      </xdr:grpSpPr>
      <xdr:graphicFrame macro="">
        <xdr:nvGraphicFramePr>
          <xdr:cNvPr id="4" name="Chart 3"/>
          <xdr:cNvGraphicFramePr>
            <a:graphicFrameLocks/>
          </xdr:cNvGraphicFramePr>
        </xdr:nvGraphicFramePr>
        <xdr:xfrm>
          <a:off x="586550" y="4416078"/>
          <a:ext cx="4281287" cy="2944812"/>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7" name="TextBox 6">
            <a:extLst>
              <a:ext uri="{FF2B5EF4-FFF2-40B4-BE49-F238E27FC236}">
                <a16:creationId xmlns:a16="http://schemas.microsoft.com/office/drawing/2014/main" id="{00000000-0008-0000-0A00-000034000000}"/>
              </a:ext>
            </a:extLst>
          </xdr:cNvPr>
          <xdr:cNvSpPr txBox="1"/>
        </xdr:nvSpPr>
        <xdr:spPr>
          <a:xfrm>
            <a:off x="582706" y="3908611"/>
            <a:ext cx="4285129" cy="532569"/>
          </a:xfrm>
          <a:prstGeom prst="rect">
            <a:avLst/>
          </a:prstGeom>
          <a:solidFill>
            <a:schemeClr val="accent1">
              <a:lumMod val="7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50">
                <a:solidFill>
                  <a:schemeClr val="bg1"/>
                </a:solidFill>
                <a:latin typeface="+mj-lt"/>
                <a:cs typeface="Segoe UI Semilight" panose="020B0402040204020203" pitchFamily="34" charset="0"/>
              </a:rPr>
              <a:t>Count of Batches by Batch No.</a:t>
            </a:r>
            <a:r>
              <a:rPr lang="en-US" sz="1450" baseline="0">
                <a:solidFill>
                  <a:schemeClr val="bg1"/>
                </a:solidFill>
                <a:latin typeface="+mj-lt"/>
                <a:cs typeface="Segoe UI Semilight" panose="020B0402040204020203" pitchFamily="34" charset="0"/>
              </a:rPr>
              <a:t> (All Batches)</a:t>
            </a:r>
            <a:endParaRPr lang="en-US" sz="1450">
              <a:solidFill>
                <a:schemeClr val="bg1"/>
              </a:solidFill>
              <a:latin typeface="+mj-lt"/>
              <a:cs typeface="Segoe UI Semilight" panose="020B0402040204020203" pitchFamily="34" charset="0"/>
            </a:endParaRPr>
          </a:p>
        </xdr:txBody>
      </xdr:sp>
    </xdr:grpSp>
    <xdr:clientData/>
  </xdr:twoCellAnchor>
  <xdr:twoCellAnchor>
    <xdr:from>
      <xdr:col>5</xdr:col>
      <xdr:colOff>726141</xdr:colOff>
      <xdr:row>41</xdr:row>
      <xdr:rowOff>71715</xdr:rowOff>
    </xdr:from>
    <xdr:to>
      <xdr:col>10</xdr:col>
      <xdr:colOff>251013</xdr:colOff>
      <xdr:row>60</xdr:row>
      <xdr:rowOff>116539</xdr:rowOff>
    </xdr:to>
    <xdr:grpSp>
      <xdr:nvGrpSpPr>
        <xdr:cNvPr id="9" name="Group 8"/>
        <xdr:cNvGrpSpPr/>
      </xdr:nvGrpSpPr>
      <xdr:grpSpPr>
        <a:xfrm>
          <a:off x="5495365" y="7602068"/>
          <a:ext cx="4294095" cy="3451412"/>
          <a:chOff x="5495365" y="3899646"/>
          <a:chExt cx="4294095" cy="3451412"/>
        </a:xfrm>
      </xdr:grpSpPr>
      <xdr:graphicFrame macro="">
        <xdr:nvGraphicFramePr>
          <xdr:cNvPr id="5" name="Chart 4"/>
          <xdr:cNvGraphicFramePr>
            <a:graphicFrameLocks/>
          </xdr:cNvGraphicFramePr>
        </xdr:nvGraphicFramePr>
        <xdr:xfrm>
          <a:off x="5495365" y="4397187"/>
          <a:ext cx="4294094" cy="2953871"/>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8" name="TextBox 7">
            <a:extLst>
              <a:ext uri="{FF2B5EF4-FFF2-40B4-BE49-F238E27FC236}">
                <a16:creationId xmlns:a16="http://schemas.microsoft.com/office/drawing/2014/main" id="{00000000-0008-0000-0A00-000034000000}"/>
              </a:ext>
            </a:extLst>
          </xdr:cNvPr>
          <xdr:cNvSpPr txBox="1"/>
        </xdr:nvSpPr>
        <xdr:spPr>
          <a:xfrm>
            <a:off x="5495365" y="3899646"/>
            <a:ext cx="4294095" cy="532801"/>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50">
                <a:solidFill>
                  <a:sysClr val="windowText" lastClr="000000"/>
                </a:solidFill>
                <a:latin typeface="+mj-lt"/>
                <a:cs typeface="Segoe UI Semilight" panose="020B0402040204020203" pitchFamily="34" charset="0"/>
              </a:rPr>
              <a:t>Counts of Batches by Batch No. (Priority Batches Only)</a:t>
            </a:r>
          </a:p>
        </xdr:txBody>
      </xdr:sp>
    </xdr:grpSp>
    <xdr:clientData/>
  </xdr:twoCellAnchor>
  <mc:AlternateContent xmlns:mc="http://schemas.openxmlformats.org/markup-compatibility/2006">
    <mc:Choice xmlns:a14="http://schemas.microsoft.com/office/drawing/2010/main" Requires="a14">
      <xdr:twoCellAnchor editAs="oneCell">
        <xdr:from>
          <xdr:col>5</xdr:col>
          <xdr:colOff>563880</xdr:colOff>
          <xdr:row>5</xdr:row>
          <xdr:rowOff>144780</xdr:rowOff>
        </xdr:from>
        <xdr:to>
          <xdr:col>10</xdr:col>
          <xdr:colOff>449580</xdr:colOff>
          <xdr:row>61</xdr:row>
          <xdr:rowOff>114300</xdr:rowOff>
        </xdr:to>
        <xdr:sp macro="" textlink="">
          <xdr:nvSpPr>
            <xdr:cNvPr id="6146" name="Group Box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Priority Batches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182880</xdr:colOff>
          <xdr:row>5</xdr:row>
          <xdr:rowOff>137160</xdr:rowOff>
        </xdr:from>
        <xdr:to>
          <xdr:col>19</xdr:col>
          <xdr:colOff>213360</xdr:colOff>
          <xdr:row>20</xdr:row>
          <xdr:rowOff>30480</xdr:rowOff>
        </xdr:to>
        <xdr:sp macro="" textlink="">
          <xdr:nvSpPr>
            <xdr:cNvPr id="6147" name="Group Box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Analysis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20</xdr:col>
          <xdr:colOff>571500</xdr:colOff>
          <xdr:row>0</xdr:row>
          <xdr:rowOff>175260</xdr:rowOff>
        </xdr:from>
        <xdr:to>
          <xdr:col>21</xdr:col>
          <xdr:colOff>518160</xdr:colOff>
          <xdr:row>3</xdr:row>
          <xdr:rowOff>0</xdr:rowOff>
        </xdr:to>
        <xdr:sp macro="" textlink="">
          <xdr:nvSpPr>
            <xdr:cNvPr id="6148" name="Button 4" hidden="1">
              <a:extLst>
                <a:ext uri="{63B3BB69-23CF-44E3-9099-C40C66FF867C}">
                  <a14:compatExt spid="_x0000_s6148"/>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472440</xdr:colOff>
          <xdr:row>0</xdr:row>
          <xdr:rowOff>175260</xdr:rowOff>
        </xdr:from>
        <xdr:to>
          <xdr:col>19</xdr:col>
          <xdr:colOff>281940</xdr:colOff>
          <xdr:row>3</xdr:row>
          <xdr:rowOff>15240</xdr:rowOff>
        </xdr:to>
        <xdr:sp macro="" textlink="">
          <xdr:nvSpPr>
            <xdr:cNvPr id="6149" name="Button 5" hidden="1">
              <a:extLst>
                <a:ext uri="{63B3BB69-23CF-44E3-9099-C40C66FF867C}">
                  <a14:compatExt spid="_x0000_s614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464820</xdr:colOff>
          <xdr:row>1</xdr:row>
          <xdr:rowOff>0</xdr:rowOff>
        </xdr:from>
        <xdr:to>
          <xdr:col>20</xdr:col>
          <xdr:colOff>411480</xdr:colOff>
          <xdr:row>3</xdr:row>
          <xdr:rowOff>7620</xdr:rowOff>
        </xdr:to>
        <xdr:sp macro="" textlink="">
          <xdr:nvSpPr>
            <xdr:cNvPr id="6150" name="Button 6" hidden="1">
              <a:extLst>
                <a:ext uri="{63B3BB69-23CF-44E3-9099-C40C66FF867C}">
                  <a14:compatExt spid="_x0000_s615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137160</xdr:colOff>
          <xdr:row>1</xdr:row>
          <xdr:rowOff>7620</xdr:rowOff>
        </xdr:from>
        <xdr:to>
          <xdr:col>15</xdr:col>
          <xdr:colOff>30480</xdr:colOff>
          <xdr:row>3</xdr:row>
          <xdr:rowOff>22860</xdr:rowOff>
        </xdr:to>
        <xdr:sp macro="" textlink="">
          <xdr:nvSpPr>
            <xdr:cNvPr id="6151" name="Button 7" hidden="1">
              <a:extLst>
                <a:ext uri="{63B3BB69-23CF-44E3-9099-C40C66FF867C}">
                  <a14:compatExt spid="_x0000_s615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167640</xdr:colOff>
          <xdr:row>1</xdr:row>
          <xdr:rowOff>7620</xdr:rowOff>
        </xdr:from>
        <xdr:to>
          <xdr:col>17</xdr:col>
          <xdr:colOff>327660</xdr:colOff>
          <xdr:row>3</xdr:row>
          <xdr:rowOff>22860</xdr:rowOff>
        </xdr:to>
        <xdr:sp macro="" textlink="">
          <xdr:nvSpPr>
            <xdr:cNvPr id="6152" name="Button 8" hidden="1">
              <a:extLst>
                <a:ext uri="{63B3BB69-23CF-44E3-9099-C40C66FF867C}">
                  <a14:compatExt spid="_x0000_s615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Priority Batches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9</xdr:col>
      <xdr:colOff>907142</xdr:colOff>
      <xdr:row>4</xdr:row>
      <xdr:rowOff>0</xdr:rowOff>
    </xdr:from>
    <xdr:ext cx="184731" cy="264560"/>
    <xdr:sp macro="" textlink="">
      <xdr:nvSpPr>
        <xdr:cNvPr id="2" name="TextBox 1">
          <a:extLst>
            <a:ext uri="{FF2B5EF4-FFF2-40B4-BE49-F238E27FC236}">
              <a16:creationId xmlns:a16="http://schemas.microsoft.com/office/drawing/2014/main" id="{92A251D9-5C26-48C7-981A-03F4AAACEF31}"/>
            </a:ext>
          </a:extLst>
        </xdr:cNvPr>
        <xdr:cNvSpPr txBox="1"/>
      </xdr:nvSpPr>
      <xdr:spPr>
        <a:xfrm>
          <a:off x="9555842" y="81534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mc:AlternateContent xmlns:mc="http://schemas.openxmlformats.org/markup-compatibility/2006">
    <mc:Choice xmlns:a14="http://schemas.microsoft.com/office/drawing/2010/main" Requires="a14">
      <xdr:twoCellAnchor editAs="oneCell">
        <xdr:from>
          <xdr:col>0</xdr:col>
          <xdr:colOff>457200</xdr:colOff>
          <xdr:row>6</xdr:row>
          <xdr:rowOff>22860</xdr:rowOff>
        </xdr:from>
        <xdr:to>
          <xdr:col>5</xdr:col>
          <xdr:colOff>281940</xdr:colOff>
          <xdr:row>983</xdr:row>
          <xdr:rowOff>60960</xdr:rowOff>
        </xdr:to>
        <xdr:sp macro="" textlink="">
          <xdr:nvSpPr>
            <xdr:cNvPr id="8193" name="Group Box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All Batches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563880</xdr:colOff>
          <xdr:row>5</xdr:row>
          <xdr:rowOff>144780</xdr:rowOff>
        </xdr:from>
        <xdr:to>
          <xdr:col>10</xdr:col>
          <xdr:colOff>449580</xdr:colOff>
          <xdr:row>37</xdr:row>
          <xdr:rowOff>53340</xdr:rowOff>
        </xdr:to>
        <xdr:sp macro="" textlink="">
          <xdr:nvSpPr>
            <xdr:cNvPr id="8194" name="Group Box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Priority Batches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182880</xdr:colOff>
          <xdr:row>5</xdr:row>
          <xdr:rowOff>137160</xdr:rowOff>
        </xdr:from>
        <xdr:to>
          <xdr:col>19</xdr:col>
          <xdr:colOff>213360</xdr:colOff>
          <xdr:row>14</xdr:row>
          <xdr:rowOff>30480</xdr:rowOff>
        </xdr:to>
        <xdr:sp macro="" textlink="">
          <xdr:nvSpPr>
            <xdr:cNvPr id="8195" name="Group Box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Analysis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20</xdr:col>
          <xdr:colOff>556260</xdr:colOff>
          <xdr:row>0</xdr:row>
          <xdr:rowOff>160020</xdr:rowOff>
        </xdr:from>
        <xdr:to>
          <xdr:col>21</xdr:col>
          <xdr:colOff>502920</xdr:colOff>
          <xdr:row>2</xdr:row>
          <xdr:rowOff>167640</xdr:rowOff>
        </xdr:to>
        <xdr:sp macro="" textlink="">
          <xdr:nvSpPr>
            <xdr:cNvPr id="8196" name="Button 4" hidden="1">
              <a:extLst>
                <a:ext uri="{63B3BB69-23CF-44E3-9099-C40C66FF867C}">
                  <a14:compatExt spid="_x0000_s8196"/>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449580</xdr:colOff>
          <xdr:row>0</xdr:row>
          <xdr:rowOff>160020</xdr:rowOff>
        </xdr:from>
        <xdr:to>
          <xdr:col>19</xdr:col>
          <xdr:colOff>266700</xdr:colOff>
          <xdr:row>3</xdr:row>
          <xdr:rowOff>7620</xdr:rowOff>
        </xdr:to>
        <xdr:sp macro="" textlink="">
          <xdr:nvSpPr>
            <xdr:cNvPr id="8197" name="Button 5" hidden="1">
              <a:extLst>
                <a:ext uri="{63B3BB69-23CF-44E3-9099-C40C66FF867C}">
                  <a14:compatExt spid="_x0000_s819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449580</xdr:colOff>
          <xdr:row>0</xdr:row>
          <xdr:rowOff>167640</xdr:rowOff>
        </xdr:from>
        <xdr:to>
          <xdr:col>20</xdr:col>
          <xdr:colOff>396240</xdr:colOff>
          <xdr:row>2</xdr:row>
          <xdr:rowOff>175260</xdr:rowOff>
        </xdr:to>
        <xdr:sp macro="" textlink="">
          <xdr:nvSpPr>
            <xdr:cNvPr id="8198" name="Button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0</xdr:row>
          <xdr:rowOff>175260</xdr:rowOff>
        </xdr:from>
        <xdr:to>
          <xdr:col>15</xdr:col>
          <xdr:colOff>7620</xdr:colOff>
          <xdr:row>3</xdr:row>
          <xdr:rowOff>15240</xdr:rowOff>
        </xdr:to>
        <xdr:sp macro="" textlink="">
          <xdr:nvSpPr>
            <xdr:cNvPr id="8199" name="Button 7" hidden="1">
              <a:extLst>
                <a:ext uri="{63B3BB69-23CF-44E3-9099-C40C66FF867C}">
                  <a14:compatExt spid="_x0000_s819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144780</xdr:colOff>
          <xdr:row>0</xdr:row>
          <xdr:rowOff>175260</xdr:rowOff>
        </xdr:from>
        <xdr:to>
          <xdr:col>17</xdr:col>
          <xdr:colOff>304800</xdr:colOff>
          <xdr:row>3</xdr:row>
          <xdr:rowOff>15240</xdr:rowOff>
        </xdr:to>
        <xdr:sp macro="" textlink="">
          <xdr:nvSpPr>
            <xdr:cNvPr id="8200" name="Button 8" hidden="1">
              <a:extLst>
                <a:ext uri="{63B3BB69-23CF-44E3-9099-C40C66FF867C}">
                  <a14:compatExt spid="_x0000_s8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Priority Batches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9</xdr:col>
      <xdr:colOff>907142</xdr:colOff>
      <xdr:row>4</xdr:row>
      <xdr:rowOff>0</xdr:rowOff>
    </xdr:from>
    <xdr:ext cx="184731" cy="264560"/>
    <xdr:sp macro="" textlink="">
      <xdr:nvSpPr>
        <xdr:cNvPr id="2" name="TextBox 1">
          <a:extLst>
            <a:ext uri="{FF2B5EF4-FFF2-40B4-BE49-F238E27FC236}">
              <a16:creationId xmlns:a16="http://schemas.microsoft.com/office/drawing/2014/main" id="{92A251D9-5C26-48C7-981A-03F4AAACEF31}"/>
            </a:ext>
          </a:extLst>
        </xdr:cNvPr>
        <xdr:cNvSpPr txBox="1"/>
      </xdr:nvSpPr>
      <xdr:spPr>
        <a:xfrm>
          <a:off x="9555842" y="81534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mc:AlternateContent xmlns:mc="http://schemas.openxmlformats.org/markup-compatibility/2006">
    <mc:Choice xmlns:a14="http://schemas.microsoft.com/office/drawing/2010/main" Requires="a14">
      <xdr:twoCellAnchor editAs="oneCell">
        <xdr:from>
          <xdr:col>0</xdr:col>
          <xdr:colOff>457200</xdr:colOff>
          <xdr:row>5</xdr:row>
          <xdr:rowOff>144780</xdr:rowOff>
        </xdr:from>
        <xdr:to>
          <xdr:col>5</xdr:col>
          <xdr:colOff>266700</xdr:colOff>
          <xdr:row>37</xdr:row>
          <xdr:rowOff>121920</xdr:rowOff>
        </xdr:to>
        <xdr:sp macro="" textlink="">
          <xdr:nvSpPr>
            <xdr:cNvPr id="7169" name="Group Box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All Batches</a:t>
              </a:r>
            </a:p>
          </xdr:txBody>
        </xdr:sp>
        <xdr:clientData/>
      </xdr:twoCellAnchor>
    </mc:Choice>
    <mc:Fallback/>
  </mc:AlternateContent>
  <xdr:twoCellAnchor>
    <xdr:from>
      <xdr:col>0</xdr:col>
      <xdr:colOff>582706</xdr:colOff>
      <xdr:row>17</xdr:row>
      <xdr:rowOff>17929</xdr:rowOff>
    </xdr:from>
    <xdr:to>
      <xdr:col>5</xdr:col>
      <xdr:colOff>98613</xdr:colOff>
      <xdr:row>36</xdr:row>
      <xdr:rowOff>63620</xdr:rowOff>
    </xdr:to>
    <xdr:grpSp>
      <xdr:nvGrpSpPr>
        <xdr:cNvPr id="5" name="Group 4"/>
        <xdr:cNvGrpSpPr/>
      </xdr:nvGrpSpPr>
      <xdr:grpSpPr>
        <a:xfrm>
          <a:off x="582706" y="3245223"/>
          <a:ext cx="4285131" cy="3452279"/>
          <a:chOff x="582706" y="3908611"/>
          <a:chExt cx="4285131" cy="3452279"/>
        </a:xfrm>
      </xdr:grpSpPr>
      <xdr:graphicFrame macro="">
        <xdr:nvGraphicFramePr>
          <xdr:cNvPr id="6" name="Chart 5"/>
          <xdr:cNvGraphicFramePr/>
        </xdr:nvGraphicFramePr>
        <xdr:xfrm>
          <a:off x="586550" y="4416078"/>
          <a:ext cx="4281287" cy="2944812"/>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7" name="TextBox 6">
            <a:extLst>
              <a:ext uri="{FF2B5EF4-FFF2-40B4-BE49-F238E27FC236}">
                <a16:creationId xmlns:a16="http://schemas.microsoft.com/office/drawing/2014/main" id="{00000000-0008-0000-0A00-000034000000}"/>
              </a:ext>
            </a:extLst>
          </xdr:cNvPr>
          <xdr:cNvSpPr txBox="1"/>
        </xdr:nvSpPr>
        <xdr:spPr>
          <a:xfrm>
            <a:off x="582706" y="3908611"/>
            <a:ext cx="4285129" cy="532569"/>
          </a:xfrm>
          <a:prstGeom prst="rect">
            <a:avLst/>
          </a:prstGeom>
          <a:solidFill>
            <a:schemeClr val="accent1">
              <a:lumMod val="7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500">
                <a:solidFill>
                  <a:schemeClr val="bg1"/>
                </a:solidFill>
                <a:latin typeface="+mj-lt"/>
                <a:cs typeface="Segoe UI Semilight" panose="020B0402040204020203" pitchFamily="34" charset="0"/>
              </a:rPr>
              <a:t>Counts of Batches by Customers (All Batches)</a:t>
            </a:r>
          </a:p>
        </xdr:txBody>
      </xdr:sp>
    </xdr:grpSp>
    <xdr:clientData/>
  </xdr:twoCellAnchor>
  <xdr:twoCellAnchor>
    <xdr:from>
      <xdr:col>5</xdr:col>
      <xdr:colOff>726141</xdr:colOff>
      <xdr:row>17</xdr:row>
      <xdr:rowOff>8964</xdr:rowOff>
    </xdr:from>
    <xdr:to>
      <xdr:col>10</xdr:col>
      <xdr:colOff>251013</xdr:colOff>
      <xdr:row>36</xdr:row>
      <xdr:rowOff>53788</xdr:rowOff>
    </xdr:to>
    <xdr:grpSp>
      <xdr:nvGrpSpPr>
        <xdr:cNvPr id="8" name="Group 7"/>
        <xdr:cNvGrpSpPr/>
      </xdr:nvGrpSpPr>
      <xdr:grpSpPr>
        <a:xfrm>
          <a:off x="5495365" y="3236258"/>
          <a:ext cx="4294095" cy="3451412"/>
          <a:chOff x="5495365" y="3899646"/>
          <a:chExt cx="4294095" cy="3451412"/>
        </a:xfrm>
      </xdr:grpSpPr>
      <xdr:graphicFrame macro="">
        <xdr:nvGraphicFramePr>
          <xdr:cNvPr id="9" name="Chart 8"/>
          <xdr:cNvGraphicFramePr/>
        </xdr:nvGraphicFramePr>
        <xdr:xfrm>
          <a:off x="5495365" y="4397187"/>
          <a:ext cx="4294094" cy="2953871"/>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10" name="TextBox 9">
            <a:extLst>
              <a:ext uri="{FF2B5EF4-FFF2-40B4-BE49-F238E27FC236}">
                <a16:creationId xmlns:a16="http://schemas.microsoft.com/office/drawing/2014/main" id="{00000000-0008-0000-0A00-000034000000}"/>
              </a:ext>
            </a:extLst>
          </xdr:cNvPr>
          <xdr:cNvSpPr txBox="1"/>
        </xdr:nvSpPr>
        <xdr:spPr>
          <a:xfrm>
            <a:off x="5495365" y="3899646"/>
            <a:ext cx="4294095" cy="532801"/>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500">
                <a:solidFill>
                  <a:sysClr val="windowText" lastClr="000000"/>
                </a:solidFill>
                <a:latin typeface="+mj-lt"/>
                <a:cs typeface="Segoe UI Semilight" panose="020B0402040204020203" pitchFamily="34" charset="0"/>
              </a:rPr>
              <a:t>Count</a:t>
            </a:r>
            <a:r>
              <a:rPr lang="en-US" sz="1500" baseline="0">
                <a:solidFill>
                  <a:sysClr val="windowText" lastClr="000000"/>
                </a:solidFill>
                <a:latin typeface="+mj-lt"/>
                <a:cs typeface="Segoe UI Semilight" panose="020B0402040204020203" pitchFamily="34" charset="0"/>
              </a:rPr>
              <a:t> of Batches by Customer</a:t>
            </a:r>
            <a:r>
              <a:rPr lang="en-US" sz="1500">
                <a:solidFill>
                  <a:sysClr val="windowText" lastClr="000000"/>
                </a:solidFill>
                <a:latin typeface="+mj-lt"/>
                <a:cs typeface="Segoe UI Semilight" panose="020B0402040204020203" pitchFamily="34" charset="0"/>
              </a:rPr>
              <a:t> (Priority Batches</a:t>
            </a:r>
            <a:r>
              <a:rPr lang="en-US" sz="1500" baseline="0">
                <a:solidFill>
                  <a:sysClr val="windowText" lastClr="000000"/>
                </a:solidFill>
                <a:latin typeface="+mj-lt"/>
                <a:cs typeface="Segoe UI Semilight" panose="020B0402040204020203" pitchFamily="34" charset="0"/>
              </a:rPr>
              <a:t> Only)</a:t>
            </a:r>
            <a:endParaRPr lang="en-US" sz="1500">
              <a:solidFill>
                <a:sysClr val="windowText" lastClr="000000"/>
              </a:solidFill>
              <a:latin typeface="+mj-lt"/>
              <a:cs typeface="Segoe UI Semilight" panose="020B0402040204020203" pitchFamily="34" charset="0"/>
            </a:endParaRPr>
          </a:p>
        </xdr:txBody>
      </xdr:sp>
    </xdr:grpSp>
    <xdr:clientData/>
  </xdr:twoCellAnchor>
  <mc:AlternateContent xmlns:mc="http://schemas.openxmlformats.org/markup-compatibility/2006">
    <mc:Choice xmlns:a14="http://schemas.microsoft.com/office/drawing/2010/main" Requires="a14">
      <xdr:twoCellAnchor editAs="oneCell">
        <xdr:from>
          <xdr:col>5</xdr:col>
          <xdr:colOff>563880</xdr:colOff>
          <xdr:row>5</xdr:row>
          <xdr:rowOff>144780</xdr:rowOff>
        </xdr:from>
        <xdr:to>
          <xdr:col>10</xdr:col>
          <xdr:colOff>449580</xdr:colOff>
          <xdr:row>37</xdr:row>
          <xdr:rowOff>114300</xdr:rowOff>
        </xdr:to>
        <xdr:sp macro="" textlink="">
          <xdr:nvSpPr>
            <xdr:cNvPr id="7170" name="Group Box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Priority Batches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182880</xdr:colOff>
          <xdr:row>5</xdr:row>
          <xdr:rowOff>137160</xdr:rowOff>
        </xdr:from>
        <xdr:to>
          <xdr:col>19</xdr:col>
          <xdr:colOff>213360</xdr:colOff>
          <xdr:row>21</xdr:row>
          <xdr:rowOff>91440</xdr:rowOff>
        </xdr:to>
        <xdr:sp macro="" textlink="">
          <xdr:nvSpPr>
            <xdr:cNvPr id="7171" name="Group Box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Analysis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20</xdr:col>
          <xdr:colOff>563880</xdr:colOff>
          <xdr:row>0</xdr:row>
          <xdr:rowOff>160020</xdr:rowOff>
        </xdr:from>
        <xdr:to>
          <xdr:col>21</xdr:col>
          <xdr:colOff>510540</xdr:colOff>
          <xdr:row>2</xdr:row>
          <xdr:rowOff>167640</xdr:rowOff>
        </xdr:to>
        <xdr:sp macro="" textlink="">
          <xdr:nvSpPr>
            <xdr:cNvPr id="7172" name="Button 4" hidden="1">
              <a:extLst>
                <a:ext uri="{63B3BB69-23CF-44E3-9099-C40C66FF867C}">
                  <a14:compatExt spid="_x0000_s717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464820</xdr:colOff>
          <xdr:row>0</xdr:row>
          <xdr:rowOff>160020</xdr:rowOff>
        </xdr:from>
        <xdr:to>
          <xdr:col>19</xdr:col>
          <xdr:colOff>274320</xdr:colOff>
          <xdr:row>3</xdr:row>
          <xdr:rowOff>7620</xdr:rowOff>
        </xdr:to>
        <xdr:sp macro="" textlink="">
          <xdr:nvSpPr>
            <xdr:cNvPr id="7173" name="Button 5" hidden="1">
              <a:extLst>
                <a:ext uri="{63B3BB69-23CF-44E3-9099-C40C66FF867C}">
                  <a14:compatExt spid="_x0000_s717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457200</xdr:colOff>
          <xdr:row>0</xdr:row>
          <xdr:rowOff>167640</xdr:rowOff>
        </xdr:from>
        <xdr:to>
          <xdr:col>20</xdr:col>
          <xdr:colOff>403860</xdr:colOff>
          <xdr:row>2</xdr:row>
          <xdr:rowOff>175260</xdr:rowOff>
        </xdr:to>
        <xdr:sp macro="" textlink="">
          <xdr:nvSpPr>
            <xdr:cNvPr id="7174" name="Button 6" hidden="1">
              <a:extLst>
                <a:ext uri="{63B3BB69-23CF-44E3-9099-C40C66FF867C}">
                  <a14:compatExt spid="_x0000_s717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137160</xdr:colOff>
          <xdr:row>0</xdr:row>
          <xdr:rowOff>167640</xdr:rowOff>
        </xdr:from>
        <xdr:to>
          <xdr:col>15</xdr:col>
          <xdr:colOff>30480</xdr:colOff>
          <xdr:row>3</xdr:row>
          <xdr:rowOff>7620</xdr:rowOff>
        </xdr:to>
        <xdr:sp macro="" textlink="">
          <xdr:nvSpPr>
            <xdr:cNvPr id="7175" name="Button 7" hidden="1">
              <a:extLst>
                <a:ext uri="{63B3BB69-23CF-44E3-9099-C40C66FF867C}">
                  <a14:compatExt spid="_x0000_s717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167640</xdr:colOff>
          <xdr:row>0</xdr:row>
          <xdr:rowOff>167640</xdr:rowOff>
        </xdr:from>
        <xdr:to>
          <xdr:col>17</xdr:col>
          <xdr:colOff>327660</xdr:colOff>
          <xdr:row>3</xdr:row>
          <xdr:rowOff>7620</xdr:rowOff>
        </xdr:to>
        <xdr:sp macro="" textlink="">
          <xdr:nvSpPr>
            <xdr:cNvPr id="7176" name="Button 8" hidden="1">
              <a:extLst>
                <a:ext uri="{63B3BB69-23CF-44E3-9099-C40C66FF867C}">
                  <a14:compatExt spid="_x0000_s717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Priority Batches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oneCellAnchor>
    <xdr:from>
      <xdr:col>9</xdr:col>
      <xdr:colOff>907142</xdr:colOff>
      <xdr:row>4</xdr:row>
      <xdr:rowOff>0</xdr:rowOff>
    </xdr:from>
    <xdr:ext cx="184731" cy="264560"/>
    <xdr:sp macro="" textlink="">
      <xdr:nvSpPr>
        <xdr:cNvPr id="2" name="TextBox 1">
          <a:extLst>
            <a:ext uri="{FF2B5EF4-FFF2-40B4-BE49-F238E27FC236}">
              <a16:creationId xmlns:a16="http://schemas.microsoft.com/office/drawing/2014/main" id="{92A251D9-5C26-48C7-981A-03F4AAACEF31}"/>
            </a:ext>
          </a:extLst>
        </xdr:cNvPr>
        <xdr:cNvSpPr txBox="1"/>
      </xdr:nvSpPr>
      <xdr:spPr>
        <a:xfrm>
          <a:off x="9555842" y="81534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mc:AlternateContent xmlns:mc="http://schemas.openxmlformats.org/markup-compatibility/2006">
    <mc:Choice xmlns:a14="http://schemas.microsoft.com/office/drawing/2010/main" Requires="a14">
      <xdr:twoCellAnchor editAs="oneCell">
        <xdr:from>
          <xdr:col>0</xdr:col>
          <xdr:colOff>457200</xdr:colOff>
          <xdr:row>5</xdr:row>
          <xdr:rowOff>144780</xdr:rowOff>
        </xdr:from>
        <xdr:to>
          <xdr:col>5</xdr:col>
          <xdr:colOff>266700</xdr:colOff>
          <xdr:row>36</xdr:row>
          <xdr:rowOff>137160</xdr:rowOff>
        </xdr:to>
        <xdr:sp macro="" textlink="">
          <xdr:nvSpPr>
            <xdr:cNvPr id="9217" name="Group Box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All Batches</a:t>
              </a:r>
            </a:p>
          </xdr:txBody>
        </xdr:sp>
        <xdr:clientData/>
      </xdr:twoCellAnchor>
    </mc:Choice>
    <mc:Fallback/>
  </mc:AlternateContent>
  <xdr:twoCellAnchor>
    <xdr:from>
      <xdr:col>0</xdr:col>
      <xdr:colOff>582706</xdr:colOff>
      <xdr:row>16</xdr:row>
      <xdr:rowOff>17929</xdr:rowOff>
    </xdr:from>
    <xdr:to>
      <xdr:col>5</xdr:col>
      <xdr:colOff>98613</xdr:colOff>
      <xdr:row>35</xdr:row>
      <xdr:rowOff>63620</xdr:rowOff>
    </xdr:to>
    <xdr:grpSp>
      <xdr:nvGrpSpPr>
        <xdr:cNvPr id="5" name="Group 4"/>
        <xdr:cNvGrpSpPr/>
      </xdr:nvGrpSpPr>
      <xdr:grpSpPr>
        <a:xfrm>
          <a:off x="582706" y="3065929"/>
          <a:ext cx="4285131" cy="3452279"/>
          <a:chOff x="582706" y="3908611"/>
          <a:chExt cx="4285131" cy="3452279"/>
        </a:xfrm>
      </xdr:grpSpPr>
      <xdr:graphicFrame macro="">
        <xdr:nvGraphicFramePr>
          <xdr:cNvPr id="6" name="Chart 5"/>
          <xdr:cNvGraphicFramePr/>
        </xdr:nvGraphicFramePr>
        <xdr:xfrm>
          <a:off x="586550" y="4416078"/>
          <a:ext cx="4281287" cy="2944812"/>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7" name="TextBox 6">
            <a:extLst>
              <a:ext uri="{FF2B5EF4-FFF2-40B4-BE49-F238E27FC236}">
                <a16:creationId xmlns:a16="http://schemas.microsoft.com/office/drawing/2014/main" id="{00000000-0008-0000-0A00-000034000000}"/>
              </a:ext>
            </a:extLst>
          </xdr:cNvPr>
          <xdr:cNvSpPr txBox="1"/>
        </xdr:nvSpPr>
        <xdr:spPr>
          <a:xfrm>
            <a:off x="582706" y="3908611"/>
            <a:ext cx="4285129" cy="532569"/>
          </a:xfrm>
          <a:prstGeom prst="rect">
            <a:avLst/>
          </a:prstGeom>
          <a:solidFill>
            <a:schemeClr val="accent1">
              <a:lumMod val="7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50">
                <a:solidFill>
                  <a:schemeClr val="bg1"/>
                </a:solidFill>
                <a:latin typeface="+mj-lt"/>
                <a:cs typeface="Segoe UI Semilight" panose="020B0402040204020203" pitchFamily="34" charset="0"/>
              </a:rPr>
              <a:t>Count of Batches by Status Code (All Batches)</a:t>
            </a:r>
          </a:p>
        </xdr:txBody>
      </xdr:sp>
    </xdr:grpSp>
    <xdr:clientData/>
  </xdr:twoCellAnchor>
  <xdr:twoCellAnchor>
    <xdr:from>
      <xdr:col>5</xdr:col>
      <xdr:colOff>726141</xdr:colOff>
      <xdr:row>16</xdr:row>
      <xdr:rowOff>8964</xdr:rowOff>
    </xdr:from>
    <xdr:to>
      <xdr:col>10</xdr:col>
      <xdr:colOff>251013</xdr:colOff>
      <xdr:row>35</xdr:row>
      <xdr:rowOff>53788</xdr:rowOff>
    </xdr:to>
    <xdr:grpSp>
      <xdr:nvGrpSpPr>
        <xdr:cNvPr id="8" name="Group 7"/>
        <xdr:cNvGrpSpPr/>
      </xdr:nvGrpSpPr>
      <xdr:grpSpPr>
        <a:xfrm>
          <a:off x="5495365" y="3056964"/>
          <a:ext cx="4294095" cy="3451412"/>
          <a:chOff x="5495365" y="3899646"/>
          <a:chExt cx="4294095" cy="3451412"/>
        </a:xfrm>
      </xdr:grpSpPr>
      <xdr:graphicFrame macro="">
        <xdr:nvGraphicFramePr>
          <xdr:cNvPr id="9" name="Chart 8"/>
          <xdr:cNvGraphicFramePr/>
        </xdr:nvGraphicFramePr>
        <xdr:xfrm>
          <a:off x="5495365" y="4397187"/>
          <a:ext cx="4294094" cy="2953871"/>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10" name="TextBox 9">
            <a:extLst>
              <a:ext uri="{FF2B5EF4-FFF2-40B4-BE49-F238E27FC236}">
                <a16:creationId xmlns:a16="http://schemas.microsoft.com/office/drawing/2014/main" id="{00000000-0008-0000-0A00-000034000000}"/>
              </a:ext>
            </a:extLst>
          </xdr:cNvPr>
          <xdr:cNvSpPr txBox="1"/>
        </xdr:nvSpPr>
        <xdr:spPr>
          <a:xfrm>
            <a:off x="5495365" y="3899646"/>
            <a:ext cx="4294095" cy="532801"/>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50">
                <a:solidFill>
                  <a:sysClr val="windowText" lastClr="000000"/>
                </a:solidFill>
                <a:latin typeface="+mj-lt"/>
                <a:cs typeface="Segoe UI Semilight" panose="020B0402040204020203" pitchFamily="34" charset="0"/>
              </a:rPr>
              <a:t>Count of Batches by Status Code (Priority Batches Only)</a:t>
            </a:r>
          </a:p>
        </xdr:txBody>
      </xdr:sp>
    </xdr:grpSp>
    <xdr:clientData/>
  </xdr:twoCellAnchor>
  <mc:AlternateContent xmlns:mc="http://schemas.openxmlformats.org/markup-compatibility/2006">
    <mc:Choice xmlns:a14="http://schemas.microsoft.com/office/drawing/2010/main" Requires="a14">
      <xdr:twoCellAnchor editAs="oneCell">
        <xdr:from>
          <xdr:col>5</xdr:col>
          <xdr:colOff>563880</xdr:colOff>
          <xdr:row>5</xdr:row>
          <xdr:rowOff>144780</xdr:rowOff>
        </xdr:from>
        <xdr:to>
          <xdr:col>10</xdr:col>
          <xdr:colOff>449580</xdr:colOff>
          <xdr:row>36</xdr:row>
          <xdr:rowOff>137160</xdr:rowOff>
        </xdr:to>
        <xdr:sp macro="" textlink="">
          <xdr:nvSpPr>
            <xdr:cNvPr id="9218" name="Group Box 2" hidden="1">
              <a:extLst>
                <a:ext uri="{63B3BB69-23CF-44E3-9099-C40C66FF867C}">
                  <a14:compatExt spid="_x0000_s921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Priority Batches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182880</xdr:colOff>
          <xdr:row>5</xdr:row>
          <xdr:rowOff>137160</xdr:rowOff>
        </xdr:from>
        <xdr:to>
          <xdr:col>19</xdr:col>
          <xdr:colOff>213360</xdr:colOff>
          <xdr:row>20</xdr:row>
          <xdr:rowOff>167640</xdr:rowOff>
        </xdr:to>
        <xdr:sp macro="" textlink="">
          <xdr:nvSpPr>
            <xdr:cNvPr id="9219" name="Group Box 3" hidden="1">
              <a:extLst>
                <a:ext uri="{63B3BB69-23CF-44E3-9099-C40C66FF867C}">
                  <a14:compatExt spid="_x0000_s921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Analysis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20</xdr:col>
          <xdr:colOff>571500</xdr:colOff>
          <xdr:row>0</xdr:row>
          <xdr:rowOff>167640</xdr:rowOff>
        </xdr:from>
        <xdr:to>
          <xdr:col>21</xdr:col>
          <xdr:colOff>518160</xdr:colOff>
          <xdr:row>2</xdr:row>
          <xdr:rowOff>175260</xdr:rowOff>
        </xdr:to>
        <xdr:sp macro="" textlink="">
          <xdr:nvSpPr>
            <xdr:cNvPr id="9220" name="Button 4" hidden="1">
              <a:extLst>
                <a:ext uri="{63B3BB69-23CF-44E3-9099-C40C66FF867C}">
                  <a14:compatExt spid="_x0000_s922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464820</xdr:colOff>
          <xdr:row>0</xdr:row>
          <xdr:rowOff>167640</xdr:rowOff>
        </xdr:from>
        <xdr:to>
          <xdr:col>19</xdr:col>
          <xdr:colOff>281940</xdr:colOff>
          <xdr:row>3</xdr:row>
          <xdr:rowOff>15240</xdr:rowOff>
        </xdr:to>
        <xdr:sp macro="" textlink="">
          <xdr:nvSpPr>
            <xdr:cNvPr id="9221" name="Button 5" hidden="1">
              <a:extLst>
                <a:ext uri="{63B3BB69-23CF-44E3-9099-C40C66FF867C}">
                  <a14:compatExt spid="_x0000_s922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464820</xdr:colOff>
          <xdr:row>0</xdr:row>
          <xdr:rowOff>175260</xdr:rowOff>
        </xdr:from>
        <xdr:to>
          <xdr:col>20</xdr:col>
          <xdr:colOff>411480</xdr:colOff>
          <xdr:row>3</xdr:row>
          <xdr:rowOff>7620</xdr:rowOff>
        </xdr:to>
        <xdr:sp macro="" textlink="">
          <xdr:nvSpPr>
            <xdr:cNvPr id="9222" name="Button 6" hidden="1">
              <a:extLst>
                <a:ext uri="{63B3BB69-23CF-44E3-9099-C40C66FF867C}">
                  <a14:compatExt spid="_x0000_s922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1</xdr:row>
          <xdr:rowOff>7620</xdr:rowOff>
        </xdr:from>
        <xdr:to>
          <xdr:col>15</xdr:col>
          <xdr:colOff>15240</xdr:colOff>
          <xdr:row>3</xdr:row>
          <xdr:rowOff>22860</xdr:rowOff>
        </xdr:to>
        <xdr:sp macro="" textlink="">
          <xdr:nvSpPr>
            <xdr:cNvPr id="9223" name="Button 7" hidden="1">
              <a:extLst>
                <a:ext uri="{63B3BB69-23CF-44E3-9099-C40C66FF867C}">
                  <a14:compatExt spid="_x0000_s922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1</xdr:row>
          <xdr:rowOff>7620</xdr:rowOff>
        </xdr:from>
        <xdr:to>
          <xdr:col>17</xdr:col>
          <xdr:colOff>312420</xdr:colOff>
          <xdr:row>3</xdr:row>
          <xdr:rowOff>22860</xdr:rowOff>
        </xdr:to>
        <xdr:sp macro="" textlink="">
          <xdr:nvSpPr>
            <xdr:cNvPr id="9224" name="Button 8" hidden="1">
              <a:extLst>
                <a:ext uri="{63B3BB69-23CF-44E3-9099-C40C66FF867C}">
                  <a14:compatExt spid="_x0000_s922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Priority Batches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oneCellAnchor>
    <xdr:from>
      <xdr:col>9</xdr:col>
      <xdr:colOff>907142</xdr:colOff>
      <xdr:row>4</xdr:row>
      <xdr:rowOff>0</xdr:rowOff>
    </xdr:from>
    <xdr:ext cx="184731" cy="264560"/>
    <xdr:sp macro="" textlink="">
      <xdr:nvSpPr>
        <xdr:cNvPr id="2" name="TextBox 1">
          <a:extLst>
            <a:ext uri="{FF2B5EF4-FFF2-40B4-BE49-F238E27FC236}">
              <a16:creationId xmlns:a16="http://schemas.microsoft.com/office/drawing/2014/main" id="{92A251D9-5C26-48C7-981A-03F4AAACEF31}"/>
            </a:ext>
          </a:extLst>
        </xdr:cNvPr>
        <xdr:cNvSpPr txBox="1"/>
      </xdr:nvSpPr>
      <xdr:spPr>
        <a:xfrm>
          <a:off x="9555842" y="81534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mc:AlternateContent xmlns:mc="http://schemas.openxmlformats.org/markup-compatibility/2006">
    <mc:Choice xmlns:a14="http://schemas.microsoft.com/office/drawing/2010/main" Requires="a14">
      <xdr:twoCellAnchor editAs="oneCell">
        <xdr:from>
          <xdr:col>0</xdr:col>
          <xdr:colOff>457200</xdr:colOff>
          <xdr:row>5</xdr:row>
          <xdr:rowOff>144780</xdr:rowOff>
        </xdr:from>
        <xdr:to>
          <xdr:col>5</xdr:col>
          <xdr:colOff>266700</xdr:colOff>
          <xdr:row>107</xdr:row>
          <xdr:rowOff>60960</xdr:rowOff>
        </xdr:to>
        <xdr:sp macro="" textlink="">
          <xdr:nvSpPr>
            <xdr:cNvPr id="10241" name="Group Box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All Batches</a:t>
              </a:r>
            </a:p>
          </xdr:txBody>
        </xdr:sp>
        <xdr:clientData/>
      </xdr:twoCellAnchor>
    </mc:Choice>
    <mc:Fallback/>
  </mc:AlternateContent>
  <xdr:twoCellAnchor>
    <xdr:from>
      <xdr:col>0</xdr:col>
      <xdr:colOff>582706</xdr:colOff>
      <xdr:row>86</xdr:row>
      <xdr:rowOff>161361</xdr:rowOff>
    </xdr:from>
    <xdr:to>
      <xdr:col>5</xdr:col>
      <xdr:colOff>98613</xdr:colOff>
      <xdr:row>106</xdr:row>
      <xdr:rowOff>27757</xdr:rowOff>
    </xdr:to>
    <xdr:grpSp>
      <xdr:nvGrpSpPr>
        <xdr:cNvPr id="5" name="Group 4"/>
        <xdr:cNvGrpSpPr/>
      </xdr:nvGrpSpPr>
      <xdr:grpSpPr>
        <a:xfrm>
          <a:off x="582706" y="15759949"/>
          <a:ext cx="4285131" cy="3452279"/>
          <a:chOff x="582706" y="3908611"/>
          <a:chExt cx="4285131" cy="3452279"/>
        </a:xfrm>
      </xdr:grpSpPr>
      <xdr:graphicFrame macro="">
        <xdr:nvGraphicFramePr>
          <xdr:cNvPr id="6" name="Chart 5"/>
          <xdr:cNvGraphicFramePr/>
        </xdr:nvGraphicFramePr>
        <xdr:xfrm>
          <a:off x="586550" y="4416078"/>
          <a:ext cx="4281287" cy="2944812"/>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7" name="TextBox 6">
            <a:extLst>
              <a:ext uri="{FF2B5EF4-FFF2-40B4-BE49-F238E27FC236}">
                <a16:creationId xmlns:a16="http://schemas.microsoft.com/office/drawing/2014/main" id="{00000000-0008-0000-0A00-000034000000}"/>
              </a:ext>
            </a:extLst>
          </xdr:cNvPr>
          <xdr:cNvSpPr txBox="1"/>
        </xdr:nvSpPr>
        <xdr:spPr>
          <a:xfrm>
            <a:off x="582706" y="3908611"/>
            <a:ext cx="4285129" cy="532569"/>
          </a:xfrm>
          <a:prstGeom prst="rect">
            <a:avLst/>
          </a:prstGeom>
          <a:solidFill>
            <a:schemeClr val="accent1">
              <a:lumMod val="7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chemeClr val="bg1"/>
                </a:solidFill>
                <a:latin typeface="+mj-lt"/>
                <a:cs typeface="Segoe UI Semilight" panose="020B0402040204020203" pitchFamily="34" charset="0"/>
              </a:rPr>
              <a:t>Count of Batches by Arrival Date</a:t>
            </a:r>
            <a:r>
              <a:rPr lang="en-US" sz="1600" baseline="0">
                <a:solidFill>
                  <a:schemeClr val="bg1"/>
                </a:solidFill>
                <a:latin typeface="+mj-lt"/>
                <a:cs typeface="Segoe UI Semilight" panose="020B0402040204020203" pitchFamily="34" charset="0"/>
              </a:rPr>
              <a:t> (All Batches)</a:t>
            </a:r>
            <a:endParaRPr lang="en-US" sz="1600">
              <a:solidFill>
                <a:schemeClr val="bg1"/>
              </a:solidFill>
              <a:latin typeface="+mj-lt"/>
              <a:cs typeface="Segoe UI Semilight" panose="020B0402040204020203" pitchFamily="34" charset="0"/>
            </a:endParaRPr>
          </a:p>
        </xdr:txBody>
      </xdr:sp>
    </xdr:grpSp>
    <xdr:clientData/>
  </xdr:twoCellAnchor>
  <mc:AlternateContent xmlns:mc="http://schemas.openxmlformats.org/markup-compatibility/2006">
    <mc:Choice xmlns:a14="http://schemas.microsoft.com/office/drawing/2010/main" Requires="a14">
      <xdr:twoCellAnchor editAs="oneCell">
        <xdr:from>
          <xdr:col>5</xdr:col>
          <xdr:colOff>563880</xdr:colOff>
          <xdr:row>5</xdr:row>
          <xdr:rowOff>144780</xdr:rowOff>
        </xdr:from>
        <xdr:to>
          <xdr:col>10</xdr:col>
          <xdr:colOff>449580</xdr:colOff>
          <xdr:row>52</xdr:row>
          <xdr:rowOff>60960</xdr:rowOff>
        </xdr:to>
        <xdr:sp macro="" textlink="">
          <xdr:nvSpPr>
            <xdr:cNvPr id="10242" name="Group Box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Priority Batches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182880</xdr:colOff>
          <xdr:row>5</xdr:row>
          <xdr:rowOff>137160</xdr:rowOff>
        </xdr:from>
        <xdr:to>
          <xdr:col>19</xdr:col>
          <xdr:colOff>213360</xdr:colOff>
          <xdr:row>25</xdr:row>
          <xdr:rowOff>38100</xdr:rowOff>
        </xdr:to>
        <xdr:sp macro="" textlink="">
          <xdr:nvSpPr>
            <xdr:cNvPr id="10243" name="Group Box 3" hidden="1">
              <a:extLst>
                <a:ext uri="{63B3BB69-23CF-44E3-9099-C40C66FF867C}">
                  <a14:compatExt spid="_x0000_s1024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Analysis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20</xdr:col>
          <xdr:colOff>556260</xdr:colOff>
          <xdr:row>0</xdr:row>
          <xdr:rowOff>160020</xdr:rowOff>
        </xdr:from>
        <xdr:to>
          <xdr:col>21</xdr:col>
          <xdr:colOff>502920</xdr:colOff>
          <xdr:row>2</xdr:row>
          <xdr:rowOff>160020</xdr:rowOff>
        </xdr:to>
        <xdr:sp macro="" textlink="">
          <xdr:nvSpPr>
            <xdr:cNvPr id="10244" name="Button 4" hidden="1">
              <a:extLst>
                <a:ext uri="{63B3BB69-23CF-44E3-9099-C40C66FF867C}">
                  <a14:compatExt spid="_x0000_s1024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449580</xdr:colOff>
          <xdr:row>0</xdr:row>
          <xdr:rowOff>160020</xdr:rowOff>
        </xdr:from>
        <xdr:to>
          <xdr:col>19</xdr:col>
          <xdr:colOff>266700</xdr:colOff>
          <xdr:row>2</xdr:row>
          <xdr:rowOff>175260</xdr:rowOff>
        </xdr:to>
        <xdr:sp macro="" textlink="">
          <xdr:nvSpPr>
            <xdr:cNvPr id="10245" name="Button 5" hidden="1">
              <a:extLst>
                <a:ext uri="{63B3BB69-23CF-44E3-9099-C40C66FF867C}">
                  <a14:compatExt spid="_x0000_s1024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449580</xdr:colOff>
          <xdr:row>0</xdr:row>
          <xdr:rowOff>160020</xdr:rowOff>
        </xdr:from>
        <xdr:to>
          <xdr:col>20</xdr:col>
          <xdr:colOff>396240</xdr:colOff>
          <xdr:row>2</xdr:row>
          <xdr:rowOff>167640</xdr:rowOff>
        </xdr:to>
        <xdr:sp macro="" textlink="">
          <xdr:nvSpPr>
            <xdr:cNvPr id="10246" name="Button 6" hidden="1">
              <a:extLst>
                <a:ext uri="{63B3BB69-23CF-44E3-9099-C40C66FF867C}">
                  <a14:compatExt spid="_x0000_s10246"/>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xdr:twoCellAnchor>
    <xdr:from>
      <xdr:col>5</xdr:col>
      <xdr:colOff>726140</xdr:colOff>
      <xdr:row>32</xdr:row>
      <xdr:rowOff>17924</xdr:rowOff>
    </xdr:from>
    <xdr:to>
      <xdr:col>10</xdr:col>
      <xdr:colOff>251013</xdr:colOff>
      <xdr:row>51</xdr:row>
      <xdr:rowOff>31377</xdr:rowOff>
    </xdr:to>
    <xdr:grpSp>
      <xdr:nvGrpSpPr>
        <xdr:cNvPr id="13" name="Group 12"/>
        <xdr:cNvGrpSpPr/>
      </xdr:nvGrpSpPr>
      <xdr:grpSpPr>
        <a:xfrm>
          <a:off x="5495364" y="5934630"/>
          <a:ext cx="4294096" cy="3420041"/>
          <a:chOff x="5495364" y="4320983"/>
          <a:chExt cx="4294096" cy="3420041"/>
        </a:xfrm>
      </xdr:grpSpPr>
      <xdr:sp macro="" textlink="">
        <xdr:nvSpPr>
          <xdr:cNvPr id="10" name="TextBox 9">
            <a:extLst>
              <a:ext uri="{FF2B5EF4-FFF2-40B4-BE49-F238E27FC236}">
                <a16:creationId xmlns:a16="http://schemas.microsoft.com/office/drawing/2014/main" id="{00000000-0008-0000-0A00-000034000000}"/>
              </a:ext>
            </a:extLst>
          </xdr:cNvPr>
          <xdr:cNvSpPr txBox="1"/>
        </xdr:nvSpPr>
        <xdr:spPr>
          <a:xfrm>
            <a:off x="5495365" y="4320983"/>
            <a:ext cx="4294095" cy="532801"/>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ysClr val="windowText" lastClr="000000"/>
                </a:solidFill>
                <a:latin typeface="+mj-lt"/>
                <a:cs typeface="Segoe UI Semilight" panose="020B0402040204020203" pitchFamily="34" charset="0"/>
              </a:rPr>
              <a:t>Count of Batches by Arrival Date (Priority</a:t>
            </a:r>
            <a:r>
              <a:rPr lang="en-US" sz="1400" baseline="0">
                <a:solidFill>
                  <a:sysClr val="windowText" lastClr="000000"/>
                </a:solidFill>
                <a:latin typeface="+mj-lt"/>
                <a:cs typeface="Segoe UI Semilight" panose="020B0402040204020203" pitchFamily="34" charset="0"/>
              </a:rPr>
              <a:t> Batches Only)</a:t>
            </a:r>
            <a:endParaRPr lang="en-US" sz="1400">
              <a:solidFill>
                <a:sysClr val="windowText" lastClr="000000"/>
              </a:solidFill>
              <a:latin typeface="+mj-lt"/>
              <a:cs typeface="Segoe UI Semilight" panose="020B0402040204020203" pitchFamily="34" charset="0"/>
            </a:endParaRPr>
          </a:p>
        </xdr:txBody>
      </xdr:sp>
      <xdr:graphicFrame macro="">
        <xdr:nvGraphicFramePr>
          <xdr:cNvPr id="21" name="Chart 20"/>
          <xdr:cNvGraphicFramePr>
            <a:graphicFrameLocks/>
          </xdr:cNvGraphicFramePr>
        </xdr:nvGraphicFramePr>
        <xdr:xfrm>
          <a:off x="5495364" y="4840941"/>
          <a:ext cx="4294095" cy="2900083"/>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mc:AlternateContent xmlns:mc="http://schemas.openxmlformats.org/markup-compatibility/2006">
    <mc:Choice xmlns:a14="http://schemas.microsoft.com/office/drawing/2010/main" Requires="a14">
      <xdr:twoCellAnchor>
        <xdr:from>
          <xdr:col>13</xdr:col>
          <xdr:colOff>121920</xdr:colOff>
          <xdr:row>0</xdr:row>
          <xdr:rowOff>167640</xdr:rowOff>
        </xdr:from>
        <xdr:to>
          <xdr:col>15</xdr:col>
          <xdr:colOff>15240</xdr:colOff>
          <xdr:row>3</xdr:row>
          <xdr:rowOff>7620</xdr:rowOff>
        </xdr:to>
        <xdr:sp macro="" textlink="">
          <xdr:nvSpPr>
            <xdr:cNvPr id="10247" name="Button 7" hidden="1">
              <a:extLst>
                <a:ext uri="{63B3BB69-23CF-44E3-9099-C40C66FF867C}">
                  <a14:compatExt spid="_x0000_s1024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0</xdr:row>
          <xdr:rowOff>167640</xdr:rowOff>
        </xdr:from>
        <xdr:to>
          <xdr:col>17</xdr:col>
          <xdr:colOff>312420</xdr:colOff>
          <xdr:row>3</xdr:row>
          <xdr:rowOff>7620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Priority Batches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9</xdr:col>
      <xdr:colOff>907142</xdr:colOff>
      <xdr:row>4</xdr:row>
      <xdr:rowOff>0</xdr:rowOff>
    </xdr:from>
    <xdr:ext cx="184731" cy="264560"/>
    <xdr:sp macro="" textlink="">
      <xdr:nvSpPr>
        <xdr:cNvPr id="2" name="TextBox 1">
          <a:extLst>
            <a:ext uri="{FF2B5EF4-FFF2-40B4-BE49-F238E27FC236}">
              <a16:creationId xmlns:a16="http://schemas.microsoft.com/office/drawing/2014/main" id="{92A251D9-5C26-48C7-981A-03F4AAACEF31}"/>
            </a:ext>
          </a:extLst>
        </xdr:cNvPr>
        <xdr:cNvSpPr txBox="1"/>
      </xdr:nvSpPr>
      <xdr:spPr>
        <a:xfrm>
          <a:off x="9555842" y="81534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mc:AlternateContent xmlns:mc="http://schemas.openxmlformats.org/markup-compatibility/2006">
    <mc:Choice xmlns:a14="http://schemas.microsoft.com/office/drawing/2010/main" Requires="a14">
      <xdr:twoCellAnchor editAs="oneCell">
        <xdr:from>
          <xdr:col>0</xdr:col>
          <xdr:colOff>457200</xdr:colOff>
          <xdr:row>5</xdr:row>
          <xdr:rowOff>144780</xdr:rowOff>
        </xdr:from>
        <xdr:to>
          <xdr:col>5</xdr:col>
          <xdr:colOff>266700</xdr:colOff>
          <xdr:row>35</xdr:row>
          <xdr:rowOff>144780</xdr:rowOff>
        </xdr:to>
        <xdr:sp macro="" textlink="">
          <xdr:nvSpPr>
            <xdr:cNvPr id="11265" name="Group Box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All Batches</a:t>
              </a:r>
            </a:p>
          </xdr:txBody>
        </xdr:sp>
        <xdr:clientData/>
      </xdr:twoCellAnchor>
    </mc:Choice>
    <mc:Fallback/>
  </mc:AlternateContent>
  <xdr:twoCellAnchor>
    <xdr:from>
      <xdr:col>0</xdr:col>
      <xdr:colOff>582706</xdr:colOff>
      <xdr:row>15</xdr:row>
      <xdr:rowOff>26890</xdr:rowOff>
    </xdr:from>
    <xdr:to>
      <xdr:col>5</xdr:col>
      <xdr:colOff>98613</xdr:colOff>
      <xdr:row>34</xdr:row>
      <xdr:rowOff>72581</xdr:rowOff>
    </xdr:to>
    <xdr:grpSp>
      <xdr:nvGrpSpPr>
        <xdr:cNvPr id="5" name="Group 4"/>
        <xdr:cNvGrpSpPr/>
      </xdr:nvGrpSpPr>
      <xdr:grpSpPr>
        <a:xfrm>
          <a:off x="582706" y="2895596"/>
          <a:ext cx="4285131" cy="3452279"/>
          <a:chOff x="582706" y="3908611"/>
          <a:chExt cx="4285131" cy="3452279"/>
        </a:xfrm>
      </xdr:grpSpPr>
      <xdr:graphicFrame macro="">
        <xdr:nvGraphicFramePr>
          <xdr:cNvPr id="6" name="Chart 5"/>
          <xdr:cNvGraphicFramePr/>
        </xdr:nvGraphicFramePr>
        <xdr:xfrm>
          <a:off x="586550" y="4416078"/>
          <a:ext cx="4281287" cy="2944812"/>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7" name="TextBox 6">
            <a:extLst>
              <a:ext uri="{FF2B5EF4-FFF2-40B4-BE49-F238E27FC236}">
                <a16:creationId xmlns:a16="http://schemas.microsoft.com/office/drawing/2014/main" id="{00000000-0008-0000-0A00-000034000000}"/>
              </a:ext>
            </a:extLst>
          </xdr:cNvPr>
          <xdr:cNvSpPr txBox="1"/>
        </xdr:nvSpPr>
        <xdr:spPr>
          <a:xfrm>
            <a:off x="582706" y="3908611"/>
            <a:ext cx="4285129" cy="532569"/>
          </a:xfrm>
          <a:prstGeom prst="rect">
            <a:avLst/>
          </a:prstGeom>
          <a:solidFill>
            <a:schemeClr val="accent1">
              <a:lumMod val="7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350">
                <a:solidFill>
                  <a:schemeClr val="bg1"/>
                </a:solidFill>
                <a:latin typeface="+mj-lt"/>
                <a:cs typeface="Segoe UI Semilight" panose="020B0402040204020203" pitchFamily="34" charset="0"/>
              </a:rPr>
              <a:t>Count of Batches by Time of Arrival</a:t>
            </a:r>
            <a:r>
              <a:rPr lang="en-US" sz="1350" baseline="0">
                <a:solidFill>
                  <a:schemeClr val="bg1"/>
                </a:solidFill>
                <a:latin typeface="+mj-lt"/>
                <a:cs typeface="Segoe UI Semilight" panose="020B0402040204020203" pitchFamily="34" charset="0"/>
              </a:rPr>
              <a:t> (All Batches)</a:t>
            </a:r>
            <a:endParaRPr lang="en-US" sz="1350">
              <a:solidFill>
                <a:schemeClr val="bg1"/>
              </a:solidFill>
              <a:latin typeface="+mj-lt"/>
              <a:cs typeface="Segoe UI Semilight" panose="020B0402040204020203" pitchFamily="34" charset="0"/>
            </a:endParaRPr>
          </a:p>
        </xdr:txBody>
      </xdr:sp>
    </xdr:grpSp>
    <xdr:clientData/>
  </xdr:twoCellAnchor>
  <xdr:twoCellAnchor>
    <xdr:from>
      <xdr:col>5</xdr:col>
      <xdr:colOff>726141</xdr:colOff>
      <xdr:row>15</xdr:row>
      <xdr:rowOff>17925</xdr:rowOff>
    </xdr:from>
    <xdr:to>
      <xdr:col>10</xdr:col>
      <xdr:colOff>251013</xdr:colOff>
      <xdr:row>34</xdr:row>
      <xdr:rowOff>62749</xdr:rowOff>
    </xdr:to>
    <xdr:grpSp>
      <xdr:nvGrpSpPr>
        <xdr:cNvPr id="8" name="Group 7"/>
        <xdr:cNvGrpSpPr/>
      </xdr:nvGrpSpPr>
      <xdr:grpSpPr>
        <a:xfrm>
          <a:off x="5495365" y="2886631"/>
          <a:ext cx="4294095" cy="3451412"/>
          <a:chOff x="5495365" y="3899646"/>
          <a:chExt cx="4294095" cy="3451412"/>
        </a:xfrm>
      </xdr:grpSpPr>
      <xdr:graphicFrame macro="">
        <xdr:nvGraphicFramePr>
          <xdr:cNvPr id="9" name="Chart 8"/>
          <xdr:cNvGraphicFramePr/>
        </xdr:nvGraphicFramePr>
        <xdr:xfrm>
          <a:off x="5495365" y="4397187"/>
          <a:ext cx="4294094" cy="2953871"/>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10" name="TextBox 9">
            <a:extLst>
              <a:ext uri="{FF2B5EF4-FFF2-40B4-BE49-F238E27FC236}">
                <a16:creationId xmlns:a16="http://schemas.microsoft.com/office/drawing/2014/main" id="{00000000-0008-0000-0A00-000034000000}"/>
              </a:ext>
            </a:extLst>
          </xdr:cNvPr>
          <xdr:cNvSpPr txBox="1"/>
        </xdr:nvSpPr>
        <xdr:spPr>
          <a:xfrm>
            <a:off x="5495365" y="3899646"/>
            <a:ext cx="4294095" cy="532801"/>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350">
                <a:solidFill>
                  <a:sysClr val="windowText" lastClr="000000"/>
                </a:solidFill>
                <a:latin typeface="+mj-lt"/>
                <a:cs typeface="Segoe UI Semilight" panose="020B0402040204020203" pitchFamily="34" charset="0"/>
              </a:rPr>
              <a:t>Count of Batches by Time of Arrival (Priority Batches Only)</a:t>
            </a:r>
          </a:p>
        </xdr:txBody>
      </xdr:sp>
    </xdr:grpSp>
    <xdr:clientData/>
  </xdr:twoCellAnchor>
  <mc:AlternateContent xmlns:mc="http://schemas.openxmlformats.org/markup-compatibility/2006">
    <mc:Choice xmlns:a14="http://schemas.microsoft.com/office/drawing/2010/main" Requires="a14">
      <xdr:twoCellAnchor editAs="oneCell">
        <xdr:from>
          <xdr:col>5</xdr:col>
          <xdr:colOff>563880</xdr:colOff>
          <xdr:row>5</xdr:row>
          <xdr:rowOff>144780</xdr:rowOff>
        </xdr:from>
        <xdr:to>
          <xdr:col>10</xdr:col>
          <xdr:colOff>449580</xdr:colOff>
          <xdr:row>35</xdr:row>
          <xdr:rowOff>144780</xdr:rowOff>
        </xdr:to>
        <xdr:sp macro="" textlink="">
          <xdr:nvSpPr>
            <xdr:cNvPr id="11266" name="Group Box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Priority Batches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182880</xdr:colOff>
          <xdr:row>5</xdr:row>
          <xdr:rowOff>137160</xdr:rowOff>
        </xdr:from>
        <xdr:to>
          <xdr:col>19</xdr:col>
          <xdr:colOff>213360</xdr:colOff>
          <xdr:row>14</xdr:row>
          <xdr:rowOff>0</xdr:rowOff>
        </xdr:to>
        <xdr:sp macro="" textlink="">
          <xdr:nvSpPr>
            <xdr:cNvPr id="11267" name="Group Box 3" hidden="1">
              <a:extLst>
                <a:ext uri="{63B3BB69-23CF-44E3-9099-C40C66FF867C}">
                  <a14:compatExt spid="_x0000_s1126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Analysis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20</xdr:col>
          <xdr:colOff>571500</xdr:colOff>
          <xdr:row>0</xdr:row>
          <xdr:rowOff>167640</xdr:rowOff>
        </xdr:from>
        <xdr:to>
          <xdr:col>21</xdr:col>
          <xdr:colOff>518160</xdr:colOff>
          <xdr:row>2</xdr:row>
          <xdr:rowOff>175260</xdr:rowOff>
        </xdr:to>
        <xdr:sp macro="" textlink="">
          <xdr:nvSpPr>
            <xdr:cNvPr id="11268" name="Button 4" hidden="1">
              <a:extLst>
                <a:ext uri="{63B3BB69-23CF-44E3-9099-C40C66FF867C}">
                  <a14:compatExt spid="_x0000_s11268"/>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464820</xdr:colOff>
          <xdr:row>0</xdr:row>
          <xdr:rowOff>167640</xdr:rowOff>
        </xdr:from>
        <xdr:to>
          <xdr:col>19</xdr:col>
          <xdr:colOff>281940</xdr:colOff>
          <xdr:row>3</xdr:row>
          <xdr:rowOff>7620</xdr:rowOff>
        </xdr:to>
        <xdr:sp macro="" textlink="">
          <xdr:nvSpPr>
            <xdr:cNvPr id="11269" name="Button 5" hidden="1">
              <a:extLst>
                <a:ext uri="{63B3BB69-23CF-44E3-9099-C40C66FF867C}">
                  <a14:compatExt spid="_x0000_s1126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464820</xdr:colOff>
          <xdr:row>0</xdr:row>
          <xdr:rowOff>167640</xdr:rowOff>
        </xdr:from>
        <xdr:to>
          <xdr:col>20</xdr:col>
          <xdr:colOff>411480</xdr:colOff>
          <xdr:row>3</xdr:row>
          <xdr:rowOff>0</xdr:rowOff>
        </xdr:to>
        <xdr:sp macro="" textlink="">
          <xdr:nvSpPr>
            <xdr:cNvPr id="11270" name="Button 6" hidden="1">
              <a:extLst>
                <a:ext uri="{63B3BB69-23CF-44E3-9099-C40C66FF867C}">
                  <a14:compatExt spid="_x0000_s1127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129540</xdr:colOff>
          <xdr:row>0</xdr:row>
          <xdr:rowOff>167640</xdr:rowOff>
        </xdr:from>
        <xdr:to>
          <xdr:col>15</xdr:col>
          <xdr:colOff>22860</xdr:colOff>
          <xdr:row>3</xdr:row>
          <xdr:rowOff>7620</xdr:rowOff>
        </xdr:to>
        <xdr:sp macro="" textlink="">
          <xdr:nvSpPr>
            <xdr:cNvPr id="11271" name="Button 7" hidden="1">
              <a:extLst>
                <a:ext uri="{63B3BB69-23CF-44E3-9099-C40C66FF867C}">
                  <a14:compatExt spid="_x0000_s1127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160020</xdr:colOff>
          <xdr:row>0</xdr:row>
          <xdr:rowOff>167640</xdr:rowOff>
        </xdr:from>
        <xdr:to>
          <xdr:col>17</xdr:col>
          <xdr:colOff>320040</xdr:colOff>
          <xdr:row>3</xdr:row>
          <xdr:rowOff>7620</xdr:rowOff>
        </xdr:to>
        <xdr:sp macro="" textlink="">
          <xdr:nvSpPr>
            <xdr:cNvPr id="11272" name="Button 8" hidden="1">
              <a:extLst>
                <a:ext uri="{63B3BB69-23CF-44E3-9099-C40C66FF867C}">
                  <a14:compatExt spid="_x0000_s1127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Priority Batches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9</xdr:col>
      <xdr:colOff>907142</xdr:colOff>
      <xdr:row>4</xdr:row>
      <xdr:rowOff>0</xdr:rowOff>
    </xdr:from>
    <xdr:ext cx="184731" cy="264560"/>
    <xdr:sp macro="" textlink="">
      <xdr:nvSpPr>
        <xdr:cNvPr id="2" name="TextBox 1">
          <a:extLst>
            <a:ext uri="{FF2B5EF4-FFF2-40B4-BE49-F238E27FC236}">
              <a16:creationId xmlns:a16="http://schemas.microsoft.com/office/drawing/2014/main" id="{92A251D9-5C26-48C7-981A-03F4AAACEF31}"/>
            </a:ext>
          </a:extLst>
        </xdr:cNvPr>
        <xdr:cNvSpPr txBox="1"/>
      </xdr:nvSpPr>
      <xdr:spPr>
        <a:xfrm>
          <a:off x="9555842" y="81534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mc:AlternateContent xmlns:mc="http://schemas.openxmlformats.org/markup-compatibility/2006">
    <mc:Choice xmlns:a14="http://schemas.microsoft.com/office/drawing/2010/main" Requires="a14">
      <xdr:twoCellAnchor editAs="oneCell">
        <xdr:from>
          <xdr:col>0</xdr:col>
          <xdr:colOff>457200</xdr:colOff>
          <xdr:row>5</xdr:row>
          <xdr:rowOff>144780</xdr:rowOff>
        </xdr:from>
        <xdr:to>
          <xdr:col>5</xdr:col>
          <xdr:colOff>266700</xdr:colOff>
          <xdr:row>38</xdr:row>
          <xdr:rowOff>144780</xdr:rowOff>
        </xdr:to>
        <xdr:sp macro="" textlink="">
          <xdr:nvSpPr>
            <xdr:cNvPr id="12289" name="Group Box 1"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All Batches</a:t>
              </a:r>
            </a:p>
          </xdr:txBody>
        </xdr:sp>
        <xdr:clientData/>
      </xdr:twoCellAnchor>
    </mc:Choice>
    <mc:Fallback/>
  </mc:AlternateContent>
  <xdr:twoCellAnchor>
    <xdr:from>
      <xdr:col>0</xdr:col>
      <xdr:colOff>582706</xdr:colOff>
      <xdr:row>18</xdr:row>
      <xdr:rowOff>62750</xdr:rowOff>
    </xdr:from>
    <xdr:to>
      <xdr:col>5</xdr:col>
      <xdr:colOff>98613</xdr:colOff>
      <xdr:row>37</xdr:row>
      <xdr:rowOff>108441</xdr:rowOff>
    </xdr:to>
    <xdr:grpSp>
      <xdr:nvGrpSpPr>
        <xdr:cNvPr id="5" name="Group 4"/>
        <xdr:cNvGrpSpPr/>
      </xdr:nvGrpSpPr>
      <xdr:grpSpPr>
        <a:xfrm>
          <a:off x="582706" y="3469338"/>
          <a:ext cx="4285131" cy="3452279"/>
          <a:chOff x="582706" y="3908611"/>
          <a:chExt cx="4285131" cy="3452279"/>
        </a:xfrm>
      </xdr:grpSpPr>
      <xdr:graphicFrame macro="">
        <xdr:nvGraphicFramePr>
          <xdr:cNvPr id="6" name="Chart 5"/>
          <xdr:cNvGraphicFramePr/>
        </xdr:nvGraphicFramePr>
        <xdr:xfrm>
          <a:off x="586550" y="4416078"/>
          <a:ext cx="4281287" cy="2944812"/>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7" name="TextBox 6">
            <a:extLst>
              <a:ext uri="{FF2B5EF4-FFF2-40B4-BE49-F238E27FC236}">
                <a16:creationId xmlns:a16="http://schemas.microsoft.com/office/drawing/2014/main" id="{00000000-0008-0000-0A00-000034000000}"/>
              </a:ext>
            </a:extLst>
          </xdr:cNvPr>
          <xdr:cNvSpPr txBox="1"/>
        </xdr:nvSpPr>
        <xdr:spPr>
          <a:xfrm>
            <a:off x="582706" y="3908611"/>
            <a:ext cx="4285129" cy="532569"/>
          </a:xfrm>
          <a:prstGeom prst="rect">
            <a:avLst/>
          </a:prstGeom>
          <a:solidFill>
            <a:schemeClr val="accent1">
              <a:lumMod val="7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350">
                <a:solidFill>
                  <a:schemeClr val="bg1"/>
                </a:solidFill>
                <a:latin typeface="+mj-lt"/>
                <a:cs typeface="Segoe UI Semilight" panose="020B0402040204020203" pitchFamily="34" charset="0"/>
              </a:rPr>
              <a:t>Count of Batches by Delivery Vehicle (All</a:t>
            </a:r>
            <a:r>
              <a:rPr lang="en-US" sz="1350" baseline="0">
                <a:solidFill>
                  <a:schemeClr val="bg1"/>
                </a:solidFill>
                <a:latin typeface="+mj-lt"/>
                <a:cs typeface="Segoe UI Semilight" panose="020B0402040204020203" pitchFamily="34" charset="0"/>
              </a:rPr>
              <a:t> Batches)</a:t>
            </a:r>
            <a:endParaRPr lang="en-US" sz="1350">
              <a:solidFill>
                <a:schemeClr val="bg1"/>
              </a:solidFill>
              <a:latin typeface="+mj-lt"/>
              <a:cs typeface="Segoe UI Semilight" panose="020B0402040204020203" pitchFamily="34" charset="0"/>
            </a:endParaRPr>
          </a:p>
        </xdr:txBody>
      </xdr:sp>
    </xdr:grpSp>
    <xdr:clientData/>
  </xdr:twoCellAnchor>
  <xdr:twoCellAnchor>
    <xdr:from>
      <xdr:col>5</xdr:col>
      <xdr:colOff>726141</xdr:colOff>
      <xdr:row>18</xdr:row>
      <xdr:rowOff>53785</xdr:rowOff>
    </xdr:from>
    <xdr:to>
      <xdr:col>10</xdr:col>
      <xdr:colOff>251013</xdr:colOff>
      <xdr:row>37</xdr:row>
      <xdr:rowOff>98609</xdr:rowOff>
    </xdr:to>
    <xdr:grpSp>
      <xdr:nvGrpSpPr>
        <xdr:cNvPr id="8" name="Group 7"/>
        <xdr:cNvGrpSpPr/>
      </xdr:nvGrpSpPr>
      <xdr:grpSpPr>
        <a:xfrm>
          <a:off x="5495365" y="3460373"/>
          <a:ext cx="4294095" cy="3451412"/>
          <a:chOff x="5495365" y="3899646"/>
          <a:chExt cx="4294095" cy="3451412"/>
        </a:xfrm>
      </xdr:grpSpPr>
      <xdr:graphicFrame macro="">
        <xdr:nvGraphicFramePr>
          <xdr:cNvPr id="9" name="Chart 8"/>
          <xdr:cNvGraphicFramePr/>
        </xdr:nvGraphicFramePr>
        <xdr:xfrm>
          <a:off x="5495365" y="4397187"/>
          <a:ext cx="4294094" cy="2953871"/>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10" name="TextBox 9">
            <a:extLst>
              <a:ext uri="{FF2B5EF4-FFF2-40B4-BE49-F238E27FC236}">
                <a16:creationId xmlns:a16="http://schemas.microsoft.com/office/drawing/2014/main" id="{00000000-0008-0000-0A00-000034000000}"/>
              </a:ext>
            </a:extLst>
          </xdr:cNvPr>
          <xdr:cNvSpPr txBox="1"/>
        </xdr:nvSpPr>
        <xdr:spPr>
          <a:xfrm>
            <a:off x="5495365" y="3899646"/>
            <a:ext cx="4294095" cy="532801"/>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350">
                <a:solidFill>
                  <a:sysClr val="windowText" lastClr="000000"/>
                </a:solidFill>
                <a:latin typeface="+mj-lt"/>
                <a:cs typeface="Segoe UI Semilight" panose="020B0402040204020203" pitchFamily="34" charset="0"/>
              </a:rPr>
              <a:t>Count of Batches by Delivery Vehicle (Priority Batches Only)</a:t>
            </a:r>
          </a:p>
        </xdr:txBody>
      </xdr:sp>
    </xdr:grpSp>
    <xdr:clientData/>
  </xdr:twoCellAnchor>
  <mc:AlternateContent xmlns:mc="http://schemas.openxmlformats.org/markup-compatibility/2006">
    <mc:Choice xmlns:a14="http://schemas.microsoft.com/office/drawing/2010/main" Requires="a14">
      <xdr:twoCellAnchor editAs="oneCell">
        <xdr:from>
          <xdr:col>5</xdr:col>
          <xdr:colOff>563880</xdr:colOff>
          <xdr:row>5</xdr:row>
          <xdr:rowOff>144780</xdr:rowOff>
        </xdr:from>
        <xdr:to>
          <xdr:col>10</xdr:col>
          <xdr:colOff>449580</xdr:colOff>
          <xdr:row>38</xdr:row>
          <xdr:rowOff>144780</xdr:rowOff>
        </xdr:to>
        <xdr:sp macro="" textlink="">
          <xdr:nvSpPr>
            <xdr:cNvPr id="12290" name="Group Box 2"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Priority Batches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182880</xdr:colOff>
          <xdr:row>5</xdr:row>
          <xdr:rowOff>137160</xdr:rowOff>
        </xdr:from>
        <xdr:to>
          <xdr:col>19</xdr:col>
          <xdr:colOff>213360</xdr:colOff>
          <xdr:row>21</xdr:row>
          <xdr:rowOff>91440</xdr:rowOff>
        </xdr:to>
        <xdr:sp macro="" textlink="">
          <xdr:nvSpPr>
            <xdr:cNvPr id="12291" name="Group Box 3" hidden="1">
              <a:extLst>
                <a:ext uri="{63B3BB69-23CF-44E3-9099-C40C66FF867C}">
                  <a14:compatExt spid="_x0000_s1229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Analysis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20</xdr:col>
          <xdr:colOff>579120</xdr:colOff>
          <xdr:row>0</xdr:row>
          <xdr:rowOff>175260</xdr:rowOff>
        </xdr:from>
        <xdr:to>
          <xdr:col>21</xdr:col>
          <xdr:colOff>525780</xdr:colOff>
          <xdr:row>3</xdr:row>
          <xdr:rowOff>0</xdr:rowOff>
        </xdr:to>
        <xdr:sp macro="" textlink="">
          <xdr:nvSpPr>
            <xdr:cNvPr id="12292" name="Button 4" hidden="1">
              <a:extLst>
                <a:ext uri="{63B3BB69-23CF-44E3-9099-C40C66FF867C}">
                  <a14:compatExt spid="_x0000_s1229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472440</xdr:colOff>
          <xdr:row>0</xdr:row>
          <xdr:rowOff>175260</xdr:rowOff>
        </xdr:from>
        <xdr:to>
          <xdr:col>19</xdr:col>
          <xdr:colOff>289560</xdr:colOff>
          <xdr:row>3</xdr:row>
          <xdr:rowOff>15240</xdr:rowOff>
        </xdr:to>
        <xdr:sp macro="" textlink="">
          <xdr:nvSpPr>
            <xdr:cNvPr id="12293" name="Button 5" hidden="1">
              <a:extLst>
                <a:ext uri="{63B3BB69-23CF-44E3-9099-C40C66FF867C}">
                  <a14:compatExt spid="_x0000_s1229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472440</xdr:colOff>
          <xdr:row>1</xdr:row>
          <xdr:rowOff>0</xdr:rowOff>
        </xdr:from>
        <xdr:to>
          <xdr:col>20</xdr:col>
          <xdr:colOff>419100</xdr:colOff>
          <xdr:row>3</xdr:row>
          <xdr:rowOff>7620</xdr:rowOff>
        </xdr:to>
        <xdr:sp macro="" textlink="">
          <xdr:nvSpPr>
            <xdr:cNvPr id="12294" name="Button 6" hidden="1">
              <a:extLst>
                <a:ext uri="{63B3BB69-23CF-44E3-9099-C40C66FF867C}">
                  <a14:compatExt spid="_x0000_s122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160020</xdr:colOff>
          <xdr:row>1</xdr:row>
          <xdr:rowOff>7620</xdr:rowOff>
        </xdr:from>
        <xdr:to>
          <xdr:col>15</xdr:col>
          <xdr:colOff>53340</xdr:colOff>
          <xdr:row>3</xdr:row>
          <xdr:rowOff>22860</xdr:rowOff>
        </xdr:to>
        <xdr:sp macro="" textlink="">
          <xdr:nvSpPr>
            <xdr:cNvPr id="12295" name="Button 7" hidden="1">
              <a:extLst>
                <a:ext uri="{63B3BB69-23CF-44E3-9099-C40C66FF867C}">
                  <a14:compatExt spid="_x0000_s1229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190500</xdr:colOff>
          <xdr:row>1</xdr:row>
          <xdr:rowOff>7620</xdr:rowOff>
        </xdr:from>
        <xdr:to>
          <xdr:col>17</xdr:col>
          <xdr:colOff>350520</xdr:colOff>
          <xdr:row>3</xdr:row>
          <xdr:rowOff>22860</xdr:rowOff>
        </xdr:to>
        <xdr:sp macro="" textlink="">
          <xdr:nvSpPr>
            <xdr:cNvPr id="12296" name="Button 8" hidden="1">
              <a:extLst>
                <a:ext uri="{63B3BB69-23CF-44E3-9099-C40C66FF867C}">
                  <a14:compatExt spid="_x0000_s1229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Priority Batches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9</xdr:col>
      <xdr:colOff>907142</xdr:colOff>
      <xdr:row>4</xdr:row>
      <xdr:rowOff>0</xdr:rowOff>
    </xdr:from>
    <xdr:ext cx="184731" cy="264560"/>
    <xdr:sp macro="" textlink="">
      <xdr:nvSpPr>
        <xdr:cNvPr id="2" name="TextBox 1">
          <a:extLst>
            <a:ext uri="{FF2B5EF4-FFF2-40B4-BE49-F238E27FC236}">
              <a16:creationId xmlns:a16="http://schemas.microsoft.com/office/drawing/2014/main" id="{92A251D9-5C26-48C7-981A-03F4AAACEF31}"/>
            </a:ext>
          </a:extLst>
        </xdr:cNvPr>
        <xdr:cNvSpPr txBox="1"/>
      </xdr:nvSpPr>
      <xdr:spPr>
        <a:xfrm>
          <a:off x="9555842" y="81534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mc:AlternateContent xmlns:mc="http://schemas.openxmlformats.org/markup-compatibility/2006">
    <mc:Choice xmlns:a14="http://schemas.microsoft.com/office/drawing/2010/main" Requires="a14">
      <xdr:twoCellAnchor editAs="oneCell">
        <xdr:from>
          <xdr:col>0</xdr:col>
          <xdr:colOff>457200</xdr:colOff>
          <xdr:row>5</xdr:row>
          <xdr:rowOff>144780</xdr:rowOff>
        </xdr:from>
        <xdr:to>
          <xdr:col>5</xdr:col>
          <xdr:colOff>266700</xdr:colOff>
          <xdr:row>43</xdr:row>
          <xdr:rowOff>167640</xdr:rowOff>
        </xdr:to>
        <xdr:sp macro="" textlink="">
          <xdr:nvSpPr>
            <xdr:cNvPr id="13313" name="Group Box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All Batches</a:t>
              </a:r>
            </a:p>
          </xdr:txBody>
        </xdr:sp>
        <xdr:clientData/>
      </xdr:twoCellAnchor>
    </mc:Choice>
    <mc:Fallback/>
  </mc:AlternateContent>
  <xdr:twoCellAnchor>
    <xdr:from>
      <xdr:col>0</xdr:col>
      <xdr:colOff>582706</xdr:colOff>
      <xdr:row>22</xdr:row>
      <xdr:rowOff>179292</xdr:rowOff>
    </xdr:from>
    <xdr:to>
      <xdr:col>5</xdr:col>
      <xdr:colOff>98613</xdr:colOff>
      <xdr:row>42</xdr:row>
      <xdr:rowOff>45689</xdr:rowOff>
    </xdr:to>
    <xdr:grpSp>
      <xdr:nvGrpSpPr>
        <xdr:cNvPr id="5" name="Group 4"/>
        <xdr:cNvGrpSpPr/>
      </xdr:nvGrpSpPr>
      <xdr:grpSpPr>
        <a:xfrm>
          <a:off x="582706" y="4303057"/>
          <a:ext cx="4285131" cy="3452279"/>
          <a:chOff x="582706" y="3908611"/>
          <a:chExt cx="4285131" cy="3452279"/>
        </a:xfrm>
      </xdr:grpSpPr>
      <xdr:graphicFrame macro="">
        <xdr:nvGraphicFramePr>
          <xdr:cNvPr id="6" name="Chart 5"/>
          <xdr:cNvGraphicFramePr/>
        </xdr:nvGraphicFramePr>
        <xdr:xfrm>
          <a:off x="586550" y="4416078"/>
          <a:ext cx="4281287" cy="2944812"/>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7" name="TextBox 6">
            <a:extLst>
              <a:ext uri="{FF2B5EF4-FFF2-40B4-BE49-F238E27FC236}">
                <a16:creationId xmlns:a16="http://schemas.microsoft.com/office/drawing/2014/main" id="{00000000-0008-0000-0A00-000034000000}"/>
              </a:ext>
            </a:extLst>
          </xdr:cNvPr>
          <xdr:cNvSpPr txBox="1"/>
        </xdr:nvSpPr>
        <xdr:spPr>
          <a:xfrm>
            <a:off x="582706" y="3908611"/>
            <a:ext cx="4285129" cy="532569"/>
          </a:xfrm>
          <a:prstGeom prst="rect">
            <a:avLst/>
          </a:prstGeom>
          <a:solidFill>
            <a:schemeClr val="accent1">
              <a:lumMod val="7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chemeClr val="bg1"/>
                </a:solidFill>
                <a:latin typeface="+mj-lt"/>
                <a:cs typeface="Segoe UI Semilight" panose="020B0402040204020203" pitchFamily="34" charset="0"/>
              </a:rPr>
              <a:t>Count of Batches by Cycle (All Batches)</a:t>
            </a:r>
          </a:p>
        </xdr:txBody>
      </xdr:sp>
    </xdr:grpSp>
    <xdr:clientData/>
  </xdr:twoCellAnchor>
  <xdr:twoCellAnchor>
    <xdr:from>
      <xdr:col>5</xdr:col>
      <xdr:colOff>726141</xdr:colOff>
      <xdr:row>22</xdr:row>
      <xdr:rowOff>170327</xdr:rowOff>
    </xdr:from>
    <xdr:to>
      <xdr:col>10</xdr:col>
      <xdr:colOff>251013</xdr:colOff>
      <xdr:row>42</xdr:row>
      <xdr:rowOff>35857</xdr:rowOff>
    </xdr:to>
    <xdr:grpSp>
      <xdr:nvGrpSpPr>
        <xdr:cNvPr id="8" name="Group 7"/>
        <xdr:cNvGrpSpPr/>
      </xdr:nvGrpSpPr>
      <xdr:grpSpPr>
        <a:xfrm>
          <a:off x="5495365" y="4294092"/>
          <a:ext cx="4294095" cy="3451412"/>
          <a:chOff x="5495365" y="3899646"/>
          <a:chExt cx="4294095" cy="3451412"/>
        </a:xfrm>
      </xdr:grpSpPr>
      <xdr:graphicFrame macro="">
        <xdr:nvGraphicFramePr>
          <xdr:cNvPr id="9" name="Chart 8"/>
          <xdr:cNvGraphicFramePr/>
        </xdr:nvGraphicFramePr>
        <xdr:xfrm>
          <a:off x="5495365" y="4397187"/>
          <a:ext cx="4294094" cy="2953871"/>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10" name="TextBox 9">
            <a:extLst>
              <a:ext uri="{FF2B5EF4-FFF2-40B4-BE49-F238E27FC236}">
                <a16:creationId xmlns:a16="http://schemas.microsoft.com/office/drawing/2014/main" id="{00000000-0008-0000-0A00-000034000000}"/>
              </a:ext>
            </a:extLst>
          </xdr:cNvPr>
          <xdr:cNvSpPr txBox="1"/>
        </xdr:nvSpPr>
        <xdr:spPr>
          <a:xfrm>
            <a:off x="5495365" y="3899646"/>
            <a:ext cx="4294095" cy="532801"/>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ysClr val="windowText" lastClr="000000"/>
                </a:solidFill>
                <a:latin typeface="+mj-lt"/>
                <a:cs typeface="Segoe UI Semilight" panose="020B0402040204020203" pitchFamily="34" charset="0"/>
              </a:rPr>
              <a:t>Count of Batches by Cycle (Priority Batches Only)</a:t>
            </a:r>
          </a:p>
        </xdr:txBody>
      </xdr:sp>
    </xdr:grpSp>
    <xdr:clientData/>
  </xdr:twoCellAnchor>
  <mc:AlternateContent xmlns:mc="http://schemas.openxmlformats.org/markup-compatibility/2006">
    <mc:Choice xmlns:a14="http://schemas.microsoft.com/office/drawing/2010/main" Requires="a14">
      <xdr:twoCellAnchor editAs="oneCell">
        <xdr:from>
          <xdr:col>5</xdr:col>
          <xdr:colOff>563880</xdr:colOff>
          <xdr:row>5</xdr:row>
          <xdr:rowOff>144780</xdr:rowOff>
        </xdr:from>
        <xdr:to>
          <xdr:col>10</xdr:col>
          <xdr:colOff>449580</xdr:colOff>
          <xdr:row>43</xdr:row>
          <xdr:rowOff>160020</xdr:rowOff>
        </xdr:to>
        <xdr:sp macro="" textlink="">
          <xdr:nvSpPr>
            <xdr:cNvPr id="13314" name="Group Box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Priority Batches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182880</xdr:colOff>
          <xdr:row>5</xdr:row>
          <xdr:rowOff>137160</xdr:rowOff>
        </xdr:from>
        <xdr:to>
          <xdr:col>19</xdr:col>
          <xdr:colOff>213360</xdr:colOff>
          <xdr:row>28</xdr:row>
          <xdr:rowOff>160020</xdr:rowOff>
        </xdr:to>
        <xdr:sp macro="" textlink="">
          <xdr:nvSpPr>
            <xdr:cNvPr id="13315" name="Group Box 3" hidden="1">
              <a:extLst>
                <a:ext uri="{63B3BB69-23CF-44E3-9099-C40C66FF867C}">
                  <a14:compatExt spid="_x0000_s1331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Analysis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20</xdr:col>
          <xdr:colOff>579120</xdr:colOff>
          <xdr:row>0</xdr:row>
          <xdr:rowOff>167640</xdr:rowOff>
        </xdr:from>
        <xdr:to>
          <xdr:col>21</xdr:col>
          <xdr:colOff>525780</xdr:colOff>
          <xdr:row>2</xdr:row>
          <xdr:rowOff>175260</xdr:rowOff>
        </xdr:to>
        <xdr:sp macro="" textlink="">
          <xdr:nvSpPr>
            <xdr:cNvPr id="13316" name="Button 4" hidden="1">
              <a:extLst>
                <a:ext uri="{63B3BB69-23CF-44E3-9099-C40C66FF867C}">
                  <a14:compatExt spid="_x0000_s13316"/>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472440</xdr:colOff>
          <xdr:row>0</xdr:row>
          <xdr:rowOff>167640</xdr:rowOff>
        </xdr:from>
        <xdr:to>
          <xdr:col>19</xdr:col>
          <xdr:colOff>289560</xdr:colOff>
          <xdr:row>3</xdr:row>
          <xdr:rowOff>7620</xdr:rowOff>
        </xdr:to>
        <xdr:sp macro="" textlink="">
          <xdr:nvSpPr>
            <xdr:cNvPr id="13317" name="Button 5" hidden="1">
              <a:extLst>
                <a:ext uri="{63B3BB69-23CF-44E3-9099-C40C66FF867C}">
                  <a14:compatExt spid="_x0000_s1331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472440</xdr:colOff>
          <xdr:row>0</xdr:row>
          <xdr:rowOff>167640</xdr:rowOff>
        </xdr:from>
        <xdr:to>
          <xdr:col>20</xdr:col>
          <xdr:colOff>419100</xdr:colOff>
          <xdr:row>3</xdr:row>
          <xdr:rowOff>0</xdr:rowOff>
        </xdr:to>
        <xdr:sp macro="" textlink="">
          <xdr:nvSpPr>
            <xdr:cNvPr id="13318" name="Button 6" hidden="1">
              <a:extLst>
                <a:ext uri="{63B3BB69-23CF-44E3-9099-C40C66FF867C}">
                  <a14:compatExt spid="_x0000_s13318"/>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152400</xdr:colOff>
          <xdr:row>0</xdr:row>
          <xdr:rowOff>167640</xdr:rowOff>
        </xdr:from>
        <xdr:to>
          <xdr:col>15</xdr:col>
          <xdr:colOff>38100</xdr:colOff>
          <xdr:row>3</xdr:row>
          <xdr:rowOff>7620</xdr:rowOff>
        </xdr:to>
        <xdr:sp macro="" textlink="">
          <xdr:nvSpPr>
            <xdr:cNvPr id="13319" name="Button 7" hidden="1">
              <a:extLst>
                <a:ext uri="{63B3BB69-23CF-44E3-9099-C40C66FF867C}">
                  <a14:compatExt spid="_x0000_s1331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175260</xdr:colOff>
          <xdr:row>0</xdr:row>
          <xdr:rowOff>167640</xdr:rowOff>
        </xdr:from>
        <xdr:to>
          <xdr:col>17</xdr:col>
          <xdr:colOff>335280</xdr:colOff>
          <xdr:row>3</xdr:row>
          <xdr:rowOff>7620</xdr:rowOff>
        </xdr:to>
        <xdr:sp macro="" textlink="">
          <xdr:nvSpPr>
            <xdr:cNvPr id="13320" name="Button 8" hidden="1">
              <a:extLst>
                <a:ext uri="{63B3BB69-23CF-44E3-9099-C40C66FF867C}">
                  <a14:compatExt spid="_x0000_s1332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Priority Batches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oneCellAnchor>
    <xdr:from>
      <xdr:col>9</xdr:col>
      <xdr:colOff>907142</xdr:colOff>
      <xdr:row>4</xdr:row>
      <xdr:rowOff>0</xdr:rowOff>
    </xdr:from>
    <xdr:ext cx="184731" cy="264560"/>
    <xdr:sp macro="" textlink="">
      <xdr:nvSpPr>
        <xdr:cNvPr id="2" name="TextBox 1">
          <a:extLst>
            <a:ext uri="{FF2B5EF4-FFF2-40B4-BE49-F238E27FC236}">
              <a16:creationId xmlns:a16="http://schemas.microsoft.com/office/drawing/2014/main" id="{92A251D9-5C26-48C7-981A-03F4AAACEF31}"/>
            </a:ext>
          </a:extLst>
        </xdr:cNvPr>
        <xdr:cNvSpPr txBox="1"/>
      </xdr:nvSpPr>
      <xdr:spPr>
        <a:xfrm>
          <a:off x="9555842" y="81534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mc:AlternateContent xmlns:mc="http://schemas.openxmlformats.org/markup-compatibility/2006">
    <mc:Choice xmlns:a14="http://schemas.microsoft.com/office/drawing/2010/main" Requires="a14">
      <xdr:twoCellAnchor editAs="oneCell">
        <xdr:from>
          <xdr:col>0</xdr:col>
          <xdr:colOff>457200</xdr:colOff>
          <xdr:row>5</xdr:row>
          <xdr:rowOff>144780</xdr:rowOff>
        </xdr:from>
        <xdr:to>
          <xdr:col>5</xdr:col>
          <xdr:colOff>266700</xdr:colOff>
          <xdr:row>36</xdr:row>
          <xdr:rowOff>167640</xdr:rowOff>
        </xdr:to>
        <xdr:sp macro="" textlink="">
          <xdr:nvSpPr>
            <xdr:cNvPr id="14337" name="Group Box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All Batches</a:t>
              </a:r>
            </a:p>
          </xdr:txBody>
        </xdr:sp>
        <xdr:clientData/>
      </xdr:twoCellAnchor>
    </mc:Choice>
    <mc:Fallback/>
  </mc:AlternateContent>
  <xdr:twoCellAnchor>
    <xdr:from>
      <xdr:col>0</xdr:col>
      <xdr:colOff>582706</xdr:colOff>
      <xdr:row>16</xdr:row>
      <xdr:rowOff>45463</xdr:rowOff>
    </xdr:from>
    <xdr:to>
      <xdr:col>5</xdr:col>
      <xdr:colOff>98613</xdr:colOff>
      <xdr:row>35</xdr:row>
      <xdr:rowOff>96917</xdr:rowOff>
    </xdr:to>
    <xdr:grpSp>
      <xdr:nvGrpSpPr>
        <xdr:cNvPr id="5" name="Group 4"/>
        <xdr:cNvGrpSpPr/>
      </xdr:nvGrpSpPr>
      <xdr:grpSpPr>
        <a:xfrm>
          <a:off x="582706" y="3093463"/>
          <a:ext cx="4285131" cy="3458042"/>
          <a:chOff x="582706" y="3908611"/>
          <a:chExt cx="4285131" cy="3452279"/>
        </a:xfrm>
      </xdr:grpSpPr>
      <xdr:graphicFrame macro="">
        <xdr:nvGraphicFramePr>
          <xdr:cNvPr id="6" name="Chart 5"/>
          <xdr:cNvGraphicFramePr/>
        </xdr:nvGraphicFramePr>
        <xdr:xfrm>
          <a:off x="586550" y="4416078"/>
          <a:ext cx="4281287" cy="2944812"/>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7" name="TextBox 6">
            <a:extLst>
              <a:ext uri="{FF2B5EF4-FFF2-40B4-BE49-F238E27FC236}">
                <a16:creationId xmlns:a16="http://schemas.microsoft.com/office/drawing/2014/main" id="{00000000-0008-0000-0A00-000034000000}"/>
              </a:ext>
            </a:extLst>
          </xdr:cNvPr>
          <xdr:cNvSpPr txBox="1"/>
        </xdr:nvSpPr>
        <xdr:spPr>
          <a:xfrm>
            <a:off x="582706" y="3908611"/>
            <a:ext cx="4285129" cy="532569"/>
          </a:xfrm>
          <a:prstGeom prst="rect">
            <a:avLst/>
          </a:prstGeom>
          <a:solidFill>
            <a:schemeClr val="accent1">
              <a:lumMod val="7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50">
                <a:solidFill>
                  <a:schemeClr val="bg1"/>
                </a:solidFill>
                <a:latin typeface="+mj-lt"/>
                <a:cs typeface="Segoe UI Semilight" panose="020B0402040204020203" pitchFamily="34" charset="0"/>
              </a:rPr>
              <a:t>Count of Batches by Temperature Restriction</a:t>
            </a:r>
            <a:r>
              <a:rPr lang="en-US" sz="1150" baseline="0">
                <a:solidFill>
                  <a:schemeClr val="bg1"/>
                </a:solidFill>
                <a:latin typeface="+mj-lt"/>
                <a:cs typeface="Segoe UI Semilight" panose="020B0402040204020203" pitchFamily="34" charset="0"/>
              </a:rPr>
              <a:t> (All Batches)</a:t>
            </a:r>
            <a:endParaRPr lang="en-US" sz="1150">
              <a:solidFill>
                <a:schemeClr val="bg1"/>
              </a:solidFill>
              <a:latin typeface="+mj-lt"/>
              <a:cs typeface="Segoe UI Semilight" panose="020B0402040204020203" pitchFamily="34" charset="0"/>
            </a:endParaRPr>
          </a:p>
        </xdr:txBody>
      </xdr:sp>
    </xdr:grpSp>
    <xdr:clientData/>
  </xdr:twoCellAnchor>
  <xdr:twoCellAnchor>
    <xdr:from>
      <xdr:col>5</xdr:col>
      <xdr:colOff>726141</xdr:colOff>
      <xdr:row>16</xdr:row>
      <xdr:rowOff>36498</xdr:rowOff>
    </xdr:from>
    <xdr:to>
      <xdr:col>10</xdr:col>
      <xdr:colOff>251013</xdr:colOff>
      <xdr:row>35</xdr:row>
      <xdr:rowOff>81322</xdr:rowOff>
    </xdr:to>
    <xdr:grpSp>
      <xdr:nvGrpSpPr>
        <xdr:cNvPr id="8" name="Group 7"/>
        <xdr:cNvGrpSpPr/>
      </xdr:nvGrpSpPr>
      <xdr:grpSpPr>
        <a:xfrm>
          <a:off x="5495365" y="3084498"/>
          <a:ext cx="4294095" cy="3451412"/>
          <a:chOff x="5495365" y="3899646"/>
          <a:chExt cx="4294095" cy="3451412"/>
        </a:xfrm>
      </xdr:grpSpPr>
      <xdr:graphicFrame macro="">
        <xdr:nvGraphicFramePr>
          <xdr:cNvPr id="9" name="Chart 8"/>
          <xdr:cNvGraphicFramePr/>
        </xdr:nvGraphicFramePr>
        <xdr:xfrm>
          <a:off x="5495365" y="4397187"/>
          <a:ext cx="4294094" cy="2953871"/>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10" name="TextBox 9">
            <a:extLst>
              <a:ext uri="{FF2B5EF4-FFF2-40B4-BE49-F238E27FC236}">
                <a16:creationId xmlns:a16="http://schemas.microsoft.com/office/drawing/2014/main" id="{00000000-0008-0000-0A00-000034000000}"/>
              </a:ext>
            </a:extLst>
          </xdr:cNvPr>
          <xdr:cNvSpPr txBox="1"/>
        </xdr:nvSpPr>
        <xdr:spPr>
          <a:xfrm>
            <a:off x="5495365" y="3899646"/>
            <a:ext cx="4294095" cy="532801"/>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50">
                <a:solidFill>
                  <a:sysClr val="windowText" lastClr="000000"/>
                </a:solidFill>
                <a:latin typeface="+mj-lt"/>
                <a:cs typeface="Segoe UI Semilight" panose="020B0402040204020203" pitchFamily="34" charset="0"/>
              </a:rPr>
              <a:t>Count</a:t>
            </a:r>
            <a:r>
              <a:rPr lang="en-US" sz="1150" baseline="0">
                <a:solidFill>
                  <a:sysClr val="windowText" lastClr="000000"/>
                </a:solidFill>
                <a:latin typeface="+mj-lt"/>
                <a:cs typeface="Segoe UI Semilight" panose="020B0402040204020203" pitchFamily="34" charset="0"/>
              </a:rPr>
              <a:t> of Batches by Temperature Restriction (Priority Batches Only)</a:t>
            </a:r>
            <a:endParaRPr lang="en-US" sz="1150">
              <a:solidFill>
                <a:sysClr val="windowText" lastClr="000000"/>
              </a:solidFill>
              <a:latin typeface="+mj-lt"/>
              <a:cs typeface="Segoe UI Semilight" panose="020B0402040204020203" pitchFamily="34" charset="0"/>
            </a:endParaRPr>
          </a:p>
        </xdr:txBody>
      </xdr:sp>
    </xdr:grpSp>
    <xdr:clientData/>
  </xdr:twoCellAnchor>
  <mc:AlternateContent xmlns:mc="http://schemas.openxmlformats.org/markup-compatibility/2006">
    <mc:Choice xmlns:a14="http://schemas.microsoft.com/office/drawing/2010/main" Requires="a14">
      <xdr:twoCellAnchor editAs="oneCell">
        <xdr:from>
          <xdr:col>5</xdr:col>
          <xdr:colOff>563880</xdr:colOff>
          <xdr:row>5</xdr:row>
          <xdr:rowOff>144780</xdr:rowOff>
        </xdr:from>
        <xdr:to>
          <xdr:col>10</xdr:col>
          <xdr:colOff>449580</xdr:colOff>
          <xdr:row>36</xdr:row>
          <xdr:rowOff>160020</xdr:rowOff>
        </xdr:to>
        <xdr:sp macro="" textlink="">
          <xdr:nvSpPr>
            <xdr:cNvPr id="14338" name="Group Box 2" hidden="1">
              <a:extLst>
                <a:ext uri="{63B3BB69-23CF-44E3-9099-C40C66FF867C}">
                  <a14:compatExt spid="_x0000_s1433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Priority Batches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182880</xdr:colOff>
          <xdr:row>5</xdr:row>
          <xdr:rowOff>137160</xdr:rowOff>
        </xdr:from>
        <xdr:to>
          <xdr:col>19</xdr:col>
          <xdr:colOff>213360</xdr:colOff>
          <xdr:row>20</xdr:row>
          <xdr:rowOff>167640</xdr:rowOff>
        </xdr:to>
        <xdr:sp macro="" textlink="">
          <xdr:nvSpPr>
            <xdr:cNvPr id="14339" name="Group Box 3" hidden="1">
              <a:extLst>
                <a:ext uri="{63B3BB69-23CF-44E3-9099-C40C66FF867C}">
                  <a14:compatExt spid="_x0000_s1433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Analysis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20</xdr:col>
          <xdr:colOff>563880</xdr:colOff>
          <xdr:row>0</xdr:row>
          <xdr:rowOff>167640</xdr:rowOff>
        </xdr:from>
        <xdr:to>
          <xdr:col>21</xdr:col>
          <xdr:colOff>510540</xdr:colOff>
          <xdr:row>2</xdr:row>
          <xdr:rowOff>175260</xdr:rowOff>
        </xdr:to>
        <xdr:sp macro="" textlink="">
          <xdr:nvSpPr>
            <xdr:cNvPr id="14340" name="Button 4" hidden="1">
              <a:extLst>
                <a:ext uri="{63B3BB69-23CF-44E3-9099-C40C66FF867C}">
                  <a14:compatExt spid="_x0000_s1434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464820</xdr:colOff>
          <xdr:row>0</xdr:row>
          <xdr:rowOff>167640</xdr:rowOff>
        </xdr:from>
        <xdr:to>
          <xdr:col>19</xdr:col>
          <xdr:colOff>274320</xdr:colOff>
          <xdr:row>3</xdr:row>
          <xdr:rowOff>15240</xdr:rowOff>
        </xdr:to>
        <xdr:sp macro="" textlink="">
          <xdr:nvSpPr>
            <xdr:cNvPr id="14341" name="Button 5" hidden="1">
              <a:extLst>
                <a:ext uri="{63B3BB69-23CF-44E3-9099-C40C66FF867C}">
                  <a14:compatExt spid="_x0000_s1434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457200</xdr:colOff>
          <xdr:row>0</xdr:row>
          <xdr:rowOff>175260</xdr:rowOff>
        </xdr:from>
        <xdr:to>
          <xdr:col>20</xdr:col>
          <xdr:colOff>403860</xdr:colOff>
          <xdr:row>3</xdr:row>
          <xdr:rowOff>7620</xdr:rowOff>
        </xdr:to>
        <xdr:sp macro="" textlink="">
          <xdr:nvSpPr>
            <xdr:cNvPr id="14342" name="Button 6" hidden="1">
              <a:extLst>
                <a:ext uri="{63B3BB69-23CF-44E3-9099-C40C66FF867C}">
                  <a14:compatExt spid="_x0000_s1434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129540</xdr:colOff>
          <xdr:row>0</xdr:row>
          <xdr:rowOff>175260</xdr:rowOff>
        </xdr:from>
        <xdr:to>
          <xdr:col>15</xdr:col>
          <xdr:colOff>22860</xdr:colOff>
          <xdr:row>3</xdr:row>
          <xdr:rowOff>15240</xdr:rowOff>
        </xdr:to>
        <xdr:sp macro="" textlink="">
          <xdr:nvSpPr>
            <xdr:cNvPr id="14343" name="Button 7" hidden="1">
              <a:extLst>
                <a:ext uri="{63B3BB69-23CF-44E3-9099-C40C66FF867C}">
                  <a14:compatExt spid="_x0000_s1434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160020</xdr:colOff>
          <xdr:row>0</xdr:row>
          <xdr:rowOff>175260</xdr:rowOff>
        </xdr:from>
        <xdr:to>
          <xdr:col>17</xdr:col>
          <xdr:colOff>320040</xdr:colOff>
          <xdr:row>3</xdr:row>
          <xdr:rowOff>15240</xdr:rowOff>
        </xdr:to>
        <xdr:sp macro="" textlink="">
          <xdr:nvSpPr>
            <xdr:cNvPr id="14344" name="Button 8" hidden="1">
              <a:extLst>
                <a:ext uri="{63B3BB69-23CF-44E3-9099-C40C66FF867C}">
                  <a14:compatExt spid="_x0000_s1434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Priority Batches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oneCellAnchor>
    <xdr:from>
      <xdr:col>9</xdr:col>
      <xdr:colOff>907142</xdr:colOff>
      <xdr:row>4</xdr:row>
      <xdr:rowOff>0</xdr:rowOff>
    </xdr:from>
    <xdr:ext cx="184731" cy="264560"/>
    <xdr:sp macro="" textlink="">
      <xdr:nvSpPr>
        <xdr:cNvPr id="2" name="TextBox 1">
          <a:extLst>
            <a:ext uri="{FF2B5EF4-FFF2-40B4-BE49-F238E27FC236}">
              <a16:creationId xmlns:a16="http://schemas.microsoft.com/office/drawing/2014/main" id="{92A251D9-5C26-48C7-981A-03F4AAACEF31}"/>
            </a:ext>
          </a:extLst>
        </xdr:cNvPr>
        <xdr:cNvSpPr txBox="1"/>
      </xdr:nvSpPr>
      <xdr:spPr>
        <a:xfrm>
          <a:off x="9555842" y="81534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mc:AlternateContent xmlns:mc="http://schemas.openxmlformats.org/markup-compatibility/2006">
    <mc:Choice xmlns:a14="http://schemas.microsoft.com/office/drawing/2010/main" Requires="a14">
      <xdr:twoCellAnchor editAs="oneCell">
        <xdr:from>
          <xdr:col>0</xdr:col>
          <xdr:colOff>457200</xdr:colOff>
          <xdr:row>5</xdr:row>
          <xdr:rowOff>144780</xdr:rowOff>
        </xdr:from>
        <xdr:to>
          <xdr:col>5</xdr:col>
          <xdr:colOff>266700</xdr:colOff>
          <xdr:row>109</xdr:row>
          <xdr:rowOff>121920</xdr:rowOff>
        </xdr:to>
        <xdr:sp macro="" textlink="">
          <xdr:nvSpPr>
            <xdr:cNvPr id="16385" name="Group Box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All Batches</a:t>
              </a:r>
            </a:p>
          </xdr:txBody>
        </xdr:sp>
        <xdr:clientData/>
      </xdr:twoCellAnchor>
    </mc:Choice>
    <mc:Fallback/>
  </mc:AlternateContent>
  <xdr:twoCellAnchor>
    <xdr:from>
      <xdr:col>0</xdr:col>
      <xdr:colOff>582706</xdr:colOff>
      <xdr:row>89</xdr:row>
      <xdr:rowOff>8960</xdr:rowOff>
    </xdr:from>
    <xdr:to>
      <xdr:col>5</xdr:col>
      <xdr:colOff>98613</xdr:colOff>
      <xdr:row>108</xdr:row>
      <xdr:rowOff>54650</xdr:rowOff>
    </xdr:to>
    <xdr:grpSp>
      <xdr:nvGrpSpPr>
        <xdr:cNvPr id="5" name="Group 4"/>
        <xdr:cNvGrpSpPr/>
      </xdr:nvGrpSpPr>
      <xdr:grpSpPr>
        <a:xfrm>
          <a:off x="582706" y="16145431"/>
          <a:ext cx="4285131" cy="3452278"/>
          <a:chOff x="582706" y="3908611"/>
          <a:chExt cx="4285131" cy="3452279"/>
        </a:xfrm>
      </xdr:grpSpPr>
      <xdr:graphicFrame macro="">
        <xdr:nvGraphicFramePr>
          <xdr:cNvPr id="6" name="Chart 5"/>
          <xdr:cNvGraphicFramePr/>
        </xdr:nvGraphicFramePr>
        <xdr:xfrm>
          <a:off x="586550" y="4416078"/>
          <a:ext cx="4281287" cy="2944812"/>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7" name="TextBox 6">
            <a:extLst>
              <a:ext uri="{FF2B5EF4-FFF2-40B4-BE49-F238E27FC236}">
                <a16:creationId xmlns:a16="http://schemas.microsoft.com/office/drawing/2014/main" id="{00000000-0008-0000-0A00-000034000000}"/>
              </a:ext>
            </a:extLst>
          </xdr:cNvPr>
          <xdr:cNvSpPr txBox="1"/>
        </xdr:nvSpPr>
        <xdr:spPr>
          <a:xfrm>
            <a:off x="582706" y="3908611"/>
            <a:ext cx="4285129" cy="532569"/>
          </a:xfrm>
          <a:prstGeom prst="rect">
            <a:avLst/>
          </a:prstGeom>
          <a:solidFill>
            <a:schemeClr val="accent1">
              <a:lumMod val="7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chemeClr val="bg1"/>
                </a:solidFill>
                <a:latin typeface="+mj-lt"/>
                <a:cs typeface="Segoe UI Semilight" panose="020B0402040204020203" pitchFamily="34" charset="0"/>
              </a:rPr>
              <a:t>Count of Batches by Dispatch Date (All</a:t>
            </a:r>
            <a:r>
              <a:rPr lang="en-US" sz="1600" baseline="0">
                <a:solidFill>
                  <a:schemeClr val="bg1"/>
                </a:solidFill>
                <a:latin typeface="+mj-lt"/>
                <a:cs typeface="Segoe UI Semilight" panose="020B0402040204020203" pitchFamily="34" charset="0"/>
              </a:rPr>
              <a:t> Batches)</a:t>
            </a:r>
            <a:endParaRPr lang="en-US" sz="1600">
              <a:solidFill>
                <a:schemeClr val="bg1"/>
              </a:solidFill>
              <a:latin typeface="+mj-lt"/>
              <a:cs typeface="Segoe UI Semilight" panose="020B0402040204020203" pitchFamily="34" charset="0"/>
            </a:endParaRPr>
          </a:p>
        </xdr:txBody>
      </xdr:sp>
    </xdr:grpSp>
    <xdr:clientData/>
  </xdr:twoCellAnchor>
  <mc:AlternateContent xmlns:mc="http://schemas.openxmlformats.org/markup-compatibility/2006">
    <mc:Choice xmlns:a14="http://schemas.microsoft.com/office/drawing/2010/main" Requires="a14">
      <xdr:twoCellAnchor editAs="oneCell">
        <xdr:from>
          <xdr:col>5</xdr:col>
          <xdr:colOff>563880</xdr:colOff>
          <xdr:row>5</xdr:row>
          <xdr:rowOff>144780</xdr:rowOff>
        </xdr:from>
        <xdr:to>
          <xdr:col>10</xdr:col>
          <xdr:colOff>449580</xdr:colOff>
          <xdr:row>16</xdr:row>
          <xdr:rowOff>60960</xdr:rowOff>
        </xdr:to>
        <xdr:sp macro="" textlink="">
          <xdr:nvSpPr>
            <xdr:cNvPr id="16386" name="Group Box 2"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Priority Batches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182880</xdr:colOff>
          <xdr:row>5</xdr:row>
          <xdr:rowOff>137160</xdr:rowOff>
        </xdr:from>
        <xdr:to>
          <xdr:col>19</xdr:col>
          <xdr:colOff>213360</xdr:colOff>
          <xdr:row>21</xdr:row>
          <xdr:rowOff>182880</xdr:rowOff>
        </xdr:to>
        <xdr:sp macro="" textlink="">
          <xdr:nvSpPr>
            <xdr:cNvPr id="16387" name="Group Box 3"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Analysis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20</xdr:col>
          <xdr:colOff>571500</xdr:colOff>
          <xdr:row>0</xdr:row>
          <xdr:rowOff>160020</xdr:rowOff>
        </xdr:from>
        <xdr:to>
          <xdr:col>21</xdr:col>
          <xdr:colOff>518160</xdr:colOff>
          <xdr:row>2</xdr:row>
          <xdr:rowOff>167640</xdr:rowOff>
        </xdr:to>
        <xdr:sp macro="" textlink="">
          <xdr:nvSpPr>
            <xdr:cNvPr id="16388" name="Button 4" hidden="1">
              <a:extLst>
                <a:ext uri="{63B3BB69-23CF-44E3-9099-C40C66FF867C}">
                  <a14:compatExt spid="_x0000_s16388"/>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472440</xdr:colOff>
          <xdr:row>0</xdr:row>
          <xdr:rowOff>160020</xdr:rowOff>
        </xdr:from>
        <xdr:to>
          <xdr:col>19</xdr:col>
          <xdr:colOff>281940</xdr:colOff>
          <xdr:row>3</xdr:row>
          <xdr:rowOff>7620</xdr:rowOff>
        </xdr:to>
        <xdr:sp macro="" textlink="">
          <xdr:nvSpPr>
            <xdr:cNvPr id="16389" name="Button 5" hidden="1">
              <a:extLst>
                <a:ext uri="{63B3BB69-23CF-44E3-9099-C40C66FF867C}">
                  <a14:compatExt spid="_x0000_s1638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464820</xdr:colOff>
          <xdr:row>0</xdr:row>
          <xdr:rowOff>167640</xdr:rowOff>
        </xdr:from>
        <xdr:to>
          <xdr:col>20</xdr:col>
          <xdr:colOff>411480</xdr:colOff>
          <xdr:row>2</xdr:row>
          <xdr:rowOff>175260</xdr:rowOff>
        </xdr:to>
        <xdr:sp macro="" textlink="">
          <xdr:nvSpPr>
            <xdr:cNvPr id="16390" name="Button 6" hidden="1">
              <a:extLst>
                <a:ext uri="{63B3BB69-23CF-44E3-9099-C40C66FF867C}">
                  <a14:compatExt spid="_x0000_s1639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152400</xdr:colOff>
          <xdr:row>0</xdr:row>
          <xdr:rowOff>175260</xdr:rowOff>
        </xdr:from>
        <xdr:to>
          <xdr:col>15</xdr:col>
          <xdr:colOff>38100</xdr:colOff>
          <xdr:row>3</xdr:row>
          <xdr:rowOff>15240</xdr:rowOff>
        </xdr:to>
        <xdr:sp macro="" textlink="">
          <xdr:nvSpPr>
            <xdr:cNvPr id="16391" name="Button 7" hidden="1">
              <a:extLst>
                <a:ext uri="{63B3BB69-23CF-44E3-9099-C40C66FF867C}">
                  <a14:compatExt spid="_x0000_s1639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175260</xdr:colOff>
          <xdr:row>0</xdr:row>
          <xdr:rowOff>175260</xdr:rowOff>
        </xdr:from>
        <xdr:to>
          <xdr:col>17</xdr:col>
          <xdr:colOff>335280</xdr:colOff>
          <xdr:row>3</xdr:row>
          <xdr:rowOff>15240</xdr:rowOff>
        </xdr:to>
        <xdr:sp macro="" textlink="">
          <xdr:nvSpPr>
            <xdr:cNvPr id="16392" name="Button 8" hidden="1">
              <a:extLst>
                <a:ext uri="{63B3BB69-23CF-44E3-9099-C40C66FF867C}">
                  <a14:compatExt spid="_x0000_s1639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Priority Batches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oneCellAnchor>
    <xdr:from>
      <xdr:col>9</xdr:col>
      <xdr:colOff>907142</xdr:colOff>
      <xdr:row>4</xdr:row>
      <xdr:rowOff>0</xdr:rowOff>
    </xdr:from>
    <xdr:ext cx="184731" cy="264560"/>
    <xdr:sp macro="" textlink="">
      <xdr:nvSpPr>
        <xdr:cNvPr id="2" name="TextBox 1">
          <a:extLst>
            <a:ext uri="{FF2B5EF4-FFF2-40B4-BE49-F238E27FC236}">
              <a16:creationId xmlns:a16="http://schemas.microsoft.com/office/drawing/2014/main" id="{92A251D9-5C26-48C7-981A-03F4AAACEF31}"/>
            </a:ext>
          </a:extLst>
        </xdr:cNvPr>
        <xdr:cNvSpPr txBox="1"/>
      </xdr:nvSpPr>
      <xdr:spPr>
        <a:xfrm>
          <a:off x="9555842" y="81534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mc:AlternateContent xmlns:mc="http://schemas.openxmlformats.org/markup-compatibility/2006">
    <mc:Choice xmlns:a14="http://schemas.microsoft.com/office/drawing/2010/main" Requires="a14">
      <xdr:twoCellAnchor editAs="oneCell">
        <xdr:from>
          <xdr:col>0</xdr:col>
          <xdr:colOff>457200</xdr:colOff>
          <xdr:row>5</xdr:row>
          <xdr:rowOff>144780</xdr:rowOff>
        </xdr:from>
        <xdr:to>
          <xdr:col>5</xdr:col>
          <xdr:colOff>266700</xdr:colOff>
          <xdr:row>36</xdr:row>
          <xdr:rowOff>83820</xdr:rowOff>
        </xdr:to>
        <xdr:sp macro="" textlink="">
          <xdr:nvSpPr>
            <xdr:cNvPr id="17409" name="Group Box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All Batches</a:t>
              </a:r>
            </a:p>
          </xdr:txBody>
        </xdr:sp>
        <xdr:clientData/>
      </xdr:twoCellAnchor>
    </mc:Choice>
    <mc:Fallback/>
  </mc:AlternateContent>
  <xdr:twoCellAnchor>
    <xdr:from>
      <xdr:col>0</xdr:col>
      <xdr:colOff>582706</xdr:colOff>
      <xdr:row>15</xdr:row>
      <xdr:rowOff>143433</xdr:rowOff>
    </xdr:from>
    <xdr:to>
      <xdr:col>5</xdr:col>
      <xdr:colOff>98613</xdr:colOff>
      <xdr:row>35</xdr:row>
      <xdr:rowOff>9830</xdr:rowOff>
    </xdr:to>
    <xdr:grpSp>
      <xdr:nvGrpSpPr>
        <xdr:cNvPr id="5" name="Group 4"/>
        <xdr:cNvGrpSpPr/>
      </xdr:nvGrpSpPr>
      <xdr:grpSpPr>
        <a:xfrm>
          <a:off x="582706" y="3012139"/>
          <a:ext cx="4285131" cy="3452279"/>
          <a:chOff x="582706" y="3908611"/>
          <a:chExt cx="4285131" cy="3452279"/>
        </a:xfrm>
      </xdr:grpSpPr>
      <xdr:graphicFrame macro="">
        <xdr:nvGraphicFramePr>
          <xdr:cNvPr id="6" name="Chart 5"/>
          <xdr:cNvGraphicFramePr/>
        </xdr:nvGraphicFramePr>
        <xdr:xfrm>
          <a:off x="586550" y="4416078"/>
          <a:ext cx="4281287" cy="2944812"/>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7" name="TextBox 6">
            <a:extLst>
              <a:ext uri="{FF2B5EF4-FFF2-40B4-BE49-F238E27FC236}">
                <a16:creationId xmlns:a16="http://schemas.microsoft.com/office/drawing/2014/main" id="{00000000-0008-0000-0A00-000034000000}"/>
              </a:ext>
            </a:extLst>
          </xdr:cNvPr>
          <xdr:cNvSpPr txBox="1"/>
        </xdr:nvSpPr>
        <xdr:spPr>
          <a:xfrm>
            <a:off x="582706" y="3908611"/>
            <a:ext cx="4285129" cy="532569"/>
          </a:xfrm>
          <a:prstGeom prst="rect">
            <a:avLst/>
          </a:prstGeom>
          <a:solidFill>
            <a:schemeClr val="accent1">
              <a:lumMod val="7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chemeClr val="bg1"/>
                </a:solidFill>
                <a:latin typeface="+mj-lt"/>
                <a:cs typeface="Segoe UI Semilight" panose="020B0402040204020203" pitchFamily="34" charset="0"/>
              </a:rPr>
              <a:t>Count of Batches by Status Code 2 (All Batches)</a:t>
            </a:r>
          </a:p>
        </xdr:txBody>
      </xdr:sp>
    </xdr:grpSp>
    <xdr:clientData/>
  </xdr:twoCellAnchor>
  <xdr:twoCellAnchor>
    <xdr:from>
      <xdr:col>5</xdr:col>
      <xdr:colOff>726141</xdr:colOff>
      <xdr:row>15</xdr:row>
      <xdr:rowOff>134468</xdr:rowOff>
    </xdr:from>
    <xdr:to>
      <xdr:col>10</xdr:col>
      <xdr:colOff>251013</xdr:colOff>
      <xdr:row>34</xdr:row>
      <xdr:rowOff>179292</xdr:rowOff>
    </xdr:to>
    <xdr:grpSp>
      <xdr:nvGrpSpPr>
        <xdr:cNvPr id="8" name="Group 7"/>
        <xdr:cNvGrpSpPr/>
      </xdr:nvGrpSpPr>
      <xdr:grpSpPr>
        <a:xfrm>
          <a:off x="5495365" y="3003174"/>
          <a:ext cx="4294095" cy="3451412"/>
          <a:chOff x="5495365" y="3899646"/>
          <a:chExt cx="4294095" cy="3451412"/>
        </a:xfrm>
      </xdr:grpSpPr>
      <xdr:graphicFrame macro="">
        <xdr:nvGraphicFramePr>
          <xdr:cNvPr id="9" name="Chart 8"/>
          <xdr:cNvGraphicFramePr/>
        </xdr:nvGraphicFramePr>
        <xdr:xfrm>
          <a:off x="5495365" y="4397187"/>
          <a:ext cx="4294094" cy="2953871"/>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10" name="TextBox 9">
            <a:extLst>
              <a:ext uri="{FF2B5EF4-FFF2-40B4-BE49-F238E27FC236}">
                <a16:creationId xmlns:a16="http://schemas.microsoft.com/office/drawing/2014/main" id="{00000000-0008-0000-0A00-000034000000}"/>
              </a:ext>
            </a:extLst>
          </xdr:cNvPr>
          <xdr:cNvSpPr txBox="1"/>
        </xdr:nvSpPr>
        <xdr:spPr>
          <a:xfrm>
            <a:off x="5495365" y="3899646"/>
            <a:ext cx="4294095" cy="532801"/>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ysClr val="windowText" lastClr="000000"/>
                </a:solidFill>
                <a:latin typeface="+mj-lt"/>
                <a:cs typeface="Segoe UI Semilight" panose="020B0402040204020203" pitchFamily="34" charset="0"/>
              </a:rPr>
              <a:t>Count of Batches by Status Code 2 (Priority Batches Only)</a:t>
            </a:r>
          </a:p>
        </xdr:txBody>
      </xdr:sp>
    </xdr:grpSp>
    <xdr:clientData/>
  </xdr:twoCellAnchor>
  <mc:AlternateContent xmlns:mc="http://schemas.openxmlformats.org/markup-compatibility/2006">
    <mc:Choice xmlns:a14="http://schemas.microsoft.com/office/drawing/2010/main" Requires="a14">
      <xdr:twoCellAnchor editAs="oneCell">
        <xdr:from>
          <xdr:col>5</xdr:col>
          <xdr:colOff>563880</xdr:colOff>
          <xdr:row>5</xdr:row>
          <xdr:rowOff>144780</xdr:rowOff>
        </xdr:from>
        <xdr:to>
          <xdr:col>10</xdr:col>
          <xdr:colOff>449580</xdr:colOff>
          <xdr:row>36</xdr:row>
          <xdr:rowOff>83820</xdr:rowOff>
        </xdr:to>
        <xdr:sp macro="" textlink="">
          <xdr:nvSpPr>
            <xdr:cNvPr id="17410" name="Group Box 2" hidden="1">
              <a:extLst>
                <a:ext uri="{63B3BB69-23CF-44E3-9099-C40C66FF867C}">
                  <a14:compatExt spid="_x0000_s1741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Priority Batches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182880</xdr:colOff>
          <xdr:row>5</xdr:row>
          <xdr:rowOff>137160</xdr:rowOff>
        </xdr:from>
        <xdr:to>
          <xdr:col>19</xdr:col>
          <xdr:colOff>213360</xdr:colOff>
          <xdr:row>13</xdr:row>
          <xdr:rowOff>160020</xdr:rowOff>
        </xdr:to>
        <xdr:sp macro="" textlink="">
          <xdr:nvSpPr>
            <xdr:cNvPr id="17411" name="Group Box 3" hidden="1">
              <a:extLst>
                <a:ext uri="{63B3BB69-23CF-44E3-9099-C40C66FF867C}">
                  <a14:compatExt spid="_x0000_s1741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Analysis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20</xdr:col>
          <xdr:colOff>586740</xdr:colOff>
          <xdr:row>0</xdr:row>
          <xdr:rowOff>160020</xdr:rowOff>
        </xdr:from>
        <xdr:to>
          <xdr:col>21</xdr:col>
          <xdr:colOff>533400</xdr:colOff>
          <xdr:row>2</xdr:row>
          <xdr:rowOff>167640</xdr:rowOff>
        </xdr:to>
        <xdr:sp macro="" textlink="">
          <xdr:nvSpPr>
            <xdr:cNvPr id="17412" name="Button 4" hidden="1">
              <a:extLst>
                <a:ext uri="{63B3BB69-23CF-44E3-9099-C40C66FF867C}">
                  <a14:compatExt spid="_x0000_s1741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480060</xdr:colOff>
          <xdr:row>0</xdr:row>
          <xdr:rowOff>160020</xdr:rowOff>
        </xdr:from>
        <xdr:to>
          <xdr:col>19</xdr:col>
          <xdr:colOff>297180</xdr:colOff>
          <xdr:row>3</xdr:row>
          <xdr:rowOff>7620</xdr:rowOff>
        </xdr:to>
        <xdr:sp macro="" textlink="">
          <xdr:nvSpPr>
            <xdr:cNvPr id="17413" name="Button 5" hidden="1">
              <a:extLst>
                <a:ext uri="{63B3BB69-23CF-44E3-9099-C40C66FF867C}">
                  <a14:compatExt spid="_x0000_s1741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480060</xdr:colOff>
          <xdr:row>0</xdr:row>
          <xdr:rowOff>167640</xdr:rowOff>
        </xdr:from>
        <xdr:to>
          <xdr:col>20</xdr:col>
          <xdr:colOff>426720</xdr:colOff>
          <xdr:row>2</xdr:row>
          <xdr:rowOff>175260</xdr:rowOff>
        </xdr:to>
        <xdr:sp macro="" textlink="">
          <xdr:nvSpPr>
            <xdr:cNvPr id="17414" name="Button 6" hidden="1">
              <a:extLst>
                <a:ext uri="{63B3BB69-23CF-44E3-9099-C40C66FF867C}">
                  <a14:compatExt spid="_x0000_s1741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152400</xdr:colOff>
          <xdr:row>0</xdr:row>
          <xdr:rowOff>167640</xdr:rowOff>
        </xdr:from>
        <xdr:to>
          <xdr:col>15</xdr:col>
          <xdr:colOff>38100</xdr:colOff>
          <xdr:row>3</xdr:row>
          <xdr:rowOff>7620</xdr:rowOff>
        </xdr:to>
        <xdr:sp macro="" textlink="">
          <xdr:nvSpPr>
            <xdr:cNvPr id="17415" name="Button 7" hidden="1">
              <a:extLst>
                <a:ext uri="{63B3BB69-23CF-44E3-9099-C40C66FF867C}">
                  <a14:compatExt spid="_x0000_s1741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175260</xdr:colOff>
          <xdr:row>0</xdr:row>
          <xdr:rowOff>167640</xdr:rowOff>
        </xdr:from>
        <xdr:to>
          <xdr:col>17</xdr:col>
          <xdr:colOff>335280</xdr:colOff>
          <xdr:row>3</xdr:row>
          <xdr:rowOff>7620</xdr:rowOff>
        </xdr:to>
        <xdr:sp macro="" textlink="">
          <xdr:nvSpPr>
            <xdr:cNvPr id="17416" name="Button 8" hidden="1">
              <a:extLst>
                <a:ext uri="{63B3BB69-23CF-44E3-9099-C40C66FF867C}">
                  <a14:compatExt spid="_x0000_s1741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Priority Batches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oneCellAnchor>
    <xdr:from>
      <xdr:col>9</xdr:col>
      <xdr:colOff>907142</xdr:colOff>
      <xdr:row>4</xdr:row>
      <xdr:rowOff>0</xdr:rowOff>
    </xdr:from>
    <xdr:ext cx="184731" cy="264560"/>
    <xdr:sp macro="" textlink="">
      <xdr:nvSpPr>
        <xdr:cNvPr id="2" name="TextBox 1">
          <a:extLst>
            <a:ext uri="{FF2B5EF4-FFF2-40B4-BE49-F238E27FC236}">
              <a16:creationId xmlns:a16="http://schemas.microsoft.com/office/drawing/2014/main" id="{92A251D9-5C26-48C7-981A-03F4AAACEF31}"/>
            </a:ext>
          </a:extLst>
        </xdr:cNvPr>
        <xdr:cNvSpPr txBox="1"/>
      </xdr:nvSpPr>
      <xdr:spPr>
        <a:xfrm>
          <a:off x="9555842" y="81534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mc:AlternateContent xmlns:mc="http://schemas.openxmlformats.org/markup-compatibility/2006">
    <mc:Choice xmlns:a14="http://schemas.microsoft.com/office/drawing/2010/main" Requires="a14">
      <xdr:twoCellAnchor editAs="oneCell">
        <xdr:from>
          <xdr:col>0</xdr:col>
          <xdr:colOff>457200</xdr:colOff>
          <xdr:row>6</xdr:row>
          <xdr:rowOff>22860</xdr:rowOff>
        </xdr:from>
        <xdr:to>
          <xdr:col>5</xdr:col>
          <xdr:colOff>281940</xdr:colOff>
          <xdr:row>983</xdr:row>
          <xdr:rowOff>60960</xdr:rowOff>
        </xdr:to>
        <xdr:sp macro="" textlink="">
          <xdr:nvSpPr>
            <xdr:cNvPr id="38913" name="Group Box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Alles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563880</xdr:colOff>
          <xdr:row>5</xdr:row>
          <xdr:rowOff>144780</xdr:rowOff>
        </xdr:from>
        <xdr:to>
          <xdr:col>10</xdr:col>
          <xdr:colOff>449580</xdr:colOff>
          <xdr:row>37</xdr:row>
          <xdr:rowOff>53340</xdr:rowOff>
        </xdr:to>
        <xdr:sp macro="" textlink="">
          <xdr:nvSpPr>
            <xdr:cNvPr id="38914" name="Group Box 2" hidden="1">
              <a:extLst>
                <a:ext uri="{63B3BB69-23CF-44E3-9099-C40C66FF867C}">
                  <a14:compatExt spid="_x0000_s3891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Priority Batches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182880</xdr:colOff>
          <xdr:row>5</xdr:row>
          <xdr:rowOff>137160</xdr:rowOff>
        </xdr:from>
        <xdr:to>
          <xdr:col>19</xdr:col>
          <xdr:colOff>213360</xdr:colOff>
          <xdr:row>14</xdr:row>
          <xdr:rowOff>30480</xdr:rowOff>
        </xdr:to>
        <xdr:sp macro="" textlink="">
          <xdr:nvSpPr>
            <xdr:cNvPr id="38915" name="Group Box 3" hidden="1">
              <a:extLst>
                <a:ext uri="{63B3BB69-23CF-44E3-9099-C40C66FF867C}">
                  <a14:compatExt spid="_x0000_s3891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Analysis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20</xdr:col>
          <xdr:colOff>556260</xdr:colOff>
          <xdr:row>0</xdr:row>
          <xdr:rowOff>160020</xdr:rowOff>
        </xdr:from>
        <xdr:to>
          <xdr:col>21</xdr:col>
          <xdr:colOff>502920</xdr:colOff>
          <xdr:row>2</xdr:row>
          <xdr:rowOff>167640</xdr:rowOff>
        </xdr:to>
        <xdr:sp macro="" textlink="">
          <xdr:nvSpPr>
            <xdr:cNvPr id="38916" name="Button 4" hidden="1">
              <a:extLst>
                <a:ext uri="{63B3BB69-23CF-44E3-9099-C40C66FF867C}">
                  <a14:compatExt spid="_x0000_s38916"/>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449580</xdr:colOff>
          <xdr:row>0</xdr:row>
          <xdr:rowOff>160020</xdr:rowOff>
        </xdr:from>
        <xdr:to>
          <xdr:col>19</xdr:col>
          <xdr:colOff>266700</xdr:colOff>
          <xdr:row>3</xdr:row>
          <xdr:rowOff>7620</xdr:rowOff>
        </xdr:to>
        <xdr:sp macro="" textlink="">
          <xdr:nvSpPr>
            <xdr:cNvPr id="38917" name="Button 5" hidden="1">
              <a:extLst>
                <a:ext uri="{63B3BB69-23CF-44E3-9099-C40C66FF867C}">
                  <a14:compatExt spid="_x0000_s3891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449580</xdr:colOff>
          <xdr:row>0</xdr:row>
          <xdr:rowOff>167640</xdr:rowOff>
        </xdr:from>
        <xdr:to>
          <xdr:col>20</xdr:col>
          <xdr:colOff>396240</xdr:colOff>
          <xdr:row>2</xdr:row>
          <xdr:rowOff>175260</xdr:rowOff>
        </xdr:to>
        <xdr:sp macro="" textlink="">
          <xdr:nvSpPr>
            <xdr:cNvPr id="38918" name="Button 6" hidden="1">
              <a:extLst>
                <a:ext uri="{63B3BB69-23CF-44E3-9099-C40C66FF867C}">
                  <a14:compatExt spid="_x0000_s38918"/>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0</xdr:row>
          <xdr:rowOff>167640</xdr:rowOff>
        </xdr:from>
        <xdr:to>
          <xdr:col>15</xdr:col>
          <xdr:colOff>7620</xdr:colOff>
          <xdr:row>3</xdr:row>
          <xdr:rowOff>7620</xdr:rowOff>
        </xdr:to>
        <xdr:sp macro="" textlink="">
          <xdr:nvSpPr>
            <xdr:cNvPr id="38919" name="Button 7" hidden="1">
              <a:extLst>
                <a:ext uri="{63B3BB69-23CF-44E3-9099-C40C66FF867C}">
                  <a14:compatExt spid="_x0000_s3891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144780</xdr:colOff>
          <xdr:row>0</xdr:row>
          <xdr:rowOff>167640</xdr:rowOff>
        </xdr:from>
        <xdr:to>
          <xdr:col>17</xdr:col>
          <xdr:colOff>304800</xdr:colOff>
          <xdr:row>3</xdr:row>
          <xdr:rowOff>7620</xdr:rowOff>
        </xdr:to>
        <xdr:sp macro="" textlink="">
          <xdr:nvSpPr>
            <xdr:cNvPr id="38920" name="Button 8" hidden="1">
              <a:extLst>
                <a:ext uri="{63B3BB69-23CF-44E3-9099-C40C66FF867C}">
                  <a14:compatExt spid="_x0000_s3892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Priority Batches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oneCellAnchor>
    <xdr:from>
      <xdr:col>9</xdr:col>
      <xdr:colOff>907142</xdr:colOff>
      <xdr:row>4</xdr:row>
      <xdr:rowOff>0</xdr:rowOff>
    </xdr:from>
    <xdr:ext cx="184731" cy="264560"/>
    <xdr:sp macro="" textlink="">
      <xdr:nvSpPr>
        <xdr:cNvPr id="2" name="TextBox 1">
          <a:extLst>
            <a:ext uri="{FF2B5EF4-FFF2-40B4-BE49-F238E27FC236}">
              <a16:creationId xmlns:a16="http://schemas.microsoft.com/office/drawing/2014/main" id="{92A251D9-5C26-48C7-981A-03F4AAACEF31}"/>
            </a:ext>
          </a:extLst>
        </xdr:cNvPr>
        <xdr:cNvSpPr txBox="1"/>
      </xdr:nvSpPr>
      <xdr:spPr>
        <a:xfrm>
          <a:off x="9555842" y="81534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mc:AlternateContent xmlns:mc="http://schemas.openxmlformats.org/markup-compatibility/2006">
    <mc:Choice xmlns:a14="http://schemas.microsoft.com/office/drawing/2010/main" Requires="a14">
      <xdr:twoCellAnchor editAs="oneCell">
        <xdr:from>
          <xdr:col>0</xdr:col>
          <xdr:colOff>457200</xdr:colOff>
          <xdr:row>5</xdr:row>
          <xdr:rowOff>144780</xdr:rowOff>
        </xdr:from>
        <xdr:to>
          <xdr:col>5</xdr:col>
          <xdr:colOff>266700</xdr:colOff>
          <xdr:row>38</xdr:row>
          <xdr:rowOff>152400</xdr:rowOff>
        </xdr:to>
        <xdr:sp macro="" textlink="">
          <xdr:nvSpPr>
            <xdr:cNvPr id="37889" name="Group Box 1" hidden="1">
              <a:extLst>
                <a:ext uri="{63B3BB69-23CF-44E3-9099-C40C66FF867C}">
                  <a14:compatExt spid="_x0000_s3788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All Batches</a:t>
              </a:r>
            </a:p>
          </xdr:txBody>
        </xdr:sp>
        <xdr:clientData/>
      </xdr:twoCellAnchor>
    </mc:Choice>
    <mc:Fallback/>
  </mc:AlternateContent>
  <xdr:twoCellAnchor>
    <xdr:from>
      <xdr:col>0</xdr:col>
      <xdr:colOff>582706</xdr:colOff>
      <xdr:row>17</xdr:row>
      <xdr:rowOff>143435</xdr:rowOff>
    </xdr:from>
    <xdr:to>
      <xdr:col>5</xdr:col>
      <xdr:colOff>98613</xdr:colOff>
      <xdr:row>37</xdr:row>
      <xdr:rowOff>9831</xdr:rowOff>
    </xdr:to>
    <xdr:grpSp>
      <xdr:nvGrpSpPr>
        <xdr:cNvPr id="5" name="Group 4"/>
        <xdr:cNvGrpSpPr/>
      </xdr:nvGrpSpPr>
      <xdr:grpSpPr>
        <a:xfrm>
          <a:off x="582706" y="3370729"/>
          <a:ext cx="4285131" cy="3452278"/>
          <a:chOff x="582706" y="3908611"/>
          <a:chExt cx="4285131" cy="3452279"/>
        </a:xfrm>
      </xdr:grpSpPr>
      <xdr:graphicFrame macro="">
        <xdr:nvGraphicFramePr>
          <xdr:cNvPr id="6" name="Chart 5"/>
          <xdr:cNvGraphicFramePr/>
        </xdr:nvGraphicFramePr>
        <xdr:xfrm>
          <a:off x="586550" y="4416078"/>
          <a:ext cx="4281287" cy="2944812"/>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7" name="TextBox 6">
            <a:extLst>
              <a:ext uri="{FF2B5EF4-FFF2-40B4-BE49-F238E27FC236}">
                <a16:creationId xmlns:a16="http://schemas.microsoft.com/office/drawing/2014/main" id="{00000000-0008-0000-0A00-000034000000}"/>
              </a:ext>
            </a:extLst>
          </xdr:cNvPr>
          <xdr:cNvSpPr txBox="1"/>
        </xdr:nvSpPr>
        <xdr:spPr>
          <a:xfrm>
            <a:off x="582706" y="3908611"/>
            <a:ext cx="4285129" cy="532569"/>
          </a:xfrm>
          <a:prstGeom prst="rect">
            <a:avLst/>
          </a:prstGeom>
          <a:solidFill>
            <a:schemeClr val="tx1">
              <a:lumMod val="50000"/>
              <a:lumOff val="5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chemeClr val="bg1"/>
                </a:solidFill>
                <a:latin typeface="+mj-lt"/>
                <a:cs typeface="Segoe UI Semilight" panose="020B0402040204020203" pitchFamily="34" charset="0"/>
              </a:rPr>
              <a:t>Counts</a:t>
            </a:r>
            <a:r>
              <a:rPr lang="en-US" sz="1600" baseline="0">
                <a:solidFill>
                  <a:schemeClr val="bg1"/>
                </a:solidFill>
                <a:latin typeface="+mj-lt"/>
                <a:cs typeface="Segoe UI Semilight" panose="020B0402040204020203" pitchFamily="34" charset="0"/>
              </a:rPr>
              <a:t> of Batches by Tier (All Batches)</a:t>
            </a:r>
            <a:endParaRPr lang="en-US" sz="1600">
              <a:solidFill>
                <a:schemeClr val="bg1"/>
              </a:solidFill>
              <a:latin typeface="+mj-lt"/>
              <a:cs typeface="Segoe UI Semilight" panose="020B0402040204020203" pitchFamily="34" charset="0"/>
            </a:endParaRPr>
          </a:p>
        </xdr:txBody>
      </xdr:sp>
    </xdr:grpSp>
    <xdr:clientData/>
  </xdr:twoCellAnchor>
  <xdr:twoCellAnchor>
    <xdr:from>
      <xdr:col>5</xdr:col>
      <xdr:colOff>726141</xdr:colOff>
      <xdr:row>17</xdr:row>
      <xdr:rowOff>134470</xdr:rowOff>
    </xdr:from>
    <xdr:to>
      <xdr:col>10</xdr:col>
      <xdr:colOff>251013</xdr:colOff>
      <xdr:row>36</xdr:row>
      <xdr:rowOff>179293</xdr:rowOff>
    </xdr:to>
    <xdr:grpSp>
      <xdr:nvGrpSpPr>
        <xdr:cNvPr id="8" name="Group 7"/>
        <xdr:cNvGrpSpPr/>
      </xdr:nvGrpSpPr>
      <xdr:grpSpPr>
        <a:xfrm>
          <a:off x="5495365" y="3361764"/>
          <a:ext cx="4294095" cy="3451411"/>
          <a:chOff x="5495365" y="3899646"/>
          <a:chExt cx="4294095" cy="3451412"/>
        </a:xfrm>
      </xdr:grpSpPr>
      <xdr:graphicFrame macro="">
        <xdr:nvGraphicFramePr>
          <xdr:cNvPr id="9" name="Chart 8"/>
          <xdr:cNvGraphicFramePr/>
        </xdr:nvGraphicFramePr>
        <xdr:xfrm>
          <a:off x="5495365" y="4397187"/>
          <a:ext cx="4294094" cy="2953871"/>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10" name="TextBox 9">
            <a:extLst>
              <a:ext uri="{FF2B5EF4-FFF2-40B4-BE49-F238E27FC236}">
                <a16:creationId xmlns:a16="http://schemas.microsoft.com/office/drawing/2014/main" id="{00000000-0008-0000-0A00-000034000000}"/>
              </a:ext>
            </a:extLst>
          </xdr:cNvPr>
          <xdr:cNvSpPr txBox="1"/>
        </xdr:nvSpPr>
        <xdr:spPr>
          <a:xfrm>
            <a:off x="5495365" y="3899646"/>
            <a:ext cx="4294095" cy="532801"/>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aseline="0">
                <a:solidFill>
                  <a:sysClr val="windowText" lastClr="000000"/>
                </a:solidFill>
                <a:latin typeface="+mj-lt"/>
                <a:cs typeface="Segoe UI Semilight" panose="020B0402040204020203" pitchFamily="34" charset="0"/>
              </a:rPr>
              <a:t>Counts of Batches by Tier (</a:t>
            </a:r>
            <a:r>
              <a:rPr lang="en-US" sz="1600">
                <a:solidFill>
                  <a:sysClr val="windowText" lastClr="000000"/>
                </a:solidFill>
                <a:latin typeface="+mj-lt"/>
                <a:cs typeface="Segoe UI Semilight" panose="020B0402040204020203" pitchFamily="34" charset="0"/>
              </a:rPr>
              <a:t>Priority</a:t>
            </a:r>
            <a:r>
              <a:rPr lang="en-US" sz="1600" baseline="0">
                <a:solidFill>
                  <a:sysClr val="windowText" lastClr="000000"/>
                </a:solidFill>
                <a:latin typeface="+mj-lt"/>
                <a:cs typeface="Segoe UI Semilight" panose="020B0402040204020203" pitchFamily="34" charset="0"/>
              </a:rPr>
              <a:t> Batches Only)</a:t>
            </a:r>
            <a:endParaRPr lang="en-US" sz="1600">
              <a:solidFill>
                <a:sysClr val="windowText" lastClr="000000"/>
              </a:solidFill>
              <a:latin typeface="+mj-lt"/>
              <a:cs typeface="Segoe UI Semilight" panose="020B0402040204020203" pitchFamily="34" charset="0"/>
            </a:endParaRPr>
          </a:p>
        </xdr:txBody>
      </xdr:sp>
    </xdr:grpSp>
    <xdr:clientData/>
  </xdr:twoCellAnchor>
  <mc:AlternateContent xmlns:mc="http://schemas.openxmlformats.org/markup-compatibility/2006">
    <mc:Choice xmlns:a14="http://schemas.microsoft.com/office/drawing/2010/main" Requires="a14">
      <xdr:twoCellAnchor editAs="oneCell">
        <xdr:from>
          <xdr:col>5</xdr:col>
          <xdr:colOff>563880</xdr:colOff>
          <xdr:row>5</xdr:row>
          <xdr:rowOff>144780</xdr:rowOff>
        </xdr:from>
        <xdr:to>
          <xdr:col>10</xdr:col>
          <xdr:colOff>449580</xdr:colOff>
          <xdr:row>38</xdr:row>
          <xdr:rowOff>137160</xdr:rowOff>
        </xdr:to>
        <xdr:sp macro="" textlink="">
          <xdr:nvSpPr>
            <xdr:cNvPr id="37890" name="Group Box 2" hidden="1">
              <a:extLst>
                <a:ext uri="{63B3BB69-23CF-44E3-9099-C40C66FF867C}">
                  <a14:compatExt spid="_x0000_s3789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Priority Batches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182880</xdr:colOff>
          <xdr:row>5</xdr:row>
          <xdr:rowOff>137160</xdr:rowOff>
        </xdr:from>
        <xdr:to>
          <xdr:col>19</xdr:col>
          <xdr:colOff>213360</xdr:colOff>
          <xdr:row>21</xdr:row>
          <xdr:rowOff>38100</xdr:rowOff>
        </xdr:to>
        <xdr:sp macro="" textlink="">
          <xdr:nvSpPr>
            <xdr:cNvPr id="37891" name="Group Box 3" hidden="1">
              <a:extLst>
                <a:ext uri="{63B3BB69-23CF-44E3-9099-C40C66FF867C}">
                  <a14:compatExt spid="_x0000_s3789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Analysis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20</xdr:col>
          <xdr:colOff>586740</xdr:colOff>
          <xdr:row>0</xdr:row>
          <xdr:rowOff>160020</xdr:rowOff>
        </xdr:from>
        <xdr:to>
          <xdr:col>21</xdr:col>
          <xdr:colOff>533400</xdr:colOff>
          <xdr:row>2</xdr:row>
          <xdr:rowOff>167640</xdr:rowOff>
        </xdr:to>
        <xdr:sp macro="" textlink="">
          <xdr:nvSpPr>
            <xdr:cNvPr id="37892" name="Button 4" hidden="1">
              <a:extLst>
                <a:ext uri="{63B3BB69-23CF-44E3-9099-C40C66FF867C}">
                  <a14:compatExt spid="_x0000_s3789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480060</xdr:colOff>
          <xdr:row>0</xdr:row>
          <xdr:rowOff>160020</xdr:rowOff>
        </xdr:from>
        <xdr:to>
          <xdr:col>19</xdr:col>
          <xdr:colOff>297180</xdr:colOff>
          <xdr:row>3</xdr:row>
          <xdr:rowOff>7620</xdr:rowOff>
        </xdr:to>
        <xdr:sp macro="" textlink="">
          <xdr:nvSpPr>
            <xdr:cNvPr id="37893" name="Button 5" hidden="1">
              <a:extLst>
                <a:ext uri="{63B3BB69-23CF-44E3-9099-C40C66FF867C}">
                  <a14:compatExt spid="_x0000_s3789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480060</xdr:colOff>
          <xdr:row>0</xdr:row>
          <xdr:rowOff>167640</xdr:rowOff>
        </xdr:from>
        <xdr:to>
          <xdr:col>20</xdr:col>
          <xdr:colOff>426720</xdr:colOff>
          <xdr:row>2</xdr:row>
          <xdr:rowOff>175260</xdr:rowOff>
        </xdr:to>
        <xdr:sp macro="" textlink="">
          <xdr:nvSpPr>
            <xdr:cNvPr id="37894" name="Button 6" hidden="1">
              <a:extLst>
                <a:ext uri="{63B3BB69-23CF-44E3-9099-C40C66FF867C}">
                  <a14:compatExt spid="_x0000_s378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160020</xdr:colOff>
          <xdr:row>0</xdr:row>
          <xdr:rowOff>167640</xdr:rowOff>
        </xdr:from>
        <xdr:to>
          <xdr:col>15</xdr:col>
          <xdr:colOff>53340</xdr:colOff>
          <xdr:row>3</xdr:row>
          <xdr:rowOff>7620</xdr:rowOff>
        </xdr:to>
        <xdr:sp macro="" textlink="">
          <xdr:nvSpPr>
            <xdr:cNvPr id="37895" name="Button 7" hidden="1">
              <a:extLst>
                <a:ext uri="{63B3BB69-23CF-44E3-9099-C40C66FF867C}">
                  <a14:compatExt spid="_x0000_s3789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190500</xdr:colOff>
          <xdr:row>0</xdr:row>
          <xdr:rowOff>167640</xdr:rowOff>
        </xdr:from>
        <xdr:to>
          <xdr:col>17</xdr:col>
          <xdr:colOff>350520</xdr:colOff>
          <xdr:row>3</xdr:row>
          <xdr:rowOff>7620</xdr:rowOff>
        </xdr:to>
        <xdr:sp macro="" textlink="">
          <xdr:nvSpPr>
            <xdr:cNvPr id="37896" name="Button 8" hidden="1">
              <a:extLst>
                <a:ext uri="{63B3BB69-23CF-44E3-9099-C40C66FF867C}">
                  <a14:compatExt spid="_x0000_s3789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Priority Batches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oneCellAnchor>
    <xdr:from>
      <xdr:col>9</xdr:col>
      <xdr:colOff>907142</xdr:colOff>
      <xdr:row>4</xdr:row>
      <xdr:rowOff>0</xdr:rowOff>
    </xdr:from>
    <xdr:ext cx="184731" cy="264560"/>
    <xdr:sp macro="" textlink="">
      <xdr:nvSpPr>
        <xdr:cNvPr id="2" name="TextBox 1">
          <a:extLst>
            <a:ext uri="{FF2B5EF4-FFF2-40B4-BE49-F238E27FC236}">
              <a16:creationId xmlns:a16="http://schemas.microsoft.com/office/drawing/2014/main" id="{92A251D9-5C26-48C7-981A-03F4AAACEF31}"/>
            </a:ext>
          </a:extLst>
        </xdr:cNvPr>
        <xdr:cNvSpPr txBox="1"/>
      </xdr:nvSpPr>
      <xdr:spPr>
        <a:xfrm>
          <a:off x="9555842" y="81534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mc:AlternateContent xmlns:mc="http://schemas.openxmlformats.org/markup-compatibility/2006">
    <mc:Choice xmlns:a14="http://schemas.microsoft.com/office/drawing/2010/main" Requires="a14">
      <xdr:twoCellAnchor editAs="oneCell">
        <xdr:from>
          <xdr:col>0</xdr:col>
          <xdr:colOff>457200</xdr:colOff>
          <xdr:row>5</xdr:row>
          <xdr:rowOff>144780</xdr:rowOff>
        </xdr:from>
        <xdr:to>
          <xdr:col>5</xdr:col>
          <xdr:colOff>266700</xdr:colOff>
          <xdr:row>38</xdr:row>
          <xdr:rowOff>152400</xdr:rowOff>
        </xdr:to>
        <xdr:sp macro="" textlink="">
          <xdr:nvSpPr>
            <xdr:cNvPr id="39937" name="Group Box 1" hidden="1">
              <a:extLst>
                <a:ext uri="{63B3BB69-23CF-44E3-9099-C40C66FF867C}">
                  <a14:compatExt spid="_x0000_s3993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All Batches</a:t>
              </a:r>
            </a:p>
          </xdr:txBody>
        </xdr:sp>
        <xdr:clientData/>
      </xdr:twoCellAnchor>
    </mc:Choice>
    <mc:Fallback/>
  </mc:AlternateContent>
  <xdr:twoCellAnchor>
    <xdr:from>
      <xdr:col>0</xdr:col>
      <xdr:colOff>582706</xdr:colOff>
      <xdr:row>18</xdr:row>
      <xdr:rowOff>62753</xdr:rowOff>
    </xdr:from>
    <xdr:to>
      <xdr:col>5</xdr:col>
      <xdr:colOff>98613</xdr:colOff>
      <xdr:row>37</xdr:row>
      <xdr:rowOff>108443</xdr:rowOff>
    </xdr:to>
    <xdr:grpSp>
      <xdr:nvGrpSpPr>
        <xdr:cNvPr id="5" name="Group 4"/>
        <xdr:cNvGrpSpPr/>
      </xdr:nvGrpSpPr>
      <xdr:grpSpPr>
        <a:xfrm>
          <a:off x="582706" y="3469341"/>
          <a:ext cx="4285131" cy="3452278"/>
          <a:chOff x="582706" y="3908611"/>
          <a:chExt cx="4285131" cy="3452279"/>
        </a:xfrm>
      </xdr:grpSpPr>
      <xdr:graphicFrame macro="">
        <xdr:nvGraphicFramePr>
          <xdr:cNvPr id="6" name="Chart 5"/>
          <xdr:cNvGraphicFramePr/>
        </xdr:nvGraphicFramePr>
        <xdr:xfrm>
          <a:off x="586550" y="4416078"/>
          <a:ext cx="4281287" cy="2944812"/>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7" name="TextBox 6">
            <a:extLst>
              <a:ext uri="{FF2B5EF4-FFF2-40B4-BE49-F238E27FC236}">
                <a16:creationId xmlns:a16="http://schemas.microsoft.com/office/drawing/2014/main" id="{00000000-0008-0000-0A00-000034000000}"/>
              </a:ext>
            </a:extLst>
          </xdr:cNvPr>
          <xdr:cNvSpPr txBox="1"/>
        </xdr:nvSpPr>
        <xdr:spPr>
          <a:xfrm>
            <a:off x="582706" y="3908611"/>
            <a:ext cx="4285129" cy="532569"/>
          </a:xfrm>
          <a:prstGeom prst="rect">
            <a:avLst/>
          </a:prstGeom>
          <a:solidFill>
            <a:schemeClr val="tx1">
              <a:lumMod val="50000"/>
              <a:lumOff val="5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350">
                <a:solidFill>
                  <a:schemeClr val="bg1"/>
                </a:solidFill>
                <a:latin typeface="+mj-lt"/>
                <a:cs typeface="Segoe UI Semilight" panose="020B0402040204020203" pitchFamily="34" charset="0"/>
              </a:rPr>
              <a:t>Counts</a:t>
            </a:r>
            <a:r>
              <a:rPr lang="en-US" sz="1350" baseline="0">
                <a:solidFill>
                  <a:schemeClr val="bg1"/>
                </a:solidFill>
                <a:latin typeface="+mj-lt"/>
                <a:cs typeface="Segoe UI Semilight" panose="020B0402040204020203" pitchFamily="34" charset="0"/>
              </a:rPr>
              <a:t> of Batches by SKU Segment (All Batches)</a:t>
            </a:r>
            <a:endParaRPr lang="en-US" sz="1350">
              <a:solidFill>
                <a:schemeClr val="bg1"/>
              </a:solidFill>
              <a:latin typeface="+mj-lt"/>
              <a:cs typeface="Segoe UI Semilight" panose="020B0402040204020203" pitchFamily="34" charset="0"/>
            </a:endParaRPr>
          </a:p>
        </xdr:txBody>
      </xdr:sp>
    </xdr:grpSp>
    <xdr:clientData/>
  </xdr:twoCellAnchor>
  <xdr:twoCellAnchor>
    <xdr:from>
      <xdr:col>5</xdr:col>
      <xdr:colOff>726141</xdr:colOff>
      <xdr:row>18</xdr:row>
      <xdr:rowOff>53788</xdr:rowOff>
    </xdr:from>
    <xdr:to>
      <xdr:col>10</xdr:col>
      <xdr:colOff>251013</xdr:colOff>
      <xdr:row>37</xdr:row>
      <xdr:rowOff>98611</xdr:rowOff>
    </xdr:to>
    <xdr:grpSp>
      <xdr:nvGrpSpPr>
        <xdr:cNvPr id="8" name="Group 7"/>
        <xdr:cNvGrpSpPr/>
      </xdr:nvGrpSpPr>
      <xdr:grpSpPr>
        <a:xfrm>
          <a:off x="5495365" y="3460376"/>
          <a:ext cx="4294095" cy="3451411"/>
          <a:chOff x="5495365" y="3899646"/>
          <a:chExt cx="4294095" cy="3451412"/>
        </a:xfrm>
      </xdr:grpSpPr>
      <xdr:graphicFrame macro="">
        <xdr:nvGraphicFramePr>
          <xdr:cNvPr id="9" name="Chart 8"/>
          <xdr:cNvGraphicFramePr/>
        </xdr:nvGraphicFramePr>
        <xdr:xfrm>
          <a:off x="5495365" y="4397187"/>
          <a:ext cx="4294094" cy="2953871"/>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10" name="TextBox 9">
            <a:extLst>
              <a:ext uri="{FF2B5EF4-FFF2-40B4-BE49-F238E27FC236}">
                <a16:creationId xmlns:a16="http://schemas.microsoft.com/office/drawing/2014/main" id="{00000000-0008-0000-0A00-000034000000}"/>
              </a:ext>
            </a:extLst>
          </xdr:cNvPr>
          <xdr:cNvSpPr txBox="1"/>
        </xdr:nvSpPr>
        <xdr:spPr>
          <a:xfrm>
            <a:off x="5495365" y="3899646"/>
            <a:ext cx="4294095" cy="532801"/>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350" baseline="0">
                <a:solidFill>
                  <a:sysClr val="windowText" lastClr="000000"/>
                </a:solidFill>
                <a:latin typeface="+mj-lt"/>
                <a:cs typeface="Segoe UI Semilight" panose="020B0402040204020203" pitchFamily="34" charset="0"/>
              </a:rPr>
              <a:t>Counts of Batches by SKU Segment (</a:t>
            </a:r>
            <a:r>
              <a:rPr lang="en-US" sz="1350">
                <a:solidFill>
                  <a:sysClr val="windowText" lastClr="000000"/>
                </a:solidFill>
                <a:latin typeface="+mj-lt"/>
                <a:cs typeface="Segoe UI Semilight" panose="020B0402040204020203" pitchFamily="34" charset="0"/>
              </a:rPr>
              <a:t>Priority</a:t>
            </a:r>
            <a:r>
              <a:rPr lang="en-US" sz="1350" baseline="0">
                <a:solidFill>
                  <a:sysClr val="windowText" lastClr="000000"/>
                </a:solidFill>
                <a:latin typeface="+mj-lt"/>
                <a:cs typeface="Segoe UI Semilight" panose="020B0402040204020203" pitchFamily="34" charset="0"/>
              </a:rPr>
              <a:t> Batches Only)</a:t>
            </a:r>
            <a:endParaRPr lang="en-US" sz="1350">
              <a:solidFill>
                <a:sysClr val="windowText" lastClr="000000"/>
              </a:solidFill>
              <a:latin typeface="+mj-lt"/>
              <a:cs typeface="Segoe UI Semilight" panose="020B0402040204020203" pitchFamily="34" charset="0"/>
            </a:endParaRPr>
          </a:p>
        </xdr:txBody>
      </xdr:sp>
    </xdr:grpSp>
    <xdr:clientData/>
  </xdr:twoCellAnchor>
  <mc:AlternateContent xmlns:mc="http://schemas.openxmlformats.org/markup-compatibility/2006">
    <mc:Choice xmlns:a14="http://schemas.microsoft.com/office/drawing/2010/main" Requires="a14">
      <xdr:twoCellAnchor editAs="oneCell">
        <xdr:from>
          <xdr:col>5</xdr:col>
          <xdr:colOff>563880</xdr:colOff>
          <xdr:row>5</xdr:row>
          <xdr:rowOff>144780</xdr:rowOff>
        </xdr:from>
        <xdr:to>
          <xdr:col>10</xdr:col>
          <xdr:colOff>449580</xdr:colOff>
          <xdr:row>38</xdr:row>
          <xdr:rowOff>137160</xdr:rowOff>
        </xdr:to>
        <xdr:sp macro="" textlink="">
          <xdr:nvSpPr>
            <xdr:cNvPr id="39938" name="Group Box 2" hidden="1">
              <a:extLst>
                <a:ext uri="{63B3BB69-23CF-44E3-9099-C40C66FF867C}">
                  <a14:compatExt spid="_x0000_s3993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Priority Batches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182880</xdr:colOff>
          <xdr:row>5</xdr:row>
          <xdr:rowOff>137160</xdr:rowOff>
        </xdr:from>
        <xdr:to>
          <xdr:col>19</xdr:col>
          <xdr:colOff>213360</xdr:colOff>
          <xdr:row>23</xdr:row>
          <xdr:rowOff>114300</xdr:rowOff>
        </xdr:to>
        <xdr:sp macro="" textlink="">
          <xdr:nvSpPr>
            <xdr:cNvPr id="39939" name="Group Box 3" hidden="1">
              <a:extLst>
                <a:ext uri="{63B3BB69-23CF-44E3-9099-C40C66FF867C}">
                  <a14:compatExt spid="_x0000_s3993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Analysis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20</xdr:col>
          <xdr:colOff>586740</xdr:colOff>
          <xdr:row>0</xdr:row>
          <xdr:rowOff>160020</xdr:rowOff>
        </xdr:from>
        <xdr:to>
          <xdr:col>21</xdr:col>
          <xdr:colOff>533400</xdr:colOff>
          <xdr:row>2</xdr:row>
          <xdr:rowOff>167640</xdr:rowOff>
        </xdr:to>
        <xdr:sp macro="" textlink="">
          <xdr:nvSpPr>
            <xdr:cNvPr id="39940" name="Button 4" hidden="1">
              <a:extLst>
                <a:ext uri="{63B3BB69-23CF-44E3-9099-C40C66FF867C}">
                  <a14:compatExt spid="_x0000_s3994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480060</xdr:colOff>
          <xdr:row>0</xdr:row>
          <xdr:rowOff>160020</xdr:rowOff>
        </xdr:from>
        <xdr:to>
          <xdr:col>19</xdr:col>
          <xdr:colOff>297180</xdr:colOff>
          <xdr:row>3</xdr:row>
          <xdr:rowOff>7620</xdr:rowOff>
        </xdr:to>
        <xdr:sp macro="" textlink="">
          <xdr:nvSpPr>
            <xdr:cNvPr id="39941" name="Button 5" hidden="1">
              <a:extLst>
                <a:ext uri="{63B3BB69-23CF-44E3-9099-C40C66FF867C}">
                  <a14:compatExt spid="_x0000_s3994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480060</xdr:colOff>
          <xdr:row>0</xdr:row>
          <xdr:rowOff>167640</xdr:rowOff>
        </xdr:from>
        <xdr:to>
          <xdr:col>20</xdr:col>
          <xdr:colOff>426720</xdr:colOff>
          <xdr:row>2</xdr:row>
          <xdr:rowOff>175260</xdr:rowOff>
        </xdr:to>
        <xdr:sp macro="" textlink="">
          <xdr:nvSpPr>
            <xdr:cNvPr id="39942" name="Button 6" hidden="1">
              <a:extLst>
                <a:ext uri="{63B3BB69-23CF-44E3-9099-C40C66FF867C}">
                  <a14:compatExt spid="_x0000_s3994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175260</xdr:colOff>
          <xdr:row>0</xdr:row>
          <xdr:rowOff>167640</xdr:rowOff>
        </xdr:from>
        <xdr:to>
          <xdr:col>15</xdr:col>
          <xdr:colOff>68580</xdr:colOff>
          <xdr:row>3</xdr:row>
          <xdr:rowOff>7620</xdr:rowOff>
        </xdr:to>
        <xdr:sp macro="" textlink="">
          <xdr:nvSpPr>
            <xdr:cNvPr id="39943" name="Button 7" hidden="1">
              <a:extLst>
                <a:ext uri="{63B3BB69-23CF-44E3-9099-C40C66FF867C}">
                  <a14:compatExt spid="_x0000_s3994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205740</xdr:colOff>
          <xdr:row>0</xdr:row>
          <xdr:rowOff>167640</xdr:rowOff>
        </xdr:from>
        <xdr:to>
          <xdr:col>17</xdr:col>
          <xdr:colOff>365760</xdr:colOff>
          <xdr:row>3</xdr:row>
          <xdr:rowOff>7620</xdr:rowOff>
        </xdr:to>
        <xdr:sp macro="" textlink="">
          <xdr:nvSpPr>
            <xdr:cNvPr id="39944" name="Button 8" hidden="1">
              <a:extLst>
                <a:ext uri="{63B3BB69-23CF-44E3-9099-C40C66FF867C}">
                  <a14:compatExt spid="_x0000_s3994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Priority Batches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oneCellAnchor>
    <xdr:from>
      <xdr:col>9</xdr:col>
      <xdr:colOff>907142</xdr:colOff>
      <xdr:row>4</xdr:row>
      <xdr:rowOff>0</xdr:rowOff>
    </xdr:from>
    <xdr:ext cx="184731" cy="264560"/>
    <xdr:sp macro="" textlink="">
      <xdr:nvSpPr>
        <xdr:cNvPr id="2" name="TextBox 1">
          <a:extLst>
            <a:ext uri="{FF2B5EF4-FFF2-40B4-BE49-F238E27FC236}">
              <a16:creationId xmlns:a16="http://schemas.microsoft.com/office/drawing/2014/main" id="{92A251D9-5C26-48C7-981A-03F4AAACEF31}"/>
            </a:ext>
          </a:extLst>
        </xdr:cNvPr>
        <xdr:cNvSpPr txBox="1"/>
      </xdr:nvSpPr>
      <xdr:spPr>
        <a:xfrm>
          <a:off x="9555842" y="81534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mc:AlternateContent xmlns:mc="http://schemas.openxmlformats.org/markup-compatibility/2006">
    <mc:Choice xmlns:a14="http://schemas.microsoft.com/office/drawing/2010/main" Requires="a14">
      <xdr:twoCellAnchor editAs="oneCell">
        <xdr:from>
          <xdr:col>0</xdr:col>
          <xdr:colOff>457200</xdr:colOff>
          <xdr:row>5</xdr:row>
          <xdr:rowOff>144780</xdr:rowOff>
        </xdr:from>
        <xdr:to>
          <xdr:col>5</xdr:col>
          <xdr:colOff>266700</xdr:colOff>
          <xdr:row>38</xdr:row>
          <xdr:rowOff>152400</xdr:rowOff>
        </xdr:to>
        <xdr:sp macro="" textlink="">
          <xdr:nvSpPr>
            <xdr:cNvPr id="40961" name="Group Box 1" hidden="1">
              <a:extLst>
                <a:ext uri="{63B3BB69-23CF-44E3-9099-C40C66FF867C}">
                  <a14:compatExt spid="_x0000_s4096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All Batches</a:t>
              </a:r>
            </a:p>
          </xdr:txBody>
        </xdr:sp>
        <xdr:clientData/>
      </xdr:twoCellAnchor>
    </mc:Choice>
    <mc:Fallback/>
  </mc:AlternateContent>
  <xdr:twoCellAnchor>
    <xdr:from>
      <xdr:col>0</xdr:col>
      <xdr:colOff>582706</xdr:colOff>
      <xdr:row>17</xdr:row>
      <xdr:rowOff>143435</xdr:rowOff>
    </xdr:from>
    <xdr:to>
      <xdr:col>5</xdr:col>
      <xdr:colOff>98613</xdr:colOff>
      <xdr:row>37</xdr:row>
      <xdr:rowOff>9831</xdr:rowOff>
    </xdr:to>
    <xdr:grpSp>
      <xdr:nvGrpSpPr>
        <xdr:cNvPr id="5" name="Group 4"/>
        <xdr:cNvGrpSpPr/>
      </xdr:nvGrpSpPr>
      <xdr:grpSpPr>
        <a:xfrm>
          <a:off x="582706" y="3370729"/>
          <a:ext cx="4285131" cy="3452278"/>
          <a:chOff x="582706" y="3908611"/>
          <a:chExt cx="4285131" cy="3452279"/>
        </a:xfrm>
      </xdr:grpSpPr>
      <xdr:graphicFrame macro="">
        <xdr:nvGraphicFramePr>
          <xdr:cNvPr id="6" name="Chart 5"/>
          <xdr:cNvGraphicFramePr/>
        </xdr:nvGraphicFramePr>
        <xdr:xfrm>
          <a:off x="586550" y="4416078"/>
          <a:ext cx="4281287" cy="2944812"/>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7" name="TextBox 6">
            <a:extLst>
              <a:ext uri="{FF2B5EF4-FFF2-40B4-BE49-F238E27FC236}">
                <a16:creationId xmlns:a16="http://schemas.microsoft.com/office/drawing/2014/main" id="{00000000-0008-0000-0A00-000034000000}"/>
              </a:ext>
            </a:extLst>
          </xdr:cNvPr>
          <xdr:cNvSpPr txBox="1"/>
        </xdr:nvSpPr>
        <xdr:spPr>
          <a:xfrm>
            <a:off x="582706" y="3908611"/>
            <a:ext cx="4285129" cy="532569"/>
          </a:xfrm>
          <a:prstGeom prst="rect">
            <a:avLst/>
          </a:prstGeom>
          <a:solidFill>
            <a:schemeClr val="tx1">
              <a:lumMod val="50000"/>
              <a:lumOff val="5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350">
                <a:solidFill>
                  <a:schemeClr val="bg1"/>
                </a:solidFill>
                <a:latin typeface="+mj-lt"/>
                <a:cs typeface="Segoe UI Semilight" panose="020B0402040204020203" pitchFamily="34" charset="0"/>
              </a:rPr>
              <a:t>Counts</a:t>
            </a:r>
            <a:r>
              <a:rPr lang="en-US" sz="1350" baseline="0">
                <a:solidFill>
                  <a:schemeClr val="bg1"/>
                </a:solidFill>
                <a:latin typeface="+mj-lt"/>
                <a:cs typeface="Segoe UI Semilight" panose="020B0402040204020203" pitchFamily="34" charset="0"/>
              </a:rPr>
              <a:t> of Batches by Customer Segmentation (All Batches)</a:t>
            </a:r>
            <a:endParaRPr lang="en-US" sz="1350">
              <a:solidFill>
                <a:schemeClr val="bg1"/>
              </a:solidFill>
              <a:latin typeface="+mj-lt"/>
              <a:cs typeface="Segoe UI Semilight" panose="020B0402040204020203" pitchFamily="34" charset="0"/>
            </a:endParaRPr>
          </a:p>
        </xdr:txBody>
      </xdr:sp>
    </xdr:grpSp>
    <xdr:clientData/>
  </xdr:twoCellAnchor>
  <xdr:twoCellAnchor>
    <xdr:from>
      <xdr:col>5</xdr:col>
      <xdr:colOff>726141</xdr:colOff>
      <xdr:row>17</xdr:row>
      <xdr:rowOff>134470</xdr:rowOff>
    </xdr:from>
    <xdr:to>
      <xdr:col>10</xdr:col>
      <xdr:colOff>251013</xdr:colOff>
      <xdr:row>36</xdr:row>
      <xdr:rowOff>179293</xdr:rowOff>
    </xdr:to>
    <xdr:grpSp>
      <xdr:nvGrpSpPr>
        <xdr:cNvPr id="8" name="Group 7"/>
        <xdr:cNvGrpSpPr/>
      </xdr:nvGrpSpPr>
      <xdr:grpSpPr>
        <a:xfrm>
          <a:off x="5495365" y="3361764"/>
          <a:ext cx="4294095" cy="3451411"/>
          <a:chOff x="5495365" y="3899646"/>
          <a:chExt cx="4294095" cy="3451412"/>
        </a:xfrm>
      </xdr:grpSpPr>
      <xdr:graphicFrame macro="">
        <xdr:nvGraphicFramePr>
          <xdr:cNvPr id="9" name="Chart 8"/>
          <xdr:cNvGraphicFramePr/>
        </xdr:nvGraphicFramePr>
        <xdr:xfrm>
          <a:off x="5495365" y="4397187"/>
          <a:ext cx="4294094" cy="2953871"/>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10" name="TextBox 9">
            <a:extLst>
              <a:ext uri="{FF2B5EF4-FFF2-40B4-BE49-F238E27FC236}">
                <a16:creationId xmlns:a16="http://schemas.microsoft.com/office/drawing/2014/main" id="{00000000-0008-0000-0A00-000034000000}"/>
              </a:ext>
            </a:extLst>
          </xdr:cNvPr>
          <xdr:cNvSpPr txBox="1"/>
        </xdr:nvSpPr>
        <xdr:spPr>
          <a:xfrm>
            <a:off x="5495365" y="3899646"/>
            <a:ext cx="4294095" cy="532801"/>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50" baseline="0">
                <a:solidFill>
                  <a:sysClr val="windowText" lastClr="000000"/>
                </a:solidFill>
                <a:latin typeface="+mj-lt"/>
                <a:cs typeface="Segoe UI Semilight" panose="020B0402040204020203" pitchFamily="34" charset="0"/>
              </a:rPr>
              <a:t>Counts of Batches by Customer Segmentation (</a:t>
            </a:r>
            <a:r>
              <a:rPr lang="en-US" sz="1150">
                <a:solidFill>
                  <a:sysClr val="windowText" lastClr="000000"/>
                </a:solidFill>
                <a:latin typeface="+mj-lt"/>
                <a:cs typeface="Segoe UI Semilight" panose="020B0402040204020203" pitchFamily="34" charset="0"/>
              </a:rPr>
              <a:t>Priority</a:t>
            </a:r>
            <a:r>
              <a:rPr lang="en-US" sz="1150" baseline="0">
                <a:solidFill>
                  <a:sysClr val="windowText" lastClr="000000"/>
                </a:solidFill>
                <a:latin typeface="+mj-lt"/>
                <a:cs typeface="Segoe UI Semilight" panose="020B0402040204020203" pitchFamily="34" charset="0"/>
              </a:rPr>
              <a:t> Batches Only)</a:t>
            </a:r>
            <a:endParaRPr lang="en-US" sz="1150">
              <a:solidFill>
                <a:sysClr val="windowText" lastClr="000000"/>
              </a:solidFill>
              <a:latin typeface="+mj-lt"/>
              <a:cs typeface="Segoe UI Semilight" panose="020B0402040204020203" pitchFamily="34" charset="0"/>
            </a:endParaRPr>
          </a:p>
        </xdr:txBody>
      </xdr:sp>
    </xdr:grpSp>
    <xdr:clientData/>
  </xdr:twoCellAnchor>
  <mc:AlternateContent xmlns:mc="http://schemas.openxmlformats.org/markup-compatibility/2006">
    <mc:Choice xmlns:a14="http://schemas.microsoft.com/office/drawing/2010/main" Requires="a14">
      <xdr:twoCellAnchor editAs="oneCell">
        <xdr:from>
          <xdr:col>5</xdr:col>
          <xdr:colOff>563880</xdr:colOff>
          <xdr:row>5</xdr:row>
          <xdr:rowOff>144780</xdr:rowOff>
        </xdr:from>
        <xdr:to>
          <xdr:col>10</xdr:col>
          <xdr:colOff>449580</xdr:colOff>
          <xdr:row>38</xdr:row>
          <xdr:rowOff>137160</xdr:rowOff>
        </xdr:to>
        <xdr:sp macro="" textlink="">
          <xdr:nvSpPr>
            <xdr:cNvPr id="40962" name="Group Box 2" hidden="1">
              <a:extLst>
                <a:ext uri="{63B3BB69-23CF-44E3-9099-C40C66FF867C}">
                  <a14:compatExt spid="_x0000_s4096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Priority Batches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182880</xdr:colOff>
          <xdr:row>5</xdr:row>
          <xdr:rowOff>137160</xdr:rowOff>
        </xdr:from>
        <xdr:to>
          <xdr:col>19</xdr:col>
          <xdr:colOff>213360</xdr:colOff>
          <xdr:row>23</xdr:row>
          <xdr:rowOff>15240</xdr:rowOff>
        </xdr:to>
        <xdr:sp macro="" textlink="">
          <xdr:nvSpPr>
            <xdr:cNvPr id="40963" name="Group Box 3" hidden="1">
              <a:extLst>
                <a:ext uri="{63B3BB69-23CF-44E3-9099-C40C66FF867C}">
                  <a14:compatExt spid="_x0000_s4096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Analysis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20</xdr:col>
          <xdr:colOff>586740</xdr:colOff>
          <xdr:row>0</xdr:row>
          <xdr:rowOff>160020</xdr:rowOff>
        </xdr:from>
        <xdr:to>
          <xdr:col>21</xdr:col>
          <xdr:colOff>533400</xdr:colOff>
          <xdr:row>2</xdr:row>
          <xdr:rowOff>167640</xdr:rowOff>
        </xdr:to>
        <xdr:sp macro="" textlink="">
          <xdr:nvSpPr>
            <xdr:cNvPr id="40964" name="Button 4" hidden="1">
              <a:extLst>
                <a:ext uri="{63B3BB69-23CF-44E3-9099-C40C66FF867C}">
                  <a14:compatExt spid="_x0000_s4096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480060</xdr:colOff>
          <xdr:row>0</xdr:row>
          <xdr:rowOff>160020</xdr:rowOff>
        </xdr:from>
        <xdr:to>
          <xdr:col>19</xdr:col>
          <xdr:colOff>297180</xdr:colOff>
          <xdr:row>3</xdr:row>
          <xdr:rowOff>7620</xdr:rowOff>
        </xdr:to>
        <xdr:sp macro="" textlink="">
          <xdr:nvSpPr>
            <xdr:cNvPr id="40965" name="Button 5" hidden="1">
              <a:extLst>
                <a:ext uri="{63B3BB69-23CF-44E3-9099-C40C66FF867C}">
                  <a14:compatExt spid="_x0000_s4096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480060</xdr:colOff>
          <xdr:row>0</xdr:row>
          <xdr:rowOff>167640</xdr:rowOff>
        </xdr:from>
        <xdr:to>
          <xdr:col>20</xdr:col>
          <xdr:colOff>426720</xdr:colOff>
          <xdr:row>2</xdr:row>
          <xdr:rowOff>175260</xdr:rowOff>
        </xdr:to>
        <xdr:sp macro="" textlink="">
          <xdr:nvSpPr>
            <xdr:cNvPr id="40966" name="Button 6" hidden="1">
              <a:extLst>
                <a:ext uri="{63B3BB69-23CF-44E3-9099-C40C66FF867C}">
                  <a14:compatExt spid="_x0000_s40966"/>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160020</xdr:colOff>
          <xdr:row>0</xdr:row>
          <xdr:rowOff>167640</xdr:rowOff>
        </xdr:from>
        <xdr:to>
          <xdr:col>15</xdr:col>
          <xdr:colOff>53340</xdr:colOff>
          <xdr:row>3</xdr:row>
          <xdr:rowOff>0</xdr:rowOff>
        </xdr:to>
        <xdr:sp macro="" textlink="">
          <xdr:nvSpPr>
            <xdr:cNvPr id="40967" name="Button 7" hidden="1">
              <a:extLst>
                <a:ext uri="{63B3BB69-23CF-44E3-9099-C40C66FF867C}">
                  <a14:compatExt spid="_x0000_s4096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190500</xdr:colOff>
          <xdr:row>0</xdr:row>
          <xdr:rowOff>167640</xdr:rowOff>
        </xdr:from>
        <xdr:to>
          <xdr:col>17</xdr:col>
          <xdr:colOff>350520</xdr:colOff>
          <xdr:row>3</xdr:row>
          <xdr:rowOff>0</xdr:rowOff>
        </xdr:to>
        <xdr:sp macro="" textlink="">
          <xdr:nvSpPr>
            <xdr:cNvPr id="40968" name="Button 8" hidden="1">
              <a:extLst>
                <a:ext uri="{63B3BB69-23CF-44E3-9099-C40C66FF867C}">
                  <a14:compatExt spid="_x0000_s4096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Priority Batches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oneCellAnchor>
    <xdr:from>
      <xdr:col>9</xdr:col>
      <xdr:colOff>907142</xdr:colOff>
      <xdr:row>4</xdr:row>
      <xdr:rowOff>0</xdr:rowOff>
    </xdr:from>
    <xdr:ext cx="184731" cy="264560"/>
    <xdr:sp macro="" textlink="">
      <xdr:nvSpPr>
        <xdr:cNvPr id="2" name="TextBox 1">
          <a:extLst>
            <a:ext uri="{FF2B5EF4-FFF2-40B4-BE49-F238E27FC236}">
              <a16:creationId xmlns:a16="http://schemas.microsoft.com/office/drawing/2014/main" id="{92A251D9-5C26-48C7-981A-03F4AAACEF31}"/>
            </a:ext>
          </a:extLst>
        </xdr:cNvPr>
        <xdr:cNvSpPr txBox="1"/>
      </xdr:nvSpPr>
      <xdr:spPr>
        <a:xfrm>
          <a:off x="9555842" y="81534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mc:AlternateContent xmlns:mc="http://schemas.openxmlformats.org/markup-compatibility/2006">
    <mc:Choice xmlns:a14="http://schemas.microsoft.com/office/drawing/2010/main" Requires="a14">
      <xdr:twoCellAnchor editAs="oneCell">
        <xdr:from>
          <xdr:col>0</xdr:col>
          <xdr:colOff>457200</xdr:colOff>
          <xdr:row>5</xdr:row>
          <xdr:rowOff>144780</xdr:rowOff>
        </xdr:from>
        <xdr:to>
          <xdr:col>5</xdr:col>
          <xdr:colOff>266700</xdr:colOff>
          <xdr:row>36</xdr:row>
          <xdr:rowOff>175260</xdr:rowOff>
        </xdr:to>
        <xdr:sp macro="" textlink="">
          <xdr:nvSpPr>
            <xdr:cNvPr id="41985" name="Group Box 1" hidden="1">
              <a:extLst>
                <a:ext uri="{63B3BB69-23CF-44E3-9099-C40C66FF867C}">
                  <a14:compatExt spid="_x0000_s4198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All Batches</a:t>
              </a:r>
            </a:p>
          </xdr:txBody>
        </xdr:sp>
        <xdr:clientData/>
      </xdr:twoCellAnchor>
    </mc:Choice>
    <mc:Fallback/>
  </mc:AlternateContent>
  <xdr:twoCellAnchor>
    <xdr:from>
      <xdr:col>0</xdr:col>
      <xdr:colOff>582706</xdr:colOff>
      <xdr:row>16</xdr:row>
      <xdr:rowOff>26893</xdr:rowOff>
    </xdr:from>
    <xdr:to>
      <xdr:col>5</xdr:col>
      <xdr:colOff>98613</xdr:colOff>
      <xdr:row>35</xdr:row>
      <xdr:rowOff>72583</xdr:rowOff>
    </xdr:to>
    <xdr:grpSp>
      <xdr:nvGrpSpPr>
        <xdr:cNvPr id="5" name="Group 4"/>
        <xdr:cNvGrpSpPr/>
      </xdr:nvGrpSpPr>
      <xdr:grpSpPr>
        <a:xfrm>
          <a:off x="582706" y="3074893"/>
          <a:ext cx="4285131" cy="3452278"/>
          <a:chOff x="582706" y="3908611"/>
          <a:chExt cx="4285131" cy="3452279"/>
        </a:xfrm>
      </xdr:grpSpPr>
      <xdr:graphicFrame macro="">
        <xdr:nvGraphicFramePr>
          <xdr:cNvPr id="6" name="Chart 5"/>
          <xdr:cNvGraphicFramePr/>
        </xdr:nvGraphicFramePr>
        <xdr:xfrm>
          <a:off x="586550" y="4416078"/>
          <a:ext cx="4281287" cy="2944812"/>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7" name="TextBox 6">
            <a:extLst>
              <a:ext uri="{FF2B5EF4-FFF2-40B4-BE49-F238E27FC236}">
                <a16:creationId xmlns:a16="http://schemas.microsoft.com/office/drawing/2014/main" id="{00000000-0008-0000-0A00-000034000000}"/>
              </a:ext>
            </a:extLst>
          </xdr:cNvPr>
          <xdr:cNvSpPr txBox="1"/>
        </xdr:nvSpPr>
        <xdr:spPr>
          <a:xfrm>
            <a:off x="582706" y="3908611"/>
            <a:ext cx="4285129" cy="532569"/>
          </a:xfrm>
          <a:prstGeom prst="rect">
            <a:avLst/>
          </a:prstGeom>
          <a:solidFill>
            <a:schemeClr val="tx1">
              <a:lumMod val="50000"/>
              <a:lumOff val="5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chemeClr val="bg1"/>
                </a:solidFill>
                <a:latin typeface="+mj-lt"/>
                <a:cs typeface="Segoe UI Semilight" panose="020B0402040204020203" pitchFamily="34" charset="0"/>
              </a:rPr>
              <a:t>Counts</a:t>
            </a:r>
            <a:r>
              <a:rPr lang="en-US" sz="1400" baseline="0">
                <a:solidFill>
                  <a:schemeClr val="bg1"/>
                </a:solidFill>
                <a:latin typeface="+mj-lt"/>
                <a:cs typeface="Segoe UI Semilight" panose="020B0402040204020203" pitchFamily="34" charset="0"/>
              </a:rPr>
              <a:t> of Batches by Cross Dock Required (All Batches)</a:t>
            </a:r>
            <a:endParaRPr lang="en-US" sz="1400">
              <a:solidFill>
                <a:schemeClr val="bg1"/>
              </a:solidFill>
              <a:latin typeface="+mj-lt"/>
              <a:cs typeface="Segoe UI Semilight" panose="020B0402040204020203" pitchFamily="34" charset="0"/>
            </a:endParaRPr>
          </a:p>
        </xdr:txBody>
      </xdr:sp>
    </xdr:grpSp>
    <xdr:clientData/>
  </xdr:twoCellAnchor>
  <xdr:twoCellAnchor>
    <xdr:from>
      <xdr:col>5</xdr:col>
      <xdr:colOff>726141</xdr:colOff>
      <xdr:row>16</xdr:row>
      <xdr:rowOff>17928</xdr:rowOff>
    </xdr:from>
    <xdr:to>
      <xdr:col>10</xdr:col>
      <xdr:colOff>251013</xdr:colOff>
      <xdr:row>35</xdr:row>
      <xdr:rowOff>62751</xdr:rowOff>
    </xdr:to>
    <xdr:grpSp>
      <xdr:nvGrpSpPr>
        <xdr:cNvPr id="8" name="Group 7"/>
        <xdr:cNvGrpSpPr/>
      </xdr:nvGrpSpPr>
      <xdr:grpSpPr>
        <a:xfrm>
          <a:off x="5495365" y="3065928"/>
          <a:ext cx="4294095" cy="3451411"/>
          <a:chOff x="5495365" y="3899646"/>
          <a:chExt cx="4294095" cy="3451412"/>
        </a:xfrm>
      </xdr:grpSpPr>
      <xdr:graphicFrame macro="">
        <xdr:nvGraphicFramePr>
          <xdr:cNvPr id="9" name="Chart 8"/>
          <xdr:cNvGraphicFramePr/>
        </xdr:nvGraphicFramePr>
        <xdr:xfrm>
          <a:off x="5495365" y="4397187"/>
          <a:ext cx="4294094" cy="2953871"/>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10" name="TextBox 9">
            <a:extLst>
              <a:ext uri="{FF2B5EF4-FFF2-40B4-BE49-F238E27FC236}">
                <a16:creationId xmlns:a16="http://schemas.microsoft.com/office/drawing/2014/main" id="{00000000-0008-0000-0A00-000034000000}"/>
              </a:ext>
            </a:extLst>
          </xdr:cNvPr>
          <xdr:cNvSpPr txBox="1"/>
        </xdr:nvSpPr>
        <xdr:spPr>
          <a:xfrm>
            <a:off x="5495365" y="3899646"/>
            <a:ext cx="4294095" cy="532801"/>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aseline="0">
                <a:solidFill>
                  <a:sysClr val="windowText" lastClr="000000"/>
                </a:solidFill>
                <a:latin typeface="+mj-lt"/>
                <a:cs typeface="Segoe UI Semilight" panose="020B0402040204020203" pitchFamily="34" charset="0"/>
              </a:rPr>
              <a:t>Counts of Batches by Cross Dock Required (</a:t>
            </a:r>
            <a:r>
              <a:rPr lang="en-US" sz="1200">
                <a:solidFill>
                  <a:sysClr val="windowText" lastClr="000000"/>
                </a:solidFill>
                <a:latin typeface="+mj-lt"/>
                <a:cs typeface="Segoe UI Semilight" panose="020B0402040204020203" pitchFamily="34" charset="0"/>
              </a:rPr>
              <a:t>Priority</a:t>
            </a:r>
            <a:r>
              <a:rPr lang="en-US" sz="1200" baseline="0">
                <a:solidFill>
                  <a:sysClr val="windowText" lastClr="000000"/>
                </a:solidFill>
                <a:latin typeface="+mj-lt"/>
                <a:cs typeface="Segoe UI Semilight" panose="020B0402040204020203" pitchFamily="34" charset="0"/>
              </a:rPr>
              <a:t> Batches Only)</a:t>
            </a:r>
            <a:endParaRPr lang="en-US" sz="1200">
              <a:solidFill>
                <a:sysClr val="windowText" lastClr="000000"/>
              </a:solidFill>
              <a:latin typeface="+mj-lt"/>
              <a:cs typeface="Segoe UI Semilight" panose="020B0402040204020203" pitchFamily="34" charset="0"/>
            </a:endParaRPr>
          </a:p>
        </xdr:txBody>
      </xdr:sp>
    </xdr:grpSp>
    <xdr:clientData/>
  </xdr:twoCellAnchor>
  <mc:AlternateContent xmlns:mc="http://schemas.openxmlformats.org/markup-compatibility/2006">
    <mc:Choice xmlns:a14="http://schemas.microsoft.com/office/drawing/2010/main" Requires="a14">
      <xdr:twoCellAnchor editAs="oneCell">
        <xdr:from>
          <xdr:col>5</xdr:col>
          <xdr:colOff>563880</xdr:colOff>
          <xdr:row>5</xdr:row>
          <xdr:rowOff>144780</xdr:rowOff>
        </xdr:from>
        <xdr:to>
          <xdr:col>10</xdr:col>
          <xdr:colOff>449580</xdr:colOff>
          <xdr:row>36</xdr:row>
          <xdr:rowOff>160020</xdr:rowOff>
        </xdr:to>
        <xdr:sp macro="" textlink="">
          <xdr:nvSpPr>
            <xdr:cNvPr id="41986" name="Group Box 2" hidden="1">
              <a:extLst>
                <a:ext uri="{63B3BB69-23CF-44E3-9099-C40C66FF867C}">
                  <a14:compatExt spid="_x0000_s41986"/>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Priority Batches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182880</xdr:colOff>
          <xdr:row>5</xdr:row>
          <xdr:rowOff>137160</xdr:rowOff>
        </xdr:from>
        <xdr:to>
          <xdr:col>19</xdr:col>
          <xdr:colOff>213360</xdr:colOff>
          <xdr:row>20</xdr:row>
          <xdr:rowOff>121920</xdr:rowOff>
        </xdr:to>
        <xdr:sp macro="" textlink="">
          <xdr:nvSpPr>
            <xdr:cNvPr id="41987" name="Group Box 3" hidden="1">
              <a:extLst>
                <a:ext uri="{63B3BB69-23CF-44E3-9099-C40C66FF867C}">
                  <a14:compatExt spid="_x0000_s4198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Analysis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20</xdr:col>
          <xdr:colOff>586740</xdr:colOff>
          <xdr:row>0</xdr:row>
          <xdr:rowOff>160020</xdr:rowOff>
        </xdr:from>
        <xdr:to>
          <xdr:col>21</xdr:col>
          <xdr:colOff>533400</xdr:colOff>
          <xdr:row>2</xdr:row>
          <xdr:rowOff>167640</xdr:rowOff>
        </xdr:to>
        <xdr:sp macro="" textlink="">
          <xdr:nvSpPr>
            <xdr:cNvPr id="41988" name="Button 4" hidden="1">
              <a:extLst>
                <a:ext uri="{63B3BB69-23CF-44E3-9099-C40C66FF867C}">
                  <a14:compatExt spid="_x0000_s41988"/>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480060</xdr:colOff>
          <xdr:row>0</xdr:row>
          <xdr:rowOff>160020</xdr:rowOff>
        </xdr:from>
        <xdr:to>
          <xdr:col>19</xdr:col>
          <xdr:colOff>297180</xdr:colOff>
          <xdr:row>3</xdr:row>
          <xdr:rowOff>7620</xdr:rowOff>
        </xdr:to>
        <xdr:sp macro="" textlink="">
          <xdr:nvSpPr>
            <xdr:cNvPr id="41989" name="Button 5" hidden="1">
              <a:extLst>
                <a:ext uri="{63B3BB69-23CF-44E3-9099-C40C66FF867C}">
                  <a14:compatExt spid="_x0000_s4198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480060</xdr:colOff>
          <xdr:row>0</xdr:row>
          <xdr:rowOff>167640</xdr:rowOff>
        </xdr:from>
        <xdr:to>
          <xdr:col>20</xdr:col>
          <xdr:colOff>426720</xdr:colOff>
          <xdr:row>2</xdr:row>
          <xdr:rowOff>175260</xdr:rowOff>
        </xdr:to>
        <xdr:sp macro="" textlink="">
          <xdr:nvSpPr>
            <xdr:cNvPr id="41990" name="Button 6" hidden="1">
              <a:extLst>
                <a:ext uri="{63B3BB69-23CF-44E3-9099-C40C66FF867C}">
                  <a14:compatExt spid="_x0000_s4199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160020</xdr:colOff>
          <xdr:row>0</xdr:row>
          <xdr:rowOff>167640</xdr:rowOff>
        </xdr:from>
        <xdr:to>
          <xdr:col>15</xdr:col>
          <xdr:colOff>53340</xdr:colOff>
          <xdr:row>3</xdr:row>
          <xdr:rowOff>7620</xdr:rowOff>
        </xdr:to>
        <xdr:sp macro="" textlink="">
          <xdr:nvSpPr>
            <xdr:cNvPr id="41991" name="Button 7" hidden="1">
              <a:extLst>
                <a:ext uri="{63B3BB69-23CF-44E3-9099-C40C66FF867C}">
                  <a14:compatExt spid="_x0000_s4199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190500</xdr:colOff>
          <xdr:row>0</xdr:row>
          <xdr:rowOff>167640</xdr:rowOff>
        </xdr:from>
        <xdr:to>
          <xdr:col>17</xdr:col>
          <xdr:colOff>350520</xdr:colOff>
          <xdr:row>3</xdr:row>
          <xdr:rowOff>7620</xdr:rowOff>
        </xdr:to>
        <xdr:sp macro="" textlink="">
          <xdr:nvSpPr>
            <xdr:cNvPr id="41992" name="Button 8" hidden="1">
              <a:extLst>
                <a:ext uri="{63B3BB69-23CF-44E3-9099-C40C66FF867C}">
                  <a14:compatExt spid="_x0000_s4199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Priority Batches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oneCellAnchor>
    <xdr:from>
      <xdr:col>9</xdr:col>
      <xdr:colOff>907142</xdr:colOff>
      <xdr:row>4</xdr:row>
      <xdr:rowOff>0</xdr:rowOff>
    </xdr:from>
    <xdr:ext cx="184731" cy="264560"/>
    <xdr:sp macro="" textlink="">
      <xdr:nvSpPr>
        <xdr:cNvPr id="2" name="TextBox 1">
          <a:extLst>
            <a:ext uri="{FF2B5EF4-FFF2-40B4-BE49-F238E27FC236}">
              <a16:creationId xmlns:a16="http://schemas.microsoft.com/office/drawing/2014/main" id="{92A251D9-5C26-48C7-981A-03F4AAACEF31}"/>
            </a:ext>
          </a:extLst>
        </xdr:cNvPr>
        <xdr:cNvSpPr txBox="1"/>
      </xdr:nvSpPr>
      <xdr:spPr>
        <a:xfrm>
          <a:off x="9555842" y="81534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mc:AlternateContent xmlns:mc="http://schemas.openxmlformats.org/markup-compatibility/2006">
    <mc:Choice xmlns:a14="http://schemas.microsoft.com/office/drawing/2010/main" Requires="a14">
      <xdr:twoCellAnchor editAs="oneCell">
        <xdr:from>
          <xdr:col>0</xdr:col>
          <xdr:colOff>457200</xdr:colOff>
          <xdr:row>5</xdr:row>
          <xdr:rowOff>144780</xdr:rowOff>
        </xdr:from>
        <xdr:to>
          <xdr:col>5</xdr:col>
          <xdr:colOff>266700</xdr:colOff>
          <xdr:row>60</xdr:row>
          <xdr:rowOff>137160</xdr:rowOff>
        </xdr:to>
        <xdr:sp macro="" textlink="">
          <xdr:nvSpPr>
            <xdr:cNvPr id="43009" name="Group Box 1" hidden="1">
              <a:extLst>
                <a:ext uri="{63B3BB69-23CF-44E3-9099-C40C66FF867C}">
                  <a14:compatExt spid="_x0000_s4300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All Batches</a:t>
              </a:r>
            </a:p>
          </xdr:txBody>
        </xdr:sp>
        <xdr:clientData/>
      </xdr:twoCellAnchor>
    </mc:Choice>
    <mc:Fallback/>
  </mc:AlternateContent>
  <xdr:twoCellAnchor>
    <xdr:from>
      <xdr:col>0</xdr:col>
      <xdr:colOff>582706</xdr:colOff>
      <xdr:row>40</xdr:row>
      <xdr:rowOff>53787</xdr:rowOff>
    </xdr:from>
    <xdr:to>
      <xdr:col>5</xdr:col>
      <xdr:colOff>98613</xdr:colOff>
      <xdr:row>59</xdr:row>
      <xdr:rowOff>99476</xdr:rowOff>
    </xdr:to>
    <xdr:grpSp>
      <xdr:nvGrpSpPr>
        <xdr:cNvPr id="5" name="Group 4"/>
        <xdr:cNvGrpSpPr/>
      </xdr:nvGrpSpPr>
      <xdr:grpSpPr>
        <a:xfrm>
          <a:off x="582706" y="7404846"/>
          <a:ext cx="4285131" cy="3452277"/>
          <a:chOff x="582706" y="3908611"/>
          <a:chExt cx="4285131" cy="3452279"/>
        </a:xfrm>
      </xdr:grpSpPr>
      <xdr:graphicFrame macro="">
        <xdr:nvGraphicFramePr>
          <xdr:cNvPr id="6" name="Chart 5"/>
          <xdr:cNvGraphicFramePr/>
        </xdr:nvGraphicFramePr>
        <xdr:xfrm>
          <a:off x="586550" y="4416078"/>
          <a:ext cx="4281287" cy="2944812"/>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7" name="TextBox 6">
            <a:extLst>
              <a:ext uri="{FF2B5EF4-FFF2-40B4-BE49-F238E27FC236}">
                <a16:creationId xmlns:a16="http://schemas.microsoft.com/office/drawing/2014/main" id="{00000000-0008-0000-0A00-000034000000}"/>
              </a:ext>
            </a:extLst>
          </xdr:cNvPr>
          <xdr:cNvSpPr txBox="1"/>
        </xdr:nvSpPr>
        <xdr:spPr>
          <a:xfrm>
            <a:off x="582706" y="3908611"/>
            <a:ext cx="4285129" cy="532569"/>
          </a:xfrm>
          <a:prstGeom prst="rect">
            <a:avLst/>
          </a:prstGeom>
          <a:solidFill>
            <a:schemeClr val="tx1">
              <a:lumMod val="50000"/>
              <a:lumOff val="5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chemeClr val="bg1"/>
                </a:solidFill>
                <a:latin typeface="+mj-lt"/>
                <a:cs typeface="Segoe UI Semilight" panose="020B0402040204020203" pitchFamily="34" charset="0"/>
              </a:rPr>
              <a:t>Counts</a:t>
            </a:r>
            <a:r>
              <a:rPr lang="en-US" sz="1400" baseline="0">
                <a:solidFill>
                  <a:schemeClr val="bg1"/>
                </a:solidFill>
                <a:latin typeface="+mj-lt"/>
                <a:cs typeface="Segoe UI Semilight" panose="020B0402040204020203" pitchFamily="34" charset="0"/>
              </a:rPr>
              <a:t> of Batches by End Market (All Batches)</a:t>
            </a:r>
            <a:endParaRPr lang="en-US" sz="1400">
              <a:solidFill>
                <a:schemeClr val="bg1"/>
              </a:solidFill>
              <a:latin typeface="+mj-lt"/>
              <a:cs typeface="Segoe UI Semilight" panose="020B0402040204020203" pitchFamily="34" charset="0"/>
            </a:endParaRPr>
          </a:p>
        </xdr:txBody>
      </xdr:sp>
    </xdr:grpSp>
    <xdr:clientData/>
  </xdr:twoCellAnchor>
  <xdr:twoCellAnchor>
    <xdr:from>
      <xdr:col>5</xdr:col>
      <xdr:colOff>726141</xdr:colOff>
      <xdr:row>31</xdr:row>
      <xdr:rowOff>89645</xdr:rowOff>
    </xdr:from>
    <xdr:to>
      <xdr:col>10</xdr:col>
      <xdr:colOff>251013</xdr:colOff>
      <xdr:row>50</xdr:row>
      <xdr:rowOff>134467</xdr:rowOff>
    </xdr:to>
    <xdr:grpSp>
      <xdr:nvGrpSpPr>
        <xdr:cNvPr id="8" name="Group 7"/>
        <xdr:cNvGrpSpPr/>
      </xdr:nvGrpSpPr>
      <xdr:grpSpPr>
        <a:xfrm>
          <a:off x="5495365" y="5827057"/>
          <a:ext cx="4294095" cy="3451410"/>
          <a:chOff x="5495365" y="3899646"/>
          <a:chExt cx="4294095" cy="3451412"/>
        </a:xfrm>
      </xdr:grpSpPr>
      <xdr:graphicFrame macro="">
        <xdr:nvGraphicFramePr>
          <xdr:cNvPr id="9" name="Chart 8"/>
          <xdr:cNvGraphicFramePr/>
        </xdr:nvGraphicFramePr>
        <xdr:xfrm>
          <a:off x="5495365" y="4397187"/>
          <a:ext cx="4294094" cy="2953871"/>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10" name="TextBox 9">
            <a:extLst>
              <a:ext uri="{FF2B5EF4-FFF2-40B4-BE49-F238E27FC236}">
                <a16:creationId xmlns:a16="http://schemas.microsoft.com/office/drawing/2014/main" id="{00000000-0008-0000-0A00-000034000000}"/>
              </a:ext>
            </a:extLst>
          </xdr:cNvPr>
          <xdr:cNvSpPr txBox="1"/>
        </xdr:nvSpPr>
        <xdr:spPr>
          <a:xfrm>
            <a:off x="5495365" y="3899646"/>
            <a:ext cx="4294095" cy="532801"/>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aseline="0">
                <a:solidFill>
                  <a:sysClr val="windowText" lastClr="000000"/>
                </a:solidFill>
                <a:latin typeface="+mj-lt"/>
                <a:cs typeface="Segoe UI Semilight" panose="020B0402040204020203" pitchFamily="34" charset="0"/>
              </a:rPr>
              <a:t>Counts of Batches by End Market (</a:t>
            </a:r>
            <a:r>
              <a:rPr lang="en-US" sz="1400">
                <a:solidFill>
                  <a:sysClr val="windowText" lastClr="000000"/>
                </a:solidFill>
                <a:latin typeface="+mj-lt"/>
                <a:cs typeface="Segoe UI Semilight" panose="020B0402040204020203" pitchFamily="34" charset="0"/>
              </a:rPr>
              <a:t>Priority</a:t>
            </a:r>
            <a:r>
              <a:rPr lang="en-US" sz="1400" baseline="0">
                <a:solidFill>
                  <a:sysClr val="windowText" lastClr="000000"/>
                </a:solidFill>
                <a:latin typeface="+mj-lt"/>
                <a:cs typeface="Segoe UI Semilight" panose="020B0402040204020203" pitchFamily="34" charset="0"/>
              </a:rPr>
              <a:t> Batches Only)</a:t>
            </a:r>
            <a:endParaRPr lang="en-US" sz="1400">
              <a:solidFill>
                <a:sysClr val="windowText" lastClr="000000"/>
              </a:solidFill>
              <a:latin typeface="+mj-lt"/>
              <a:cs typeface="Segoe UI Semilight" panose="020B0402040204020203" pitchFamily="34" charset="0"/>
            </a:endParaRPr>
          </a:p>
        </xdr:txBody>
      </xdr:sp>
    </xdr:grpSp>
    <xdr:clientData/>
  </xdr:twoCellAnchor>
  <mc:AlternateContent xmlns:mc="http://schemas.openxmlformats.org/markup-compatibility/2006">
    <mc:Choice xmlns:a14="http://schemas.microsoft.com/office/drawing/2010/main" Requires="a14">
      <xdr:twoCellAnchor editAs="oneCell">
        <xdr:from>
          <xdr:col>5</xdr:col>
          <xdr:colOff>563880</xdr:colOff>
          <xdr:row>5</xdr:row>
          <xdr:rowOff>144780</xdr:rowOff>
        </xdr:from>
        <xdr:to>
          <xdr:col>10</xdr:col>
          <xdr:colOff>449580</xdr:colOff>
          <xdr:row>52</xdr:row>
          <xdr:rowOff>30480</xdr:rowOff>
        </xdr:to>
        <xdr:sp macro="" textlink="">
          <xdr:nvSpPr>
            <xdr:cNvPr id="43010" name="Group Box 2" hidden="1">
              <a:extLst>
                <a:ext uri="{63B3BB69-23CF-44E3-9099-C40C66FF867C}">
                  <a14:compatExt spid="_x0000_s4301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Priority Batches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182880</xdr:colOff>
          <xdr:row>5</xdr:row>
          <xdr:rowOff>137160</xdr:rowOff>
        </xdr:from>
        <xdr:to>
          <xdr:col>19</xdr:col>
          <xdr:colOff>213360</xdr:colOff>
          <xdr:row>22</xdr:row>
          <xdr:rowOff>38100</xdr:rowOff>
        </xdr:to>
        <xdr:sp macro="" textlink="">
          <xdr:nvSpPr>
            <xdr:cNvPr id="43011" name="Group Box 3" hidden="1">
              <a:extLst>
                <a:ext uri="{63B3BB69-23CF-44E3-9099-C40C66FF867C}">
                  <a14:compatExt spid="_x0000_s4301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Analysis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20</xdr:col>
          <xdr:colOff>586740</xdr:colOff>
          <xdr:row>0</xdr:row>
          <xdr:rowOff>160020</xdr:rowOff>
        </xdr:from>
        <xdr:to>
          <xdr:col>21</xdr:col>
          <xdr:colOff>533400</xdr:colOff>
          <xdr:row>2</xdr:row>
          <xdr:rowOff>167640</xdr:rowOff>
        </xdr:to>
        <xdr:sp macro="" textlink="">
          <xdr:nvSpPr>
            <xdr:cNvPr id="43012" name="Button 4" hidden="1">
              <a:extLst>
                <a:ext uri="{63B3BB69-23CF-44E3-9099-C40C66FF867C}">
                  <a14:compatExt spid="_x0000_s4301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480060</xdr:colOff>
          <xdr:row>0</xdr:row>
          <xdr:rowOff>160020</xdr:rowOff>
        </xdr:from>
        <xdr:to>
          <xdr:col>19</xdr:col>
          <xdr:colOff>297180</xdr:colOff>
          <xdr:row>3</xdr:row>
          <xdr:rowOff>7620</xdr:rowOff>
        </xdr:to>
        <xdr:sp macro="" textlink="">
          <xdr:nvSpPr>
            <xdr:cNvPr id="43013" name="Button 5" hidden="1">
              <a:extLst>
                <a:ext uri="{63B3BB69-23CF-44E3-9099-C40C66FF867C}">
                  <a14:compatExt spid="_x0000_s4301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480060</xdr:colOff>
          <xdr:row>0</xdr:row>
          <xdr:rowOff>167640</xdr:rowOff>
        </xdr:from>
        <xdr:to>
          <xdr:col>20</xdr:col>
          <xdr:colOff>426720</xdr:colOff>
          <xdr:row>2</xdr:row>
          <xdr:rowOff>175260</xdr:rowOff>
        </xdr:to>
        <xdr:sp macro="" textlink="">
          <xdr:nvSpPr>
            <xdr:cNvPr id="43014" name="Button 6" hidden="1">
              <a:extLst>
                <a:ext uri="{63B3BB69-23CF-44E3-9099-C40C66FF867C}">
                  <a14:compatExt spid="_x0000_s4301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167640</xdr:colOff>
          <xdr:row>0</xdr:row>
          <xdr:rowOff>167640</xdr:rowOff>
        </xdr:from>
        <xdr:to>
          <xdr:col>15</xdr:col>
          <xdr:colOff>60960</xdr:colOff>
          <xdr:row>3</xdr:row>
          <xdr:rowOff>7620</xdr:rowOff>
        </xdr:to>
        <xdr:sp macro="" textlink="">
          <xdr:nvSpPr>
            <xdr:cNvPr id="43015" name="Button 7" hidden="1">
              <a:extLst>
                <a:ext uri="{63B3BB69-23CF-44E3-9099-C40C66FF867C}">
                  <a14:compatExt spid="_x0000_s4301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198120</xdr:colOff>
          <xdr:row>0</xdr:row>
          <xdr:rowOff>167640</xdr:rowOff>
        </xdr:from>
        <xdr:to>
          <xdr:col>17</xdr:col>
          <xdr:colOff>358140</xdr:colOff>
          <xdr:row>3</xdr:row>
          <xdr:rowOff>7620</xdr:rowOff>
        </xdr:to>
        <xdr:sp macro="" textlink="">
          <xdr:nvSpPr>
            <xdr:cNvPr id="43016" name="Button 8" hidden="1">
              <a:extLst>
                <a:ext uri="{63B3BB69-23CF-44E3-9099-C40C66FF867C}">
                  <a14:compatExt spid="_x0000_s4301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Priority Batches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oneCellAnchor>
    <xdr:from>
      <xdr:col>9</xdr:col>
      <xdr:colOff>907142</xdr:colOff>
      <xdr:row>4</xdr:row>
      <xdr:rowOff>0</xdr:rowOff>
    </xdr:from>
    <xdr:ext cx="184731" cy="264560"/>
    <xdr:sp macro="" textlink="">
      <xdr:nvSpPr>
        <xdr:cNvPr id="2" name="TextBox 1">
          <a:extLst>
            <a:ext uri="{FF2B5EF4-FFF2-40B4-BE49-F238E27FC236}">
              <a16:creationId xmlns:a16="http://schemas.microsoft.com/office/drawing/2014/main" id="{92A251D9-5C26-48C7-981A-03F4AAACEF31}"/>
            </a:ext>
          </a:extLst>
        </xdr:cNvPr>
        <xdr:cNvSpPr txBox="1"/>
      </xdr:nvSpPr>
      <xdr:spPr>
        <a:xfrm>
          <a:off x="9555842" y="81534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mc:AlternateContent xmlns:mc="http://schemas.openxmlformats.org/markup-compatibility/2006">
    <mc:Choice xmlns:a14="http://schemas.microsoft.com/office/drawing/2010/main" Requires="a14">
      <xdr:twoCellAnchor editAs="oneCell">
        <xdr:from>
          <xdr:col>0</xdr:col>
          <xdr:colOff>457200</xdr:colOff>
          <xdr:row>6</xdr:row>
          <xdr:rowOff>30480</xdr:rowOff>
        </xdr:from>
        <xdr:to>
          <xdr:col>21</xdr:col>
          <xdr:colOff>266700</xdr:colOff>
          <xdr:row>143</xdr:row>
          <xdr:rowOff>167640</xdr:rowOff>
        </xdr:to>
        <xdr:sp macro="" textlink="">
          <xdr:nvSpPr>
            <xdr:cNvPr id="35841" name="Group Box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Summary</a:t>
              </a:r>
            </a:p>
          </xdr:txBody>
        </xdr:sp>
        <xdr:clientData/>
      </xdr:twoCellAnchor>
    </mc:Choice>
    <mc:Fallback/>
  </mc:AlternateContent>
  <mc:AlternateContent xmlns:mc="http://schemas.openxmlformats.org/markup-compatibility/2006">
    <mc:Choice xmlns:a14="http://schemas.microsoft.com/office/drawing/2010/main" Requires="a14">
      <xdr:twoCellAnchor>
        <xdr:from>
          <xdr:col>20</xdr:col>
          <xdr:colOff>586740</xdr:colOff>
          <xdr:row>0</xdr:row>
          <xdr:rowOff>160020</xdr:rowOff>
        </xdr:from>
        <xdr:to>
          <xdr:col>21</xdr:col>
          <xdr:colOff>533400</xdr:colOff>
          <xdr:row>2</xdr:row>
          <xdr:rowOff>167640</xdr:rowOff>
        </xdr:to>
        <xdr:sp macro="" textlink="">
          <xdr:nvSpPr>
            <xdr:cNvPr id="35844" name="Button 4" hidden="1">
              <a:extLst>
                <a:ext uri="{63B3BB69-23CF-44E3-9099-C40C66FF867C}">
                  <a14:compatExt spid="_x0000_s3584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480060</xdr:colOff>
          <xdr:row>0</xdr:row>
          <xdr:rowOff>160020</xdr:rowOff>
        </xdr:from>
        <xdr:to>
          <xdr:col>19</xdr:col>
          <xdr:colOff>297180</xdr:colOff>
          <xdr:row>3</xdr:row>
          <xdr:rowOff>7620</xdr:rowOff>
        </xdr:to>
        <xdr:sp macro="" textlink="">
          <xdr:nvSpPr>
            <xdr:cNvPr id="35845" name="Button 5" hidden="1">
              <a:extLst>
                <a:ext uri="{63B3BB69-23CF-44E3-9099-C40C66FF867C}">
                  <a14:compatExt spid="_x0000_s3584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480060</xdr:colOff>
          <xdr:row>0</xdr:row>
          <xdr:rowOff>167640</xdr:rowOff>
        </xdr:from>
        <xdr:to>
          <xdr:col>20</xdr:col>
          <xdr:colOff>426720</xdr:colOff>
          <xdr:row>2</xdr:row>
          <xdr:rowOff>175260</xdr:rowOff>
        </xdr:to>
        <xdr:sp macro="" textlink="">
          <xdr:nvSpPr>
            <xdr:cNvPr id="35846" name="Button 6" hidden="1">
              <a:extLst>
                <a:ext uri="{63B3BB69-23CF-44E3-9099-C40C66FF867C}">
                  <a14:compatExt spid="_x0000_s35846"/>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160020</xdr:colOff>
          <xdr:row>0</xdr:row>
          <xdr:rowOff>175260</xdr:rowOff>
        </xdr:from>
        <xdr:to>
          <xdr:col>15</xdr:col>
          <xdr:colOff>53340</xdr:colOff>
          <xdr:row>3</xdr:row>
          <xdr:rowOff>7620</xdr:rowOff>
        </xdr:to>
        <xdr:sp macro="" textlink="">
          <xdr:nvSpPr>
            <xdr:cNvPr id="35847" name="Button 7" hidden="1">
              <a:extLst>
                <a:ext uri="{63B3BB69-23CF-44E3-9099-C40C66FF867C}">
                  <a14:compatExt spid="_x0000_s3584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190500</xdr:colOff>
          <xdr:row>0</xdr:row>
          <xdr:rowOff>175260</xdr:rowOff>
        </xdr:from>
        <xdr:to>
          <xdr:col>17</xdr:col>
          <xdr:colOff>350520</xdr:colOff>
          <xdr:row>3</xdr:row>
          <xdr:rowOff>7620</xdr:rowOff>
        </xdr:to>
        <xdr:sp macro="" textlink="">
          <xdr:nvSpPr>
            <xdr:cNvPr id="35848" name="Button 8" hidden="1">
              <a:extLst>
                <a:ext uri="{63B3BB69-23CF-44E3-9099-C40C66FF867C}">
                  <a14:compatExt spid="_x0000_s3584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Priority Batches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oneCellAnchor>
    <xdr:from>
      <xdr:col>9</xdr:col>
      <xdr:colOff>907142</xdr:colOff>
      <xdr:row>4</xdr:row>
      <xdr:rowOff>0</xdr:rowOff>
    </xdr:from>
    <xdr:ext cx="184731" cy="264560"/>
    <xdr:sp macro="" textlink="">
      <xdr:nvSpPr>
        <xdr:cNvPr id="2" name="TextBox 1">
          <a:extLst>
            <a:ext uri="{FF2B5EF4-FFF2-40B4-BE49-F238E27FC236}">
              <a16:creationId xmlns:a16="http://schemas.microsoft.com/office/drawing/2014/main" id="{92A251D9-5C26-48C7-981A-03F4AAACEF31}"/>
            </a:ext>
          </a:extLst>
        </xdr:cNvPr>
        <xdr:cNvSpPr txBox="1"/>
      </xdr:nvSpPr>
      <xdr:spPr>
        <a:xfrm>
          <a:off x="9555842" y="81534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mc:AlternateContent xmlns:mc="http://schemas.openxmlformats.org/markup-compatibility/2006">
    <mc:Choice xmlns:a14="http://schemas.microsoft.com/office/drawing/2010/main" Requires="a14">
      <xdr:twoCellAnchor editAs="oneCell">
        <xdr:from>
          <xdr:col>0</xdr:col>
          <xdr:colOff>457200</xdr:colOff>
          <xdr:row>6</xdr:row>
          <xdr:rowOff>30480</xdr:rowOff>
        </xdr:from>
        <xdr:to>
          <xdr:col>21</xdr:col>
          <xdr:colOff>266700</xdr:colOff>
          <xdr:row>29</xdr:row>
          <xdr:rowOff>7620</xdr:rowOff>
        </xdr:to>
        <xdr:sp macro="" textlink="">
          <xdr:nvSpPr>
            <xdr:cNvPr id="36865" name="Group Box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Summary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18</xdr:col>
          <xdr:colOff>579120</xdr:colOff>
          <xdr:row>0</xdr:row>
          <xdr:rowOff>160020</xdr:rowOff>
        </xdr:from>
        <xdr:to>
          <xdr:col>20</xdr:col>
          <xdr:colOff>396240</xdr:colOff>
          <xdr:row>3</xdr:row>
          <xdr:rowOff>7620</xdr:rowOff>
        </xdr:to>
        <xdr:sp macro="" textlink="">
          <xdr:nvSpPr>
            <xdr:cNvPr id="36867" name="Button 3" hidden="1">
              <a:extLst>
                <a:ext uri="{63B3BB69-23CF-44E3-9099-C40C66FF867C}">
                  <a14:compatExt spid="_x0000_s3686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579120</xdr:colOff>
          <xdr:row>0</xdr:row>
          <xdr:rowOff>167640</xdr:rowOff>
        </xdr:from>
        <xdr:to>
          <xdr:col>21</xdr:col>
          <xdr:colOff>525780</xdr:colOff>
          <xdr:row>2</xdr:row>
          <xdr:rowOff>175260</xdr:rowOff>
        </xdr:to>
        <xdr:sp macro="" textlink="">
          <xdr:nvSpPr>
            <xdr:cNvPr id="36868" name="Button 4" hidden="1">
              <a:extLst>
                <a:ext uri="{63B3BB69-23CF-44E3-9099-C40C66FF867C}">
                  <a14:compatExt spid="_x0000_s36868"/>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259080</xdr:colOff>
          <xdr:row>0</xdr:row>
          <xdr:rowOff>167640</xdr:rowOff>
        </xdr:from>
        <xdr:to>
          <xdr:col>16</xdr:col>
          <xdr:colOff>144780</xdr:colOff>
          <xdr:row>3</xdr:row>
          <xdr:rowOff>7620</xdr:rowOff>
        </xdr:to>
        <xdr:sp macro="" textlink="">
          <xdr:nvSpPr>
            <xdr:cNvPr id="36869" name="Button 5" hidden="1">
              <a:extLst>
                <a:ext uri="{63B3BB69-23CF-44E3-9099-C40C66FF867C}">
                  <a14:compatExt spid="_x0000_s3686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281940</xdr:colOff>
          <xdr:row>0</xdr:row>
          <xdr:rowOff>167640</xdr:rowOff>
        </xdr:from>
        <xdr:to>
          <xdr:col>18</xdr:col>
          <xdr:colOff>441960</xdr:colOff>
          <xdr:row>3</xdr:row>
          <xdr:rowOff>7620</xdr:rowOff>
        </xdr:to>
        <xdr:sp macro="" textlink="">
          <xdr:nvSpPr>
            <xdr:cNvPr id="36870" name="Button 6" hidden="1">
              <a:extLst>
                <a:ext uri="{63B3BB69-23CF-44E3-9099-C40C66FF867C}">
                  <a14:compatExt spid="_x0000_s3687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300" b="0" i="0" u="none" strike="noStrike" baseline="0">
                  <a:solidFill>
                    <a:srgbClr val="000000"/>
                  </a:solidFill>
                  <a:latin typeface="Calibri"/>
                  <a:cs typeface="Calibri"/>
                </a:rPr>
                <a:t>Priority Batches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Edd Webster" refreshedDate="43732.028607754626" createdVersion="6" refreshedVersion="6" minRefreshableVersion="3" recordCount="966">
  <cacheSource type="worksheet">
    <worksheetSource ref="B10:X974" sheet="DATA - Warehouse Data"/>
  </cacheSource>
  <cacheFields count="25">
    <cacheField name="Product" numFmtId="0">
      <sharedItems count="5">
        <s v="Product A"/>
        <s v="Product B"/>
        <s v="Product C"/>
        <s v="Product D"/>
        <s v="Product E"/>
      </sharedItems>
    </cacheField>
    <cacheField name="Batch No." numFmtId="0">
      <sharedItems count="819">
        <s v="BA0001"/>
        <s v="BA0002"/>
        <s v="BA0003"/>
        <s v="BA0005"/>
        <s v="BA0007"/>
        <s v="BA0009"/>
        <s v="BA0010"/>
        <s v="BA0011"/>
        <s v="BA0012"/>
        <s v="BA0013"/>
        <s v="BA0015"/>
        <s v="BA0017"/>
        <s v="BA0019"/>
        <s v="BA0021"/>
        <s v="BA0022"/>
        <s v="BA0023"/>
        <s v="BA0024"/>
        <s v="BA0025"/>
        <s v="BA0027"/>
        <s v="BA0029"/>
        <s v="BA0031"/>
        <s v="BA0032"/>
        <s v="BA0033"/>
        <s v="BA0035"/>
        <s v="BA0037"/>
        <s v="BA0038"/>
        <s v="BA0039"/>
        <s v="BA0041"/>
        <s v="BA0042"/>
        <s v="BA0043"/>
        <s v="BA0045"/>
        <s v="BA0047"/>
        <s v="BA0049"/>
        <s v="BA0051"/>
        <s v="BA0052"/>
        <s v="BA0053"/>
        <s v="BA0055"/>
        <s v="BA0057"/>
        <s v="BA0059"/>
        <s v="BA0061"/>
        <s v="BA0062"/>
        <s v="BA0063"/>
        <s v="BA0065"/>
        <s v="BA0066"/>
        <s v="BA0067"/>
        <s v="BA0069"/>
        <s v="BA0071"/>
        <s v="BA0072"/>
        <s v="BA0073"/>
        <s v="BA0075"/>
        <s v="BA0077"/>
        <s v="BA0079"/>
        <s v="BA0080"/>
        <s v="BA0081"/>
        <s v="BA0082"/>
        <s v="BA0083"/>
        <s v="BA0085"/>
        <s v="BA0087"/>
        <s v="BA0089"/>
        <s v="BA0091"/>
        <s v="BA0092"/>
        <s v="BA0093"/>
        <s v="BA0094"/>
        <s v="BA0095"/>
        <s v="BA0097"/>
        <s v="BA0099"/>
        <s v="BA0101"/>
        <s v="BA0102"/>
        <s v="BA0103"/>
        <s v="BA0105"/>
        <s v="BA0107"/>
        <s v="BA0108"/>
        <s v="BA0109"/>
        <s v="BA0111"/>
        <s v="BA0112"/>
        <s v="BA0113"/>
        <s v="BA0115"/>
        <s v="BA0117"/>
        <s v="BA0119"/>
        <s v="BA0121"/>
        <s v="BA0122"/>
        <s v="BA0123"/>
        <s v="BA0125"/>
        <s v="BA0127"/>
        <s v="BA0129"/>
        <s v="BA0131"/>
        <s v="BA0132"/>
        <s v="BA0133"/>
        <s v="BA0135"/>
        <s v="BA0136"/>
        <s v="BA0137"/>
        <s v="BA0139"/>
        <s v="BA0141"/>
        <s v="BA0142"/>
        <s v="BA0143"/>
        <s v="BA0145"/>
        <s v="BA0147"/>
        <s v="BA0149"/>
        <s v="BA0150"/>
        <s v="BA0151"/>
        <s v="BA0152"/>
        <s v="BA0153"/>
        <s v="BA0155"/>
        <s v="BA0157"/>
        <s v="BA0159"/>
        <s v="BA0161"/>
        <s v="BA0162"/>
        <s v="BA0163"/>
        <s v="BA0164"/>
        <s v="BA0165"/>
        <s v="BA0167"/>
        <s v="BA0169"/>
        <s v="BA0171"/>
        <s v="BA0172"/>
        <s v="BA0173"/>
        <s v="BA0175"/>
        <s v="BA0177"/>
        <s v="BA0178"/>
        <s v="BA0179"/>
        <s v="BA0181"/>
        <s v="BA0182"/>
        <s v="BA0183"/>
        <s v="BA0185"/>
        <s v="BA0187"/>
        <s v="BA0189"/>
        <s v="BA0191"/>
        <s v="BA0192"/>
        <s v="BA0193"/>
        <s v="BA0195"/>
        <s v="BA0197"/>
        <s v="BA0199"/>
        <s v="BA0201"/>
        <s v="BA0202"/>
        <s v="BA0203"/>
        <s v="BA0205"/>
        <s v="BA0206"/>
        <s v="BA0207"/>
        <s v="BA0209"/>
        <s v="BA0211"/>
        <s v="BA0212"/>
        <s v="BA0213"/>
        <s v="BA0215"/>
        <s v="BA0217"/>
        <s v="BA0219"/>
        <s v="BA0220"/>
        <s v="BA0221"/>
        <s v="BA0222"/>
        <s v="BA0223"/>
        <s v="BA0225"/>
        <s v="BA0227"/>
        <s v="BA0229"/>
        <s v="BA0231"/>
        <s v="BA0232"/>
        <s v="BA0233"/>
        <s v="BA0234"/>
        <s v="BA0235"/>
        <s v="BA0237"/>
        <s v="BA0239"/>
        <s v="BA0241"/>
        <s v="BA0242"/>
        <s v="BA0243"/>
        <s v="BA0245"/>
        <s v="BA0247"/>
        <s v="BA0248"/>
        <s v="BA0249"/>
        <s v="BA0251"/>
        <s v="BA0252"/>
        <s v="BA0253"/>
        <s v="BA0255"/>
        <s v="BA0257"/>
        <s v="BA0259"/>
        <s v="BA0261"/>
        <s v="BA0262"/>
        <s v="BA0263"/>
        <s v="BA0265"/>
        <s v="BA0267"/>
        <s v="BA0269"/>
        <s v="BA0271"/>
        <s v="BA0272"/>
        <s v="BA0273"/>
        <s v="BA0275"/>
        <s v="BA0276"/>
        <s v="BA0277"/>
        <s v="BA0279"/>
        <s v="BA0281"/>
        <s v="BA0282"/>
        <s v="BA0283"/>
        <s v="BA0285"/>
        <s v="BA0287"/>
        <s v="BA0289"/>
        <s v="BA0290"/>
        <s v="BA0291"/>
        <s v="BA0292"/>
        <s v="BA0293"/>
        <s v="BA0295"/>
        <s v="BA0297"/>
        <s v="BA0299"/>
        <s v="BA0301"/>
        <s v="BA0302"/>
        <s v="BA0303"/>
        <s v="BA0304"/>
        <s v="BA0305"/>
        <s v="BA0307"/>
        <s v="BA0309"/>
        <s v="BA0311"/>
        <s v="BA0312"/>
        <s v="BA0313"/>
        <s v="BA0315"/>
        <s v="BA0317"/>
        <s v="BA0318"/>
        <s v="BA0319"/>
        <s v="BA0321"/>
        <s v="BA0322"/>
        <s v="BA0323"/>
        <s v="BA0325"/>
        <s v="BA0327"/>
        <s v="BA0329"/>
        <s v="BA0331"/>
        <s v="BA0332"/>
        <s v="BA0333"/>
        <s v="BA0335"/>
        <s v="BA0337"/>
        <s v="BA0339"/>
        <s v="BA0341"/>
        <s v="BA0342"/>
        <s v="BA0343"/>
        <s v="BA0345"/>
        <s v="BA0346"/>
        <s v="BA0347"/>
        <s v="BA0349"/>
        <s v="BA0351"/>
        <s v="BA0352"/>
        <s v="BA0353"/>
        <s v="BA0355"/>
        <s v="BA0357"/>
        <s v="BA0359"/>
        <s v="BA0360"/>
        <s v="BA0361"/>
        <s v="BA0362"/>
        <s v="BA0363"/>
        <s v="BA0365"/>
        <s v="BA0367"/>
        <s v="BA0369"/>
        <s v="BA0371"/>
        <s v="BA0372"/>
        <s v="BA0373"/>
        <s v="BA0374"/>
        <s v="BA0375"/>
        <s v="BA0377"/>
        <s v="BA0379"/>
        <s v="BA0381"/>
        <s v="BA0382"/>
        <s v="BA0383"/>
        <s v="BA0385"/>
        <s v="BA0387"/>
        <s v="BA0388"/>
        <s v="BA0389"/>
        <s v="BA0391"/>
        <s v="BA0392"/>
        <s v="BA0393"/>
        <s v="BA0395"/>
        <s v="BA0397"/>
        <s v="BA0399"/>
        <s v="BA0401"/>
        <s v="BA0402"/>
        <s v="BA0403"/>
        <s v="BA0405"/>
        <s v="BA0407"/>
        <s v="BA0409"/>
        <s v="BA0411"/>
        <s v="BA0412"/>
        <s v="BA0413"/>
        <s v="BA0415"/>
        <s v="BA0416"/>
        <s v="BA0417"/>
        <s v="BA0419"/>
        <s v="BA0421"/>
        <s v="BA0422"/>
        <s v="BA0423"/>
        <s v="BA0425"/>
        <s v="BA0427"/>
        <s v="BA0429"/>
        <s v="BA0430"/>
        <s v="BA0431"/>
        <s v="BA0432"/>
        <s v="BA0433"/>
        <s v="BA0435"/>
        <s v="BA0437"/>
        <s v="BA0439"/>
        <s v="BA0441"/>
        <s v="BA0442"/>
        <s v="BA0443"/>
        <s v="BA0444"/>
        <s v="BA0445"/>
        <s v="BA0447"/>
        <s v="BA0449"/>
        <s v="BA0451"/>
        <s v="BA0452"/>
        <s v="BA0453"/>
        <s v="BA0455"/>
        <s v="BA0457"/>
        <s v="BA0458"/>
        <s v="BA0459"/>
        <s v="BA0461"/>
        <s v="BA0462"/>
        <s v="BA0463"/>
        <s v="BA0465"/>
        <s v="BA0467"/>
        <s v="BA0469"/>
        <s v="BA0471"/>
        <s v="BA0472"/>
        <s v="BA0473"/>
        <s v="BA0475"/>
        <s v="BA0477"/>
        <s v="BA0479"/>
        <s v="BA0481"/>
        <s v="BA0482"/>
        <s v="BA0483"/>
        <s v="BA0485"/>
        <s v="BA0486"/>
        <s v="BA0487"/>
        <s v="BA0489"/>
        <s v="BA0491"/>
        <s v="BA0492"/>
        <s v="BA0493"/>
        <s v="BA0495"/>
        <s v="BA0497"/>
        <s v="BA0499"/>
        <s v="BA0500"/>
        <s v="BA0501"/>
        <s v="BA0502"/>
        <s v="BA0503"/>
        <s v="BA0505"/>
        <s v="BA0507"/>
        <s v="BA0509"/>
        <s v="BA0511"/>
        <s v="BA0512"/>
        <s v="BA0513"/>
        <s v="BA0514"/>
        <s v="BA0515"/>
        <s v="BA0517"/>
        <s v="BA0519"/>
        <s v="BA0521"/>
        <s v="BA0522"/>
        <s v="BA0523"/>
        <s v="BA0525"/>
        <s v="BA0527"/>
        <s v="BA0528"/>
        <s v="BA0529"/>
        <s v="BA0531"/>
        <s v="BA0532"/>
        <s v="BA0533"/>
        <s v="BA0535"/>
        <s v="BA0537"/>
        <s v="BA0539"/>
        <s v="BA0541"/>
        <s v="BA0542"/>
        <s v="BA0543"/>
        <s v="BA0545"/>
        <s v="BA0547"/>
        <s v="BA0549"/>
        <s v="BA0551"/>
        <s v="BA0552"/>
        <s v="BA0553"/>
        <s v="BA0555"/>
        <s v="BA0556"/>
        <s v="BA0557"/>
        <s v="BA0559"/>
        <s v="BA0561"/>
        <s v="BA0562"/>
        <s v="BA0563"/>
        <s v="BA0565"/>
        <s v="BA0567"/>
        <s v="BA0569"/>
        <s v="BA0570"/>
        <s v="BA0571"/>
        <s v="BA0572"/>
        <s v="BA0573"/>
        <s v="BA0575"/>
        <s v="BA0577"/>
        <s v="BA0579"/>
        <s v="BA0581"/>
        <s v="BA0582"/>
        <s v="BA0583"/>
        <s v="BA0584"/>
        <s v="BA0585"/>
        <s v="BA0587"/>
        <s v="BA0589"/>
        <s v="BA0591"/>
        <s v="BA0592"/>
        <s v="BA0593"/>
        <s v="BA0595"/>
        <s v="BA0597"/>
        <s v="BA0598"/>
        <s v="BA0599"/>
        <s v="BA0601"/>
        <s v="BA0602"/>
        <s v="BA0603"/>
        <s v="BA0605"/>
        <s v="BA0607"/>
        <s v="BA0609"/>
        <s v="BA0611"/>
        <s v="BA0612"/>
        <s v="BA0613"/>
        <s v="BA0615"/>
        <s v="BA0617"/>
        <s v="BA0619"/>
        <s v="BA0621"/>
        <s v="BA0622"/>
        <s v="BA0623"/>
        <s v="BA0625"/>
        <s v="BA0626"/>
        <s v="BA0627"/>
        <s v="BA0629"/>
        <s v="BA0631"/>
        <s v="BA0632"/>
        <s v="BA0633"/>
        <s v="BA0635"/>
        <s v="BA0637"/>
        <s v="BA0639"/>
        <s v="BA0640"/>
        <s v="BA0641"/>
        <s v="BA0642"/>
        <s v="BA0643"/>
        <s v="BA0647"/>
        <s v="BA0652"/>
        <s v="BA0654"/>
        <s v="BA0657"/>
        <s v="BA0661"/>
        <s v="BA0662"/>
        <s v="BA0667"/>
        <s v="BA0668"/>
        <s v="BA0672"/>
        <s v="BA0675"/>
        <s v="BA0677"/>
        <s v="BA0682"/>
        <s v="BA0687"/>
        <s v="BA0689"/>
        <s v="BA0692"/>
        <s v="BA0696"/>
        <s v="BA0697"/>
        <s v="BA0702"/>
        <s v="BA0703"/>
        <s v="BA0707"/>
        <s v="BA0710"/>
        <s v="BA0712"/>
        <s v="BA0717"/>
        <s v="BA0722"/>
        <s v="BA0724"/>
        <s v="BA0727"/>
        <s v="BA0731"/>
        <s v="BA0732"/>
        <s v="BA0737"/>
        <s v="BA0738"/>
        <s v="BA0742"/>
        <s v="BA0745"/>
        <s v="BA0747"/>
        <s v="BA0752"/>
        <s v="BA0757"/>
        <s v="BA0759"/>
        <s v="BA0762"/>
        <s v="BA0766"/>
        <s v="BA0767"/>
        <s v="BA0772"/>
        <s v="BA0773"/>
        <s v="BA0777"/>
        <s v="BA0780"/>
        <s v="BA0782"/>
        <s v="BA0787"/>
        <s v="BA0792"/>
        <s v="BA0794"/>
        <s v="BA0797"/>
        <s v="BA0801"/>
        <s v="BA0802"/>
        <s v="BA0807"/>
        <s v="BA0808"/>
        <s v="BA0812"/>
        <s v="BA0815"/>
        <s v="BA0817"/>
        <s v="BA0822"/>
        <s v="BA0827"/>
        <s v="BA0829"/>
        <s v="BA0832"/>
        <s v="BA0836"/>
        <s v="BA0837"/>
        <s v="BA0842"/>
        <s v="BA0843"/>
        <s v="BA0847"/>
        <s v="BA0850"/>
        <s v="BA0852"/>
        <s v="BA0857"/>
        <s v="BA0862"/>
        <s v="BA0864"/>
        <s v="BA0867"/>
        <s v="BA0871"/>
        <s v="BA0872"/>
        <s v="BA0877"/>
        <s v="BA0878"/>
        <s v="BA0882"/>
        <s v="BA0885"/>
        <s v="BA0887"/>
        <s v="BA0892"/>
        <s v="BA0897"/>
        <s v="BA0899"/>
        <s v="BA0902"/>
        <s v="BA0906"/>
        <s v="BA0907"/>
        <s v="BA0912"/>
        <s v="BA0913"/>
        <s v="BA0917"/>
        <s v="BA0920"/>
        <s v="BA0922"/>
        <s v="BA0927"/>
        <s v="BA0932"/>
        <s v="BA0934"/>
        <s v="BA0937"/>
        <s v="BA0941"/>
        <s v="BA0942"/>
        <s v="BA0947"/>
        <s v="BA0948"/>
        <s v="BA0952"/>
        <s v="BA0955"/>
        <s v="BA0957"/>
        <s v="BA0962"/>
        <s v="BA0967"/>
        <s v="BA0969"/>
        <s v="BA0972"/>
        <s v="BA0976"/>
        <s v="BA0977"/>
        <s v="BA0982"/>
        <s v="BA0983"/>
        <s v="BA0987"/>
        <s v="BA0990"/>
        <s v="BA0992"/>
        <s v="BA0997"/>
        <s v="BA1002"/>
        <s v="BA1004"/>
        <s v="BA1007"/>
        <s v="BA1011"/>
        <s v="BA1012"/>
        <s v="BA1017"/>
        <s v="BA1018"/>
        <s v="BA1022"/>
        <s v="BA1025"/>
        <s v="BA1027"/>
        <s v="BA1032"/>
        <s v="BA1037"/>
        <s v="BA1039"/>
        <s v="BA1042"/>
        <s v="BA1046"/>
        <s v="BA1047"/>
        <s v="BA1052"/>
        <s v="BA1053"/>
        <s v="BA1057"/>
        <s v="BA1060"/>
        <s v="BA1062"/>
        <s v="BA1067"/>
        <s v="BA1072"/>
        <s v="BA1074"/>
        <s v="BA1077"/>
        <s v="BA1081"/>
        <s v="BA1082"/>
        <s v="BA1087"/>
        <s v="BA1088"/>
        <s v="BA1092"/>
        <s v="BA1095"/>
        <s v="BA1097"/>
        <s v="BA1102"/>
        <s v="BA1107"/>
        <s v="BA1109"/>
        <s v="BA1112"/>
        <s v="BA1116"/>
        <s v="BA1117"/>
        <s v="BA1122"/>
        <s v="BA1123"/>
        <s v="BA1127"/>
        <s v="BA1130"/>
        <s v="BA1132"/>
        <s v="BA1137"/>
        <s v="BA1142"/>
        <s v="BA1144"/>
        <s v="BA1147"/>
        <s v="BA1151"/>
        <s v="BA1152"/>
        <s v="BA1157"/>
        <s v="BA1158"/>
        <s v="BA1162"/>
        <s v="BA1165"/>
        <s v="BA1167"/>
        <s v="BA1172"/>
        <s v="BA1177"/>
        <s v="BA1179"/>
        <s v="BA1182"/>
        <s v="BA1186"/>
        <s v="BA1187"/>
        <s v="BA1192"/>
        <s v="BA1193"/>
        <s v="BA1197"/>
        <s v="BA1200"/>
        <s v="BA1202"/>
        <s v="BA1207"/>
        <s v="BA1212"/>
        <s v="BA1214"/>
        <s v="BA1217"/>
        <s v="BA1221"/>
        <s v="BA1222"/>
        <s v="BA1227"/>
        <s v="BA1228"/>
        <s v="BA1232"/>
        <s v="BA1235"/>
        <s v="BA1237"/>
        <s v="BA1242"/>
        <s v="BA1247"/>
        <s v="BA1249"/>
        <s v="BA1252"/>
        <s v="BA1256"/>
        <s v="BA1257"/>
        <s v="BA1262"/>
        <s v="BA1263"/>
        <s v="BA1267"/>
        <s v="BA1270"/>
        <s v="BA1272"/>
        <s v="BA1277"/>
        <s v="BA1282"/>
        <s v="BA1284"/>
        <s v="BA1287"/>
        <s v="BA1291"/>
        <s v="BA1292"/>
        <s v="BA1297"/>
        <s v="BA1298"/>
        <s v="BA1302"/>
        <s v="BA1305"/>
        <s v="BA1307"/>
        <s v="BA1312"/>
        <s v="BA1317"/>
        <s v="BA1319"/>
        <s v="BA1322"/>
        <s v="BA1326"/>
        <s v="BA1327"/>
        <s v="BA1332"/>
        <s v="BA1333"/>
        <s v="BA1337"/>
        <s v="BA1340"/>
        <s v="BA1342"/>
        <s v="BA1347"/>
        <s v="BA1352"/>
        <s v="BA1354"/>
        <s v="BA1357"/>
        <s v="BA1361"/>
        <s v="BA1362"/>
        <s v="BA1367"/>
        <s v="BA1368"/>
        <s v="BA1372"/>
        <s v="BA1375"/>
        <s v="BA1377"/>
        <s v="BA1382"/>
        <s v="BA1387"/>
        <s v="BA1389"/>
        <s v="BA1392"/>
        <s v="BA1396"/>
        <s v="BA1397"/>
        <s v="BA1402"/>
        <s v="BA1403"/>
        <s v="BA1407"/>
        <s v="BA1410"/>
        <s v="BA1412"/>
        <s v="BA1417"/>
        <s v="BA1422"/>
        <s v="BA1424"/>
        <s v="BA1427"/>
        <s v="BA1431"/>
        <s v="BA1432"/>
        <s v="BA1437"/>
        <s v="BA1438"/>
        <s v="BA1442"/>
        <s v="BA1445"/>
        <s v="BA1447"/>
        <s v="BA1452"/>
        <s v="BA1457"/>
        <s v="BA1459"/>
        <s v="BA1462"/>
        <s v="BA1466"/>
        <s v="BA1467"/>
        <s v="BA1472"/>
        <s v="BA1473"/>
        <s v="BA1477"/>
        <s v="BA1480"/>
        <s v="BA1482"/>
        <s v="BA1487"/>
        <s v="BA1492"/>
        <s v="BA1494"/>
        <s v="BA1497"/>
        <s v="BA1501"/>
        <s v="BA1502"/>
        <s v="BA1507"/>
        <s v="BA1508"/>
        <s v="BA1512"/>
        <s v="BA1515"/>
        <s v="BA1517"/>
        <s v="BA1522"/>
        <s v="BA1527"/>
        <s v="BA1529"/>
        <s v="BA1532"/>
        <s v="BA1536"/>
        <s v="BA1537"/>
        <s v="BA1542"/>
        <s v="BA1543"/>
        <s v="BA1547"/>
        <s v="BA1550"/>
        <s v="BA1552"/>
        <s v="BA1557"/>
        <s v="BA1562"/>
        <s v="BA1564"/>
        <s v="BA1567"/>
        <s v="BA1571"/>
        <s v="BA1572"/>
        <s v="BA1577"/>
        <s v="BA1578"/>
        <s v="BA1582"/>
        <s v="BA1585"/>
        <s v="BA1587"/>
        <s v="BA1592"/>
        <s v="BA1597"/>
        <s v="BA1599"/>
        <s v="BA1602"/>
        <s v="BA1606"/>
        <s v="BA1607"/>
        <s v="BA1613"/>
        <s v="BA1620"/>
        <s v="BA1627"/>
        <s v="BA1634"/>
        <s v="BA1641"/>
        <s v="BA1648"/>
        <s v="BA1655"/>
        <s v="BA1662"/>
        <s v="BA1669"/>
        <s v="BA1676"/>
        <s v="BA1683"/>
        <s v="BA1690"/>
        <s v="BA1697"/>
        <s v="BA1704"/>
        <s v="BA1711"/>
        <s v="BA1718"/>
        <s v="BA1725"/>
        <s v="BA1732"/>
        <s v="BA1739"/>
        <s v="BA1746"/>
        <s v="BA1753"/>
        <s v="BA1760"/>
        <s v="BA1767"/>
        <s v="BA1774"/>
        <s v="BA1781"/>
        <s v="BA1788"/>
        <s v="BA1795"/>
        <s v="BA1802"/>
        <s v="BA1809"/>
        <s v="BA1816"/>
        <s v="BA1823"/>
        <s v="BA1830"/>
        <s v="BA1837"/>
        <s v="BA1844"/>
        <s v="BA1851"/>
        <s v="BA1858"/>
        <s v="BA1865"/>
        <s v="BA1872"/>
        <s v="BA1879"/>
        <s v="BA1886"/>
        <s v="BA1893"/>
        <s v="BA1900"/>
        <s v="BA1907"/>
        <s v="BA1914"/>
        <s v="BA1921"/>
        <s v="BA1928"/>
        <s v="BA1935"/>
        <s v="BA1942"/>
        <s v="BA1949"/>
        <s v="BA1956"/>
        <s v="BA1963"/>
        <s v="BA1970"/>
        <s v="BA1977"/>
        <s v="BA1984"/>
        <s v="BA1991"/>
        <s v="BA1998"/>
        <s v="BA2005"/>
        <s v="BA2012"/>
        <s v="BA2019"/>
        <s v="BA2026"/>
        <s v="BA2033"/>
        <s v="BA2040"/>
        <s v="BA2047"/>
        <s v="BA2054"/>
        <s v="BA2061"/>
        <s v="BA2068"/>
        <s v="BA2075"/>
        <s v="BA2082"/>
        <s v="BA2089"/>
        <s v="BA2096"/>
        <s v="BA2103"/>
        <s v="BA2110"/>
        <s v="BA2117"/>
        <s v="BA2124"/>
        <s v="BA2131"/>
        <s v="BA2138"/>
        <s v="BA2145"/>
        <s v="BA2152"/>
        <s v="BA2159"/>
        <s v="BA2166"/>
        <s v="BA2173"/>
        <s v="BA2180"/>
        <s v="BA2187"/>
        <s v="BA2194"/>
        <s v="BA2201"/>
        <s v="BA2208"/>
        <s v="BA2215"/>
        <s v="BA2222"/>
        <s v="BA2229"/>
        <s v="BA2236"/>
        <s v="BA2243"/>
        <s v="BA2250"/>
      </sharedItems>
    </cacheField>
    <cacheField name="SKU No. " numFmtId="0">
      <sharedItems count="966">
        <s v="SKU001                                  "/>
        <s v="SKU002                                  "/>
        <s v="SKU003                       "/>
        <s v="SKU004                       "/>
        <s v="SKU007                       "/>
        <s v="SKU005                       "/>
        <s v="SKU010                       "/>
        <s v="SKU013                       "/>
        <s v="SKU006                       "/>
        <s v="SKU016                       "/>
        <s v="SKU008                       "/>
        <s v="SKU019                       "/>
        <s v="SKU022                       "/>
        <s v="SKU009                       "/>
        <s v="SKU011                       "/>
        <s v="SKU025                       "/>
        <s v="SKU028                       "/>
        <s v="SKU031                       "/>
        <s v="SKU014                       "/>
        <s v="SKU034                       "/>
        <s v="SKU012                       "/>
        <s v="SKU037                       "/>
        <s v="SKU017                       "/>
        <s v="SKU040                       "/>
        <s v="SKU043                       "/>
        <s v="SKU015                       "/>
        <s v="SKU046                       "/>
        <s v="SKU020                       "/>
        <s v="SKU049                       "/>
        <s v="SKU052                       "/>
        <s v="SKU023                       "/>
        <s v="SKU055                       "/>
        <s v="SKU018                       "/>
        <s v="SKU058                       "/>
        <s v="SKU061                       "/>
        <s v="SKU026                       "/>
        <s v="SKU064                       "/>
        <s v="SKU021                       "/>
        <s v="SKU067                       "/>
        <s v="SKU029                       "/>
        <s v="SKU070                       "/>
        <s v="SKU073                       "/>
        <s v="SKU076                       "/>
        <s v="SKU024                       "/>
        <s v="SKU032                       "/>
        <s v="SKU079                       "/>
        <s v="SKU082                       "/>
        <s v="SKU035                       "/>
        <s v="SKU085                       "/>
        <s v="SKU027                       "/>
        <s v="SKU088                       "/>
        <s v="SKU091                       "/>
        <s v="SKU038                       "/>
        <s v="SKU094                       "/>
        <s v="SKU097                       "/>
        <s v="SKU030                       "/>
        <s v="SKU041                       "/>
        <s v="SKU100                       "/>
        <s v="SKU103                       "/>
        <s v="SKU106                       "/>
        <s v="SKU044                       "/>
        <s v="SKU033                       "/>
        <s v="SKU109                       "/>
        <s v="SKU112                       "/>
        <s v="SKU047                       "/>
        <s v="SKU115                       "/>
        <s v="SKU118                       "/>
        <s v="SKU036                       "/>
        <s v="SKU121                       "/>
        <s v="SKU050                       "/>
        <s v="SKU124                       "/>
        <s v="SKU127                       "/>
        <s v="SKU039                       "/>
        <s v="SKU053                       "/>
        <s v="SKU130                       "/>
        <s v="SKU133                       "/>
        <s v="SKU136                       "/>
        <s v="SKU056                       "/>
        <s v="SKU139                       "/>
        <s v="SKU042                       "/>
        <s v="SKU142                       "/>
        <s v="SKU059                       "/>
        <s v="SKU145                       "/>
        <s v="SKU148                       "/>
        <s v="SKU045                       "/>
        <s v="SKU151                       "/>
        <s v="SKU062                       "/>
        <s v="SKU154                       "/>
        <s v="SKU157                       "/>
        <s v="SKU065                       "/>
        <s v="SKU160                       "/>
        <s v="SKU048                       "/>
        <s v="SKU163                       "/>
        <s v="SKU166                       "/>
        <s v="SKU068                       "/>
        <s v="SKU169                       "/>
        <s v="SKU051                       "/>
        <s v="SKU172                       "/>
        <s v="SKU071                       "/>
        <s v="SKU175                       "/>
        <s v="SKU178                       "/>
        <s v="SKU181                       "/>
        <s v="SKU054                       "/>
        <s v="SKU074                       "/>
        <s v="SKU184                       "/>
        <s v="SKU187                       "/>
        <s v="SKU077                       "/>
        <s v="SKU190                       "/>
        <s v="SKU057                       "/>
        <s v="SKU193                       "/>
        <s v="SKU196                       "/>
        <s v="SKU080                       "/>
        <s v="SKU199                       "/>
        <s v="SKU202                       "/>
        <s v="SKU060                       "/>
        <s v="SKU083                       "/>
        <s v="SKU205                       "/>
        <s v="SKU208                       "/>
        <s v="SKU212                       "/>
        <s v="SKU086                       "/>
        <s v="SKU063                       "/>
        <s v="SKU215                       "/>
        <s v="SKU218                       "/>
        <s v="SKU089                       "/>
        <s v="SKU221                       "/>
        <s v="SKU224                       "/>
        <s v="SKU066                       "/>
        <s v="SKU227                       "/>
        <s v="SKU092                       "/>
        <s v="SKU230                       "/>
        <s v="SKU233                       "/>
        <s v="SKU069                       "/>
        <s v="SKU095                       "/>
        <s v="SKU236                       "/>
        <s v="SKU239                       "/>
        <s v="SKU242                       "/>
        <s v="SKU098                       "/>
        <s v="SKU245                       "/>
        <s v="SKU072                       "/>
        <s v="SKU248                       "/>
        <s v="SKU101                       "/>
        <s v="SKU253                       "/>
        <s v="SKU256                       "/>
        <s v="SKU075                       "/>
        <s v="SKU259                       "/>
        <s v="SKU104                       "/>
        <s v="SKU262                       "/>
        <s v="SKU265                       "/>
        <s v="SKU107                       "/>
        <s v="SKU268                       "/>
        <s v="SKU078                       "/>
        <s v="SKU275                       "/>
        <s v="SKU278                       "/>
        <s v="SKU110                       "/>
        <s v="SKU281                       "/>
        <s v="SKU081                       "/>
        <s v="SKU284                       "/>
        <s v="SKU113                       "/>
        <s v="SKU287                       "/>
        <s v="SKU290                       "/>
        <s v="SKU293                       "/>
        <s v="SKU084                       "/>
        <s v="SKU116                       "/>
        <s v="SKU296                       "/>
        <s v="SKU299                       "/>
        <s v="SKU119                       "/>
        <s v="SKU302                       "/>
        <s v="SKU087                       "/>
        <s v="SKU305                       "/>
        <s v="SKU308                       "/>
        <s v="SKU122                       "/>
        <s v="SKU311                       "/>
        <s v="SKU314                       "/>
        <s v="SKU090                       "/>
        <s v="SKU125                       "/>
        <s v="SKU317                       "/>
        <s v="SKU320                       "/>
        <s v="SKU323                       "/>
        <s v="SKU128                       "/>
        <s v="SKU093                       "/>
        <s v="SKU326                       "/>
        <s v="SKU330                       "/>
        <s v="SKU131                       "/>
        <s v="SKU333                       "/>
        <s v="SKU336                       "/>
        <s v="SKU096                       "/>
        <s v="SKU339                       "/>
        <s v="SKU134                       "/>
        <s v="SKU342                       "/>
        <s v="SKU345                       "/>
        <s v="SKU099                       "/>
        <s v="SKU137                       "/>
        <s v="SKU348                       "/>
        <s v="SKU351                       "/>
        <s v="SKU354                       "/>
        <s v="SKU140                       "/>
        <s v="SKU357                       "/>
        <s v="SKU102                       "/>
        <s v="SKU360                       "/>
        <s v="SKU143                       "/>
        <s v="SKU363                       "/>
        <s v="SKU366                       "/>
        <s v="SKU105                       "/>
        <s v="SKU369                       "/>
        <s v="SKU146                       "/>
        <s v="SKU372                       "/>
        <s v="SKU375                       "/>
        <s v="SKU149                       "/>
        <s v="SKU378                       "/>
        <s v="SKU108                       "/>
        <s v="SKU381                       "/>
        <s v="SKU384                       "/>
        <s v="SKU152                       "/>
        <s v="SKU387                       "/>
        <s v="SKU111                       "/>
        <s v="SKU390                       "/>
        <s v="SKU155                       "/>
        <s v="SKU393                       "/>
        <s v="SKU396                       "/>
        <s v="SKU402                       "/>
        <s v="SKU114                       "/>
        <s v="SKU158                       "/>
        <s v="SKU406                       "/>
        <s v="SKU409                       "/>
        <s v="SKU161                       "/>
        <s v="SKU412                       "/>
        <s v="SKU117                       "/>
        <s v="SKU415                       "/>
        <s v="SKU418                       "/>
        <s v="SKU164                       "/>
        <s v="SKU421                       "/>
        <s v="SKU424                       "/>
        <s v="SKU120                       "/>
        <s v="SKU167                       "/>
        <s v="SKU427                       "/>
        <s v="SKU430                       "/>
        <s v="SKU433                       "/>
        <s v="SKU170                       "/>
        <s v="SKU123                       "/>
        <s v="SKU436                       "/>
        <s v="SKU439                       "/>
        <s v="SKU173                       "/>
        <s v="SKU442                       "/>
        <s v="SKU445                       "/>
        <s v="SKU126                       "/>
        <s v="SKU448                       "/>
        <s v="SKU176                       "/>
        <s v="SKU451                       "/>
        <s v="SKU456                       "/>
        <s v="SKU129                       "/>
        <s v="SKU179                       "/>
        <s v="SKU460                       "/>
        <s v="SKU463                       "/>
        <s v="SKU466                       "/>
        <s v="SKU182                       "/>
        <s v="SKU469                       "/>
        <s v="SKU132                       "/>
        <s v="SKU472                       "/>
        <s v="SKU185                       "/>
        <s v="SKU475                       "/>
        <s v="SKU478                       "/>
        <s v="SKU135                       "/>
        <s v="SKU481                       "/>
        <s v="SKU188                       "/>
        <s v="SKU484                       "/>
        <s v="SKU487                       "/>
        <s v="SKU191                       "/>
        <s v="SKU490                       "/>
        <s v="SKU138                       "/>
        <s v="SKU493                       "/>
        <s v="SKU496                       "/>
        <s v="SKU194                       "/>
        <s v="SKU499                       "/>
        <s v="SKU141                       "/>
        <s v="SKU502                       "/>
        <s v="SKU197                       "/>
        <s v="SKU505                       "/>
        <s v="SKU508                       "/>
        <s v="SKU511                       "/>
        <s v="SKU144                       "/>
        <s v="SKU200                       "/>
        <s v="SKU514                       "/>
        <s v="SKU517                       "/>
        <s v="SKU203                       "/>
        <s v="SKU520                       "/>
        <s v="SKU147                       "/>
        <s v="SKU523                       "/>
        <s v="SKU526                       "/>
        <s v="SKU206                       "/>
        <s v="SKU529                       "/>
        <s v="SKU532                       "/>
        <s v="SKU150                       "/>
        <s v="SKU209                       "/>
        <s v="SKU535                       "/>
        <s v="SKU538                       "/>
        <s v="SKU541                       "/>
        <s v="SKU213                       "/>
        <s v="SKU153                       "/>
        <s v="SKU544                       "/>
        <s v="SKU547                       "/>
        <s v="SKU216                       "/>
        <s v="SKU552                       "/>
        <s v="SKU555                       "/>
        <s v="SKU156                       "/>
        <s v="SKU558                       "/>
        <s v="SKU219                       "/>
        <s v="SKU561                       "/>
        <s v="SKU565                       "/>
        <s v="SKU159                       "/>
        <s v="SKU222                       "/>
        <s v="SKU568                       "/>
        <s v="SKU571                       "/>
        <s v="SKU574                       "/>
        <s v="SKU225                       "/>
        <s v="SKU577                       "/>
        <s v="SKU162                       "/>
        <s v="SKU580                       "/>
        <s v="SKU228                       "/>
        <s v="SKU583                       "/>
        <s v="SKU586                       "/>
        <s v="SKU165                       "/>
        <s v="SKU589                       "/>
        <s v="SKU231                       "/>
        <s v="SKU592                       "/>
        <s v="SKU595                       "/>
        <s v="SKU234                       "/>
        <s v="SKU598                       "/>
        <s v="SKU168                       "/>
        <s v="SKU601                       "/>
        <s v="SKU604                       "/>
        <s v="SKU237                       "/>
        <s v="SKU607                       "/>
        <s v="SKU171                       "/>
        <s v="SKU610                       "/>
        <s v="SKU240                       "/>
        <s v="SKU613                       "/>
        <s v="SKU616                       "/>
        <s v="SKU619                       "/>
        <s v="SKU174                       "/>
        <s v="SKU243                       "/>
        <s v="SKU622                       "/>
        <s v="SKU625                       "/>
        <s v="SKU246                       "/>
        <s v="SKU628                       "/>
        <s v="SKU177                       "/>
        <s v="SKU631                       "/>
        <s v="SKU634                       "/>
        <s v="SKU249                       "/>
        <s v="SKU637                       "/>
        <s v="SKU640                       "/>
        <s v="SKU180                       "/>
        <s v="SKU254                       "/>
        <s v="SKU643                       "/>
        <s v="SKU646                       "/>
        <s v="SKU649                       "/>
        <s v="SKU257                       "/>
        <s v="SKU183                       "/>
        <s v="SKU652                       "/>
        <s v="SKU655                       "/>
        <s v="SKU260                       "/>
        <s v="SKU658                       "/>
        <s v="SKU661                       "/>
        <s v="SKU186                       "/>
        <s v="SKU664                       "/>
        <s v="SKU263                       "/>
        <s v="SKU667                       "/>
        <s v="SKU670                       "/>
        <s v="SKU189                       "/>
        <s v="SKU266                       "/>
        <s v="SKU675                       "/>
        <s v="SKU679                       "/>
        <s v="SKU688                       "/>
        <s v="SKU269                       "/>
        <s v="SKU691                       "/>
        <s v="SKU192                       "/>
        <s v="SKU694                       "/>
        <s v="SKU276                       "/>
        <s v="SKU697                       "/>
        <s v="SKU700                       "/>
        <s v="SKU195                       "/>
        <s v="SKU703                       "/>
        <s v="SKU279                       "/>
        <s v="SKU706                       "/>
        <s v="SKU709                       "/>
        <s v="SKU282                       "/>
        <s v="SKU712                       "/>
        <s v="SKU198                       "/>
        <s v="SKU715                       "/>
        <s v="SKU718                       "/>
        <s v="SKU285                       "/>
        <s v="SKU721                       "/>
        <s v="SKU201                       "/>
        <s v="SKU724                       "/>
        <s v="SKU288                       "/>
        <s v="SKU727                       "/>
        <s v="SKU730                       "/>
        <s v="SKU733                       "/>
        <s v="SKU204                       "/>
        <s v="SKU291                       "/>
        <s v="SKU736                       "/>
        <s v="SKU739                       "/>
        <s v="SKU294                       "/>
        <s v="SKU742                       "/>
        <s v="SKU207                       "/>
        <s v="SKU745                       "/>
        <s v="SKU748                       "/>
        <s v="SKU297                       "/>
        <s v="SKU751                       "/>
        <s v="SKU754                       "/>
        <s v="SKU210                       "/>
        <s v="SKU300                       "/>
        <s v="SKU757                       "/>
        <s v="SKU760                       "/>
        <s v="SKU763                       "/>
        <s v="SKU303                       "/>
        <s v="SKU214                       "/>
        <s v="SKU766                       "/>
        <s v="SKU769                       "/>
        <s v="SKU306                       "/>
        <s v="SKU772                       "/>
        <s v="SKU775                       "/>
        <s v="SKU217                       "/>
        <s v="SKU778                       "/>
        <s v="SKU309                       "/>
        <s v="SKU781                       "/>
        <s v="SKU784                       "/>
        <s v="SKU220                       "/>
        <s v="SKU312                       "/>
        <s v="SKU787                       "/>
        <s v="SKU790                       "/>
        <s v="SKU793                       "/>
        <s v="SKU315                       "/>
        <s v="SKU796                       "/>
        <s v="SKU223                       "/>
        <s v="SKU799                       "/>
        <s v="SKU318                       "/>
        <s v="SKU802                       "/>
        <s v="SKU805                       "/>
        <s v="SKU226                       "/>
        <s v="SKU808                       "/>
        <s v="SKU321                       "/>
        <s v="SKU811                       "/>
        <s v="SKU814                       "/>
        <s v="SKU324                       "/>
        <s v="SKU817                       "/>
        <s v="SKU229                       "/>
        <s v="SKU820                       "/>
        <s v="SKU823                       "/>
        <s v="SKU328                       "/>
        <s v="SKU826                       "/>
        <s v="SKU232                       "/>
        <s v="SKU829                       "/>
        <s v="SKU331                       "/>
        <s v="SKU832                       "/>
        <s v="SKU835                       "/>
        <s v="SKU838                       "/>
        <s v="SKU235                       "/>
        <s v="SKU334                       "/>
        <s v="SKU841                       "/>
        <s v="SKU844                       "/>
        <s v="SKU337                       "/>
        <s v="SKU847                       "/>
        <s v="SKU238                       "/>
        <s v="SKU850                       "/>
        <s v="SKU853                       "/>
        <s v="SKU340                       "/>
        <s v="SKU856                       "/>
        <s v="SKU859                       "/>
        <s v="SKU241                       "/>
        <s v="SKU343                       "/>
        <s v="SKU862                       "/>
        <s v="SKU865                       "/>
        <s v="SKU868                       "/>
        <s v="SKU346                       "/>
        <s v="SKU244                       "/>
        <s v="SKU871                       "/>
        <s v="SKU874                       "/>
        <s v="SKU349                       "/>
        <s v="SKU877                       "/>
        <s v="SKU880                       "/>
        <s v="SKU247                       "/>
        <s v="SKU883                       "/>
        <s v="SKU352                       "/>
        <s v="SKU886                       "/>
        <s v="SKU889                       "/>
        <s v="SKU252                       "/>
        <s v="SKU355                       "/>
        <s v="SKU892                       "/>
        <s v="SKU895                       "/>
        <s v="SKU898                       "/>
        <s v="SKU358                       "/>
        <s v="SKU901                       "/>
        <s v="SKU255                       "/>
        <s v="SKU904                       "/>
        <s v="SKU361                       "/>
        <s v="SKU907                       "/>
        <s v="SKU910                       "/>
        <s v="SKU258                       "/>
        <s v="SKU913                       "/>
        <s v="SKU364                       "/>
        <s v="SKU916                       "/>
        <s v="SKU919                       "/>
        <s v="SKU367                       "/>
        <s v="SKU922                       "/>
        <s v="SKU261                       "/>
        <s v="SKU925                       "/>
        <s v="SKU928                       "/>
        <s v="SKU370                       "/>
        <s v="SKU931                       "/>
        <s v="SKU264                       "/>
        <s v="SKU934                       "/>
        <s v="SKU373                       "/>
        <s v="SKU937                       "/>
        <s v="SKU940                       "/>
        <s v="SKU943                       "/>
        <s v="SKU267                       "/>
        <s v="SKU376                       "/>
        <s v="SKU946                       "/>
        <s v="SKU949                       "/>
        <s v="SKU379                       "/>
        <s v="SKU952                       "/>
        <s v="SKU274                       "/>
        <s v="SKU955                       "/>
        <s v="SKU958                       "/>
        <s v="SKU382                       "/>
        <s v="SKU961                       "/>
        <s v="SKU964                       "/>
        <s v="SKU277                       "/>
        <s v="SKU385                       "/>
        <s v="SKU967                       "/>
        <s v="SKU970                       "/>
        <s v="SKU973                       "/>
        <s v="SKU388                       "/>
        <s v="SKU280                       "/>
        <s v="SKU976                       "/>
        <s v="SKU979                       "/>
        <s v="SKU391                       "/>
        <s v="SKU982                       "/>
        <s v="SKU985                       "/>
        <s v="SKU283                       "/>
        <s v="SKU988                       "/>
        <s v="SKU394                       "/>
        <s v="SKU991                       "/>
        <s v="SKU286                       "/>
        <s v="SKU398                       "/>
        <s v="SKU404                       "/>
        <s v="SKU289                       "/>
        <s v="SKU407                       "/>
        <s v="SKU292                       "/>
        <s v="SKU410                       "/>
        <s v="SKU413                       "/>
        <s v="SKU295                       "/>
        <s v="SKU416                       "/>
        <s v="SKU298                       "/>
        <s v="SKU419                       "/>
        <s v="SKU301                       "/>
        <s v="SKU422                       "/>
        <s v="SKU425                       "/>
        <s v="SKU304                       "/>
        <s v="SKU428                       "/>
        <s v="SKU307                       "/>
        <s v="SKU431                       "/>
        <s v="SKU434                       "/>
        <s v="SKU310                       "/>
        <s v="SKU437                       "/>
        <s v="SKU313                       "/>
        <s v="SKU440                       "/>
        <s v="SKU316                       "/>
        <s v="SKU443                       "/>
        <s v="SKU446                       "/>
        <s v="SKU319                       "/>
        <s v="SKU449                       "/>
        <s v="SKU322                       "/>
        <s v="SKU452                       "/>
        <s v="SKU458                       "/>
        <s v="SKU325                       "/>
        <s v="SKU461                       "/>
        <s v="SKU329                       "/>
        <s v="SKU464                       "/>
        <s v="SKU332                       "/>
        <s v="SKU467                       "/>
        <s v="SKU470                       "/>
        <s v="SKU335                       "/>
        <s v="SKU473                       "/>
        <s v="SKU338                       "/>
        <s v="SKU476                       "/>
        <s v="SKU479                       "/>
        <s v="SKU341                       "/>
        <s v="SKU482                       "/>
        <s v="SKU344                       "/>
        <s v="SKU485                       "/>
        <s v="SKU347                       "/>
        <s v="SKU488                       "/>
        <s v="SKU491                       "/>
        <s v="SKU350                       "/>
        <s v="SKU494                       "/>
        <s v="SKU353                       "/>
        <s v="SKU497                       "/>
        <s v="SKU500                       "/>
        <s v="SKU356                       "/>
        <s v="SKU503                       "/>
        <s v="SKU359                       "/>
        <s v="SKU506                       "/>
        <s v="SKU362                       "/>
        <s v="SKU509                       "/>
        <s v="SKU512                       "/>
        <s v="SKU365                       "/>
        <s v="SKU515                       "/>
        <s v="SKU368                       "/>
        <s v="SKU518                       "/>
        <s v="SKU521                       "/>
        <s v="SKU371                       "/>
        <s v="SKU524                       "/>
        <s v="SKU374                       "/>
        <s v="SKU527                       "/>
        <s v="SKU377                       "/>
        <s v="SKU530                       "/>
        <s v="SKU533                       "/>
        <s v="SKU380                       "/>
        <s v="SKU536                       "/>
        <s v="SKU383                       "/>
        <s v="SKU539                       "/>
        <s v="SKU542                       "/>
        <s v="SKU386                       "/>
        <s v="SKU545                       "/>
        <s v="SKU389                       "/>
        <s v="SKU550                       "/>
        <s v="SKU392                       "/>
        <s v="SKU553                       "/>
        <s v="SKU556                       "/>
        <s v="SKU395                       "/>
        <s v="SKU559                       "/>
        <s v="SKU400                       "/>
        <s v="SKU562                       "/>
        <s v="SKU566                       "/>
        <s v="SKU405                       "/>
        <s v="SKU569                       "/>
        <s v="SKU408                       "/>
        <s v="SKU572                       "/>
        <s v="SKU411                       "/>
        <s v="SKU575                       "/>
        <s v="SKU578                       "/>
        <s v="SKU414                       "/>
        <s v="SKU581                       "/>
        <s v="SKU417                       "/>
        <s v="SKU584                       "/>
        <s v="SKU587                       "/>
        <s v="SKU420                       "/>
        <s v="SKU590                       "/>
        <s v="SKU423                       "/>
        <s v="SKU593                       "/>
        <s v="SKU426                       "/>
        <s v="SKU596                       "/>
        <s v="SKU599                       "/>
        <s v="SKU429                       "/>
        <s v="SKU602                       "/>
        <s v="SKU432                       "/>
        <s v="SKU605                       "/>
        <s v="SKU608                       "/>
        <s v="SKU435                       "/>
        <s v="SKU611                       "/>
        <s v="SKU438                       "/>
        <s v="SKU614                       "/>
        <s v="SKU441                       "/>
        <s v="SKU617                       "/>
        <s v="SKU620                       "/>
        <s v="SKU444                       "/>
        <s v="SKU623                       "/>
        <s v="SKU447                       "/>
        <s v="SKU626                       "/>
        <s v="SKU629                       "/>
        <s v="SKU450                       "/>
        <s v="SKU632                       "/>
        <s v="SKU455                       "/>
        <s v="SKU635                       "/>
        <s v="SKU459                       "/>
        <s v="SKU638                       "/>
        <s v="SKU641                       "/>
        <s v="SKU462                       "/>
        <s v="SKU644                       "/>
        <s v="SKU465                       "/>
        <s v="SKU647                       "/>
        <s v="SKU650                       "/>
        <s v="SKU468                       "/>
        <s v="SKU653                       "/>
        <s v="SKU471                       "/>
        <s v="SKU656                       "/>
        <s v="SKU474                       "/>
        <s v="SKU659                       "/>
        <s v="SKU662                       "/>
        <s v="SKU477                       "/>
        <s v="SKU665                       "/>
        <s v="SKU480                       "/>
        <s v="SKU668                       "/>
        <s v="SKU673                       "/>
        <s v="SKU483                       "/>
        <s v="SKU676                       "/>
        <s v="SKU486                       "/>
        <s v="SKU686                       "/>
        <s v="SKU489                       "/>
        <s v="SKU689                       "/>
        <s v="SKU692                       "/>
        <s v="SKU492                       "/>
        <s v="SKU695                       "/>
        <s v="SKU495                       "/>
        <s v="SKU698                       "/>
        <s v="SKU701                       "/>
        <s v="SKU498                       "/>
        <s v="SKU704                       "/>
        <s v="SKU501                       "/>
        <s v="SKU707                       "/>
        <s v="SKU504                       "/>
        <s v="SKU710                       "/>
        <s v="SKU713                       "/>
        <s v="SKU507                       "/>
        <s v="SKU716                       "/>
        <s v="SKU510                       "/>
        <s v="SKU719                       "/>
        <s v="SKU722                       "/>
        <s v="SKU513                       "/>
        <s v="SKU725                       "/>
        <s v="SKU516                       "/>
        <s v="SKU728                       "/>
        <s v="SKU519                       "/>
        <s v="SKU731                       "/>
        <s v="SKU734                       "/>
        <s v="SKU522                       "/>
        <s v="SKU737                       "/>
        <s v="SKU525                       "/>
        <s v="SKU740                       "/>
        <s v="SKU743                       "/>
        <s v="SKU528                       "/>
        <s v="SKU746                       "/>
        <s v="SKU531                       "/>
        <s v="SKU749                       "/>
        <s v="SKU534                       "/>
        <s v="SKU752                       "/>
        <s v="SKU755                       "/>
        <s v="SKU537                       "/>
        <s v="SKU758                       "/>
        <s v="SKU540                       "/>
        <s v="SKU761                       "/>
        <s v="SKU764                       "/>
        <s v="SKU543                       "/>
        <s v="SKU767                       "/>
        <s v="SKU546                       "/>
        <s v="SKU770                       "/>
        <s v="SKU551                       "/>
        <s v="SKU773                       "/>
        <s v="SKU776                       "/>
        <s v="SKU554                       "/>
        <s v="SKU779                       "/>
        <s v="SKU557                       "/>
        <s v="SKU782                       "/>
        <s v="SKU785                       "/>
        <s v="SKU560                       "/>
        <s v="SKU788                       "/>
        <s v="SKU564                       "/>
        <s v="SKU791                       "/>
        <s v="SKU567                       "/>
        <s v="SKU794                       "/>
        <s v="SKU797                       "/>
        <s v="SKU570                       "/>
        <s v="SKU800                       "/>
        <s v="SKU573                       "/>
        <s v="SKU803                       "/>
        <s v="SKU806                       "/>
        <s v="SKU576                       "/>
        <s v="SKU809                       "/>
        <s v="SKU579                       "/>
        <s v="SKU812                       "/>
        <s v="SKU582                       "/>
        <s v="SKU815                       "/>
        <s v="SKU818                       "/>
        <s v="SKU585                       "/>
        <s v="SKU821                       "/>
        <s v="SKU588                       "/>
        <s v="SKU824                       "/>
        <s v="SKU827                       "/>
        <s v="SKU591                       "/>
        <s v="SKU830                       "/>
        <s v="SKU594                       "/>
        <s v="SKU833                       "/>
        <s v="SKU597                       "/>
        <s v="SKU836                       "/>
        <s v="SKU839                       "/>
        <s v="SKU600                       "/>
        <s v="SKU842                       "/>
        <s v="SKU603                       "/>
        <s v="SKU845                       "/>
        <s v="SKU848                       "/>
        <s v="SKU606                       "/>
        <s v="SKU851                       "/>
        <s v="SKU609                       "/>
        <s v="SKU854                       "/>
        <s v="SKU612                       "/>
        <s v="SKU857                       "/>
        <s v="SKU860                       "/>
        <s v="SKU615                       "/>
        <s v="SKU863                       "/>
        <s v="SKU618                       "/>
        <s v="SKU866                       "/>
        <s v="SKU869                       "/>
        <s v="SKU621                       "/>
        <s v="SKU872                       "/>
        <s v="SKU624                       "/>
        <s v="SKU875                       "/>
        <s v="SKU627                       "/>
        <s v="SKU878                       "/>
        <s v="SKU881                       "/>
        <s v="SKU630                       "/>
        <s v="SKU884                       "/>
        <s v="SKU633                       "/>
        <s v="SKU887                       "/>
        <s v="SKU890                       "/>
        <s v="SKU636                       "/>
        <s v="SKU893                       "/>
        <s v="SKU639                       "/>
        <s v="SKU896                       "/>
        <s v="SKU642                       "/>
        <s v="SKU899                       "/>
        <s v="SKU902                       "/>
        <s v="SKU645                       "/>
        <s v="SKU905                       "/>
        <s v="SKU648                       "/>
        <s v="SKU908                       "/>
        <s v="SKU911                       "/>
        <s v="SKU651                       "/>
        <s v="SKU914                       "/>
        <s v="SKU654                       "/>
        <s v="SKU917                       "/>
        <s v="SKU657                       "/>
        <s v="SKU920                       "/>
        <s v="SKU923                       "/>
        <s v="SKU660                       "/>
        <s v="SKU926                       "/>
        <s v="SKU663                       "/>
        <s v="SKU929                       "/>
        <s v="SKU932                       "/>
        <s v="SKU666                       "/>
        <s v="SKU935                       "/>
        <s v="SKU669                       "/>
        <s v="SKU938                       "/>
        <s v="SKU674                       "/>
        <s v="SKU941                       "/>
        <s v="SKU944                       "/>
        <s v="SKU677                       "/>
        <s v="SKU947                       "/>
        <s v="SKU687                       "/>
        <s v="SKU950                       "/>
        <s v="SKU953                       "/>
        <s v="SKU690                       "/>
        <s v="SKU956                       "/>
        <s v="SKU693                       "/>
        <s v="SKU959                       "/>
        <s v="SKU696                       "/>
        <s v="SKU962                       "/>
        <s v="SKU965                       "/>
        <s v="SKU699                       "/>
        <s v="SKU968                       "/>
        <s v="SKU702                       "/>
        <s v="SKU971                       "/>
        <s v="SKU974                       "/>
        <s v="SKU705                       "/>
        <s v="SKU977                       "/>
        <s v="SKU708                       "/>
        <s v="SKU980                       "/>
        <s v="SKU711                       "/>
        <s v="SKU983                       "/>
        <s v="SKU986                       "/>
        <s v="SKU714                       "/>
        <s v="SKU989                       "/>
        <s v="SKU717                       "/>
        <s v="SKU992                       "/>
        <s v="SKU720                       "/>
        <s v="SKU723                       "/>
        <s v="SKU726                       "/>
        <s v="SKU729                       "/>
        <s v="SKU732                       "/>
        <s v="SKU735                       "/>
        <s v="SKU738                       "/>
        <s v="SKU741                       "/>
        <s v="SKU744                       "/>
        <s v="SKU747                       "/>
        <s v="SKU750                       "/>
        <s v="SKU753                       "/>
        <s v="SKU756                       "/>
        <s v="SKU759                       "/>
        <s v="SKU762                       "/>
        <s v="SKU765                       "/>
        <s v="SKU768                       "/>
        <s v="SKU771                       "/>
        <s v="SKU774                       "/>
        <s v="SKU777                       "/>
        <s v="SKU780                       "/>
        <s v="SKU783                       "/>
        <s v="SKU786                       "/>
        <s v="SKU789                       "/>
        <s v="SKU792                       "/>
        <s v="SKU795                       "/>
        <s v="SKU798                       "/>
        <s v="SKU801                       "/>
        <s v="SKU804                       "/>
        <s v="SKU807                       "/>
        <s v="SKU810                       "/>
        <s v="SKU813                       "/>
        <s v="SKU816                       "/>
        <s v="SKU819                       "/>
        <s v="SKU822                       "/>
        <s v="SKU825                       "/>
        <s v="SKU828                       "/>
        <s v="SKU831                       "/>
        <s v="SKU834                       "/>
        <s v="SKU837                       "/>
        <s v="SKU840                       "/>
        <s v="SKU843                       "/>
        <s v="SKU846                       "/>
        <s v="SKU849                       "/>
        <s v="SKU852                       "/>
        <s v="SKU855                       "/>
        <s v="SKU858                       "/>
        <s v="SKU861                       "/>
        <s v="SKU864                       "/>
        <s v="SKU867                       "/>
        <s v="SKU870                       "/>
        <s v="SKU873                       "/>
        <s v="SKU876                       "/>
        <s v="SKU879                       "/>
        <s v="SKU882                       "/>
        <s v="SKU885                       "/>
        <s v="SKU888                       "/>
        <s v="SKU891                       "/>
        <s v="SKU894                       "/>
        <s v="SKU897                       "/>
        <s v="SKU900                       "/>
        <s v="SKU903                       "/>
        <s v="SKU906                       "/>
        <s v="SKU909                       "/>
        <s v="SKU912                       "/>
        <s v="SKU915                       "/>
        <s v="SKU918                       "/>
        <s v="SKU921                       "/>
        <s v="SKU924                       "/>
        <s v="SKU927                       "/>
        <s v="SKU930                       "/>
        <s v="SKU933                       "/>
        <s v="SKU936                       "/>
        <s v="SKU939                       "/>
        <s v="SKU942                       "/>
        <s v="SKU945                       "/>
        <s v="SKU948                       "/>
        <s v="SKU951                       "/>
        <s v="SKU954                       "/>
        <s v="SKU957                       "/>
        <s v="SKU960                       "/>
        <s v="SKU963                       "/>
        <s v="SKU966                       "/>
        <s v="SKU969                       "/>
        <s v="SKU972                       "/>
        <s v="SKU975                       "/>
        <s v="SKU978                       "/>
        <s v="SKU981                       "/>
        <s v="SKU984                       "/>
        <s v="SKU987                       "/>
        <s v="SKU990                       "/>
        <s v="SKU993                       "/>
      </sharedItems>
    </cacheField>
    <cacheField name="Customer" numFmtId="0">
      <sharedItems count="3">
        <s v="Customer A"/>
        <s v="Customer B"/>
        <s v="Customer C"/>
      </sharedItems>
    </cacheField>
    <cacheField name="Status Code" numFmtId="0">
      <sharedItems count="2">
        <s v="0000001"/>
        <s v="0000002"/>
      </sharedItems>
    </cacheField>
    <cacheField name="Arrival Date" numFmtId="14">
      <sharedItems count="60">
        <s v="14/05/2019"/>
        <s v="15/05/2019"/>
        <s v="16/05/2019"/>
        <s v="17/05/2019"/>
        <s v="20/05/2019"/>
        <s v="21/05/2019"/>
        <s v="22/05/2019"/>
        <s v="23/05/2019"/>
        <s v="24/05/2019"/>
        <s v="27/05/2019"/>
        <s v="28/05/2019"/>
        <s v="29/05/2019"/>
        <s v="31/05/2019"/>
        <s v="03/06/2019"/>
        <s v="04/06/2019"/>
        <s v="05/06/2019"/>
        <s v="06/06/2019"/>
        <s v="07/06/2019"/>
        <s v="11/06/2019"/>
        <s v="12/06/2019"/>
        <s v="13/06/2019"/>
        <s v="14/06/2019"/>
        <s v="17/06/2019"/>
        <s v="18/06/2019"/>
        <s v="19/06/2019"/>
        <s v="20/06/2019"/>
        <s v="21/06/2019"/>
        <s v="24/06/2019"/>
        <s v="25/06/2019"/>
        <s v="26/06/2019"/>
        <s v="27/06/2019"/>
        <s v="28/06/2019"/>
        <s v="01/07/2019"/>
        <s v="02/07/2019"/>
        <s v="03/07/2019"/>
        <s v="04/07/2019"/>
        <s v="05/07/2019"/>
        <s v="08/07/2019"/>
        <s v="09/07/2019"/>
        <s v="10/07/2019"/>
        <s v="11/07/2019"/>
        <s v="12/07/2019"/>
        <s v="15/07/2019"/>
        <s v="16/07/2019"/>
        <s v="17/07/2019"/>
        <s v="18/07/2019"/>
        <s v="19/07/2019"/>
        <s v="23/07/2019"/>
        <s v="24/07/2019"/>
        <s v="25/07/2019"/>
        <s v="26/07/2019"/>
        <s v="29/07/2019"/>
        <s v="30/07/2019"/>
        <s v="31/07/2019"/>
        <s v="01/08/2019"/>
        <s v="02/08/2019"/>
        <s v="05/08/2019"/>
        <s v="22/07/2019"/>
        <s v="27/07/2019"/>
        <s v="06/08/2019"/>
      </sharedItems>
    </cacheField>
    <cacheField name="Time of Arrival" numFmtId="20">
      <sharedItems containsSemiMixedTypes="0" containsNonDate="0" containsDate="1" containsString="0" minDate="1899-12-30T13:00:00" maxDate="1899-12-30T13:00:00" count="1">
        <d v="1899-12-30T13:00:00"/>
      </sharedItems>
    </cacheField>
    <cacheField name="Delivery Vehicle" numFmtId="0">
      <sharedItems count="4">
        <s v="Car"/>
        <s v="Van"/>
        <s v="Air"/>
        <s v="Ship"/>
      </sharedItems>
    </cacheField>
    <cacheField name="Cycle" numFmtId="0">
      <sharedItems containsSemiMixedTypes="0" containsString="0" containsNumber="1" minValue="1" maxValue="4" count="9">
        <n v="1"/>
        <n v="2"/>
        <n v="3"/>
        <n v="4"/>
        <n v="2.8"/>
        <n v="3.2"/>
        <n v="3.4"/>
        <n v="3.6"/>
        <n v="3.8"/>
      </sharedItems>
    </cacheField>
    <cacheField name="Temperature Restriction" numFmtId="0">
      <sharedItems containsSemiMixedTypes="0" containsString="0" containsNumber="1" containsInteger="1" minValue="0" maxValue="1" count="2">
        <n v="0"/>
        <n v="1"/>
      </sharedItems>
    </cacheField>
    <cacheField name="Despatch Date" numFmtId="14">
      <sharedItems containsNonDate="0" containsDate="1" containsString="0" containsBlank="1" minDate="2019-05-15T00:00:00" maxDate="2019-08-14T00:00:00" count="60">
        <d v="2019-05-15T00:00:00"/>
        <m/>
        <d v="2019-05-17T00:00:00"/>
        <d v="2019-05-23T00:00:00"/>
        <d v="2019-05-22T00:00:00"/>
        <d v="2019-05-21T00:00:00"/>
        <d v="2019-05-24T00:00:00"/>
        <d v="2019-05-16T00:00:00"/>
        <d v="2019-05-29T00:00:00"/>
        <d v="2019-05-20T00:00:00"/>
        <d v="2019-05-28T00:00:00"/>
        <d v="2019-07-19T00:00:00"/>
        <d v="2019-05-27T00:00:00"/>
        <d v="2019-06-03T00:00:00"/>
        <d v="2019-06-11T00:00:00"/>
        <d v="2019-06-05T00:00:00"/>
        <d v="2019-06-06T00:00:00"/>
        <d v="2019-05-31T00:00:00"/>
        <d v="2019-06-04T00:00:00"/>
        <d v="2019-06-14T00:00:00"/>
        <d v="2019-06-21T00:00:00"/>
        <d v="2019-06-13T00:00:00"/>
        <d v="2019-06-18T00:00:00"/>
        <d v="2019-06-19T00:00:00"/>
        <d v="2019-06-20T00:00:00"/>
        <d v="2019-06-17T00:00:00"/>
        <d v="2019-06-27T00:00:00"/>
        <d v="2019-07-24T00:00:00"/>
        <d v="2019-07-05T00:00:00"/>
        <d v="2019-07-10T00:00:00"/>
        <d v="2019-06-24T00:00:00"/>
        <d v="2019-06-25T00:00:00"/>
        <d v="2019-08-01T00:00:00"/>
        <d v="2019-06-26T00:00:00"/>
        <d v="2019-07-04T00:00:00"/>
        <d v="2019-07-12T00:00:00"/>
        <d v="2019-06-28T00:00:00"/>
        <d v="2019-07-03T00:00:00"/>
        <d v="2019-07-09T00:00:00"/>
        <d v="2019-07-17T00:00:00"/>
        <d v="2019-07-30T00:00:00"/>
        <d v="2019-07-08T00:00:00"/>
        <d v="2019-07-16T00:00:00"/>
        <d v="2019-07-18T00:00:00"/>
        <d v="2019-07-23T00:00:00"/>
        <d v="2019-06-07T00:00:00"/>
        <d v="2019-08-05T00:00:00"/>
        <d v="2019-08-13T00:00:00"/>
        <d v="2019-07-26T00:00:00"/>
        <d v="2019-07-25T00:00:00"/>
        <d v="2019-06-12T00:00:00"/>
        <d v="2019-07-31T00:00:00"/>
        <d v="2019-08-09T00:00:00"/>
        <d v="2019-07-29T00:00:00"/>
        <d v="2019-08-07T00:00:00"/>
        <d v="2019-08-08T00:00:00"/>
        <d v="2019-08-02T00:00:00"/>
        <d v="2019-08-06T00:00:00"/>
        <d v="2019-06-08T00:00:00"/>
        <d v="2019-07-11T00:00:00"/>
      </sharedItems>
      <fieldGroup par="23" base="10">
        <rangePr groupBy="days" startDate="2019-05-15T00:00:00" endDate="2019-08-14T00:00:00"/>
        <groupItems count="368">
          <s v="(blank)"/>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14/08/2019"/>
        </groupItems>
      </fieldGroup>
    </cacheField>
    <cacheField name="Status Code 2" numFmtId="0">
      <sharedItems count="1">
        <s v="0000005"/>
      </sharedItems>
    </cacheField>
    <cacheField name="Trimmed SKU No." numFmtId="0">
      <sharedItems count="966">
        <s v="SKU001"/>
        <s v="SKU002"/>
        <s v="SKU003"/>
        <s v="SKU004"/>
        <s v="SKU007"/>
        <s v="SKU005"/>
        <s v="SKU010"/>
        <s v="SKU013"/>
        <s v="SKU006"/>
        <s v="SKU016"/>
        <s v="SKU008"/>
        <s v="SKU019"/>
        <s v="SKU022"/>
        <s v="SKU009"/>
        <s v="SKU011"/>
        <s v="SKU025"/>
        <s v="SKU028"/>
        <s v="SKU031"/>
        <s v="SKU014"/>
        <s v="SKU034"/>
        <s v="SKU012"/>
        <s v="SKU037"/>
        <s v="SKU017"/>
        <s v="SKU040"/>
        <s v="SKU043"/>
        <s v="SKU015"/>
        <s v="SKU046"/>
        <s v="SKU020"/>
        <s v="SKU049"/>
        <s v="SKU052"/>
        <s v="SKU023"/>
        <s v="SKU055"/>
        <s v="SKU018"/>
        <s v="SKU058"/>
        <s v="SKU061"/>
        <s v="SKU026"/>
        <s v="SKU064"/>
        <s v="SKU021"/>
        <s v="SKU067"/>
        <s v="SKU029"/>
        <s v="SKU070"/>
        <s v="SKU073"/>
        <s v="SKU076"/>
        <s v="SKU024"/>
        <s v="SKU032"/>
        <s v="SKU079"/>
        <s v="SKU082"/>
        <s v="SKU035"/>
        <s v="SKU085"/>
        <s v="SKU027"/>
        <s v="SKU088"/>
        <s v="SKU091"/>
        <s v="SKU038"/>
        <s v="SKU094"/>
        <s v="SKU097"/>
        <s v="SKU030"/>
        <s v="SKU041"/>
        <s v="SKU100"/>
        <s v="SKU103"/>
        <s v="SKU106"/>
        <s v="SKU044"/>
        <s v="SKU033"/>
        <s v="SKU109"/>
        <s v="SKU112"/>
        <s v="SKU047"/>
        <s v="SKU115"/>
        <s v="SKU118"/>
        <s v="SKU036"/>
        <s v="SKU121"/>
        <s v="SKU050"/>
        <s v="SKU124"/>
        <s v="SKU127"/>
        <s v="SKU039"/>
        <s v="SKU053"/>
        <s v="SKU130"/>
        <s v="SKU133"/>
        <s v="SKU136"/>
        <s v="SKU056"/>
        <s v="SKU139"/>
        <s v="SKU042"/>
        <s v="SKU142"/>
        <s v="SKU059"/>
        <s v="SKU145"/>
        <s v="SKU148"/>
        <s v="SKU045"/>
        <s v="SKU151"/>
        <s v="SKU062"/>
        <s v="SKU154"/>
        <s v="SKU157"/>
        <s v="SKU065"/>
        <s v="SKU160"/>
        <s v="SKU048"/>
        <s v="SKU163"/>
        <s v="SKU166"/>
        <s v="SKU068"/>
        <s v="SKU169"/>
        <s v="SKU051"/>
        <s v="SKU172"/>
        <s v="SKU071"/>
        <s v="SKU175"/>
        <s v="SKU178"/>
        <s v="SKU181"/>
        <s v="SKU054"/>
        <s v="SKU074"/>
        <s v="SKU184"/>
        <s v="SKU187"/>
        <s v="SKU077"/>
        <s v="SKU190"/>
        <s v="SKU057"/>
        <s v="SKU193"/>
        <s v="SKU196"/>
        <s v="SKU080"/>
        <s v="SKU199"/>
        <s v="SKU202"/>
        <s v="SKU060"/>
        <s v="SKU083"/>
        <s v="SKU205"/>
        <s v="SKU208"/>
        <s v="SKU212"/>
        <s v="SKU086"/>
        <s v="SKU063"/>
        <s v="SKU215"/>
        <s v="SKU218"/>
        <s v="SKU089"/>
        <s v="SKU221"/>
        <s v="SKU224"/>
        <s v="SKU066"/>
        <s v="SKU227"/>
        <s v="SKU092"/>
        <s v="SKU230"/>
        <s v="SKU233"/>
        <s v="SKU069"/>
        <s v="SKU095"/>
        <s v="SKU236"/>
        <s v="SKU239"/>
        <s v="SKU242"/>
        <s v="SKU098"/>
        <s v="SKU245"/>
        <s v="SKU072"/>
        <s v="SKU248"/>
        <s v="SKU101"/>
        <s v="SKU253"/>
        <s v="SKU256"/>
        <s v="SKU075"/>
        <s v="SKU259"/>
        <s v="SKU104"/>
        <s v="SKU262"/>
        <s v="SKU265"/>
        <s v="SKU107"/>
        <s v="SKU268"/>
        <s v="SKU078"/>
        <s v="SKU275"/>
        <s v="SKU278"/>
        <s v="SKU110"/>
        <s v="SKU281"/>
        <s v="SKU081"/>
        <s v="SKU284"/>
        <s v="SKU113"/>
        <s v="SKU287"/>
        <s v="SKU290"/>
        <s v="SKU293"/>
        <s v="SKU084"/>
        <s v="SKU116"/>
        <s v="SKU296"/>
        <s v="SKU299"/>
        <s v="SKU119"/>
        <s v="SKU302"/>
        <s v="SKU087"/>
        <s v="SKU305"/>
        <s v="SKU308"/>
        <s v="SKU122"/>
        <s v="SKU311"/>
        <s v="SKU314"/>
        <s v="SKU090"/>
        <s v="SKU125"/>
        <s v="SKU317"/>
        <s v="SKU320"/>
        <s v="SKU323"/>
        <s v="SKU128"/>
        <s v="SKU093"/>
        <s v="SKU326"/>
        <s v="SKU330"/>
        <s v="SKU131"/>
        <s v="SKU333"/>
        <s v="SKU336"/>
        <s v="SKU096"/>
        <s v="SKU339"/>
        <s v="SKU134"/>
        <s v="SKU342"/>
        <s v="SKU345"/>
        <s v="SKU099"/>
        <s v="SKU137"/>
        <s v="SKU348"/>
        <s v="SKU351"/>
        <s v="SKU354"/>
        <s v="SKU140"/>
        <s v="SKU357"/>
        <s v="SKU102"/>
        <s v="SKU360"/>
        <s v="SKU143"/>
        <s v="SKU363"/>
        <s v="SKU366"/>
        <s v="SKU105"/>
        <s v="SKU369"/>
        <s v="SKU146"/>
        <s v="SKU372"/>
        <s v="SKU375"/>
        <s v="SKU149"/>
        <s v="SKU378"/>
        <s v="SKU108"/>
        <s v="SKU381"/>
        <s v="SKU384"/>
        <s v="SKU152"/>
        <s v="SKU387"/>
        <s v="SKU111"/>
        <s v="SKU390"/>
        <s v="SKU155"/>
        <s v="SKU393"/>
        <s v="SKU396"/>
        <s v="SKU402"/>
        <s v="SKU114"/>
        <s v="SKU158"/>
        <s v="SKU406"/>
        <s v="SKU409"/>
        <s v="SKU161"/>
        <s v="SKU412"/>
        <s v="SKU117"/>
        <s v="SKU415"/>
        <s v="SKU418"/>
        <s v="SKU164"/>
        <s v="SKU421"/>
        <s v="SKU424"/>
        <s v="SKU120"/>
        <s v="SKU167"/>
        <s v="SKU427"/>
        <s v="SKU430"/>
        <s v="SKU433"/>
        <s v="SKU170"/>
        <s v="SKU123"/>
        <s v="SKU436"/>
        <s v="SKU439"/>
        <s v="SKU173"/>
        <s v="SKU442"/>
        <s v="SKU445"/>
        <s v="SKU126"/>
        <s v="SKU448"/>
        <s v="SKU176"/>
        <s v="SKU451"/>
        <s v="SKU456"/>
        <s v="SKU129"/>
        <s v="SKU179"/>
        <s v="SKU460"/>
        <s v="SKU463"/>
        <s v="SKU466"/>
        <s v="SKU182"/>
        <s v="SKU469"/>
        <s v="SKU132"/>
        <s v="SKU472"/>
        <s v="SKU185"/>
        <s v="SKU475"/>
        <s v="SKU478"/>
        <s v="SKU135"/>
        <s v="SKU481"/>
        <s v="SKU188"/>
        <s v="SKU484"/>
        <s v="SKU487"/>
        <s v="SKU191"/>
        <s v="SKU490"/>
        <s v="SKU138"/>
        <s v="SKU493"/>
        <s v="SKU496"/>
        <s v="SKU194"/>
        <s v="SKU499"/>
        <s v="SKU141"/>
        <s v="SKU502"/>
        <s v="SKU197"/>
        <s v="SKU505"/>
        <s v="SKU508"/>
        <s v="SKU511"/>
        <s v="SKU144"/>
        <s v="SKU200"/>
        <s v="SKU514"/>
        <s v="SKU517"/>
        <s v="SKU203"/>
        <s v="SKU520"/>
        <s v="SKU147"/>
        <s v="SKU523"/>
        <s v="SKU526"/>
        <s v="SKU206"/>
        <s v="SKU529"/>
        <s v="SKU532"/>
        <s v="SKU150"/>
        <s v="SKU209"/>
        <s v="SKU535"/>
        <s v="SKU538"/>
        <s v="SKU541"/>
        <s v="SKU213"/>
        <s v="SKU153"/>
        <s v="SKU544"/>
        <s v="SKU547"/>
        <s v="SKU216"/>
        <s v="SKU552"/>
        <s v="SKU555"/>
        <s v="SKU156"/>
        <s v="SKU558"/>
        <s v="SKU219"/>
        <s v="SKU561"/>
        <s v="SKU565"/>
        <s v="SKU159"/>
        <s v="SKU222"/>
        <s v="SKU568"/>
        <s v="SKU571"/>
        <s v="SKU574"/>
        <s v="SKU225"/>
        <s v="SKU577"/>
        <s v="SKU162"/>
        <s v="SKU580"/>
        <s v="SKU228"/>
        <s v="SKU583"/>
        <s v="SKU586"/>
        <s v="SKU165"/>
        <s v="SKU589"/>
        <s v="SKU231"/>
        <s v="SKU592"/>
        <s v="SKU595"/>
        <s v="SKU234"/>
        <s v="SKU598"/>
        <s v="SKU168"/>
        <s v="SKU601"/>
        <s v="SKU604"/>
        <s v="SKU237"/>
        <s v="SKU607"/>
        <s v="SKU171"/>
        <s v="SKU610"/>
        <s v="SKU240"/>
        <s v="SKU613"/>
        <s v="SKU616"/>
        <s v="SKU619"/>
        <s v="SKU174"/>
        <s v="SKU243"/>
        <s v="SKU622"/>
        <s v="SKU625"/>
        <s v="SKU246"/>
        <s v="SKU628"/>
        <s v="SKU177"/>
        <s v="SKU631"/>
        <s v="SKU634"/>
        <s v="SKU249"/>
        <s v="SKU637"/>
        <s v="SKU640"/>
        <s v="SKU180"/>
        <s v="SKU254"/>
        <s v="SKU643"/>
        <s v="SKU646"/>
        <s v="SKU649"/>
        <s v="SKU257"/>
        <s v="SKU183"/>
        <s v="SKU652"/>
        <s v="SKU655"/>
        <s v="SKU260"/>
        <s v="SKU658"/>
        <s v="SKU661"/>
        <s v="SKU186"/>
        <s v="SKU664"/>
        <s v="SKU263"/>
        <s v="SKU667"/>
        <s v="SKU670"/>
        <s v="SKU189"/>
        <s v="SKU266"/>
        <s v="SKU675"/>
        <s v="SKU679"/>
        <s v="SKU688"/>
        <s v="SKU269"/>
        <s v="SKU691"/>
        <s v="SKU192"/>
        <s v="SKU694"/>
        <s v="SKU276"/>
        <s v="SKU697"/>
        <s v="SKU700"/>
        <s v="SKU195"/>
        <s v="SKU703"/>
        <s v="SKU279"/>
        <s v="SKU706"/>
        <s v="SKU709"/>
        <s v="SKU282"/>
        <s v="SKU712"/>
        <s v="SKU198"/>
        <s v="SKU715"/>
        <s v="SKU718"/>
        <s v="SKU285"/>
        <s v="SKU721"/>
        <s v="SKU201"/>
        <s v="SKU724"/>
        <s v="SKU288"/>
        <s v="SKU727"/>
        <s v="SKU730"/>
        <s v="SKU733"/>
        <s v="SKU204"/>
        <s v="SKU291"/>
        <s v="SKU736"/>
        <s v="SKU739"/>
        <s v="SKU294"/>
        <s v="SKU742"/>
        <s v="SKU207"/>
        <s v="SKU745"/>
        <s v="SKU748"/>
        <s v="SKU297"/>
        <s v="SKU751"/>
        <s v="SKU754"/>
        <s v="SKU210"/>
        <s v="SKU300"/>
        <s v="SKU757"/>
        <s v="SKU760"/>
        <s v="SKU763"/>
        <s v="SKU303"/>
        <s v="SKU214"/>
        <s v="SKU766"/>
        <s v="SKU769"/>
        <s v="SKU306"/>
        <s v="SKU772"/>
        <s v="SKU775"/>
        <s v="SKU217"/>
        <s v="SKU778"/>
        <s v="SKU309"/>
        <s v="SKU781"/>
        <s v="SKU784"/>
        <s v="SKU220"/>
        <s v="SKU312"/>
        <s v="SKU787"/>
        <s v="SKU790"/>
        <s v="SKU793"/>
        <s v="SKU315"/>
        <s v="SKU796"/>
        <s v="SKU223"/>
        <s v="SKU799"/>
        <s v="SKU318"/>
        <s v="SKU802"/>
        <s v="SKU805"/>
        <s v="SKU226"/>
        <s v="SKU808"/>
        <s v="SKU321"/>
        <s v="SKU811"/>
        <s v="SKU814"/>
        <s v="SKU324"/>
        <s v="SKU817"/>
        <s v="SKU229"/>
        <s v="SKU820"/>
        <s v="SKU823"/>
        <s v="SKU328"/>
        <s v="SKU826"/>
        <s v="SKU232"/>
        <s v="SKU829"/>
        <s v="SKU331"/>
        <s v="SKU832"/>
        <s v="SKU835"/>
        <s v="SKU838"/>
        <s v="SKU235"/>
        <s v="SKU334"/>
        <s v="SKU841"/>
        <s v="SKU844"/>
        <s v="SKU337"/>
        <s v="SKU847"/>
        <s v="SKU238"/>
        <s v="SKU850"/>
        <s v="SKU853"/>
        <s v="SKU340"/>
        <s v="SKU856"/>
        <s v="SKU859"/>
        <s v="SKU241"/>
        <s v="SKU343"/>
        <s v="SKU862"/>
        <s v="SKU865"/>
        <s v="SKU868"/>
        <s v="SKU346"/>
        <s v="SKU244"/>
        <s v="SKU871"/>
        <s v="SKU874"/>
        <s v="SKU349"/>
        <s v="SKU877"/>
        <s v="SKU880"/>
        <s v="SKU247"/>
        <s v="SKU883"/>
        <s v="SKU352"/>
        <s v="SKU886"/>
        <s v="SKU889"/>
        <s v="SKU252"/>
        <s v="SKU355"/>
        <s v="SKU892"/>
        <s v="SKU895"/>
        <s v="SKU898"/>
        <s v="SKU358"/>
        <s v="SKU901"/>
        <s v="SKU255"/>
        <s v="SKU904"/>
        <s v="SKU361"/>
        <s v="SKU907"/>
        <s v="SKU910"/>
        <s v="SKU258"/>
        <s v="SKU913"/>
        <s v="SKU364"/>
        <s v="SKU916"/>
        <s v="SKU919"/>
        <s v="SKU367"/>
        <s v="SKU922"/>
        <s v="SKU261"/>
        <s v="SKU925"/>
        <s v="SKU928"/>
        <s v="SKU370"/>
        <s v="SKU931"/>
        <s v="SKU264"/>
        <s v="SKU934"/>
        <s v="SKU373"/>
        <s v="SKU937"/>
        <s v="SKU940"/>
        <s v="SKU943"/>
        <s v="SKU267"/>
        <s v="SKU376"/>
        <s v="SKU946"/>
        <s v="SKU949"/>
        <s v="SKU379"/>
        <s v="SKU952"/>
        <s v="SKU274"/>
        <s v="SKU955"/>
        <s v="SKU958"/>
        <s v="SKU382"/>
        <s v="SKU961"/>
        <s v="SKU964"/>
        <s v="SKU277"/>
        <s v="SKU385"/>
        <s v="SKU967"/>
        <s v="SKU970"/>
        <s v="SKU973"/>
        <s v="SKU388"/>
        <s v="SKU280"/>
        <s v="SKU976"/>
        <s v="SKU979"/>
        <s v="SKU391"/>
        <s v="SKU982"/>
        <s v="SKU985"/>
        <s v="SKU283"/>
        <s v="SKU988"/>
        <s v="SKU394"/>
        <s v="SKU991"/>
        <s v="SKU286"/>
        <s v="SKU398"/>
        <s v="SKU404"/>
        <s v="SKU289"/>
        <s v="SKU407"/>
        <s v="SKU292"/>
        <s v="SKU410"/>
        <s v="SKU413"/>
        <s v="SKU295"/>
        <s v="SKU416"/>
        <s v="SKU298"/>
        <s v="SKU419"/>
        <s v="SKU301"/>
        <s v="SKU422"/>
        <s v="SKU425"/>
        <s v="SKU304"/>
        <s v="SKU428"/>
        <s v="SKU307"/>
        <s v="SKU431"/>
        <s v="SKU434"/>
        <s v="SKU310"/>
        <s v="SKU437"/>
        <s v="SKU313"/>
        <s v="SKU440"/>
        <s v="SKU316"/>
        <s v="SKU443"/>
        <s v="SKU446"/>
        <s v="SKU319"/>
        <s v="SKU449"/>
        <s v="SKU322"/>
        <s v="SKU452"/>
        <s v="SKU458"/>
        <s v="SKU325"/>
        <s v="SKU461"/>
        <s v="SKU329"/>
        <s v="SKU464"/>
        <s v="SKU332"/>
        <s v="SKU467"/>
        <s v="SKU470"/>
        <s v="SKU335"/>
        <s v="SKU473"/>
        <s v="SKU338"/>
        <s v="SKU476"/>
        <s v="SKU479"/>
        <s v="SKU341"/>
        <s v="SKU482"/>
        <s v="SKU344"/>
        <s v="SKU485"/>
        <s v="SKU347"/>
        <s v="SKU488"/>
        <s v="SKU491"/>
        <s v="SKU350"/>
        <s v="SKU494"/>
        <s v="SKU353"/>
        <s v="SKU497"/>
        <s v="SKU500"/>
        <s v="SKU356"/>
        <s v="SKU503"/>
        <s v="SKU359"/>
        <s v="SKU506"/>
        <s v="SKU362"/>
        <s v="SKU509"/>
        <s v="SKU512"/>
        <s v="SKU365"/>
        <s v="SKU515"/>
        <s v="SKU368"/>
        <s v="SKU518"/>
        <s v="SKU521"/>
        <s v="SKU371"/>
        <s v="SKU524"/>
        <s v="SKU374"/>
        <s v="SKU527"/>
        <s v="SKU377"/>
        <s v="SKU530"/>
        <s v="SKU533"/>
        <s v="SKU380"/>
        <s v="SKU536"/>
        <s v="SKU383"/>
        <s v="SKU539"/>
        <s v="SKU542"/>
        <s v="SKU386"/>
        <s v="SKU545"/>
        <s v="SKU389"/>
        <s v="SKU550"/>
        <s v="SKU392"/>
        <s v="SKU553"/>
        <s v="SKU556"/>
        <s v="SKU395"/>
        <s v="SKU559"/>
        <s v="SKU400"/>
        <s v="SKU562"/>
        <s v="SKU566"/>
        <s v="SKU405"/>
        <s v="SKU569"/>
        <s v="SKU408"/>
        <s v="SKU572"/>
        <s v="SKU411"/>
        <s v="SKU575"/>
        <s v="SKU578"/>
        <s v="SKU414"/>
        <s v="SKU581"/>
        <s v="SKU417"/>
        <s v="SKU584"/>
        <s v="SKU587"/>
        <s v="SKU420"/>
        <s v="SKU590"/>
        <s v="SKU423"/>
        <s v="SKU593"/>
        <s v="SKU426"/>
        <s v="SKU596"/>
        <s v="SKU599"/>
        <s v="SKU429"/>
        <s v="SKU602"/>
        <s v="SKU432"/>
        <s v="SKU605"/>
        <s v="SKU608"/>
        <s v="SKU435"/>
        <s v="SKU611"/>
        <s v="SKU438"/>
        <s v="SKU614"/>
        <s v="SKU441"/>
        <s v="SKU617"/>
        <s v="SKU620"/>
        <s v="SKU444"/>
        <s v="SKU623"/>
        <s v="SKU447"/>
        <s v="SKU626"/>
        <s v="SKU629"/>
        <s v="SKU450"/>
        <s v="SKU632"/>
        <s v="SKU455"/>
        <s v="SKU635"/>
        <s v="SKU459"/>
        <s v="SKU638"/>
        <s v="SKU641"/>
        <s v="SKU462"/>
        <s v="SKU644"/>
        <s v="SKU465"/>
        <s v="SKU647"/>
        <s v="SKU650"/>
        <s v="SKU468"/>
        <s v="SKU653"/>
        <s v="SKU471"/>
        <s v="SKU656"/>
        <s v="SKU474"/>
        <s v="SKU659"/>
        <s v="SKU662"/>
        <s v="SKU477"/>
        <s v="SKU665"/>
        <s v="SKU480"/>
        <s v="SKU668"/>
        <s v="SKU673"/>
        <s v="SKU483"/>
        <s v="SKU676"/>
        <s v="SKU486"/>
        <s v="SKU686"/>
        <s v="SKU489"/>
        <s v="SKU689"/>
        <s v="SKU692"/>
        <s v="SKU492"/>
        <s v="SKU695"/>
        <s v="SKU495"/>
        <s v="SKU698"/>
        <s v="SKU701"/>
        <s v="SKU498"/>
        <s v="SKU704"/>
        <s v="SKU501"/>
        <s v="SKU707"/>
        <s v="SKU504"/>
        <s v="SKU710"/>
        <s v="SKU713"/>
        <s v="SKU507"/>
        <s v="SKU716"/>
        <s v="SKU510"/>
        <s v="SKU719"/>
        <s v="SKU722"/>
        <s v="SKU513"/>
        <s v="SKU725"/>
        <s v="SKU516"/>
        <s v="SKU728"/>
        <s v="SKU519"/>
        <s v="SKU731"/>
        <s v="SKU734"/>
        <s v="SKU522"/>
        <s v="SKU737"/>
        <s v="SKU525"/>
        <s v="SKU740"/>
        <s v="SKU743"/>
        <s v="SKU528"/>
        <s v="SKU746"/>
        <s v="SKU531"/>
        <s v="SKU749"/>
        <s v="SKU534"/>
        <s v="SKU752"/>
        <s v="SKU755"/>
        <s v="SKU537"/>
        <s v="SKU758"/>
        <s v="SKU540"/>
        <s v="SKU761"/>
        <s v="SKU764"/>
        <s v="SKU543"/>
        <s v="SKU767"/>
        <s v="SKU546"/>
        <s v="SKU770"/>
        <s v="SKU551"/>
        <s v="SKU773"/>
        <s v="SKU776"/>
        <s v="SKU554"/>
        <s v="SKU779"/>
        <s v="SKU557"/>
        <s v="SKU782"/>
        <s v="SKU785"/>
        <s v="SKU560"/>
        <s v="SKU788"/>
        <s v="SKU564"/>
        <s v="SKU791"/>
        <s v="SKU567"/>
        <s v="SKU794"/>
        <s v="SKU797"/>
        <s v="SKU570"/>
        <s v="SKU800"/>
        <s v="SKU573"/>
        <s v="SKU803"/>
        <s v="SKU806"/>
        <s v="SKU576"/>
        <s v="SKU809"/>
        <s v="SKU579"/>
        <s v="SKU812"/>
        <s v="SKU582"/>
        <s v="SKU815"/>
        <s v="SKU818"/>
        <s v="SKU585"/>
        <s v="SKU821"/>
        <s v="SKU588"/>
        <s v="SKU824"/>
        <s v="SKU827"/>
        <s v="SKU591"/>
        <s v="SKU830"/>
        <s v="SKU594"/>
        <s v="SKU833"/>
        <s v="SKU597"/>
        <s v="SKU836"/>
        <s v="SKU839"/>
        <s v="SKU600"/>
        <s v="SKU842"/>
        <s v="SKU603"/>
        <s v="SKU845"/>
        <s v="SKU848"/>
        <s v="SKU606"/>
        <s v="SKU851"/>
        <s v="SKU609"/>
        <s v="SKU854"/>
        <s v="SKU612"/>
        <s v="SKU857"/>
        <s v="SKU860"/>
        <s v="SKU615"/>
        <s v="SKU863"/>
        <s v="SKU618"/>
        <s v="SKU866"/>
        <s v="SKU869"/>
        <s v="SKU621"/>
        <s v="SKU872"/>
        <s v="SKU624"/>
        <s v="SKU875"/>
        <s v="SKU627"/>
        <s v="SKU878"/>
        <s v="SKU881"/>
        <s v="SKU630"/>
        <s v="SKU884"/>
        <s v="SKU633"/>
        <s v="SKU887"/>
        <s v="SKU890"/>
        <s v="SKU636"/>
        <s v="SKU893"/>
        <s v="SKU639"/>
        <s v="SKU896"/>
        <s v="SKU642"/>
        <s v="SKU899"/>
        <s v="SKU902"/>
        <s v="SKU645"/>
        <s v="SKU905"/>
        <s v="SKU648"/>
        <s v="SKU908"/>
        <s v="SKU911"/>
        <s v="SKU651"/>
        <s v="SKU914"/>
        <s v="SKU654"/>
        <s v="SKU917"/>
        <s v="SKU657"/>
        <s v="SKU920"/>
        <s v="SKU923"/>
        <s v="SKU660"/>
        <s v="SKU926"/>
        <s v="SKU663"/>
        <s v="SKU929"/>
        <s v="SKU932"/>
        <s v="SKU666"/>
        <s v="SKU935"/>
        <s v="SKU669"/>
        <s v="SKU938"/>
        <s v="SKU674"/>
        <s v="SKU941"/>
        <s v="SKU944"/>
        <s v="SKU677"/>
        <s v="SKU947"/>
        <s v="SKU687"/>
        <s v="SKU950"/>
        <s v="SKU953"/>
        <s v="SKU690"/>
        <s v="SKU956"/>
        <s v="SKU693"/>
        <s v="SKU959"/>
        <s v="SKU696"/>
        <s v="SKU962"/>
        <s v="SKU965"/>
        <s v="SKU699"/>
        <s v="SKU968"/>
        <s v="SKU702"/>
        <s v="SKU971"/>
        <s v="SKU974"/>
        <s v="SKU705"/>
        <s v="SKU977"/>
        <s v="SKU708"/>
        <s v="SKU980"/>
        <s v="SKU711"/>
        <s v="SKU983"/>
        <s v="SKU986"/>
        <s v="SKU714"/>
        <s v="SKU989"/>
        <s v="SKU717"/>
        <s v="SKU992"/>
        <s v="SKU720"/>
        <s v="SKU723"/>
        <s v="SKU726"/>
        <s v="SKU729"/>
        <s v="SKU732"/>
        <s v="SKU735"/>
        <s v="SKU738"/>
        <s v="SKU741"/>
        <s v="SKU744"/>
        <s v="SKU747"/>
        <s v="SKU750"/>
        <s v="SKU753"/>
        <s v="SKU756"/>
        <s v="SKU759"/>
        <s v="SKU762"/>
        <s v="SKU765"/>
        <s v="SKU768"/>
        <s v="SKU771"/>
        <s v="SKU774"/>
        <s v="SKU777"/>
        <s v="SKU780"/>
        <s v="SKU783"/>
        <s v="SKU786"/>
        <s v="SKU789"/>
        <s v="SKU792"/>
        <s v="SKU795"/>
        <s v="SKU798"/>
        <s v="SKU801"/>
        <s v="SKU804"/>
        <s v="SKU807"/>
        <s v="SKU810"/>
        <s v="SKU813"/>
        <s v="SKU816"/>
        <s v="SKU819"/>
        <s v="SKU822"/>
        <s v="SKU825"/>
        <s v="SKU828"/>
        <s v="SKU831"/>
        <s v="SKU834"/>
        <s v="SKU837"/>
        <s v="SKU840"/>
        <s v="SKU843"/>
        <s v="SKU846"/>
        <s v="SKU849"/>
        <s v="SKU852"/>
        <s v="SKU855"/>
        <s v="SKU858"/>
        <s v="SKU861"/>
        <s v="SKU864"/>
        <s v="SKU867"/>
        <s v="SKU870"/>
        <s v="SKU873"/>
        <s v="SKU876"/>
        <s v="SKU879"/>
        <s v="SKU882"/>
        <s v="SKU885"/>
        <s v="SKU888"/>
        <s v="SKU891"/>
        <s v="SKU894"/>
        <s v="SKU897"/>
        <s v="SKU900"/>
        <s v="SKU903"/>
        <s v="SKU906"/>
        <s v="SKU909"/>
        <s v="SKU912"/>
        <s v="SKU915"/>
        <s v="SKU918"/>
        <s v="SKU921"/>
        <s v="SKU924"/>
        <s v="SKU927"/>
        <s v="SKU930"/>
        <s v="SKU933"/>
        <s v="SKU936"/>
        <s v="SKU939"/>
        <s v="SKU942"/>
        <s v="SKU945"/>
        <s v="SKU948"/>
        <s v="SKU951"/>
        <s v="SKU954"/>
        <s v="SKU957"/>
        <s v="SKU960"/>
        <s v="SKU963"/>
        <s v="SKU966"/>
        <s v="SKU969"/>
        <s v="SKU972"/>
        <s v="SKU975"/>
        <s v="SKU978"/>
        <s v="SKU981"/>
        <s v="SKU984"/>
        <s v="SKU987"/>
        <s v="SKU990"/>
        <s v="SKU993"/>
      </sharedItems>
    </cacheField>
    <cacheField name="Dispatched?" numFmtId="0">
      <sharedItems/>
    </cacheField>
    <cacheField name="ΔT (Days) Between Date and Arrival Date" numFmtId="1">
      <sharedItems containsSemiMixedTypes="0" containsString="0" containsNumber="1" containsInteger="1" minValue="9" maxValue="93" count="60">
        <n v="93"/>
        <n v="92"/>
        <n v="91"/>
        <n v="90"/>
        <n v="87"/>
        <n v="86"/>
        <n v="85"/>
        <n v="84"/>
        <n v="83"/>
        <n v="80"/>
        <n v="79"/>
        <n v="78"/>
        <n v="76"/>
        <n v="73"/>
        <n v="72"/>
        <n v="71"/>
        <n v="70"/>
        <n v="69"/>
        <n v="65"/>
        <n v="64"/>
        <n v="63"/>
        <n v="62"/>
        <n v="59"/>
        <n v="58"/>
        <n v="57"/>
        <n v="56"/>
        <n v="55"/>
        <n v="52"/>
        <n v="51"/>
        <n v="50"/>
        <n v="49"/>
        <n v="48"/>
        <n v="45"/>
        <n v="44"/>
        <n v="43"/>
        <n v="42"/>
        <n v="41"/>
        <n v="38"/>
        <n v="37"/>
        <n v="36"/>
        <n v="35"/>
        <n v="34"/>
        <n v="31"/>
        <n v="30"/>
        <n v="29"/>
        <n v="28"/>
        <n v="27"/>
        <n v="23"/>
        <n v="22"/>
        <n v="21"/>
        <n v="20"/>
        <n v="17"/>
        <n v="16"/>
        <n v="15"/>
        <n v="14"/>
        <n v="13"/>
        <n v="10"/>
        <n v="24"/>
        <n v="19"/>
        <n v="9"/>
      </sharedItems>
    </cacheField>
    <cacheField name="Priority Batch?" numFmtId="0">
      <sharedItems count="2">
        <s v="No"/>
        <s v="Yes"/>
      </sharedItems>
    </cacheField>
    <cacheField name="Arrival Date Value" numFmtId="14">
      <sharedItems containsSemiMixedTypes="0" containsNonDate="0" containsDate="1" containsString="0" minDate="2019-05-14T00:00:00" maxDate="2019-08-07T00:00:00" count="60">
        <d v="2019-05-14T00:00:00"/>
        <d v="2019-05-15T00:00:00"/>
        <d v="2019-05-16T00:00:00"/>
        <d v="2019-05-17T00:00:00"/>
        <d v="2019-05-20T00:00:00"/>
        <d v="2019-05-21T00:00:00"/>
        <d v="2019-05-22T00:00:00"/>
        <d v="2019-05-23T00:00:00"/>
        <d v="2019-05-24T00:00:00"/>
        <d v="2019-05-27T00:00:00"/>
        <d v="2019-05-28T00:00:00"/>
        <d v="2019-05-29T00:00:00"/>
        <d v="2019-05-31T00:00:00"/>
        <d v="2019-06-03T00:00:00"/>
        <d v="2019-06-04T00:00:00"/>
        <d v="2019-06-05T00:00:00"/>
        <d v="2019-06-06T00:00:00"/>
        <d v="2019-06-07T00:00:00"/>
        <d v="2019-06-11T00:00:00"/>
        <d v="2019-06-12T00:00:00"/>
        <d v="2019-06-13T00:00:00"/>
        <d v="2019-06-14T00:00:00"/>
        <d v="2019-06-17T00:00:00"/>
        <d v="2019-06-18T00:00:00"/>
        <d v="2019-06-19T00:00:00"/>
        <d v="2019-06-20T00:00:00"/>
        <d v="2019-06-21T00:00:00"/>
        <d v="2019-06-24T00:00:00"/>
        <d v="2019-06-25T00:00:00"/>
        <d v="2019-06-26T00:00:00"/>
        <d v="2019-06-27T00:00:00"/>
        <d v="2019-06-28T00:00:00"/>
        <d v="2019-07-01T00:00:00"/>
        <d v="2019-07-02T00:00:00"/>
        <d v="2019-07-03T00:00:00"/>
        <d v="2019-07-04T00:00:00"/>
        <d v="2019-07-05T00:00:00"/>
        <d v="2019-07-08T00:00:00"/>
        <d v="2019-07-09T00:00:00"/>
        <d v="2019-07-10T00:00:00"/>
        <d v="2019-07-11T00:00:00"/>
        <d v="2019-07-12T00:00:00"/>
        <d v="2019-07-15T00:00:00"/>
        <d v="2019-07-16T00:00:00"/>
        <d v="2019-07-17T00:00:00"/>
        <d v="2019-07-18T00:00:00"/>
        <d v="2019-07-19T00:00:00"/>
        <d v="2019-07-23T00:00:00"/>
        <d v="2019-07-24T00:00:00"/>
        <d v="2019-07-25T00:00:00"/>
        <d v="2019-07-26T00:00:00"/>
        <d v="2019-07-29T00:00:00"/>
        <d v="2019-07-30T00:00:00"/>
        <d v="2019-07-31T00:00:00"/>
        <d v="2019-08-01T00:00:00"/>
        <d v="2019-08-02T00:00:00"/>
        <d v="2019-08-05T00:00:00"/>
        <d v="2019-07-22T00:00:00"/>
        <d v="2019-07-27T00:00:00"/>
        <d v="2019-08-06T00:00:00"/>
      </sharedItems>
      <fieldGroup par="24" base="16">
        <rangePr groupBy="days" startDate="2019-05-14T00:00:00" endDate="2019-08-07T00:00:00"/>
        <groupItems count="368">
          <s v="&lt;14/05/2019"/>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7/08/2019"/>
        </groupItems>
      </fieldGroup>
    </cacheField>
    <cacheField name="ID" numFmtId="14">
      <sharedItems count="966">
        <s v="ID046"/>
        <s v="ID002"/>
        <s v="ID001"/>
        <s v="ID048"/>
        <s v="ID003"/>
        <s v="ID050"/>
        <s v="ID004"/>
        <s v="ID006"/>
        <s v="ID008"/>
        <s v="ID005"/>
        <s v="ID054"/>
        <s v="ID010"/>
        <s v="ID051"/>
        <s v="ID011"/>
        <s v="ID016"/>
        <s v="ID007"/>
        <s v="ID057"/>
        <s v="ID021"/>
        <s v="ID009"/>
        <s v="ID014"/>
        <s v="ID065"/>
        <s v="ID055"/>
        <s v="ID061"/>
        <s v="ID020"/>
        <s v="ID013"/>
        <s v="ID017"/>
        <s v="ID024"/>
        <s v="ID012"/>
        <s v="ID026"/>
        <s v="ID036"/>
        <s v="ID059"/>
        <s v="ID028"/>
        <s v="ID029"/>
        <s v="ID018"/>
        <s v="ID031"/>
        <s v="ID079"/>
        <s v="ID015"/>
        <s v="ID072"/>
        <s v="ID034"/>
        <s v="ID062"/>
        <s v="ID073"/>
        <s v="ID084"/>
        <s v="ID023"/>
        <s v="ID076"/>
        <s v="ID069"/>
        <s v="ID019"/>
        <s v="ID030"/>
        <s v="ID042"/>
        <s v="ID066"/>
        <s v="ID032"/>
        <s v="ID085"/>
        <s v="ID068"/>
        <s v="ID052"/>
        <s v="ID049"/>
        <s v="ID022"/>
        <s v="ID058"/>
        <s v="ID099"/>
        <s v="ID070"/>
        <s v="ID063"/>
        <s v="ID060"/>
        <s v="ID033"/>
        <s v="ID088"/>
        <s v="ID067"/>
        <s v="ID025"/>
        <s v="ID090"/>
        <s v="ID128"/>
        <s v="ID027"/>
        <s v="ID092"/>
        <s v="ID110"/>
        <s v="ID038"/>
        <s v="ID045"/>
        <s v="ID114"/>
        <s v="ID041"/>
        <s v="ID096"/>
        <s v="ID089"/>
        <s v="ID077"/>
        <s v="ID053"/>
        <s v="ID120"/>
        <s v="ID043"/>
        <s v="ID106"/>
        <s v="ID172"/>
        <s v="ID047"/>
        <s v="ID103"/>
        <s v="ID125"/>
        <s v="ID081"/>
        <s v="ID117"/>
        <s v="ID189"/>
        <s v="ID083"/>
        <s v="ID107"/>
        <s v="ID119"/>
        <s v="ID035"/>
        <s v="ID075"/>
        <s v="ID135"/>
        <s v="ID037"/>
        <s v="ID078"/>
        <s v="ID130"/>
        <s v="ID087"/>
        <s v="ID082"/>
        <s v="ID140"/>
        <s v="ID039"/>
        <s v="ID150"/>
        <s v="ID233"/>
        <s v="ID040"/>
        <s v="ID156"/>
        <s v="ID146"/>
        <s v="ID074"/>
        <s v="ID161"/>
        <s v="ID149"/>
        <s v="ID080"/>
        <s v="ID121"/>
        <s v="ID158"/>
        <s v="ID044"/>
        <s v="ID124"/>
        <s v="ID266"/>
        <s v="ID094"/>
        <s v="ID108"/>
        <s v="ID277"/>
        <s v="ID091"/>
        <s v="ID111"/>
        <s v="ID160"/>
        <s v="ID095"/>
        <s v="ID115"/>
        <s v="ID293"/>
        <s v="ID098"/>
        <s v="ID200"/>
        <s v="ID187"/>
        <s v="ID101"/>
        <s v="ID205"/>
        <s v="ID310"/>
        <s v="ID056"/>
        <s v="ID211"/>
        <s v="ID198"/>
        <s v="ID102"/>
        <s v="ID138"/>
        <s v="ID175"/>
        <s v="ID112"/>
        <s v="ID137"/>
        <s v="ID337"/>
        <s v="ID064"/>
        <s v="ID142"/>
        <s v="ID181"/>
        <s v="ID105"/>
        <s v="ID144"/>
        <s v="ID354"/>
        <s v="ID123"/>
        <s v="ID244"/>
        <s v="ID228"/>
        <s v="ID071"/>
        <s v="ID151"/>
        <s v="ID370"/>
        <s v="ID109"/>
        <s v="ID255"/>
        <s v="ID381"/>
        <s v="ID134"/>
        <s v="ID153"/>
        <s v="ID196"/>
        <s v="ID139"/>
        <s v="ID155"/>
        <s v="ID250"/>
        <s v="ID113"/>
        <s v="ID157"/>
        <s v="ID257"/>
        <s v="ID145"/>
        <s v="ID173"/>
        <s v="ID414"/>
        <s v="ID086"/>
        <s v="ID176"/>
        <s v="ID268"/>
        <s v="ID116"/>
        <s v="ID180"/>
        <s v="ID210"/>
        <s v="ID118"/>
        <s v="ID299"/>
        <s v="ID279"/>
        <s v="ID093"/>
        <s v="ID304"/>
        <s v="ID215"/>
        <s v="ID097"/>
        <s v="ID170"/>
        <s v="ID458"/>
        <s v="ID167"/>
        <s v="ID171"/>
        <s v="ID297"/>
        <s v="ID100"/>
        <s v="ID174"/>
        <s v="ID475"/>
        <s v="ID104"/>
        <s v="ID206"/>
        <s v="ID308"/>
        <s v="ID178"/>
        <s v="ID209"/>
        <s v="ID230"/>
        <s v="ID183"/>
        <s v="ID213"/>
        <s v="ID319"/>
        <s v="ID127"/>
        <s v="ID348"/>
        <s v="ID327"/>
        <s v="ID129"/>
        <s v="ID185"/>
        <s v="ID519"/>
        <s v="ID194"/>
        <s v="ID359"/>
        <s v="ID241"/>
        <s v="ID131"/>
        <s v="ID188"/>
        <s v="ID245"/>
        <s v="ID132"/>
        <s v="ID235"/>
        <s v="ID349"/>
        <s v="ID122"/>
        <s v="ID192"/>
        <s v="ID251"/>
        <s v="ID126"/>
        <s v="ID242"/>
        <s v="ID563"/>
        <s v="ID136"/>
        <s v="ID392"/>
        <s v="ID256"/>
        <s v="ID216"/>
        <s v="ID398"/>
        <s v="ID579"/>
        <s v="ID133"/>
        <s v="ID403"/>
        <s v="ID378"/>
        <s v="ID222"/>
        <s v="ID203"/>
        <s v="ID265"/>
        <s v="ID227"/>
        <s v="ID204"/>
        <s v="ID389"/>
        <s v="ID141"/>
        <s v="ID207"/>
        <s v="ID270"/>
        <s v="ID143"/>
        <s v="ID272"/>
        <s v="ID623"/>
        <s v="ID238"/>
        <s v="ID275"/>
        <s v="ID276"/>
        <s v="ID147"/>
        <s v="ID442"/>
        <s v="ID280"/>
        <s v="ID148"/>
        <s v="ID447"/>
        <s v="ID418"/>
        <s v="ID249"/>
        <s v="ID453"/>
        <s v="ID645"/>
        <s v="ID154"/>
        <s v="ID219"/>
        <s v="ID650"/>
        <s v="ID152"/>
        <s v="ID221"/>
        <s v="ID291"/>
        <s v="ID260"/>
        <s v="ID223"/>
        <s v="ID658"/>
        <s v="ID162"/>
        <s v="ID305"/>
        <s v="ID448"/>
        <s v="ID165"/>
        <s v="ID486"/>
        <s v="ID665"/>
        <s v="ID271"/>
        <s v="ID312"/>
        <s v="ID459"/>
        <s v="ID169"/>
        <s v="ID497"/>
        <s v="ID306"/>
        <s v="ID159"/>
        <s v="ID234"/>
        <s v="ID678"/>
        <s v="ID282"/>
        <s v="ID508"/>
        <s v="ID311"/>
        <s v="ID288"/>
        <s v="ID237"/>
        <s v="ID685"/>
        <s v="ID163"/>
        <s v="ID334"/>
        <s v="ID488"/>
        <s v="ID164"/>
        <s v="ID338"/>
        <s v="ID693"/>
        <s v="ID184"/>
        <s v="ID341"/>
        <s v="ID698"/>
        <s v="ID166"/>
        <s v="ID541"/>
        <s v="ID325"/>
        <s v="ID168"/>
        <s v="ID546"/>
        <s v="ID510"/>
        <s v="ID191"/>
        <s v="ID552"/>
        <s v="ID517"/>
        <s v="ID195"/>
        <s v="ID252"/>
        <s v="ID713"/>
        <s v="ID315"/>
        <s v="ID254"/>
        <s v="ID528"/>
        <s v="ID321"/>
        <s v="ID367"/>
        <s v="ID340"/>
        <s v="ID202"/>
        <s v="ID371"/>
        <s v="ID539"/>
        <s v="ID326"/>
        <s v="ID374"/>
        <s v="ID346"/>
        <s v="ID332"/>
        <s v="ID590"/>
        <s v="ID733"/>
        <s v="ID177"/>
        <s v="ID596"/>
        <s v="ID558"/>
        <s v="ID179"/>
        <s v="ID601"/>
        <s v="ID740"/>
        <s v="ID343"/>
        <s v="ID269"/>
        <s v="ID569"/>
        <s v="ID217"/>
        <s v="ID396"/>
        <s v="ID361"/>
        <s v="ID182"/>
        <s v="ID273"/>
        <s v="ID580"/>
        <s v="ID220"/>
        <s v="ID404"/>
        <s v="ID587"/>
        <s v="ID224"/>
        <s v="ID634"/>
        <s v="ID760"/>
        <s v="ID186"/>
        <s v="ID411"/>
        <s v="ID372"/>
        <s v="ID365"/>
        <s v="ID640"/>
        <s v="ID375"/>
        <s v="ID231"/>
        <s v="ID284"/>
        <s v="ID609"/>
        <s v="ID190"/>
        <s v="ID285"/>
        <s v="ID380"/>
        <s v="ID376"/>
        <s v="ID287"/>
        <s v="ID780"/>
        <s v="ID239"/>
        <s v="ID433"/>
        <s v="ID386"/>
        <s v="ID193"/>
        <s v="ID437"/>
        <s v="ID788"/>
        <s v="ID387"/>
        <s v="ID440"/>
        <s v="ID637"/>
        <s v="ID246"/>
        <s v="ID660"/>
        <s v="ID395"/>
        <s v="ID197"/>
        <s v="ID663"/>
        <s v="ID642"/>
        <s v="ID199"/>
        <s v="ID300"/>
        <s v="ID401"/>
        <s v="ID253"/>
        <s v="ID302"/>
        <s v="ID808"/>
        <s v="ID201"/>
        <s v="ID303"/>
        <s v="ID406"/>
        <s v="ID409"/>
        <s v="ID466"/>
        <s v="ID410"/>
        <s v="ID261"/>
        <s v="ID470"/>
        <s v="ID656"/>
        <s v="ID264"/>
        <s v="ID473"/>
        <s v="ID823"/>
        <s v="ID420"/>
        <s v="ID683"/>
        <s v="ID828"/>
        <s v="ID425"/>
        <s v="ID314"/>
        <s v="ID421"/>
        <s v="ID208"/>
        <s v="ID688"/>
        <s v="ID835"/>
        <s v="ID431"/>
        <s v="ID318"/>
        <s v="ID669"/>
        <s v="ID436"/>
        <s v="ID495"/>
        <s v="ID843"/>
        <s v="ID212"/>
        <s v="ID322"/>
        <s v="ID674"/>
        <s v="ID214"/>
        <s v="ID503"/>
        <s v="ID435"/>
        <s v="ID283"/>
        <s v="ID703"/>
        <s v="ID855"/>
        <s v="ID286"/>
        <s v="ID705"/>
        <s v="ID441"/>
        <s v="ID218"/>
        <s v="ID708"/>
        <s v="ID861"/>
        <s v="ID290"/>
        <s v="ID333"/>
        <s v="ID446"/>
        <s v="ID294"/>
        <s v="ID335"/>
        <s v="ID863"/>
        <s v="ID464"/>
        <s v="ID336"/>
        <s v="ID864"/>
        <s v="ID469"/>
        <s v="ID532"/>
        <s v="ID691"/>
        <s v="ID301"/>
        <s v="ID536"/>
        <s v="ID452"/>
        <s v="ID225"/>
        <s v="ID725"/>
        <s v="ID454"/>
        <s v="ID480"/>
        <s v="ID728"/>
        <s v="ID867"/>
        <s v="ID226"/>
        <s v="ID730"/>
        <s v="ID868"/>
        <s v="ID229"/>
        <s v="ID350"/>
        <s v="ID697"/>
        <s v="ID491"/>
        <s v="ID351"/>
        <s v="ID460"/>
        <s v="ID316"/>
        <s v="ID353"/>
        <s v="ID461"/>
        <s v="ID232"/>
        <s v="ID565"/>
        <s v="ID871"/>
        <s v="ID502"/>
        <s v="ID745"/>
        <s v="ID872"/>
        <s v="ID323"/>
        <s v="ID572"/>
        <s v="ID704"/>
        <s v="ID236"/>
        <s v="ID750"/>
        <s v="ID467"/>
        <s v="ID513"/>
        <s v="ID364"/>
        <s v="ID468"/>
        <s v="ID330"/>
        <s v="ID755"/>
        <s v="ID875"/>
        <s v="ID240"/>
        <s v="ID368"/>
        <s v="ID876"/>
        <s v="ID524"/>
        <s v="ID594"/>
        <s v="ID711"/>
        <s v="ID530"/>
        <s v="ID598"/>
        <s v="ID474"/>
        <s v="ID243"/>
        <s v="ID602"/>
        <s v="ID476"/>
        <s v="ID535"/>
        <s v="ID770"/>
        <s v="ID879"/>
        <s v="ID345"/>
        <s v="ID773"/>
        <s v="ID880"/>
        <s v="ID247"/>
        <s v="ID775"/>
        <s v="ID717"/>
        <s v="ID248"/>
        <s v="ID383"/>
        <s v="ID482"/>
        <s v="ID352"/>
        <s v="ID384"/>
        <s v="ID483"/>
        <s v="ID356"/>
        <s v="ID627"/>
        <s v="ID883"/>
        <s v="ID557"/>
        <s v="ID631"/>
        <s v="ID884"/>
        <s v="ID360"/>
        <s v="ID635"/>
        <s v="ID724"/>
        <s v="ID363"/>
        <s v="ID793"/>
        <s v="ID489"/>
        <s v="ID568"/>
        <s v="ID795"/>
        <s v="ID490"/>
        <s v="ID574"/>
        <s v="ID798"/>
        <s v="ID887"/>
        <s v="ID258"/>
        <s v="ID399"/>
        <s v="ID888"/>
        <s v="ID259"/>
        <s v="ID646"/>
        <s v="ID731"/>
        <s v="ID585"/>
        <s v="ID402"/>
        <s v="ID496"/>
        <s v="ID262"/>
        <s v="ID649"/>
        <s v="ID498"/>
        <s v="ID263"/>
        <s v="ID813"/>
        <s v="ID891"/>
        <s v="ID382"/>
        <s v="ID652"/>
        <s v="ID892"/>
        <s v="ID385"/>
        <s v="ID818"/>
        <s v="ID737"/>
        <s v="ID267"/>
        <s v="ID413"/>
        <s v="ID504"/>
        <s v="ID607"/>
        <s v="ID416"/>
        <s v="ID505"/>
        <s v="ID393"/>
        <s v="ID417"/>
        <s v="ID895"/>
        <s v="ID612"/>
        <s v="ID662"/>
        <s v="ID896"/>
        <s v="ID618"/>
        <s v="ID664"/>
        <s v="ID744"/>
        <s v="ID400"/>
        <s v="ID666"/>
        <s v="ID511"/>
        <s v="ID274"/>
        <s v="ID838"/>
        <s v="ID512"/>
        <s v="ID629"/>
        <s v="ID840"/>
        <s v="ID899"/>
        <s v="ID407"/>
        <s v="ID430"/>
        <s v="ID900"/>
        <s v="ID278"/>
        <s v="ID432"/>
        <s v="ID751"/>
        <s v="ID638"/>
        <s v="ID434"/>
        <s v="ID518"/>
        <s v="ID415"/>
        <s v="ID677"/>
        <s v="ID520"/>
        <s v="ID281"/>
        <s v="ID679"/>
        <s v="ID903"/>
        <s v="ID643"/>
        <s v="ID681"/>
        <s v="ID904"/>
        <s v="ID422"/>
        <s v="ID860"/>
        <s v="ID757"/>
        <s v="ID426"/>
        <s v="ID445"/>
        <s v="ID526"/>
        <s v="ID648"/>
        <s v="ID862"/>
        <s v="ID527"/>
        <s v="ID429"/>
        <s v="ID687"/>
        <s v="ID907"/>
        <s v="ID289"/>
        <s v="ID449"/>
        <s v="ID908"/>
        <s v="ID653"/>
        <s v="ID689"/>
        <s v="ID764"/>
        <s v="ID655"/>
        <s v="ID450"/>
        <s v="ID533"/>
        <s v="ID292"/>
        <s v="ID865"/>
        <s v="ID534"/>
        <s v="ID295"/>
        <s v="ID692"/>
        <s v="ID911"/>
        <s v="ID444"/>
        <s v="ID866"/>
        <s v="ID912"/>
        <s v="ID296"/>
        <s v="ID694"/>
        <s v="ID771"/>
        <s v="ID298"/>
        <s v="ID456"/>
        <s v="ID540"/>
        <s v="ID451"/>
        <s v="ID696"/>
        <s v="ID542"/>
        <s v="ID455"/>
        <s v="ID457"/>
        <s v="ID915"/>
        <s v="ID668"/>
        <s v="ID869"/>
        <s v="ID916"/>
        <s v="ID670"/>
        <s v="ID699"/>
        <s v="ID777"/>
        <s v="ID462"/>
        <s v="ID870"/>
        <s v="ID548"/>
        <s v="ID673"/>
        <s v="ID701"/>
        <s v="ID549"/>
        <s v="ID675"/>
        <s v="ID463"/>
        <s v="ID919"/>
        <s v="ID307"/>
        <s v="ID702"/>
        <s v="ID920"/>
        <s v="ID309"/>
        <s v="ID465"/>
        <s v="ID784"/>
        <s v="ID680"/>
        <s v="ID873"/>
        <s v="ID555"/>
        <s v="ID477"/>
        <s v="ID706"/>
        <s v="ID556"/>
        <s v="ID313"/>
        <s v="ID874"/>
        <s v="ID923"/>
        <s v="ID481"/>
        <s v="ID707"/>
        <s v="ID924"/>
        <s v="ID484"/>
        <s v="ID471"/>
        <s v="ID791"/>
        <s v="ID317"/>
        <s v="ID709"/>
        <s v="ID562"/>
        <s v="ID690"/>
        <s v="ID472"/>
        <s v="ID564"/>
        <s v="ID492"/>
        <s v="ID877"/>
        <s v="ID927"/>
        <s v="ID320"/>
        <s v="ID712"/>
        <s v="ID928"/>
        <s v="ID695"/>
        <s v="ID878"/>
        <s v="ID797"/>
        <s v="ID499"/>
        <s v="ID714"/>
        <s v="ID570"/>
        <s v="ID324"/>
        <s v="ID478"/>
        <s v="ID571"/>
        <s v="ID700"/>
        <s v="ID716"/>
        <s v="ID931"/>
        <s v="ID506"/>
        <s v="ID479"/>
        <s v="ID932"/>
        <s v="ID328"/>
        <s v="ID881"/>
        <s v="ID804"/>
        <s v="ID329"/>
        <s v="ID719"/>
        <s v="ID577"/>
        <s v="ID514"/>
        <s v="ID882"/>
        <s v="ID578"/>
        <s v="ID331"/>
        <s v="ID721"/>
        <s v="ID935"/>
        <s v="ID710"/>
        <s v="ID485"/>
        <s v="ID809"/>
        <s v="ID521"/>
        <s v="ID722"/>
        <s v="ID936"/>
        <s v="ID525"/>
        <s v="ID487"/>
        <s v="ID582"/>
        <s v="ID715"/>
        <s v="ID885"/>
        <s v="ID811"/>
        <s v="ID718"/>
        <s v="ID726"/>
        <s v="ID937"/>
        <s v="ID339"/>
        <s v="ID886"/>
        <s v="ID584"/>
        <s v="ID720"/>
        <s v="ID727"/>
        <s v="ID812"/>
        <s v="ID723"/>
        <s v="ID493"/>
        <s v="ID938"/>
        <s v="ID342"/>
        <s v="ID729"/>
        <s v="ID586"/>
        <s v="ID344"/>
        <s v="ID494"/>
        <s v="ID814"/>
        <s v="ID543"/>
        <s v="ID889"/>
        <s v="ID939"/>
        <s v="ID547"/>
        <s v="ID732"/>
        <s v="ID588"/>
        <s v="ID347"/>
        <s v="ID890"/>
        <s v="ID816"/>
        <s v="ID550"/>
        <s v="ID734"/>
        <s v="ID940"/>
        <s v="ID554"/>
        <s v="ID500"/>
        <s v="ID589"/>
        <s v="ID735"/>
        <s v="ID736"/>
        <s v="ID817"/>
        <s v="ID738"/>
        <s v="ID501"/>
        <s v="ID941"/>
        <s v="ID561"/>
        <s v="ID893"/>
        <s v="ID592"/>
        <s v="ID355"/>
        <s v="ID739"/>
        <s v="ID819"/>
        <s v="ID743"/>
        <s v="ID894"/>
        <s v="ID942"/>
        <s v="ID357"/>
        <s v="ID741"/>
        <s v="ID593"/>
        <s v="ID358"/>
        <s v="ID507"/>
        <s v="ID821"/>
        <s v="ID748"/>
        <s v="ID742"/>
        <s v="ID943"/>
        <s v="ID576"/>
        <s v="ID509"/>
        <s v="ID595"/>
        <s v="ID362"/>
        <s v="ID897"/>
        <s v="ID822"/>
        <s v="ID753"/>
        <s v="ID746"/>
        <s v="ID944"/>
        <s v="ID583"/>
        <s v="ID898"/>
        <s v="ID597"/>
        <s v="ID366"/>
        <s v="ID747"/>
        <s v="ID824"/>
        <s v="ID758"/>
        <s v="ID515"/>
        <s v="ID945"/>
        <s v="ID591"/>
        <s v="ID749"/>
        <s v="ID599"/>
        <s v="ID369"/>
        <s v="ID516"/>
        <s v="ID826"/>
        <s v="ID763"/>
        <s v="ID901"/>
        <s v="ID946"/>
        <s v="ID765"/>
        <s v="ID752"/>
        <s v="ID600"/>
        <s v="ID373"/>
        <s v="ID902"/>
        <s v="ID827"/>
        <s v="ID768"/>
        <s v="ID754"/>
        <s v="ID947"/>
        <s v="ID605"/>
        <s v="ID522"/>
        <s v="ID603"/>
        <s v="ID377"/>
        <s v="ID756"/>
        <s v="ID829"/>
        <s v="ID379"/>
        <s v="ID523"/>
        <s v="ID948"/>
        <s v="ID613"/>
        <s v="ID905"/>
        <s v="ID604"/>
        <s v="ID616"/>
        <s v="ID759"/>
        <s v="ID831"/>
        <s v="ID778"/>
        <s v="ID906"/>
        <s v="ID949"/>
        <s v="ID620"/>
        <s v="ID761"/>
        <s v="ID606"/>
        <s v="ID624"/>
        <s v="ID529"/>
        <s v="ID832"/>
        <s v="ID783"/>
        <s v="ID762"/>
        <s v="ID950"/>
        <s v="ID785"/>
        <s v="ID531"/>
        <s v="ID608"/>
        <s v="ID388"/>
        <s v="ID909"/>
        <s v="ID834"/>
        <s v="ID390"/>
        <s v="ID766"/>
        <s v="ID951"/>
        <s v="ID790"/>
        <s v="ID910"/>
        <s v="ID610"/>
        <s v="ID391"/>
        <s v="ID767"/>
        <s v="ID836"/>
        <s v="ID394"/>
        <s v="ID537"/>
        <s v="ID952"/>
        <s v="ID639"/>
        <s v="ID769"/>
        <s v="ID611"/>
        <s v="ID641"/>
        <s v="ID538"/>
        <s v="ID837"/>
        <s v="ID397"/>
        <s v="ID913"/>
        <s v="ID953"/>
        <s v="ID800"/>
        <s v="ID772"/>
        <s v="ID614"/>
        <s v="ID644"/>
        <s v="ID914"/>
        <s v="ID839"/>
        <s v="ID803"/>
        <s v="ID774"/>
        <s v="ID954"/>
        <s v="ID805"/>
        <s v="ID544"/>
        <s v="ID615"/>
        <s v="ID647"/>
        <s v="ID776"/>
        <s v="ID841"/>
        <s v="ID405"/>
        <s v="ID545"/>
        <s v="ID955"/>
        <s v="ID810"/>
        <s v="ID917"/>
        <s v="ID617"/>
        <s v="ID651"/>
        <s v="ID779"/>
        <s v="ID842"/>
        <s v="ID408"/>
        <s v="ID918"/>
        <s v="ID956"/>
        <s v="ID815"/>
        <s v="ID781"/>
        <s v="ID619"/>
        <s v="ID654"/>
        <s v="ID551"/>
        <s v="ID844"/>
        <s v="ID412"/>
        <s v="ID782"/>
        <s v="ID957"/>
        <s v="ID820"/>
        <s v="ID553"/>
        <s v="ID621"/>
        <s v="ID657"/>
        <s v="ID921"/>
        <s v="ID846"/>
        <s v="ID659"/>
        <s v="ID786"/>
        <s v="ID958"/>
        <s v="ID825"/>
        <s v="ID922"/>
        <s v="ID622"/>
        <s v="ID661"/>
        <s v="ID787"/>
        <s v="ID847"/>
        <s v="ID419"/>
        <s v="ID559"/>
        <s v="ID959"/>
        <s v="ID830"/>
        <s v="ID789"/>
        <s v="ID625"/>
        <s v="ID833"/>
        <s v="ID560"/>
        <s v="ID849"/>
        <s v="ID423"/>
        <s v="ID925"/>
        <s v="ID960"/>
        <s v="ID424"/>
        <s v="ID792"/>
        <s v="ID626"/>
        <s v="ID667"/>
        <s v="ID926"/>
        <s v="ID851"/>
        <s v="ID427"/>
        <s v="ID794"/>
        <s v="ID961"/>
        <s v="ID428"/>
        <s v="ID566"/>
        <s v="ID628"/>
        <s v="ID671"/>
        <s v="ID796"/>
        <s v="ID852"/>
        <s v="ID672"/>
        <s v="ID567"/>
        <s v="ID962"/>
        <s v="ID845"/>
        <s v="ID929"/>
        <s v="ID630"/>
        <s v="ID848"/>
        <s v="ID799"/>
        <s v="ID854"/>
        <s v="ID676"/>
        <s v="ID930"/>
        <s v="ID963"/>
        <s v="ID850"/>
        <s v="ID801"/>
        <s v="ID632"/>
        <s v="ID853"/>
        <s v="ID573"/>
        <s v="ID856"/>
        <s v="ID438"/>
        <s v="ID802"/>
        <s v="ID964"/>
        <s v="ID439"/>
        <s v="ID575"/>
        <s v="ID633"/>
        <s v="ID858"/>
        <s v="ID933"/>
        <s v="ID857"/>
        <s v="ID682"/>
        <s v="ID806"/>
        <s v="ID965"/>
        <s v="ID443"/>
        <s v="ID934"/>
        <s v="ID636"/>
        <s v="ID684"/>
        <s v="ID807"/>
        <s v="ID859"/>
        <s v="ID686"/>
        <s v="ID581"/>
        <s v="ID966"/>
      </sharedItems>
    </cacheField>
    <cacheField name="Tier" numFmtId="0">
      <sharedItems containsSemiMixedTypes="0" containsString="0" containsNumber="1" containsInteger="1" minValue="1" maxValue="3" count="3">
        <n v="3"/>
        <n v="2"/>
        <n v="1"/>
      </sharedItems>
    </cacheField>
    <cacheField name="SKU Segmentation" numFmtId="14">
      <sharedItems count="4">
        <s v="B"/>
        <s v="A"/>
        <s v="F"/>
        <s v="T"/>
      </sharedItems>
    </cacheField>
    <cacheField name="Customer Segmentation" numFmtId="14">
      <sharedItems count="3">
        <s v="L"/>
        <s v="M"/>
        <s v="H"/>
      </sharedItems>
    </cacheField>
    <cacheField name="Cross Dock Required" numFmtId="14">
      <sharedItems count="2">
        <s v=""/>
        <s v="Y"/>
      </sharedItems>
    </cacheField>
    <cacheField name="End Market" numFmtId="14">
      <sharedItems count="23">
        <s v="Ireland"/>
        <s v="Poland"/>
        <s v="Malta"/>
        <s v="Turkey"/>
        <s v="Mexico"/>
        <s v="Iceland"/>
        <s v="Morocco"/>
        <s v="Russia"/>
        <s v="Spain"/>
        <s v="Sweden"/>
        <s v="Germany"/>
        <s v="France "/>
        <s v="India "/>
        <s v="Eritrea "/>
        <s v="Canada"/>
        <s v="Indonesia "/>
        <s v="Hong Kong"/>
        <s v="Italy"/>
        <s v="Belgium"/>
        <s v="Argentina"/>
        <s v="Maldives"/>
        <s v="China"/>
        <s v="Peru"/>
      </sharedItems>
    </cacheField>
    <cacheField name="Months" numFmtId="0" databaseField="0">
      <fieldGroup base="10">
        <rangePr groupBy="months" startDate="2019-05-15T00:00:00" endDate="2019-08-14T00:00:00"/>
        <groupItems count="14">
          <s v="&lt;15/05/2019"/>
          <s v="Jan"/>
          <s v="Feb"/>
          <s v="Mar"/>
          <s v="Apr"/>
          <s v="May"/>
          <s v="Jun"/>
          <s v="Jul"/>
          <s v="Aug"/>
          <s v="Sep"/>
          <s v="Oct"/>
          <s v="Nov"/>
          <s v="Dec"/>
          <s v="&gt;14/08/2019"/>
        </groupItems>
      </fieldGroup>
    </cacheField>
    <cacheField name="Months2" numFmtId="0" databaseField="0">
      <fieldGroup base="16">
        <rangePr groupBy="months" startDate="2019-05-14T00:00:00" endDate="2019-08-07T00:00:00"/>
        <groupItems count="14">
          <s v="&lt;14/05/2019"/>
          <s v="Jan"/>
          <s v="Feb"/>
          <s v="Mar"/>
          <s v="Apr"/>
          <s v="May"/>
          <s v="Jun"/>
          <s v="Jul"/>
          <s v="Aug"/>
          <s v="Sep"/>
          <s v="Oct"/>
          <s v="Nov"/>
          <s v="Dec"/>
          <s v="&gt;07/08/2019"/>
        </groupItems>
      </fieldGroup>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966">
  <r>
    <x v="0"/>
    <x v="0"/>
    <x v="0"/>
    <x v="0"/>
    <x v="0"/>
    <x v="0"/>
    <x v="0"/>
    <x v="0"/>
    <x v="0"/>
    <x v="0"/>
    <x v="0"/>
    <x v="0"/>
    <x v="0"/>
    <s v="Yes"/>
    <x v="0"/>
    <x v="0"/>
    <x v="0"/>
    <x v="0"/>
    <x v="0"/>
    <x v="0"/>
    <x v="0"/>
    <x v="0"/>
    <x v="0"/>
  </r>
  <r>
    <x v="1"/>
    <x v="1"/>
    <x v="1"/>
    <x v="1"/>
    <x v="0"/>
    <x v="0"/>
    <x v="0"/>
    <x v="1"/>
    <x v="1"/>
    <x v="0"/>
    <x v="0"/>
    <x v="0"/>
    <x v="1"/>
    <s v="Yes"/>
    <x v="0"/>
    <x v="0"/>
    <x v="0"/>
    <x v="1"/>
    <x v="1"/>
    <x v="0"/>
    <x v="0"/>
    <x v="1"/>
    <x v="1"/>
  </r>
  <r>
    <x v="2"/>
    <x v="2"/>
    <x v="2"/>
    <x v="2"/>
    <x v="0"/>
    <x v="0"/>
    <x v="0"/>
    <x v="1"/>
    <x v="2"/>
    <x v="0"/>
    <x v="1"/>
    <x v="0"/>
    <x v="2"/>
    <s v="No"/>
    <x v="0"/>
    <x v="1"/>
    <x v="0"/>
    <x v="2"/>
    <x v="2"/>
    <x v="1"/>
    <x v="0"/>
    <x v="1"/>
    <x v="2"/>
  </r>
  <r>
    <x v="3"/>
    <x v="2"/>
    <x v="3"/>
    <x v="0"/>
    <x v="0"/>
    <x v="0"/>
    <x v="0"/>
    <x v="2"/>
    <x v="3"/>
    <x v="0"/>
    <x v="1"/>
    <x v="0"/>
    <x v="3"/>
    <s v="No"/>
    <x v="0"/>
    <x v="1"/>
    <x v="0"/>
    <x v="3"/>
    <x v="1"/>
    <x v="2"/>
    <x v="0"/>
    <x v="1"/>
    <x v="3"/>
  </r>
  <r>
    <x v="1"/>
    <x v="3"/>
    <x v="4"/>
    <x v="1"/>
    <x v="0"/>
    <x v="1"/>
    <x v="0"/>
    <x v="3"/>
    <x v="0"/>
    <x v="0"/>
    <x v="0"/>
    <x v="0"/>
    <x v="4"/>
    <s v="Yes"/>
    <x v="1"/>
    <x v="0"/>
    <x v="1"/>
    <x v="4"/>
    <x v="1"/>
    <x v="3"/>
    <x v="0"/>
    <x v="1"/>
    <x v="4"/>
  </r>
  <r>
    <x v="4"/>
    <x v="4"/>
    <x v="5"/>
    <x v="2"/>
    <x v="0"/>
    <x v="0"/>
    <x v="0"/>
    <x v="0"/>
    <x v="4"/>
    <x v="0"/>
    <x v="1"/>
    <x v="0"/>
    <x v="5"/>
    <s v="No"/>
    <x v="0"/>
    <x v="1"/>
    <x v="0"/>
    <x v="5"/>
    <x v="1"/>
    <x v="0"/>
    <x v="0"/>
    <x v="0"/>
    <x v="5"/>
  </r>
  <r>
    <x v="4"/>
    <x v="4"/>
    <x v="6"/>
    <x v="0"/>
    <x v="0"/>
    <x v="1"/>
    <x v="0"/>
    <x v="1"/>
    <x v="2"/>
    <x v="0"/>
    <x v="2"/>
    <x v="0"/>
    <x v="6"/>
    <s v="Yes"/>
    <x v="1"/>
    <x v="0"/>
    <x v="1"/>
    <x v="6"/>
    <x v="0"/>
    <x v="2"/>
    <x v="0"/>
    <x v="0"/>
    <x v="6"/>
  </r>
  <r>
    <x v="2"/>
    <x v="5"/>
    <x v="7"/>
    <x v="1"/>
    <x v="0"/>
    <x v="1"/>
    <x v="0"/>
    <x v="1"/>
    <x v="5"/>
    <x v="0"/>
    <x v="0"/>
    <x v="0"/>
    <x v="7"/>
    <s v="Yes"/>
    <x v="1"/>
    <x v="0"/>
    <x v="1"/>
    <x v="7"/>
    <x v="1"/>
    <x v="0"/>
    <x v="0"/>
    <x v="0"/>
    <x v="7"/>
  </r>
  <r>
    <x v="0"/>
    <x v="6"/>
    <x v="8"/>
    <x v="2"/>
    <x v="0"/>
    <x v="0"/>
    <x v="0"/>
    <x v="2"/>
    <x v="6"/>
    <x v="0"/>
    <x v="1"/>
    <x v="0"/>
    <x v="8"/>
    <s v="No"/>
    <x v="0"/>
    <x v="1"/>
    <x v="0"/>
    <x v="8"/>
    <x v="0"/>
    <x v="2"/>
    <x v="0"/>
    <x v="0"/>
    <x v="8"/>
  </r>
  <r>
    <x v="0"/>
    <x v="7"/>
    <x v="9"/>
    <x v="0"/>
    <x v="0"/>
    <x v="1"/>
    <x v="0"/>
    <x v="3"/>
    <x v="7"/>
    <x v="1"/>
    <x v="3"/>
    <x v="0"/>
    <x v="9"/>
    <s v="Yes"/>
    <x v="1"/>
    <x v="0"/>
    <x v="1"/>
    <x v="9"/>
    <x v="2"/>
    <x v="1"/>
    <x v="0"/>
    <x v="0"/>
    <x v="9"/>
  </r>
  <r>
    <x v="2"/>
    <x v="8"/>
    <x v="10"/>
    <x v="1"/>
    <x v="0"/>
    <x v="1"/>
    <x v="0"/>
    <x v="0"/>
    <x v="8"/>
    <x v="0"/>
    <x v="0"/>
    <x v="0"/>
    <x v="10"/>
    <s v="Yes"/>
    <x v="1"/>
    <x v="0"/>
    <x v="1"/>
    <x v="10"/>
    <x v="1"/>
    <x v="0"/>
    <x v="0"/>
    <x v="0"/>
    <x v="10"/>
  </r>
  <r>
    <x v="3"/>
    <x v="9"/>
    <x v="11"/>
    <x v="2"/>
    <x v="0"/>
    <x v="1"/>
    <x v="0"/>
    <x v="1"/>
    <x v="3"/>
    <x v="0"/>
    <x v="4"/>
    <x v="0"/>
    <x v="11"/>
    <s v="Yes"/>
    <x v="1"/>
    <x v="0"/>
    <x v="1"/>
    <x v="11"/>
    <x v="1"/>
    <x v="0"/>
    <x v="0"/>
    <x v="1"/>
    <x v="11"/>
  </r>
  <r>
    <x v="1"/>
    <x v="10"/>
    <x v="12"/>
    <x v="0"/>
    <x v="0"/>
    <x v="1"/>
    <x v="0"/>
    <x v="1"/>
    <x v="0"/>
    <x v="0"/>
    <x v="4"/>
    <x v="0"/>
    <x v="12"/>
    <s v="Yes"/>
    <x v="1"/>
    <x v="0"/>
    <x v="1"/>
    <x v="12"/>
    <x v="1"/>
    <x v="3"/>
    <x v="0"/>
    <x v="1"/>
    <x v="12"/>
  </r>
  <r>
    <x v="3"/>
    <x v="11"/>
    <x v="13"/>
    <x v="1"/>
    <x v="0"/>
    <x v="1"/>
    <x v="0"/>
    <x v="2"/>
    <x v="1"/>
    <x v="0"/>
    <x v="0"/>
    <x v="0"/>
    <x v="13"/>
    <s v="Yes"/>
    <x v="1"/>
    <x v="0"/>
    <x v="1"/>
    <x v="13"/>
    <x v="1"/>
    <x v="3"/>
    <x v="0"/>
    <x v="1"/>
    <x v="13"/>
  </r>
  <r>
    <x v="0"/>
    <x v="11"/>
    <x v="14"/>
    <x v="2"/>
    <x v="0"/>
    <x v="1"/>
    <x v="0"/>
    <x v="3"/>
    <x v="2"/>
    <x v="0"/>
    <x v="0"/>
    <x v="0"/>
    <x v="14"/>
    <s v="Yes"/>
    <x v="1"/>
    <x v="0"/>
    <x v="1"/>
    <x v="14"/>
    <x v="2"/>
    <x v="2"/>
    <x v="0"/>
    <x v="0"/>
    <x v="14"/>
  </r>
  <r>
    <x v="4"/>
    <x v="11"/>
    <x v="15"/>
    <x v="0"/>
    <x v="0"/>
    <x v="1"/>
    <x v="0"/>
    <x v="0"/>
    <x v="3"/>
    <x v="0"/>
    <x v="5"/>
    <x v="0"/>
    <x v="15"/>
    <s v="Yes"/>
    <x v="1"/>
    <x v="0"/>
    <x v="1"/>
    <x v="15"/>
    <x v="1"/>
    <x v="3"/>
    <x v="0"/>
    <x v="0"/>
    <x v="15"/>
  </r>
  <r>
    <x v="2"/>
    <x v="12"/>
    <x v="16"/>
    <x v="1"/>
    <x v="0"/>
    <x v="2"/>
    <x v="0"/>
    <x v="1"/>
    <x v="0"/>
    <x v="0"/>
    <x v="6"/>
    <x v="0"/>
    <x v="16"/>
    <s v="Yes"/>
    <x v="2"/>
    <x v="0"/>
    <x v="2"/>
    <x v="16"/>
    <x v="1"/>
    <x v="1"/>
    <x v="0"/>
    <x v="1"/>
    <x v="16"/>
  </r>
  <r>
    <x v="0"/>
    <x v="13"/>
    <x v="17"/>
    <x v="2"/>
    <x v="0"/>
    <x v="2"/>
    <x v="0"/>
    <x v="1"/>
    <x v="4"/>
    <x v="0"/>
    <x v="5"/>
    <x v="0"/>
    <x v="17"/>
    <s v="Yes"/>
    <x v="2"/>
    <x v="0"/>
    <x v="2"/>
    <x v="17"/>
    <x v="2"/>
    <x v="1"/>
    <x v="0"/>
    <x v="0"/>
    <x v="17"/>
  </r>
  <r>
    <x v="3"/>
    <x v="14"/>
    <x v="18"/>
    <x v="0"/>
    <x v="1"/>
    <x v="1"/>
    <x v="0"/>
    <x v="2"/>
    <x v="2"/>
    <x v="0"/>
    <x v="7"/>
    <x v="0"/>
    <x v="18"/>
    <s v="Yes"/>
    <x v="1"/>
    <x v="0"/>
    <x v="1"/>
    <x v="18"/>
    <x v="2"/>
    <x v="1"/>
    <x v="0"/>
    <x v="1"/>
    <x v="18"/>
  </r>
  <r>
    <x v="3"/>
    <x v="15"/>
    <x v="19"/>
    <x v="1"/>
    <x v="0"/>
    <x v="2"/>
    <x v="0"/>
    <x v="3"/>
    <x v="5"/>
    <x v="1"/>
    <x v="2"/>
    <x v="0"/>
    <x v="19"/>
    <s v="Yes"/>
    <x v="2"/>
    <x v="0"/>
    <x v="2"/>
    <x v="19"/>
    <x v="0"/>
    <x v="0"/>
    <x v="0"/>
    <x v="1"/>
    <x v="19"/>
  </r>
  <r>
    <x v="1"/>
    <x v="16"/>
    <x v="20"/>
    <x v="2"/>
    <x v="0"/>
    <x v="1"/>
    <x v="0"/>
    <x v="0"/>
    <x v="6"/>
    <x v="0"/>
    <x v="0"/>
    <x v="0"/>
    <x v="20"/>
    <s v="Yes"/>
    <x v="1"/>
    <x v="0"/>
    <x v="1"/>
    <x v="20"/>
    <x v="0"/>
    <x v="1"/>
    <x v="0"/>
    <x v="1"/>
    <x v="20"/>
  </r>
  <r>
    <x v="1"/>
    <x v="17"/>
    <x v="21"/>
    <x v="0"/>
    <x v="0"/>
    <x v="2"/>
    <x v="0"/>
    <x v="1"/>
    <x v="7"/>
    <x v="0"/>
    <x v="2"/>
    <x v="0"/>
    <x v="21"/>
    <s v="Yes"/>
    <x v="2"/>
    <x v="0"/>
    <x v="2"/>
    <x v="21"/>
    <x v="2"/>
    <x v="3"/>
    <x v="0"/>
    <x v="0"/>
    <x v="21"/>
  </r>
  <r>
    <x v="1"/>
    <x v="18"/>
    <x v="22"/>
    <x v="1"/>
    <x v="0"/>
    <x v="1"/>
    <x v="0"/>
    <x v="1"/>
    <x v="8"/>
    <x v="0"/>
    <x v="4"/>
    <x v="0"/>
    <x v="22"/>
    <s v="Yes"/>
    <x v="1"/>
    <x v="0"/>
    <x v="1"/>
    <x v="22"/>
    <x v="1"/>
    <x v="1"/>
    <x v="0"/>
    <x v="0"/>
    <x v="22"/>
  </r>
  <r>
    <x v="4"/>
    <x v="18"/>
    <x v="23"/>
    <x v="2"/>
    <x v="0"/>
    <x v="2"/>
    <x v="0"/>
    <x v="2"/>
    <x v="3"/>
    <x v="0"/>
    <x v="3"/>
    <x v="0"/>
    <x v="23"/>
    <s v="Yes"/>
    <x v="2"/>
    <x v="0"/>
    <x v="2"/>
    <x v="23"/>
    <x v="0"/>
    <x v="2"/>
    <x v="0"/>
    <x v="0"/>
    <x v="0"/>
  </r>
  <r>
    <x v="2"/>
    <x v="19"/>
    <x v="24"/>
    <x v="0"/>
    <x v="0"/>
    <x v="3"/>
    <x v="0"/>
    <x v="3"/>
    <x v="0"/>
    <x v="0"/>
    <x v="4"/>
    <x v="0"/>
    <x v="24"/>
    <s v="Yes"/>
    <x v="3"/>
    <x v="0"/>
    <x v="3"/>
    <x v="24"/>
    <x v="1"/>
    <x v="1"/>
    <x v="0"/>
    <x v="1"/>
    <x v="1"/>
  </r>
  <r>
    <x v="4"/>
    <x v="20"/>
    <x v="25"/>
    <x v="1"/>
    <x v="0"/>
    <x v="1"/>
    <x v="0"/>
    <x v="0"/>
    <x v="1"/>
    <x v="0"/>
    <x v="3"/>
    <x v="0"/>
    <x v="25"/>
    <s v="Yes"/>
    <x v="1"/>
    <x v="0"/>
    <x v="1"/>
    <x v="25"/>
    <x v="2"/>
    <x v="1"/>
    <x v="0"/>
    <x v="1"/>
    <x v="2"/>
  </r>
  <r>
    <x v="0"/>
    <x v="20"/>
    <x v="26"/>
    <x v="2"/>
    <x v="0"/>
    <x v="3"/>
    <x v="0"/>
    <x v="1"/>
    <x v="2"/>
    <x v="0"/>
    <x v="5"/>
    <x v="0"/>
    <x v="26"/>
    <s v="Yes"/>
    <x v="3"/>
    <x v="0"/>
    <x v="3"/>
    <x v="26"/>
    <x v="1"/>
    <x v="2"/>
    <x v="0"/>
    <x v="1"/>
    <x v="3"/>
  </r>
  <r>
    <x v="4"/>
    <x v="21"/>
    <x v="27"/>
    <x v="0"/>
    <x v="0"/>
    <x v="1"/>
    <x v="0"/>
    <x v="1"/>
    <x v="3"/>
    <x v="0"/>
    <x v="4"/>
    <x v="0"/>
    <x v="27"/>
    <s v="Yes"/>
    <x v="1"/>
    <x v="0"/>
    <x v="1"/>
    <x v="27"/>
    <x v="1"/>
    <x v="2"/>
    <x v="0"/>
    <x v="1"/>
    <x v="4"/>
  </r>
  <r>
    <x v="3"/>
    <x v="22"/>
    <x v="28"/>
    <x v="1"/>
    <x v="0"/>
    <x v="3"/>
    <x v="0"/>
    <x v="2"/>
    <x v="0"/>
    <x v="0"/>
    <x v="5"/>
    <x v="0"/>
    <x v="28"/>
    <s v="Yes"/>
    <x v="3"/>
    <x v="0"/>
    <x v="3"/>
    <x v="28"/>
    <x v="1"/>
    <x v="0"/>
    <x v="0"/>
    <x v="0"/>
    <x v="5"/>
  </r>
  <r>
    <x v="1"/>
    <x v="23"/>
    <x v="29"/>
    <x v="2"/>
    <x v="0"/>
    <x v="3"/>
    <x v="0"/>
    <x v="3"/>
    <x v="4"/>
    <x v="1"/>
    <x v="4"/>
    <x v="0"/>
    <x v="29"/>
    <s v="Yes"/>
    <x v="3"/>
    <x v="0"/>
    <x v="3"/>
    <x v="29"/>
    <x v="0"/>
    <x v="2"/>
    <x v="0"/>
    <x v="0"/>
    <x v="6"/>
  </r>
  <r>
    <x v="2"/>
    <x v="24"/>
    <x v="30"/>
    <x v="0"/>
    <x v="0"/>
    <x v="1"/>
    <x v="0"/>
    <x v="0"/>
    <x v="2"/>
    <x v="0"/>
    <x v="5"/>
    <x v="0"/>
    <x v="30"/>
    <s v="Yes"/>
    <x v="1"/>
    <x v="0"/>
    <x v="1"/>
    <x v="30"/>
    <x v="1"/>
    <x v="3"/>
    <x v="0"/>
    <x v="0"/>
    <x v="7"/>
  </r>
  <r>
    <x v="4"/>
    <x v="24"/>
    <x v="31"/>
    <x v="1"/>
    <x v="0"/>
    <x v="3"/>
    <x v="0"/>
    <x v="1"/>
    <x v="5"/>
    <x v="0"/>
    <x v="4"/>
    <x v="0"/>
    <x v="31"/>
    <s v="Yes"/>
    <x v="3"/>
    <x v="0"/>
    <x v="3"/>
    <x v="31"/>
    <x v="0"/>
    <x v="2"/>
    <x v="0"/>
    <x v="0"/>
    <x v="8"/>
  </r>
  <r>
    <x v="2"/>
    <x v="25"/>
    <x v="32"/>
    <x v="2"/>
    <x v="0"/>
    <x v="1"/>
    <x v="0"/>
    <x v="1"/>
    <x v="6"/>
    <x v="0"/>
    <x v="4"/>
    <x v="0"/>
    <x v="32"/>
    <s v="Yes"/>
    <x v="1"/>
    <x v="0"/>
    <x v="1"/>
    <x v="32"/>
    <x v="2"/>
    <x v="1"/>
    <x v="0"/>
    <x v="0"/>
    <x v="9"/>
  </r>
  <r>
    <x v="2"/>
    <x v="26"/>
    <x v="33"/>
    <x v="0"/>
    <x v="0"/>
    <x v="3"/>
    <x v="0"/>
    <x v="2"/>
    <x v="7"/>
    <x v="0"/>
    <x v="4"/>
    <x v="0"/>
    <x v="33"/>
    <s v="Yes"/>
    <x v="3"/>
    <x v="0"/>
    <x v="3"/>
    <x v="33"/>
    <x v="1"/>
    <x v="0"/>
    <x v="0"/>
    <x v="0"/>
    <x v="10"/>
  </r>
  <r>
    <x v="0"/>
    <x v="27"/>
    <x v="34"/>
    <x v="1"/>
    <x v="0"/>
    <x v="3"/>
    <x v="0"/>
    <x v="3"/>
    <x v="8"/>
    <x v="0"/>
    <x v="4"/>
    <x v="0"/>
    <x v="34"/>
    <s v="Yes"/>
    <x v="3"/>
    <x v="0"/>
    <x v="3"/>
    <x v="34"/>
    <x v="1"/>
    <x v="3"/>
    <x v="0"/>
    <x v="1"/>
    <x v="11"/>
  </r>
  <r>
    <x v="0"/>
    <x v="28"/>
    <x v="35"/>
    <x v="2"/>
    <x v="0"/>
    <x v="2"/>
    <x v="0"/>
    <x v="0"/>
    <x v="3"/>
    <x v="0"/>
    <x v="2"/>
    <x v="0"/>
    <x v="35"/>
    <s v="Yes"/>
    <x v="2"/>
    <x v="0"/>
    <x v="2"/>
    <x v="35"/>
    <x v="1"/>
    <x v="3"/>
    <x v="0"/>
    <x v="1"/>
    <x v="12"/>
  </r>
  <r>
    <x v="3"/>
    <x v="29"/>
    <x v="36"/>
    <x v="0"/>
    <x v="0"/>
    <x v="4"/>
    <x v="0"/>
    <x v="1"/>
    <x v="0"/>
    <x v="0"/>
    <x v="1"/>
    <x v="0"/>
    <x v="36"/>
    <s v="No"/>
    <x v="4"/>
    <x v="1"/>
    <x v="4"/>
    <x v="36"/>
    <x v="1"/>
    <x v="3"/>
    <x v="0"/>
    <x v="1"/>
    <x v="13"/>
  </r>
  <r>
    <x v="0"/>
    <x v="30"/>
    <x v="37"/>
    <x v="1"/>
    <x v="1"/>
    <x v="1"/>
    <x v="0"/>
    <x v="1"/>
    <x v="1"/>
    <x v="0"/>
    <x v="4"/>
    <x v="0"/>
    <x v="37"/>
    <s v="Yes"/>
    <x v="1"/>
    <x v="0"/>
    <x v="1"/>
    <x v="37"/>
    <x v="2"/>
    <x v="2"/>
    <x v="0"/>
    <x v="0"/>
    <x v="14"/>
  </r>
  <r>
    <x v="1"/>
    <x v="30"/>
    <x v="38"/>
    <x v="2"/>
    <x v="0"/>
    <x v="4"/>
    <x v="0"/>
    <x v="2"/>
    <x v="2"/>
    <x v="0"/>
    <x v="8"/>
    <x v="0"/>
    <x v="38"/>
    <s v="Yes"/>
    <x v="4"/>
    <x v="0"/>
    <x v="4"/>
    <x v="38"/>
    <x v="1"/>
    <x v="0"/>
    <x v="0"/>
    <x v="0"/>
    <x v="15"/>
  </r>
  <r>
    <x v="3"/>
    <x v="31"/>
    <x v="39"/>
    <x v="0"/>
    <x v="0"/>
    <x v="2"/>
    <x v="0"/>
    <x v="3"/>
    <x v="3"/>
    <x v="1"/>
    <x v="5"/>
    <x v="0"/>
    <x v="39"/>
    <s v="Yes"/>
    <x v="2"/>
    <x v="0"/>
    <x v="2"/>
    <x v="39"/>
    <x v="1"/>
    <x v="0"/>
    <x v="0"/>
    <x v="1"/>
    <x v="16"/>
  </r>
  <r>
    <x v="4"/>
    <x v="31"/>
    <x v="40"/>
    <x v="1"/>
    <x v="0"/>
    <x v="4"/>
    <x v="0"/>
    <x v="0"/>
    <x v="0"/>
    <x v="0"/>
    <x v="8"/>
    <x v="0"/>
    <x v="40"/>
    <s v="Yes"/>
    <x v="4"/>
    <x v="0"/>
    <x v="4"/>
    <x v="40"/>
    <x v="2"/>
    <x v="1"/>
    <x v="0"/>
    <x v="0"/>
    <x v="17"/>
  </r>
  <r>
    <x v="2"/>
    <x v="32"/>
    <x v="41"/>
    <x v="2"/>
    <x v="0"/>
    <x v="4"/>
    <x v="0"/>
    <x v="1"/>
    <x v="4"/>
    <x v="0"/>
    <x v="4"/>
    <x v="0"/>
    <x v="41"/>
    <s v="Yes"/>
    <x v="4"/>
    <x v="0"/>
    <x v="4"/>
    <x v="41"/>
    <x v="2"/>
    <x v="2"/>
    <x v="0"/>
    <x v="1"/>
    <x v="18"/>
  </r>
  <r>
    <x v="0"/>
    <x v="33"/>
    <x v="42"/>
    <x v="0"/>
    <x v="0"/>
    <x v="4"/>
    <x v="0"/>
    <x v="1"/>
    <x v="2"/>
    <x v="0"/>
    <x v="4"/>
    <x v="0"/>
    <x v="42"/>
    <s v="Yes"/>
    <x v="4"/>
    <x v="0"/>
    <x v="4"/>
    <x v="42"/>
    <x v="0"/>
    <x v="3"/>
    <x v="0"/>
    <x v="1"/>
    <x v="19"/>
  </r>
  <r>
    <x v="3"/>
    <x v="34"/>
    <x v="43"/>
    <x v="1"/>
    <x v="0"/>
    <x v="1"/>
    <x v="0"/>
    <x v="2"/>
    <x v="5"/>
    <x v="0"/>
    <x v="8"/>
    <x v="0"/>
    <x v="43"/>
    <s v="Yes"/>
    <x v="1"/>
    <x v="0"/>
    <x v="1"/>
    <x v="43"/>
    <x v="0"/>
    <x v="2"/>
    <x v="0"/>
    <x v="1"/>
    <x v="20"/>
  </r>
  <r>
    <x v="1"/>
    <x v="34"/>
    <x v="44"/>
    <x v="2"/>
    <x v="0"/>
    <x v="2"/>
    <x v="0"/>
    <x v="3"/>
    <x v="6"/>
    <x v="0"/>
    <x v="9"/>
    <x v="0"/>
    <x v="44"/>
    <s v="Yes"/>
    <x v="2"/>
    <x v="0"/>
    <x v="2"/>
    <x v="44"/>
    <x v="2"/>
    <x v="1"/>
    <x v="0"/>
    <x v="0"/>
    <x v="21"/>
  </r>
  <r>
    <x v="3"/>
    <x v="35"/>
    <x v="45"/>
    <x v="0"/>
    <x v="0"/>
    <x v="4"/>
    <x v="0"/>
    <x v="0"/>
    <x v="7"/>
    <x v="0"/>
    <x v="10"/>
    <x v="0"/>
    <x v="45"/>
    <s v="Yes"/>
    <x v="4"/>
    <x v="0"/>
    <x v="4"/>
    <x v="45"/>
    <x v="1"/>
    <x v="3"/>
    <x v="0"/>
    <x v="0"/>
    <x v="22"/>
  </r>
  <r>
    <x v="1"/>
    <x v="36"/>
    <x v="46"/>
    <x v="1"/>
    <x v="0"/>
    <x v="4"/>
    <x v="0"/>
    <x v="1"/>
    <x v="8"/>
    <x v="0"/>
    <x v="10"/>
    <x v="0"/>
    <x v="46"/>
    <s v="Yes"/>
    <x v="4"/>
    <x v="0"/>
    <x v="4"/>
    <x v="46"/>
    <x v="0"/>
    <x v="0"/>
    <x v="0"/>
    <x v="0"/>
    <x v="0"/>
  </r>
  <r>
    <x v="4"/>
    <x v="37"/>
    <x v="47"/>
    <x v="2"/>
    <x v="0"/>
    <x v="2"/>
    <x v="0"/>
    <x v="1"/>
    <x v="3"/>
    <x v="0"/>
    <x v="2"/>
    <x v="0"/>
    <x v="47"/>
    <s v="Yes"/>
    <x v="2"/>
    <x v="0"/>
    <x v="2"/>
    <x v="47"/>
    <x v="1"/>
    <x v="0"/>
    <x v="0"/>
    <x v="1"/>
    <x v="1"/>
  </r>
  <r>
    <x v="4"/>
    <x v="37"/>
    <x v="48"/>
    <x v="0"/>
    <x v="0"/>
    <x v="4"/>
    <x v="0"/>
    <x v="2"/>
    <x v="0"/>
    <x v="0"/>
    <x v="6"/>
    <x v="0"/>
    <x v="48"/>
    <s v="Yes"/>
    <x v="4"/>
    <x v="0"/>
    <x v="4"/>
    <x v="48"/>
    <x v="2"/>
    <x v="0"/>
    <x v="0"/>
    <x v="1"/>
    <x v="2"/>
  </r>
  <r>
    <x v="1"/>
    <x v="38"/>
    <x v="49"/>
    <x v="1"/>
    <x v="0"/>
    <x v="2"/>
    <x v="0"/>
    <x v="3"/>
    <x v="1"/>
    <x v="1"/>
    <x v="2"/>
    <x v="0"/>
    <x v="49"/>
    <s v="Yes"/>
    <x v="2"/>
    <x v="0"/>
    <x v="2"/>
    <x v="49"/>
    <x v="1"/>
    <x v="2"/>
    <x v="0"/>
    <x v="1"/>
    <x v="3"/>
  </r>
  <r>
    <x v="2"/>
    <x v="38"/>
    <x v="50"/>
    <x v="2"/>
    <x v="0"/>
    <x v="5"/>
    <x v="0"/>
    <x v="0"/>
    <x v="2"/>
    <x v="0"/>
    <x v="8"/>
    <x v="0"/>
    <x v="50"/>
    <s v="Yes"/>
    <x v="5"/>
    <x v="0"/>
    <x v="5"/>
    <x v="50"/>
    <x v="1"/>
    <x v="1"/>
    <x v="0"/>
    <x v="1"/>
    <x v="4"/>
  </r>
  <r>
    <x v="0"/>
    <x v="39"/>
    <x v="51"/>
    <x v="0"/>
    <x v="0"/>
    <x v="5"/>
    <x v="0"/>
    <x v="1"/>
    <x v="3"/>
    <x v="0"/>
    <x v="4"/>
    <x v="0"/>
    <x v="51"/>
    <s v="Yes"/>
    <x v="5"/>
    <x v="0"/>
    <x v="5"/>
    <x v="51"/>
    <x v="1"/>
    <x v="2"/>
    <x v="0"/>
    <x v="0"/>
    <x v="5"/>
  </r>
  <r>
    <x v="2"/>
    <x v="40"/>
    <x v="52"/>
    <x v="1"/>
    <x v="0"/>
    <x v="2"/>
    <x v="0"/>
    <x v="1"/>
    <x v="0"/>
    <x v="0"/>
    <x v="3"/>
    <x v="0"/>
    <x v="52"/>
    <s v="Yes"/>
    <x v="2"/>
    <x v="0"/>
    <x v="2"/>
    <x v="52"/>
    <x v="0"/>
    <x v="2"/>
    <x v="0"/>
    <x v="0"/>
    <x v="6"/>
  </r>
  <r>
    <x v="3"/>
    <x v="41"/>
    <x v="53"/>
    <x v="2"/>
    <x v="0"/>
    <x v="5"/>
    <x v="0"/>
    <x v="2"/>
    <x v="4"/>
    <x v="0"/>
    <x v="5"/>
    <x v="0"/>
    <x v="53"/>
    <s v="Yes"/>
    <x v="5"/>
    <x v="0"/>
    <x v="5"/>
    <x v="53"/>
    <x v="1"/>
    <x v="1"/>
    <x v="0"/>
    <x v="0"/>
    <x v="7"/>
  </r>
  <r>
    <x v="1"/>
    <x v="42"/>
    <x v="54"/>
    <x v="0"/>
    <x v="0"/>
    <x v="5"/>
    <x v="0"/>
    <x v="3"/>
    <x v="2"/>
    <x v="0"/>
    <x v="5"/>
    <x v="0"/>
    <x v="54"/>
    <s v="Yes"/>
    <x v="5"/>
    <x v="0"/>
    <x v="5"/>
    <x v="54"/>
    <x v="0"/>
    <x v="0"/>
    <x v="0"/>
    <x v="0"/>
    <x v="8"/>
  </r>
  <r>
    <x v="4"/>
    <x v="43"/>
    <x v="55"/>
    <x v="1"/>
    <x v="0"/>
    <x v="2"/>
    <x v="0"/>
    <x v="0"/>
    <x v="5"/>
    <x v="0"/>
    <x v="5"/>
    <x v="0"/>
    <x v="55"/>
    <s v="Yes"/>
    <x v="2"/>
    <x v="0"/>
    <x v="2"/>
    <x v="55"/>
    <x v="2"/>
    <x v="0"/>
    <x v="0"/>
    <x v="0"/>
    <x v="9"/>
  </r>
  <r>
    <x v="0"/>
    <x v="44"/>
    <x v="56"/>
    <x v="2"/>
    <x v="1"/>
    <x v="3"/>
    <x v="0"/>
    <x v="1"/>
    <x v="6"/>
    <x v="0"/>
    <x v="4"/>
    <x v="0"/>
    <x v="56"/>
    <s v="Yes"/>
    <x v="3"/>
    <x v="0"/>
    <x v="3"/>
    <x v="56"/>
    <x v="1"/>
    <x v="3"/>
    <x v="0"/>
    <x v="0"/>
    <x v="10"/>
  </r>
  <r>
    <x v="4"/>
    <x v="44"/>
    <x v="57"/>
    <x v="0"/>
    <x v="0"/>
    <x v="5"/>
    <x v="0"/>
    <x v="1"/>
    <x v="7"/>
    <x v="0"/>
    <x v="4"/>
    <x v="0"/>
    <x v="57"/>
    <s v="Yes"/>
    <x v="5"/>
    <x v="0"/>
    <x v="5"/>
    <x v="57"/>
    <x v="1"/>
    <x v="0"/>
    <x v="0"/>
    <x v="1"/>
    <x v="11"/>
  </r>
  <r>
    <x v="2"/>
    <x v="45"/>
    <x v="58"/>
    <x v="1"/>
    <x v="0"/>
    <x v="5"/>
    <x v="0"/>
    <x v="2"/>
    <x v="8"/>
    <x v="0"/>
    <x v="4"/>
    <x v="0"/>
    <x v="58"/>
    <s v="Yes"/>
    <x v="5"/>
    <x v="0"/>
    <x v="5"/>
    <x v="58"/>
    <x v="1"/>
    <x v="3"/>
    <x v="0"/>
    <x v="1"/>
    <x v="12"/>
  </r>
  <r>
    <x v="0"/>
    <x v="46"/>
    <x v="59"/>
    <x v="2"/>
    <x v="0"/>
    <x v="5"/>
    <x v="0"/>
    <x v="3"/>
    <x v="3"/>
    <x v="1"/>
    <x v="10"/>
    <x v="0"/>
    <x v="59"/>
    <s v="Yes"/>
    <x v="5"/>
    <x v="0"/>
    <x v="5"/>
    <x v="59"/>
    <x v="1"/>
    <x v="2"/>
    <x v="0"/>
    <x v="1"/>
    <x v="13"/>
  </r>
  <r>
    <x v="3"/>
    <x v="47"/>
    <x v="60"/>
    <x v="0"/>
    <x v="0"/>
    <x v="3"/>
    <x v="0"/>
    <x v="0"/>
    <x v="0"/>
    <x v="0"/>
    <x v="4"/>
    <x v="0"/>
    <x v="60"/>
    <s v="Yes"/>
    <x v="3"/>
    <x v="0"/>
    <x v="3"/>
    <x v="60"/>
    <x v="2"/>
    <x v="1"/>
    <x v="0"/>
    <x v="0"/>
    <x v="14"/>
  </r>
  <r>
    <x v="2"/>
    <x v="48"/>
    <x v="61"/>
    <x v="1"/>
    <x v="0"/>
    <x v="2"/>
    <x v="0"/>
    <x v="1"/>
    <x v="1"/>
    <x v="0"/>
    <x v="2"/>
    <x v="0"/>
    <x v="61"/>
    <s v="Yes"/>
    <x v="2"/>
    <x v="0"/>
    <x v="2"/>
    <x v="61"/>
    <x v="1"/>
    <x v="2"/>
    <x v="0"/>
    <x v="0"/>
    <x v="15"/>
  </r>
  <r>
    <x v="3"/>
    <x v="48"/>
    <x v="62"/>
    <x v="2"/>
    <x v="0"/>
    <x v="5"/>
    <x v="0"/>
    <x v="1"/>
    <x v="2"/>
    <x v="0"/>
    <x v="10"/>
    <x v="0"/>
    <x v="62"/>
    <s v="Yes"/>
    <x v="5"/>
    <x v="0"/>
    <x v="5"/>
    <x v="62"/>
    <x v="1"/>
    <x v="3"/>
    <x v="0"/>
    <x v="1"/>
    <x v="16"/>
  </r>
  <r>
    <x v="1"/>
    <x v="49"/>
    <x v="63"/>
    <x v="0"/>
    <x v="0"/>
    <x v="5"/>
    <x v="0"/>
    <x v="2"/>
    <x v="3"/>
    <x v="0"/>
    <x v="10"/>
    <x v="0"/>
    <x v="63"/>
    <s v="Yes"/>
    <x v="5"/>
    <x v="0"/>
    <x v="5"/>
    <x v="63"/>
    <x v="2"/>
    <x v="1"/>
    <x v="0"/>
    <x v="0"/>
    <x v="17"/>
  </r>
  <r>
    <x v="1"/>
    <x v="50"/>
    <x v="64"/>
    <x v="1"/>
    <x v="0"/>
    <x v="3"/>
    <x v="0"/>
    <x v="3"/>
    <x v="0"/>
    <x v="0"/>
    <x v="5"/>
    <x v="0"/>
    <x v="64"/>
    <s v="Yes"/>
    <x v="3"/>
    <x v="0"/>
    <x v="3"/>
    <x v="64"/>
    <x v="2"/>
    <x v="0"/>
    <x v="0"/>
    <x v="1"/>
    <x v="18"/>
  </r>
  <r>
    <x v="4"/>
    <x v="50"/>
    <x v="65"/>
    <x v="2"/>
    <x v="0"/>
    <x v="5"/>
    <x v="0"/>
    <x v="0"/>
    <x v="4"/>
    <x v="0"/>
    <x v="10"/>
    <x v="0"/>
    <x v="65"/>
    <s v="Yes"/>
    <x v="5"/>
    <x v="0"/>
    <x v="5"/>
    <x v="65"/>
    <x v="0"/>
    <x v="2"/>
    <x v="1"/>
    <x v="1"/>
    <x v="19"/>
  </r>
  <r>
    <x v="2"/>
    <x v="51"/>
    <x v="66"/>
    <x v="0"/>
    <x v="0"/>
    <x v="5"/>
    <x v="0"/>
    <x v="1"/>
    <x v="2"/>
    <x v="0"/>
    <x v="10"/>
    <x v="0"/>
    <x v="66"/>
    <s v="Yes"/>
    <x v="5"/>
    <x v="0"/>
    <x v="5"/>
    <x v="66"/>
    <x v="0"/>
    <x v="3"/>
    <x v="0"/>
    <x v="1"/>
    <x v="20"/>
  </r>
  <r>
    <x v="0"/>
    <x v="52"/>
    <x v="67"/>
    <x v="1"/>
    <x v="0"/>
    <x v="2"/>
    <x v="0"/>
    <x v="1"/>
    <x v="5"/>
    <x v="0"/>
    <x v="2"/>
    <x v="0"/>
    <x v="67"/>
    <s v="Yes"/>
    <x v="2"/>
    <x v="0"/>
    <x v="2"/>
    <x v="67"/>
    <x v="2"/>
    <x v="2"/>
    <x v="0"/>
    <x v="0"/>
    <x v="21"/>
  </r>
  <r>
    <x v="0"/>
    <x v="53"/>
    <x v="68"/>
    <x v="2"/>
    <x v="0"/>
    <x v="5"/>
    <x v="0"/>
    <x v="2"/>
    <x v="6"/>
    <x v="0"/>
    <x v="4"/>
    <x v="0"/>
    <x v="68"/>
    <s v="Yes"/>
    <x v="5"/>
    <x v="0"/>
    <x v="5"/>
    <x v="68"/>
    <x v="1"/>
    <x v="0"/>
    <x v="0"/>
    <x v="0"/>
    <x v="22"/>
  </r>
  <r>
    <x v="4"/>
    <x v="54"/>
    <x v="69"/>
    <x v="0"/>
    <x v="0"/>
    <x v="3"/>
    <x v="0"/>
    <x v="3"/>
    <x v="7"/>
    <x v="1"/>
    <x v="4"/>
    <x v="0"/>
    <x v="69"/>
    <s v="Yes"/>
    <x v="3"/>
    <x v="0"/>
    <x v="3"/>
    <x v="69"/>
    <x v="0"/>
    <x v="0"/>
    <x v="0"/>
    <x v="0"/>
    <x v="0"/>
  </r>
  <r>
    <x v="3"/>
    <x v="55"/>
    <x v="70"/>
    <x v="1"/>
    <x v="0"/>
    <x v="5"/>
    <x v="0"/>
    <x v="0"/>
    <x v="8"/>
    <x v="0"/>
    <x v="4"/>
    <x v="0"/>
    <x v="70"/>
    <s v="Yes"/>
    <x v="5"/>
    <x v="0"/>
    <x v="5"/>
    <x v="70"/>
    <x v="1"/>
    <x v="1"/>
    <x v="0"/>
    <x v="1"/>
    <x v="1"/>
  </r>
  <r>
    <x v="1"/>
    <x v="56"/>
    <x v="71"/>
    <x v="2"/>
    <x v="0"/>
    <x v="6"/>
    <x v="0"/>
    <x v="1"/>
    <x v="3"/>
    <x v="0"/>
    <x v="11"/>
    <x v="0"/>
    <x v="71"/>
    <s v="Yes"/>
    <x v="6"/>
    <x v="0"/>
    <x v="6"/>
    <x v="71"/>
    <x v="2"/>
    <x v="0"/>
    <x v="0"/>
    <x v="1"/>
    <x v="2"/>
  </r>
  <r>
    <x v="3"/>
    <x v="57"/>
    <x v="72"/>
    <x v="0"/>
    <x v="0"/>
    <x v="2"/>
    <x v="0"/>
    <x v="1"/>
    <x v="0"/>
    <x v="0"/>
    <x v="3"/>
    <x v="0"/>
    <x v="72"/>
    <s v="Yes"/>
    <x v="2"/>
    <x v="0"/>
    <x v="2"/>
    <x v="72"/>
    <x v="1"/>
    <x v="1"/>
    <x v="0"/>
    <x v="1"/>
    <x v="3"/>
  </r>
  <r>
    <x v="2"/>
    <x v="57"/>
    <x v="73"/>
    <x v="1"/>
    <x v="0"/>
    <x v="3"/>
    <x v="0"/>
    <x v="2"/>
    <x v="1"/>
    <x v="0"/>
    <x v="4"/>
    <x v="0"/>
    <x v="73"/>
    <s v="Yes"/>
    <x v="3"/>
    <x v="0"/>
    <x v="3"/>
    <x v="73"/>
    <x v="1"/>
    <x v="2"/>
    <x v="0"/>
    <x v="1"/>
    <x v="4"/>
  </r>
  <r>
    <x v="4"/>
    <x v="57"/>
    <x v="74"/>
    <x v="2"/>
    <x v="0"/>
    <x v="6"/>
    <x v="0"/>
    <x v="3"/>
    <x v="2"/>
    <x v="0"/>
    <x v="12"/>
    <x v="0"/>
    <x v="74"/>
    <s v="Yes"/>
    <x v="6"/>
    <x v="0"/>
    <x v="6"/>
    <x v="74"/>
    <x v="1"/>
    <x v="1"/>
    <x v="0"/>
    <x v="0"/>
    <x v="5"/>
  </r>
  <r>
    <x v="2"/>
    <x v="58"/>
    <x v="75"/>
    <x v="0"/>
    <x v="1"/>
    <x v="6"/>
    <x v="0"/>
    <x v="0"/>
    <x v="3"/>
    <x v="0"/>
    <x v="12"/>
    <x v="0"/>
    <x v="75"/>
    <s v="Yes"/>
    <x v="6"/>
    <x v="0"/>
    <x v="6"/>
    <x v="75"/>
    <x v="0"/>
    <x v="1"/>
    <x v="0"/>
    <x v="0"/>
    <x v="6"/>
  </r>
  <r>
    <x v="0"/>
    <x v="59"/>
    <x v="76"/>
    <x v="1"/>
    <x v="0"/>
    <x v="6"/>
    <x v="0"/>
    <x v="1"/>
    <x v="0"/>
    <x v="0"/>
    <x v="12"/>
    <x v="0"/>
    <x v="76"/>
    <s v="Yes"/>
    <x v="6"/>
    <x v="0"/>
    <x v="6"/>
    <x v="76"/>
    <x v="1"/>
    <x v="1"/>
    <x v="0"/>
    <x v="0"/>
    <x v="7"/>
  </r>
  <r>
    <x v="0"/>
    <x v="60"/>
    <x v="77"/>
    <x v="2"/>
    <x v="0"/>
    <x v="3"/>
    <x v="0"/>
    <x v="1"/>
    <x v="4"/>
    <x v="0"/>
    <x v="4"/>
    <x v="0"/>
    <x v="77"/>
    <s v="Yes"/>
    <x v="3"/>
    <x v="0"/>
    <x v="3"/>
    <x v="77"/>
    <x v="0"/>
    <x v="2"/>
    <x v="0"/>
    <x v="0"/>
    <x v="8"/>
  </r>
  <r>
    <x v="3"/>
    <x v="61"/>
    <x v="78"/>
    <x v="0"/>
    <x v="0"/>
    <x v="6"/>
    <x v="0"/>
    <x v="2"/>
    <x v="2"/>
    <x v="0"/>
    <x v="12"/>
    <x v="0"/>
    <x v="78"/>
    <s v="Yes"/>
    <x v="6"/>
    <x v="0"/>
    <x v="6"/>
    <x v="78"/>
    <x v="2"/>
    <x v="3"/>
    <x v="0"/>
    <x v="0"/>
    <x v="9"/>
  </r>
  <r>
    <x v="1"/>
    <x v="62"/>
    <x v="79"/>
    <x v="1"/>
    <x v="0"/>
    <x v="3"/>
    <x v="0"/>
    <x v="3"/>
    <x v="5"/>
    <x v="1"/>
    <x v="4"/>
    <x v="0"/>
    <x v="79"/>
    <s v="Yes"/>
    <x v="3"/>
    <x v="0"/>
    <x v="3"/>
    <x v="79"/>
    <x v="1"/>
    <x v="0"/>
    <x v="0"/>
    <x v="0"/>
    <x v="10"/>
  </r>
  <r>
    <x v="1"/>
    <x v="63"/>
    <x v="80"/>
    <x v="2"/>
    <x v="0"/>
    <x v="6"/>
    <x v="0"/>
    <x v="0"/>
    <x v="6"/>
    <x v="0"/>
    <x v="4"/>
    <x v="0"/>
    <x v="80"/>
    <s v="Yes"/>
    <x v="6"/>
    <x v="0"/>
    <x v="6"/>
    <x v="80"/>
    <x v="1"/>
    <x v="2"/>
    <x v="2"/>
    <x v="1"/>
    <x v="11"/>
  </r>
  <r>
    <x v="3"/>
    <x v="64"/>
    <x v="81"/>
    <x v="0"/>
    <x v="0"/>
    <x v="3"/>
    <x v="0"/>
    <x v="1"/>
    <x v="7"/>
    <x v="0"/>
    <x v="4"/>
    <x v="0"/>
    <x v="81"/>
    <s v="Yes"/>
    <x v="3"/>
    <x v="0"/>
    <x v="3"/>
    <x v="81"/>
    <x v="1"/>
    <x v="3"/>
    <x v="0"/>
    <x v="1"/>
    <x v="12"/>
  </r>
  <r>
    <x v="4"/>
    <x v="64"/>
    <x v="82"/>
    <x v="1"/>
    <x v="0"/>
    <x v="6"/>
    <x v="0"/>
    <x v="1"/>
    <x v="8"/>
    <x v="0"/>
    <x v="12"/>
    <x v="0"/>
    <x v="82"/>
    <s v="Yes"/>
    <x v="6"/>
    <x v="0"/>
    <x v="6"/>
    <x v="82"/>
    <x v="1"/>
    <x v="3"/>
    <x v="0"/>
    <x v="1"/>
    <x v="13"/>
  </r>
  <r>
    <x v="2"/>
    <x v="65"/>
    <x v="83"/>
    <x v="2"/>
    <x v="0"/>
    <x v="7"/>
    <x v="0"/>
    <x v="2"/>
    <x v="3"/>
    <x v="0"/>
    <x v="8"/>
    <x v="0"/>
    <x v="83"/>
    <s v="Yes"/>
    <x v="7"/>
    <x v="0"/>
    <x v="7"/>
    <x v="83"/>
    <x v="2"/>
    <x v="1"/>
    <x v="0"/>
    <x v="0"/>
    <x v="14"/>
  </r>
  <r>
    <x v="4"/>
    <x v="66"/>
    <x v="84"/>
    <x v="0"/>
    <x v="0"/>
    <x v="3"/>
    <x v="0"/>
    <x v="3"/>
    <x v="0"/>
    <x v="0"/>
    <x v="4"/>
    <x v="0"/>
    <x v="84"/>
    <s v="Yes"/>
    <x v="3"/>
    <x v="0"/>
    <x v="3"/>
    <x v="84"/>
    <x v="1"/>
    <x v="1"/>
    <x v="0"/>
    <x v="0"/>
    <x v="15"/>
  </r>
  <r>
    <x v="0"/>
    <x v="66"/>
    <x v="85"/>
    <x v="1"/>
    <x v="0"/>
    <x v="7"/>
    <x v="0"/>
    <x v="0"/>
    <x v="1"/>
    <x v="0"/>
    <x v="8"/>
    <x v="0"/>
    <x v="85"/>
    <s v="Yes"/>
    <x v="7"/>
    <x v="0"/>
    <x v="7"/>
    <x v="85"/>
    <x v="1"/>
    <x v="1"/>
    <x v="0"/>
    <x v="1"/>
    <x v="16"/>
  </r>
  <r>
    <x v="1"/>
    <x v="67"/>
    <x v="86"/>
    <x v="2"/>
    <x v="0"/>
    <x v="4"/>
    <x v="0"/>
    <x v="1"/>
    <x v="2"/>
    <x v="0"/>
    <x v="4"/>
    <x v="0"/>
    <x v="86"/>
    <s v="Yes"/>
    <x v="4"/>
    <x v="0"/>
    <x v="4"/>
    <x v="86"/>
    <x v="2"/>
    <x v="1"/>
    <x v="2"/>
    <x v="0"/>
    <x v="17"/>
  </r>
  <r>
    <x v="3"/>
    <x v="68"/>
    <x v="87"/>
    <x v="0"/>
    <x v="0"/>
    <x v="7"/>
    <x v="0"/>
    <x v="1"/>
    <x v="3"/>
    <x v="0"/>
    <x v="8"/>
    <x v="0"/>
    <x v="87"/>
    <s v="Yes"/>
    <x v="7"/>
    <x v="0"/>
    <x v="7"/>
    <x v="87"/>
    <x v="2"/>
    <x v="3"/>
    <x v="0"/>
    <x v="1"/>
    <x v="18"/>
  </r>
  <r>
    <x v="1"/>
    <x v="69"/>
    <x v="88"/>
    <x v="1"/>
    <x v="0"/>
    <x v="7"/>
    <x v="0"/>
    <x v="2"/>
    <x v="0"/>
    <x v="0"/>
    <x v="10"/>
    <x v="0"/>
    <x v="88"/>
    <s v="Yes"/>
    <x v="7"/>
    <x v="0"/>
    <x v="7"/>
    <x v="88"/>
    <x v="0"/>
    <x v="3"/>
    <x v="0"/>
    <x v="1"/>
    <x v="19"/>
  </r>
  <r>
    <x v="4"/>
    <x v="70"/>
    <x v="89"/>
    <x v="2"/>
    <x v="0"/>
    <x v="4"/>
    <x v="0"/>
    <x v="3"/>
    <x v="4"/>
    <x v="1"/>
    <x v="8"/>
    <x v="0"/>
    <x v="89"/>
    <s v="Yes"/>
    <x v="4"/>
    <x v="0"/>
    <x v="4"/>
    <x v="89"/>
    <x v="0"/>
    <x v="3"/>
    <x v="0"/>
    <x v="1"/>
    <x v="20"/>
  </r>
  <r>
    <x v="4"/>
    <x v="70"/>
    <x v="90"/>
    <x v="0"/>
    <x v="0"/>
    <x v="7"/>
    <x v="0"/>
    <x v="0"/>
    <x v="2"/>
    <x v="0"/>
    <x v="10"/>
    <x v="0"/>
    <x v="90"/>
    <s v="Yes"/>
    <x v="7"/>
    <x v="0"/>
    <x v="7"/>
    <x v="90"/>
    <x v="2"/>
    <x v="3"/>
    <x v="0"/>
    <x v="0"/>
    <x v="21"/>
  </r>
  <r>
    <x v="2"/>
    <x v="71"/>
    <x v="91"/>
    <x v="1"/>
    <x v="0"/>
    <x v="3"/>
    <x v="0"/>
    <x v="1"/>
    <x v="5"/>
    <x v="0"/>
    <x v="5"/>
    <x v="0"/>
    <x v="91"/>
    <s v="Yes"/>
    <x v="3"/>
    <x v="0"/>
    <x v="3"/>
    <x v="91"/>
    <x v="1"/>
    <x v="3"/>
    <x v="0"/>
    <x v="0"/>
    <x v="22"/>
  </r>
  <r>
    <x v="2"/>
    <x v="72"/>
    <x v="92"/>
    <x v="2"/>
    <x v="0"/>
    <x v="7"/>
    <x v="0"/>
    <x v="1"/>
    <x v="6"/>
    <x v="0"/>
    <x v="10"/>
    <x v="0"/>
    <x v="92"/>
    <s v="Yes"/>
    <x v="7"/>
    <x v="0"/>
    <x v="7"/>
    <x v="92"/>
    <x v="0"/>
    <x v="3"/>
    <x v="1"/>
    <x v="0"/>
    <x v="0"/>
  </r>
  <r>
    <x v="0"/>
    <x v="73"/>
    <x v="93"/>
    <x v="0"/>
    <x v="0"/>
    <x v="7"/>
    <x v="0"/>
    <x v="2"/>
    <x v="7"/>
    <x v="0"/>
    <x v="10"/>
    <x v="0"/>
    <x v="93"/>
    <s v="Yes"/>
    <x v="7"/>
    <x v="0"/>
    <x v="7"/>
    <x v="93"/>
    <x v="1"/>
    <x v="1"/>
    <x v="0"/>
    <x v="1"/>
    <x v="1"/>
  </r>
  <r>
    <x v="2"/>
    <x v="74"/>
    <x v="94"/>
    <x v="1"/>
    <x v="1"/>
    <x v="4"/>
    <x v="0"/>
    <x v="3"/>
    <x v="8"/>
    <x v="0"/>
    <x v="8"/>
    <x v="0"/>
    <x v="94"/>
    <s v="Yes"/>
    <x v="4"/>
    <x v="0"/>
    <x v="4"/>
    <x v="94"/>
    <x v="2"/>
    <x v="0"/>
    <x v="0"/>
    <x v="1"/>
    <x v="2"/>
  </r>
  <r>
    <x v="3"/>
    <x v="75"/>
    <x v="95"/>
    <x v="2"/>
    <x v="0"/>
    <x v="7"/>
    <x v="0"/>
    <x v="0"/>
    <x v="3"/>
    <x v="0"/>
    <x v="10"/>
    <x v="0"/>
    <x v="95"/>
    <s v="Yes"/>
    <x v="7"/>
    <x v="0"/>
    <x v="7"/>
    <x v="95"/>
    <x v="1"/>
    <x v="0"/>
    <x v="1"/>
    <x v="1"/>
    <x v="3"/>
  </r>
  <r>
    <x v="0"/>
    <x v="76"/>
    <x v="96"/>
    <x v="0"/>
    <x v="0"/>
    <x v="3"/>
    <x v="0"/>
    <x v="1"/>
    <x v="0"/>
    <x v="0"/>
    <x v="4"/>
    <x v="0"/>
    <x v="96"/>
    <s v="Yes"/>
    <x v="3"/>
    <x v="0"/>
    <x v="3"/>
    <x v="96"/>
    <x v="1"/>
    <x v="3"/>
    <x v="0"/>
    <x v="1"/>
    <x v="4"/>
  </r>
  <r>
    <x v="1"/>
    <x v="76"/>
    <x v="97"/>
    <x v="1"/>
    <x v="0"/>
    <x v="8"/>
    <x v="0"/>
    <x v="1"/>
    <x v="1"/>
    <x v="0"/>
    <x v="13"/>
    <x v="0"/>
    <x v="97"/>
    <s v="Yes"/>
    <x v="8"/>
    <x v="0"/>
    <x v="8"/>
    <x v="97"/>
    <x v="1"/>
    <x v="0"/>
    <x v="0"/>
    <x v="0"/>
    <x v="5"/>
  </r>
  <r>
    <x v="0"/>
    <x v="77"/>
    <x v="98"/>
    <x v="2"/>
    <x v="0"/>
    <x v="4"/>
    <x v="0"/>
    <x v="2"/>
    <x v="2"/>
    <x v="0"/>
    <x v="8"/>
    <x v="0"/>
    <x v="98"/>
    <s v="Yes"/>
    <x v="4"/>
    <x v="0"/>
    <x v="4"/>
    <x v="98"/>
    <x v="0"/>
    <x v="2"/>
    <x v="1"/>
    <x v="0"/>
    <x v="6"/>
  </r>
  <r>
    <x v="4"/>
    <x v="77"/>
    <x v="99"/>
    <x v="0"/>
    <x v="0"/>
    <x v="8"/>
    <x v="0"/>
    <x v="3"/>
    <x v="3"/>
    <x v="1"/>
    <x v="13"/>
    <x v="0"/>
    <x v="99"/>
    <s v="Yes"/>
    <x v="8"/>
    <x v="0"/>
    <x v="8"/>
    <x v="99"/>
    <x v="1"/>
    <x v="3"/>
    <x v="0"/>
    <x v="0"/>
    <x v="7"/>
  </r>
  <r>
    <x v="2"/>
    <x v="78"/>
    <x v="100"/>
    <x v="1"/>
    <x v="0"/>
    <x v="8"/>
    <x v="0"/>
    <x v="0"/>
    <x v="0"/>
    <x v="0"/>
    <x v="13"/>
    <x v="0"/>
    <x v="100"/>
    <s v="Yes"/>
    <x v="8"/>
    <x v="0"/>
    <x v="8"/>
    <x v="100"/>
    <x v="0"/>
    <x v="0"/>
    <x v="1"/>
    <x v="0"/>
    <x v="8"/>
  </r>
  <r>
    <x v="0"/>
    <x v="79"/>
    <x v="101"/>
    <x v="2"/>
    <x v="0"/>
    <x v="8"/>
    <x v="0"/>
    <x v="1"/>
    <x v="4"/>
    <x v="0"/>
    <x v="13"/>
    <x v="0"/>
    <x v="101"/>
    <s v="Yes"/>
    <x v="8"/>
    <x v="0"/>
    <x v="8"/>
    <x v="101"/>
    <x v="2"/>
    <x v="1"/>
    <x v="2"/>
    <x v="0"/>
    <x v="9"/>
  </r>
  <r>
    <x v="3"/>
    <x v="80"/>
    <x v="102"/>
    <x v="0"/>
    <x v="0"/>
    <x v="3"/>
    <x v="0"/>
    <x v="1"/>
    <x v="2"/>
    <x v="0"/>
    <x v="4"/>
    <x v="0"/>
    <x v="102"/>
    <s v="Yes"/>
    <x v="3"/>
    <x v="0"/>
    <x v="3"/>
    <x v="102"/>
    <x v="1"/>
    <x v="2"/>
    <x v="0"/>
    <x v="0"/>
    <x v="10"/>
  </r>
  <r>
    <x v="3"/>
    <x v="80"/>
    <x v="103"/>
    <x v="1"/>
    <x v="0"/>
    <x v="4"/>
    <x v="0"/>
    <x v="2"/>
    <x v="5"/>
    <x v="0"/>
    <x v="4"/>
    <x v="0"/>
    <x v="103"/>
    <s v="Yes"/>
    <x v="4"/>
    <x v="0"/>
    <x v="4"/>
    <x v="103"/>
    <x v="1"/>
    <x v="2"/>
    <x v="1"/>
    <x v="1"/>
    <x v="11"/>
  </r>
  <r>
    <x v="3"/>
    <x v="81"/>
    <x v="104"/>
    <x v="2"/>
    <x v="0"/>
    <x v="8"/>
    <x v="0"/>
    <x v="3"/>
    <x v="6"/>
    <x v="0"/>
    <x v="1"/>
    <x v="0"/>
    <x v="104"/>
    <s v="No"/>
    <x v="8"/>
    <x v="1"/>
    <x v="8"/>
    <x v="104"/>
    <x v="1"/>
    <x v="0"/>
    <x v="1"/>
    <x v="1"/>
    <x v="12"/>
  </r>
  <r>
    <x v="1"/>
    <x v="82"/>
    <x v="105"/>
    <x v="0"/>
    <x v="0"/>
    <x v="8"/>
    <x v="0"/>
    <x v="0"/>
    <x v="7"/>
    <x v="0"/>
    <x v="14"/>
    <x v="0"/>
    <x v="105"/>
    <s v="Yes"/>
    <x v="8"/>
    <x v="0"/>
    <x v="8"/>
    <x v="105"/>
    <x v="1"/>
    <x v="0"/>
    <x v="0"/>
    <x v="1"/>
    <x v="13"/>
  </r>
  <r>
    <x v="1"/>
    <x v="83"/>
    <x v="106"/>
    <x v="1"/>
    <x v="0"/>
    <x v="4"/>
    <x v="0"/>
    <x v="1"/>
    <x v="8"/>
    <x v="0"/>
    <x v="4"/>
    <x v="0"/>
    <x v="106"/>
    <s v="Yes"/>
    <x v="4"/>
    <x v="0"/>
    <x v="4"/>
    <x v="106"/>
    <x v="2"/>
    <x v="1"/>
    <x v="1"/>
    <x v="0"/>
    <x v="14"/>
  </r>
  <r>
    <x v="4"/>
    <x v="83"/>
    <x v="107"/>
    <x v="2"/>
    <x v="0"/>
    <x v="8"/>
    <x v="0"/>
    <x v="1"/>
    <x v="3"/>
    <x v="0"/>
    <x v="14"/>
    <x v="0"/>
    <x v="107"/>
    <s v="Yes"/>
    <x v="8"/>
    <x v="0"/>
    <x v="8"/>
    <x v="107"/>
    <x v="1"/>
    <x v="1"/>
    <x v="1"/>
    <x v="0"/>
    <x v="15"/>
  </r>
  <r>
    <x v="1"/>
    <x v="84"/>
    <x v="108"/>
    <x v="0"/>
    <x v="0"/>
    <x v="3"/>
    <x v="0"/>
    <x v="2"/>
    <x v="0"/>
    <x v="0"/>
    <x v="4"/>
    <x v="0"/>
    <x v="108"/>
    <s v="Yes"/>
    <x v="3"/>
    <x v="0"/>
    <x v="3"/>
    <x v="108"/>
    <x v="1"/>
    <x v="2"/>
    <x v="0"/>
    <x v="1"/>
    <x v="16"/>
  </r>
  <r>
    <x v="2"/>
    <x v="84"/>
    <x v="109"/>
    <x v="1"/>
    <x v="0"/>
    <x v="8"/>
    <x v="0"/>
    <x v="3"/>
    <x v="1"/>
    <x v="1"/>
    <x v="10"/>
    <x v="0"/>
    <x v="109"/>
    <s v="Yes"/>
    <x v="8"/>
    <x v="0"/>
    <x v="8"/>
    <x v="109"/>
    <x v="2"/>
    <x v="1"/>
    <x v="0"/>
    <x v="0"/>
    <x v="17"/>
  </r>
  <r>
    <x v="0"/>
    <x v="85"/>
    <x v="110"/>
    <x v="2"/>
    <x v="0"/>
    <x v="9"/>
    <x v="0"/>
    <x v="0"/>
    <x v="2"/>
    <x v="0"/>
    <x v="10"/>
    <x v="0"/>
    <x v="110"/>
    <s v="Yes"/>
    <x v="9"/>
    <x v="0"/>
    <x v="9"/>
    <x v="110"/>
    <x v="2"/>
    <x v="0"/>
    <x v="1"/>
    <x v="1"/>
    <x v="18"/>
  </r>
  <r>
    <x v="4"/>
    <x v="86"/>
    <x v="111"/>
    <x v="0"/>
    <x v="0"/>
    <x v="4"/>
    <x v="0"/>
    <x v="1"/>
    <x v="3"/>
    <x v="0"/>
    <x v="10"/>
    <x v="0"/>
    <x v="111"/>
    <s v="Yes"/>
    <x v="4"/>
    <x v="0"/>
    <x v="4"/>
    <x v="111"/>
    <x v="0"/>
    <x v="2"/>
    <x v="0"/>
    <x v="1"/>
    <x v="19"/>
  </r>
  <r>
    <x v="3"/>
    <x v="87"/>
    <x v="112"/>
    <x v="1"/>
    <x v="0"/>
    <x v="9"/>
    <x v="0"/>
    <x v="1"/>
    <x v="0"/>
    <x v="0"/>
    <x v="12"/>
    <x v="0"/>
    <x v="112"/>
    <s v="Yes"/>
    <x v="9"/>
    <x v="0"/>
    <x v="9"/>
    <x v="112"/>
    <x v="0"/>
    <x v="2"/>
    <x v="0"/>
    <x v="1"/>
    <x v="20"/>
  </r>
  <r>
    <x v="1"/>
    <x v="88"/>
    <x v="113"/>
    <x v="2"/>
    <x v="1"/>
    <x v="9"/>
    <x v="0"/>
    <x v="2"/>
    <x v="4"/>
    <x v="0"/>
    <x v="15"/>
    <x v="0"/>
    <x v="113"/>
    <s v="Yes"/>
    <x v="9"/>
    <x v="0"/>
    <x v="9"/>
    <x v="113"/>
    <x v="2"/>
    <x v="0"/>
    <x v="2"/>
    <x v="0"/>
    <x v="21"/>
  </r>
  <r>
    <x v="4"/>
    <x v="89"/>
    <x v="114"/>
    <x v="0"/>
    <x v="0"/>
    <x v="3"/>
    <x v="0"/>
    <x v="3"/>
    <x v="2"/>
    <x v="0"/>
    <x v="4"/>
    <x v="0"/>
    <x v="114"/>
    <s v="Yes"/>
    <x v="3"/>
    <x v="0"/>
    <x v="3"/>
    <x v="114"/>
    <x v="1"/>
    <x v="0"/>
    <x v="0"/>
    <x v="0"/>
    <x v="22"/>
  </r>
  <r>
    <x v="2"/>
    <x v="90"/>
    <x v="115"/>
    <x v="1"/>
    <x v="0"/>
    <x v="4"/>
    <x v="0"/>
    <x v="0"/>
    <x v="5"/>
    <x v="0"/>
    <x v="8"/>
    <x v="0"/>
    <x v="115"/>
    <s v="Yes"/>
    <x v="4"/>
    <x v="0"/>
    <x v="4"/>
    <x v="115"/>
    <x v="0"/>
    <x v="2"/>
    <x v="0"/>
    <x v="0"/>
    <x v="0"/>
  </r>
  <r>
    <x v="4"/>
    <x v="90"/>
    <x v="116"/>
    <x v="2"/>
    <x v="0"/>
    <x v="9"/>
    <x v="0"/>
    <x v="1"/>
    <x v="6"/>
    <x v="0"/>
    <x v="15"/>
    <x v="0"/>
    <x v="116"/>
    <s v="Yes"/>
    <x v="9"/>
    <x v="0"/>
    <x v="9"/>
    <x v="116"/>
    <x v="1"/>
    <x v="1"/>
    <x v="2"/>
    <x v="1"/>
    <x v="1"/>
  </r>
  <r>
    <x v="2"/>
    <x v="91"/>
    <x v="117"/>
    <x v="0"/>
    <x v="0"/>
    <x v="9"/>
    <x v="0"/>
    <x v="1"/>
    <x v="7"/>
    <x v="0"/>
    <x v="15"/>
    <x v="0"/>
    <x v="117"/>
    <s v="Yes"/>
    <x v="9"/>
    <x v="0"/>
    <x v="9"/>
    <x v="117"/>
    <x v="2"/>
    <x v="3"/>
    <x v="0"/>
    <x v="1"/>
    <x v="2"/>
  </r>
  <r>
    <x v="1"/>
    <x v="92"/>
    <x v="118"/>
    <x v="1"/>
    <x v="0"/>
    <x v="9"/>
    <x v="0"/>
    <x v="2"/>
    <x v="8"/>
    <x v="0"/>
    <x v="16"/>
    <x v="0"/>
    <x v="118"/>
    <s v="Yes"/>
    <x v="9"/>
    <x v="0"/>
    <x v="9"/>
    <x v="118"/>
    <x v="1"/>
    <x v="3"/>
    <x v="0"/>
    <x v="1"/>
    <x v="3"/>
  </r>
  <r>
    <x v="0"/>
    <x v="93"/>
    <x v="119"/>
    <x v="2"/>
    <x v="0"/>
    <x v="4"/>
    <x v="0"/>
    <x v="3"/>
    <x v="3"/>
    <x v="1"/>
    <x v="6"/>
    <x v="0"/>
    <x v="119"/>
    <s v="Yes"/>
    <x v="4"/>
    <x v="0"/>
    <x v="4"/>
    <x v="119"/>
    <x v="1"/>
    <x v="2"/>
    <x v="1"/>
    <x v="1"/>
    <x v="4"/>
  </r>
  <r>
    <x v="2"/>
    <x v="94"/>
    <x v="120"/>
    <x v="0"/>
    <x v="0"/>
    <x v="4"/>
    <x v="0"/>
    <x v="0"/>
    <x v="0"/>
    <x v="0"/>
    <x v="1"/>
    <x v="0"/>
    <x v="120"/>
    <s v="No"/>
    <x v="4"/>
    <x v="1"/>
    <x v="4"/>
    <x v="120"/>
    <x v="1"/>
    <x v="3"/>
    <x v="0"/>
    <x v="0"/>
    <x v="5"/>
  </r>
  <r>
    <x v="4"/>
    <x v="94"/>
    <x v="121"/>
    <x v="1"/>
    <x v="0"/>
    <x v="9"/>
    <x v="0"/>
    <x v="1"/>
    <x v="1"/>
    <x v="0"/>
    <x v="15"/>
    <x v="0"/>
    <x v="121"/>
    <s v="Yes"/>
    <x v="9"/>
    <x v="0"/>
    <x v="9"/>
    <x v="121"/>
    <x v="0"/>
    <x v="3"/>
    <x v="0"/>
    <x v="0"/>
    <x v="6"/>
  </r>
  <r>
    <x v="2"/>
    <x v="95"/>
    <x v="122"/>
    <x v="2"/>
    <x v="0"/>
    <x v="9"/>
    <x v="0"/>
    <x v="1"/>
    <x v="2"/>
    <x v="0"/>
    <x v="8"/>
    <x v="0"/>
    <x v="122"/>
    <s v="Yes"/>
    <x v="9"/>
    <x v="0"/>
    <x v="9"/>
    <x v="122"/>
    <x v="1"/>
    <x v="1"/>
    <x v="2"/>
    <x v="0"/>
    <x v="7"/>
  </r>
  <r>
    <x v="3"/>
    <x v="96"/>
    <x v="123"/>
    <x v="0"/>
    <x v="0"/>
    <x v="5"/>
    <x v="0"/>
    <x v="2"/>
    <x v="3"/>
    <x v="0"/>
    <x v="4"/>
    <x v="0"/>
    <x v="123"/>
    <s v="Yes"/>
    <x v="5"/>
    <x v="0"/>
    <x v="5"/>
    <x v="123"/>
    <x v="0"/>
    <x v="0"/>
    <x v="0"/>
    <x v="0"/>
    <x v="8"/>
  </r>
  <r>
    <x v="0"/>
    <x v="96"/>
    <x v="124"/>
    <x v="1"/>
    <x v="0"/>
    <x v="9"/>
    <x v="0"/>
    <x v="3"/>
    <x v="0"/>
    <x v="0"/>
    <x v="8"/>
    <x v="0"/>
    <x v="124"/>
    <s v="Yes"/>
    <x v="9"/>
    <x v="0"/>
    <x v="9"/>
    <x v="124"/>
    <x v="2"/>
    <x v="2"/>
    <x v="2"/>
    <x v="0"/>
    <x v="9"/>
  </r>
  <r>
    <x v="3"/>
    <x v="97"/>
    <x v="125"/>
    <x v="2"/>
    <x v="0"/>
    <x v="9"/>
    <x v="0"/>
    <x v="0"/>
    <x v="4"/>
    <x v="0"/>
    <x v="17"/>
    <x v="0"/>
    <x v="125"/>
    <s v="Yes"/>
    <x v="9"/>
    <x v="0"/>
    <x v="9"/>
    <x v="125"/>
    <x v="1"/>
    <x v="3"/>
    <x v="2"/>
    <x v="0"/>
    <x v="10"/>
  </r>
  <r>
    <x v="0"/>
    <x v="98"/>
    <x v="126"/>
    <x v="0"/>
    <x v="0"/>
    <x v="4"/>
    <x v="0"/>
    <x v="1"/>
    <x v="2"/>
    <x v="0"/>
    <x v="8"/>
    <x v="0"/>
    <x v="126"/>
    <s v="Yes"/>
    <x v="4"/>
    <x v="0"/>
    <x v="4"/>
    <x v="126"/>
    <x v="1"/>
    <x v="1"/>
    <x v="0"/>
    <x v="1"/>
    <x v="11"/>
  </r>
  <r>
    <x v="1"/>
    <x v="99"/>
    <x v="127"/>
    <x v="1"/>
    <x v="0"/>
    <x v="10"/>
    <x v="0"/>
    <x v="1"/>
    <x v="5"/>
    <x v="0"/>
    <x v="17"/>
    <x v="0"/>
    <x v="127"/>
    <s v="Yes"/>
    <x v="10"/>
    <x v="0"/>
    <x v="10"/>
    <x v="127"/>
    <x v="1"/>
    <x v="1"/>
    <x v="2"/>
    <x v="1"/>
    <x v="12"/>
  </r>
  <r>
    <x v="1"/>
    <x v="100"/>
    <x v="128"/>
    <x v="2"/>
    <x v="0"/>
    <x v="5"/>
    <x v="0"/>
    <x v="2"/>
    <x v="6"/>
    <x v="0"/>
    <x v="5"/>
    <x v="0"/>
    <x v="128"/>
    <s v="Yes"/>
    <x v="5"/>
    <x v="0"/>
    <x v="5"/>
    <x v="128"/>
    <x v="1"/>
    <x v="0"/>
    <x v="2"/>
    <x v="1"/>
    <x v="13"/>
  </r>
  <r>
    <x v="4"/>
    <x v="101"/>
    <x v="129"/>
    <x v="0"/>
    <x v="0"/>
    <x v="10"/>
    <x v="0"/>
    <x v="3"/>
    <x v="7"/>
    <x v="1"/>
    <x v="17"/>
    <x v="0"/>
    <x v="129"/>
    <s v="Yes"/>
    <x v="10"/>
    <x v="0"/>
    <x v="10"/>
    <x v="129"/>
    <x v="2"/>
    <x v="2"/>
    <x v="0"/>
    <x v="0"/>
    <x v="14"/>
  </r>
  <r>
    <x v="2"/>
    <x v="102"/>
    <x v="130"/>
    <x v="1"/>
    <x v="0"/>
    <x v="11"/>
    <x v="0"/>
    <x v="0"/>
    <x v="8"/>
    <x v="0"/>
    <x v="18"/>
    <x v="0"/>
    <x v="130"/>
    <s v="Yes"/>
    <x v="11"/>
    <x v="0"/>
    <x v="11"/>
    <x v="130"/>
    <x v="1"/>
    <x v="3"/>
    <x v="2"/>
    <x v="0"/>
    <x v="15"/>
  </r>
  <r>
    <x v="3"/>
    <x v="103"/>
    <x v="131"/>
    <x v="2"/>
    <x v="0"/>
    <x v="4"/>
    <x v="0"/>
    <x v="1"/>
    <x v="3"/>
    <x v="0"/>
    <x v="8"/>
    <x v="0"/>
    <x v="131"/>
    <s v="Yes"/>
    <x v="4"/>
    <x v="0"/>
    <x v="4"/>
    <x v="131"/>
    <x v="1"/>
    <x v="0"/>
    <x v="2"/>
    <x v="1"/>
    <x v="16"/>
  </r>
  <r>
    <x v="4"/>
    <x v="103"/>
    <x v="132"/>
    <x v="0"/>
    <x v="1"/>
    <x v="5"/>
    <x v="0"/>
    <x v="1"/>
    <x v="0"/>
    <x v="0"/>
    <x v="5"/>
    <x v="0"/>
    <x v="132"/>
    <s v="Yes"/>
    <x v="5"/>
    <x v="0"/>
    <x v="5"/>
    <x v="132"/>
    <x v="2"/>
    <x v="0"/>
    <x v="0"/>
    <x v="0"/>
    <x v="17"/>
  </r>
  <r>
    <x v="0"/>
    <x v="103"/>
    <x v="133"/>
    <x v="1"/>
    <x v="0"/>
    <x v="11"/>
    <x v="0"/>
    <x v="2"/>
    <x v="1"/>
    <x v="0"/>
    <x v="18"/>
    <x v="0"/>
    <x v="133"/>
    <s v="Yes"/>
    <x v="11"/>
    <x v="0"/>
    <x v="11"/>
    <x v="133"/>
    <x v="2"/>
    <x v="0"/>
    <x v="1"/>
    <x v="1"/>
    <x v="18"/>
  </r>
  <r>
    <x v="3"/>
    <x v="104"/>
    <x v="134"/>
    <x v="2"/>
    <x v="0"/>
    <x v="11"/>
    <x v="0"/>
    <x v="3"/>
    <x v="2"/>
    <x v="0"/>
    <x v="18"/>
    <x v="0"/>
    <x v="134"/>
    <s v="Yes"/>
    <x v="11"/>
    <x v="0"/>
    <x v="11"/>
    <x v="134"/>
    <x v="0"/>
    <x v="3"/>
    <x v="2"/>
    <x v="1"/>
    <x v="19"/>
  </r>
  <r>
    <x v="1"/>
    <x v="105"/>
    <x v="135"/>
    <x v="0"/>
    <x v="0"/>
    <x v="11"/>
    <x v="0"/>
    <x v="0"/>
    <x v="3"/>
    <x v="0"/>
    <x v="19"/>
    <x v="0"/>
    <x v="135"/>
    <s v="Yes"/>
    <x v="11"/>
    <x v="0"/>
    <x v="11"/>
    <x v="135"/>
    <x v="0"/>
    <x v="2"/>
    <x v="0"/>
    <x v="1"/>
    <x v="20"/>
  </r>
  <r>
    <x v="2"/>
    <x v="106"/>
    <x v="136"/>
    <x v="1"/>
    <x v="0"/>
    <x v="5"/>
    <x v="0"/>
    <x v="1"/>
    <x v="0"/>
    <x v="0"/>
    <x v="5"/>
    <x v="0"/>
    <x v="136"/>
    <s v="Yes"/>
    <x v="5"/>
    <x v="0"/>
    <x v="5"/>
    <x v="136"/>
    <x v="2"/>
    <x v="1"/>
    <x v="1"/>
    <x v="0"/>
    <x v="21"/>
  </r>
  <r>
    <x v="4"/>
    <x v="107"/>
    <x v="137"/>
    <x v="2"/>
    <x v="0"/>
    <x v="11"/>
    <x v="0"/>
    <x v="1"/>
    <x v="4"/>
    <x v="0"/>
    <x v="19"/>
    <x v="0"/>
    <x v="137"/>
    <s v="Yes"/>
    <x v="11"/>
    <x v="0"/>
    <x v="11"/>
    <x v="137"/>
    <x v="1"/>
    <x v="1"/>
    <x v="2"/>
    <x v="0"/>
    <x v="22"/>
  </r>
  <r>
    <x v="1"/>
    <x v="108"/>
    <x v="138"/>
    <x v="0"/>
    <x v="0"/>
    <x v="4"/>
    <x v="0"/>
    <x v="2"/>
    <x v="2"/>
    <x v="0"/>
    <x v="1"/>
    <x v="0"/>
    <x v="138"/>
    <s v="No"/>
    <x v="4"/>
    <x v="1"/>
    <x v="4"/>
    <x v="138"/>
    <x v="0"/>
    <x v="2"/>
    <x v="0"/>
    <x v="0"/>
    <x v="0"/>
  </r>
  <r>
    <x v="2"/>
    <x v="109"/>
    <x v="139"/>
    <x v="1"/>
    <x v="0"/>
    <x v="11"/>
    <x v="0"/>
    <x v="3"/>
    <x v="5"/>
    <x v="1"/>
    <x v="19"/>
    <x v="0"/>
    <x v="139"/>
    <s v="Yes"/>
    <x v="11"/>
    <x v="0"/>
    <x v="11"/>
    <x v="139"/>
    <x v="1"/>
    <x v="0"/>
    <x v="1"/>
    <x v="1"/>
    <x v="1"/>
  </r>
  <r>
    <x v="0"/>
    <x v="110"/>
    <x v="140"/>
    <x v="2"/>
    <x v="0"/>
    <x v="5"/>
    <x v="0"/>
    <x v="0"/>
    <x v="6"/>
    <x v="0"/>
    <x v="4"/>
    <x v="0"/>
    <x v="140"/>
    <s v="Yes"/>
    <x v="5"/>
    <x v="0"/>
    <x v="5"/>
    <x v="140"/>
    <x v="2"/>
    <x v="1"/>
    <x v="2"/>
    <x v="1"/>
    <x v="2"/>
  </r>
  <r>
    <x v="2"/>
    <x v="110"/>
    <x v="141"/>
    <x v="0"/>
    <x v="0"/>
    <x v="12"/>
    <x v="0"/>
    <x v="1"/>
    <x v="7"/>
    <x v="0"/>
    <x v="16"/>
    <x v="0"/>
    <x v="141"/>
    <s v="Yes"/>
    <x v="12"/>
    <x v="0"/>
    <x v="12"/>
    <x v="141"/>
    <x v="1"/>
    <x v="1"/>
    <x v="0"/>
    <x v="1"/>
    <x v="3"/>
  </r>
  <r>
    <x v="0"/>
    <x v="111"/>
    <x v="142"/>
    <x v="1"/>
    <x v="0"/>
    <x v="12"/>
    <x v="0"/>
    <x v="1"/>
    <x v="8"/>
    <x v="0"/>
    <x v="17"/>
    <x v="0"/>
    <x v="142"/>
    <s v="Yes"/>
    <x v="12"/>
    <x v="0"/>
    <x v="12"/>
    <x v="142"/>
    <x v="1"/>
    <x v="2"/>
    <x v="1"/>
    <x v="1"/>
    <x v="4"/>
  </r>
  <r>
    <x v="4"/>
    <x v="112"/>
    <x v="143"/>
    <x v="2"/>
    <x v="0"/>
    <x v="4"/>
    <x v="0"/>
    <x v="2"/>
    <x v="3"/>
    <x v="0"/>
    <x v="4"/>
    <x v="0"/>
    <x v="143"/>
    <s v="Yes"/>
    <x v="4"/>
    <x v="0"/>
    <x v="4"/>
    <x v="143"/>
    <x v="1"/>
    <x v="0"/>
    <x v="2"/>
    <x v="0"/>
    <x v="5"/>
  </r>
  <r>
    <x v="3"/>
    <x v="112"/>
    <x v="144"/>
    <x v="0"/>
    <x v="0"/>
    <x v="12"/>
    <x v="0"/>
    <x v="3"/>
    <x v="0"/>
    <x v="0"/>
    <x v="20"/>
    <x v="0"/>
    <x v="144"/>
    <s v="Yes"/>
    <x v="12"/>
    <x v="0"/>
    <x v="12"/>
    <x v="144"/>
    <x v="0"/>
    <x v="3"/>
    <x v="0"/>
    <x v="0"/>
    <x v="6"/>
  </r>
  <r>
    <x v="3"/>
    <x v="113"/>
    <x v="145"/>
    <x v="1"/>
    <x v="0"/>
    <x v="5"/>
    <x v="0"/>
    <x v="0"/>
    <x v="1"/>
    <x v="0"/>
    <x v="4"/>
    <x v="0"/>
    <x v="145"/>
    <s v="Yes"/>
    <x v="5"/>
    <x v="0"/>
    <x v="5"/>
    <x v="145"/>
    <x v="1"/>
    <x v="2"/>
    <x v="2"/>
    <x v="0"/>
    <x v="7"/>
  </r>
  <r>
    <x v="1"/>
    <x v="114"/>
    <x v="146"/>
    <x v="2"/>
    <x v="0"/>
    <x v="12"/>
    <x v="0"/>
    <x v="1"/>
    <x v="2"/>
    <x v="0"/>
    <x v="19"/>
    <x v="0"/>
    <x v="146"/>
    <s v="Yes"/>
    <x v="12"/>
    <x v="0"/>
    <x v="12"/>
    <x v="146"/>
    <x v="0"/>
    <x v="2"/>
    <x v="2"/>
    <x v="0"/>
    <x v="8"/>
  </r>
  <r>
    <x v="4"/>
    <x v="115"/>
    <x v="147"/>
    <x v="0"/>
    <x v="0"/>
    <x v="13"/>
    <x v="0"/>
    <x v="1"/>
    <x v="3"/>
    <x v="0"/>
    <x v="18"/>
    <x v="0"/>
    <x v="147"/>
    <s v="Yes"/>
    <x v="13"/>
    <x v="0"/>
    <x v="13"/>
    <x v="147"/>
    <x v="2"/>
    <x v="3"/>
    <x v="0"/>
    <x v="0"/>
    <x v="9"/>
  </r>
  <r>
    <x v="1"/>
    <x v="116"/>
    <x v="148"/>
    <x v="1"/>
    <x v="0"/>
    <x v="5"/>
    <x v="0"/>
    <x v="2"/>
    <x v="0"/>
    <x v="0"/>
    <x v="10"/>
    <x v="0"/>
    <x v="148"/>
    <s v="Yes"/>
    <x v="5"/>
    <x v="0"/>
    <x v="5"/>
    <x v="148"/>
    <x v="1"/>
    <x v="3"/>
    <x v="1"/>
    <x v="0"/>
    <x v="10"/>
  </r>
  <r>
    <x v="2"/>
    <x v="116"/>
    <x v="149"/>
    <x v="2"/>
    <x v="0"/>
    <x v="13"/>
    <x v="0"/>
    <x v="3"/>
    <x v="4"/>
    <x v="1"/>
    <x v="16"/>
    <x v="0"/>
    <x v="149"/>
    <s v="Yes"/>
    <x v="13"/>
    <x v="0"/>
    <x v="13"/>
    <x v="149"/>
    <x v="1"/>
    <x v="0"/>
    <x v="2"/>
    <x v="1"/>
    <x v="11"/>
  </r>
  <r>
    <x v="2"/>
    <x v="117"/>
    <x v="150"/>
    <x v="0"/>
    <x v="0"/>
    <x v="4"/>
    <x v="0"/>
    <x v="0"/>
    <x v="2"/>
    <x v="0"/>
    <x v="4"/>
    <x v="0"/>
    <x v="150"/>
    <s v="Yes"/>
    <x v="4"/>
    <x v="0"/>
    <x v="4"/>
    <x v="150"/>
    <x v="1"/>
    <x v="1"/>
    <x v="0"/>
    <x v="1"/>
    <x v="12"/>
  </r>
  <r>
    <x v="4"/>
    <x v="118"/>
    <x v="151"/>
    <x v="1"/>
    <x v="1"/>
    <x v="13"/>
    <x v="0"/>
    <x v="1"/>
    <x v="5"/>
    <x v="0"/>
    <x v="18"/>
    <x v="0"/>
    <x v="151"/>
    <s v="Yes"/>
    <x v="13"/>
    <x v="0"/>
    <x v="13"/>
    <x v="151"/>
    <x v="1"/>
    <x v="3"/>
    <x v="2"/>
    <x v="1"/>
    <x v="13"/>
  </r>
  <r>
    <x v="2"/>
    <x v="119"/>
    <x v="152"/>
    <x v="2"/>
    <x v="0"/>
    <x v="13"/>
    <x v="0"/>
    <x v="1"/>
    <x v="6"/>
    <x v="0"/>
    <x v="18"/>
    <x v="0"/>
    <x v="152"/>
    <s v="Yes"/>
    <x v="13"/>
    <x v="0"/>
    <x v="13"/>
    <x v="152"/>
    <x v="2"/>
    <x v="1"/>
    <x v="2"/>
    <x v="0"/>
    <x v="14"/>
  </r>
  <r>
    <x v="4"/>
    <x v="120"/>
    <x v="153"/>
    <x v="0"/>
    <x v="0"/>
    <x v="5"/>
    <x v="0"/>
    <x v="2"/>
    <x v="7"/>
    <x v="0"/>
    <x v="10"/>
    <x v="0"/>
    <x v="153"/>
    <s v="Yes"/>
    <x v="5"/>
    <x v="0"/>
    <x v="5"/>
    <x v="153"/>
    <x v="1"/>
    <x v="0"/>
    <x v="1"/>
    <x v="0"/>
    <x v="15"/>
  </r>
  <r>
    <x v="0"/>
    <x v="121"/>
    <x v="154"/>
    <x v="1"/>
    <x v="0"/>
    <x v="13"/>
    <x v="0"/>
    <x v="3"/>
    <x v="8"/>
    <x v="0"/>
    <x v="15"/>
    <x v="0"/>
    <x v="154"/>
    <s v="Yes"/>
    <x v="13"/>
    <x v="0"/>
    <x v="13"/>
    <x v="154"/>
    <x v="1"/>
    <x v="1"/>
    <x v="1"/>
    <x v="1"/>
    <x v="16"/>
  </r>
  <r>
    <x v="0"/>
    <x v="122"/>
    <x v="155"/>
    <x v="2"/>
    <x v="0"/>
    <x v="4"/>
    <x v="0"/>
    <x v="0"/>
    <x v="3"/>
    <x v="0"/>
    <x v="10"/>
    <x v="0"/>
    <x v="155"/>
    <s v="Yes"/>
    <x v="4"/>
    <x v="0"/>
    <x v="4"/>
    <x v="155"/>
    <x v="2"/>
    <x v="2"/>
    <x v="2"/>
    <x v="0"/>
    <x v="17"/>
  </r>
  <r>
    <x v="3"/>
    <x v="122"/>
    <x v="156"/>
    <x v="0"/>
    <x v="0"/>
    <x v="14"/>
    <x v="0"/>
    <x v="1"/>
    <x v="0"/>
    <x v="0"/>
    <x v="16"/>
    <x v="0"/>
    <x v="156"/>
    <s v="Yes"/>
    <x v="14"/>
    <x v="0"/>
    <x v="14"/>
    <x v="156"/>
    <x v="2"/>
    <x v="3"/>
    <x v="1"/>
    <x v="1"/>
    <x v="18"/>
  </r>
  <r>
    <x v="2"/>
    <x v="123"/>
    <x v="157"/>
    <x v="1"/>
    <x v="0"/>
    <x v="5"/>
    <x v="0"/>
    <x v="1"/>
    <x v="1"/>
    <x v="0"/>
    <x v="10"/>
    <x v="0"/>
    <x v="157"/>
    <s v="Yes"/>
    <x v="5"/>
    <x v="0"/>
    <x v="5"/>
    <x v="157"/>
    <x v="0"/>
    <x v="3"/>
    <x v="1"/>
    <x v="1"/>
    <x v="19"/>
  </r>
  <r>
    <x v="1"/>
    <x v="123"/>
    <x v="158"/>
    <x v="2"/>
    <x v="0"/>
    <x v="14"/>
    <x v="0"/>
    <x v="2"/>
    <x v="2"/>
    <x v="0"/>
    <x v="15"/>
    <x v="0"/>
    <x v="158"/>
    <s v="Yes"/>
    <x v="14"/>
    <x v="0"/>
    <x v="14"/>
    <x v="158"/>
    <x v="0"/>
    <x v="0"/>
    <x v="2"/>
    <x v="1"/>
    <x v="20"/>
  </r>
  <r>
    <x v="4"/>
    <x v="124"/>
    <x v="159"/>
    <x v="0"/>
    <x v="0"/>
    <x v="14"/>
    <x v="0"/>
    <x v="3"/>
    <x v="3"/>
    <x v="1"/>
    <x v="16"/>
    <x v="0"/>
    <x v="159"/>
    <s v="Yes"/>
    <x v="14"/>
    <x v="0"/>
    <x v="14"/>
    <x v="159"/>
    <x v="2"/>
    <x v="1"/>
    <x v="0"/>
    <x v="0"/>
    <x v="21"/>
  </r>
  <r>
    <x v="2"/>
    <x v="125"/>
    <x v="160"/>
    <x v="1"/>
    <x v="0"/>
    <x v="15"/>
    <x v="0"/>
    <x v="0"/>
    <x v="0"/>
    <x v="0"/>
    <x v="14"/>
    <x v="0"/>
    <x v="160"/>
    <s v="Yes"/>
    <x v="15"/>
    <x v="0"/>
    <x v="15"/>
    <x v="160"/>
    <x v="1"/>
    <x v="1"/>
    <x v="1"/>
    <x v="0"/>
    <x v="22"/>
  </r>
  <r>
    <x v="3"/>
    <x v="126"/>
    <x v="161"/>
    <x v="2"/>
    <x v="0"/>
    <x v="4"/>
    <x v="0"/>
    <x v="1"/>
    <x v="4"/>
    <x v="0"/>
    <x v="8"/>
    <x v="0"/>
    <x v="161"/>
    <s v="Yes"/>
    <x v="4"/>
    <x v="0"/>
    <x v="4"/>
    <x v="161"/>
    <x v="0"/>
    <x v="1"/>
    <x v="2"/>
    <x v="0"/>
    <x v="0"/>
  </r>
  <r>
    <x v="0"/>
    <x v="126"/>
    <x v="162"/>
    <x v="0"/>
    <x v="0"/>
    <x v="5"/>
    <x v="0"/>
    <x v="1"/>
    <x v="2"/>
    <x v="0"/>
    <x v="4"/>
    <x v="0"/>
    <x v="162"/>
    <s v="Yes"/>
    <x v="5"/>
    <x v="0"/>
    <x v="5"/>
    <x v="162"/>
    <x v="1"/>
    <x v="1"/>
    <x v="1"/>
    <x v="1"/>
    <x v="1"/>
  </r>
  <r>
    <x v="0"/>
    <x v="127"/>
    <x v="163"/>
    <x v="1"/>
    <x v="0"/>
    <x v="15"/>
    <x v="0"/>
    <x v="2"/>
    <x v="5"/>
    <x v="0"/>
    <x v="14"/>
    <x v="0"/>
    <x v="163"/>
    <s v="Yes"/>
    <x v="15"/>
    <x v="0"/>
    <x v="15"/>
    <x v="163"/>
    <x v="2"/>
    <x v="1"/>
    <x v="2"/>
    <x v="1"/>
    <x v="2"/>
  </r>
  <r>
    <x v="3"/>
    <x v="128"/>
    <x v="164"/>
    <x v="2"/>
    <x v="0"/>
    <x v="15"/>
    <x v="0"/>
    <x v="3"/>
    <x v="6"/>
    <x v="0"/>
    <x v="14"/>
    <x v="0"/>
    <x v="164"/>
    <s v="Yes"/>
    <x v="15"/>
    <x v="0"/>
    <x v="15"/>
    <x v="164"/>
    <x v="1"/>
    <x v="0"/>
    <x v="2"/>
    <x v="1"/>
    <x v="3"/>
  </r>
  <r>
    <x v="3"/>
    <x v="129"/>
    <x v="165"/>
    <x v="0"/>
    <x v="0"/>
    <x v="5"/>
    <x v="0"/>
    <x v="0"/>
    <x v="7"/>
    <x v="0"/>
    <x v="4"/>
    <x v="0"/>
    <x v="165"/>
    <s v="Yes"/>
    <x v="5"/>
    <x v="0"/>
    <x v="5"/>
    <x v="165"/>
    <x v="1"/>
    <x v="0"/>
    <x v="0"/>
    <x v="1"/>
    <x v="4"/>
  </r>
  <r>
    <x v="1"/>
    <x v="129"/>
    <x v="166"/>
    <x v="1"/>
    <x v="0"/>
    <x v="15"/>
    <x v="0"/>
    <x v="1"/>
    <x v="8"/>
    <x v="0"/>
    <x v="14"/>
    <x v="0"/>
    <x v="166"/>
    <s v="Yes"/>
    <x v="15"/>
    <x v="0"/>
    <x v="15"/>
    <x v="166"/>
    <x v="1"/>
    <x v="2"/>
    <x v="2"/>
    <x v="0"/>
    <x v="5"/>
  </r>
  <r>
    <x v="1"/>
    <x v="130"/>
    <x v="167"/>
    <x v="2"/>
    <x v="0"/>
    <x v="5"/>
    <x v="0"/>
    <x v="1"/>
    <x v="3"/>
    <x v="0"/>
    <x v="8"/>
    <x v="0"/>
    <x v="167"/>
    <s v="Yes"/>
    <x v="5"/>
    <x v="0"/>
    <x v="5"/>
    <x v="167"/>
    <x v="0"/>
    <x v="2"/>
    <x v="2"/>
    <x v="0"/>
    <x v="6"/>
  </r>
  <r>
    <x v="4"/>
    <x v="130"/>
    <x v="168"/>
    <x v="0"/>
    <x v="0"/>
    <x v="15"/>
    <x v="0"/>
    <x v="2"/>
    <x v="0"/>
    <x v="0"/>
    <x v="14"/>
    <x v="0"/>
    <x v="168"/>
    <s v="Yes"/>
    <x v="15"/>
    <x v="0"/>
    <x v="15"/>
    <x v="168"/>
    <x v="1"/>
    <x v="2"/>
    <x v="0"/>
    <x v="0"/>
    <x v="7"/>
  </r>
  <r>
    <x v="2"/>
    <x v="131"/>
    <x v="169"/>
    <x v="1"/>
    <x v="0"/>
    <x v="16"/>
    <x v="0"/>
    <x v="3"/>
    <x v="1"/>
    <x v="1"/>
    <x v="14"/>
    <x v="0"/>
    <x v="169"/>
    <s v="Yes"/>
    <x v="16"/>
    <x v="0"/>
    <x v="16"/>
    <x v="169"/>
    <x v="0"/>
    <x v="2"/>
    <x v="2"/>
    <x v="0"/>
    <x v="8"/>
  </r>
  <r>
    <x v="1"/>
    <x v="132"/>
    <x v="170"/>
    <x v="2"/>
    <x v="1"/>
    <x v="5"/>
    <x v="0"/>
    <x v="0"/>
    <x v="2"/>
    <x v="0"/>
    <x v="4"/>
    <x v="0"/>
    <x v="170"/>
    <s v="Yes"/>
    <x v="5"/>
    <x v="0"/>
    <x v="5"/>
    <x v="170"/>
    <x v="2"/>
    <x v="0"/>
    <x v="2"/>
    <x v="0"/>
    <x v="9"/>
  </r>
  <r>
    <x v="0"/>
    <x v="133"/>
    <x v="171"/>
    <x v="0"/>
    <x v="0"/>
    <x v="16"/>
    <x v="0"/>
    <x v="1"/>
    <x v="3"/>
    <x v="0"/>
    <x v="14"/>
    <x v="0"/>
    <x v="171"/>
    <s v="Yes"/>
    <x v="16"/>
    <x v="0"/>
    <x v="16"/>
    <x v="171"/>
    <x v="1"/>
    <x v="0"/>
    <x v="0"/>
    <x v="0"/>
    <x v="10"/>
  </r>
  <r>
    <x v="3"/>
    <x v="134"/>
    <x v="172"/>
    <x v="1"/>
    <x v="0"/>
    <x v="16"/>
    <x v="0"/>
    <x v="1"/>
    <x v="0"/>
    <x v="0"/>
    <x v="14"/>
    <x v="0"/>
    <x v="172"/>
    <s v="Yes"/>
    <x v="16"/>
    <x v="0"/>
    <x v="16"/>
    <x v="172"/>
    <x v="1"/>
    <x v="3"/>
    <x v="2"/>
    <x v="1"/>
    <x v="11"/>
  </r>
  <r>
    <x v="4"/>
    <x v="135"/>
    <x v="173"/>
    <x v="2"/>
    <x v="0"/>
    <x v="5"/>
    <x v="0"/>
    <x v="2"/>
    <x v="4"/>
    <x v="0"/>
    <x v="4"/>
    <x v="0"/>
    <x v="173"/>
    <s v="Yes"/>
    <x v="5"/>
    <x v="0"/>
    <x v="5"/>
    <x v="173"/>
    <x v="1"/>
    <x v="3"/>
    <x v="2"/>
    <x v="1"/>
    <x v="12"/>
  </r>
  <r>
    <x v="4"/>
    <x v="136"/>
    <x v="174"/>
    <x v="0"/>
    <x v="0"/>
    <x v="5"/>
    <x v="0"/>
    <x v="3"/>
    <x v="2"/>
    <x v="0"/>
    <x v="4"/>
    <x v="0"/>
    <x v="174"/>
    <s v="Yes"/>
    <x v="5"/>
    <x v="0"/>
    <x v="5"/>
    <x v="174"/>
    <x v="1"/>
    <x v="1"/>
    <x v="0"/>
    <x v="1"/>
    <x v="13"/>
  </r>
  <r>
    <x v="1"/>
    <x v="136"/>
    <x v="175"/>
    <x v="1"/>
    <x v="0"/>
    <x v="16"/>
    <x v="0"/>
    <x v="0"/>
    <x v="5"/>
    <x v="0"/>
    <x v="14"/>
    <x v="0"/>
    <x v="175"/>
    <s v="Yes"/>
    <x v="16"/>
    <x v="0"/>
    <x v="16"/>
    <x v="175"/>
    <x v="2"/>
    <x v="2"/>
    <x v="2"/>
    <x v="0"/>
    <x v="14"/>
  </r>
  <r>
    <x v="4"/>
    <x v="137"/>
    <x v="176"/>
    <x v="2"/>
    <x v="0"/>
    <x v="16"/>
    <x v="0"/>
    <x v="1"/>
    <x v="6"/>
    <x v="0"/>
    <x v="21"/>
    <x v="0"/>
    <x v="176"/>
    <s v="Yes"/>
    <x v="16"/>
    <x v="0"/>
    <x v="16"/>
    <x v="176"/>
    <x v="1"/>
    <x v="3"/>
    <x v="2"/>
    <x v="0"/>
    <x v="15"/>
  </r>
  <r>
    <x v="2"/>
    <x v="138"/>
    <x v="177"/>
    <x v="0"/>
    <x v="0"/>
    <x v="16"/>
    <x v="0"/>
    <x v="1"/>
    <x v="7"/>
    <x v="0"/>
    <x v="21"/>
    <x v="0"/>
    <x v="177"/>
    <s v="Yes"/>
    <x v="16"/>
    <x v="0"/>
    <x v="16"/>
    <x v="177"/>
    <x v="1"/>
    <x v="1"/>
    <x v="0"/>
    <x v="1"/>
    <x v="16"/>
  </r>
  <r>
    <x v="2"/>
    <x v="139"/>
    <x v="178"/>
    <x v="1"/>
    <x v="0"/>
    <x v="6"/>
    <x v="0"/>
    <x v="2"/>
    <x v="8"/>
    <x v="0"/>
    <x v="10"/>
    <x v="0"/>
    <x v="178"/>
    <s v="Yes"/>
    <x v="6"/>
    <x v="0"/>
    <x v="6"/>
    <x v="178"/>
    <x v="2"/>
    <x v="0"/>
    <x v="2"/>
    <x v="0"/>
    <x v="17"/>
  </r>
  <r>
    <x v="2"/>
    <x v="140"/>
    <x v="179"/>
    <x v="2"/>
    <x v="0"/>
    <x v="5"/>
    <x v="0"/>
    <x v="3"/>
    <x v="3"/>
    <x v="1"/>
    <x v="5"/>
    <x v="0"/>
    <x v="179"/>
    <s v="Yes"/>
    <x v="5"/>
    <x v="0"/>
    <x v="5"/>
    <x v="179"/>
    <x v="2"/>
    <x v="0"/>
    <x v="2"/>
    <x v="1"/>
    <x v="18"/>
  </r>
  <r>
    <x v="0"/>
    <x v="140"/>
    <x v="180"/>
    <x v="0"/>
    <x v="0"/>
    <x v="17"/>
    <x v="0"/>
    <x v="0"/>
    <x v="0"/>
    <x v="0"/>
    <x v="21"/>
    <x v="0"/>
    <x v="180"/>
    <s v="Yes"/>
    <x v="17"/>
    <x v="0"/>
    <x v="17"/>
    <x v="180"/>
    <x v="0"/>
    <x v="3"/>
    <x v="2"/>
    <x v="1"/>
    <x v="19"/>
  </r>
  <r>
    <x v="4"/>
    <x v="141"/>
    <x v="181"/>
    <x v="1"/>
    <x v="0"/>
    <x v="17"/>
    <x v="0"/>
    <x v="1"/>
    <x v="1"/>
    <x v="0"/>
    <x v="21"/>
    <x v="0"/>
    <x v="181"/>
    <s v="Yes"/>
    <x v="17"/>
    <x v="0"/>
    <x v="17"/>
    <x v="181"/>
    <x v="0"/>
    <x v="3"/>
    <x v="2"/>
    <x v="1"/>
    <x v="20"/>
  </r>
  <r>
    <x v="0"/>
    <x v="142"/>
    <x v="182"/>
    <x v="2"/>
    <x v="0"/>
    <x v="6"/>
    <x v="0"/>
    <x v="1"/>
    <x v="2"/>
    <x v="0"/>
    <x v="12"/>
    <x v="0"/>
    <x v="182"/>
    <s v="Yes"/>
    <x v="6"/>
    <x v="0"/>
    <x v="6"/>
    <x v="182"/>
    <x v="2"/>
    <x v="1"/>
    <x v="2"/>
    <x v="0"/>
    <x v="21"/>
  </r>
  <r>
    <x v="2"/>
    <x v="142"/>
    <x v="183"/>
    <x v="0"/>
    <x v="0"/>
    <x v="17"/>
    <x v="0"/>
    <x v="2"/>
    <x v="3"/>
    <x v="0"/>
    <x v="19"/>
    <x v="0"/>
    <x v="183"/>
    <s v="Yes"/>
    <x v="17"/>
    <x v="0"/>
    <x v="17"/>
    <x v="183"/>
    <x v="1"/>
    <x v="2"/>
    <x v="0"/>
    <x v="0"/>
    <x v="22"/>
  </r>
  <r>
    <x v="0"/>
    <x v="143"/>
    <x v="184"/>
    <x v="1"/>
    <x v="0"/>
    <x v="17"/>
    <x v="0"/>
    <x v="3"/>
    <x v="0"/>
    <x v="0"/>
    <x v="14"/>
    <x v="0"/>
    <x v="184"/>
    <s v="Yes"/>
    <x v="17"/>
    <x v="0"/>
    <x v="17"/>
    <x v="184"/>
    <x v="0"/>
    <x v="0"/>
    <x v="2"/>
    <x v="0"/>
    <x v="0"/>
  </r>
  <r>
    <x v="0"/>
    <x v="144"/>
    <x v="185"/>
    <x v="2"/>
    <x v="0"/>
    <x v="5"/>
    <x v="0"/>
    <x v="0"/>
    <x v="4"/>
    <x v="0"/>
    <x v="5"/>
    <x v="0"/>
    <x v="185"/>
    <s v="Yes"/>
    <x v="5"/>
    <x v="0"/>
    <x v="5"/>
    <x v="185"/>
    <x v="1"/>
    <x v="3"/>
    <x v="2"/>
    <x v="1"/>
    <x v="1"/>
  </r>
  <r>
    <x v="3"/>
    <x v="145"/>
    <x v="186"/>
    <x v="0"/>
    <x v="0"/>
    <x v="18"/>
    <x v="0"/>
    <x v="1"/>
    <x v="2"/>
    <x v="0"/>
    <x v="14"/>
    <x v="0"/>
    <x v="186"/>
    <s v="Yes"/>
    <x v="18"/>
    <x v="0"/>
    <x v="18"/>
    <x v="186"/>
    <x v="2"/>
    <x v="2"/>
    <x v="0"/>
    <x v="1"/>
    <x v="2"/>
  </r>
  <r>
    <x v="3"/>
    <x v="146"/>
    <x v="187"/>
    <x v="1"/>
    <x v="0"/>
    <x v="6"/>
    <x v="0"/>
    <x v="1"/>
    <x v="5"/>
    <x v="0"/>
    <x v="12"/>
    <x v="0"/>
    <x v="187"/>
    <s v="Yes"/>
    <x v="6"/>
    <x v="0"/>
    <x v="6"/>
    <x v="187"/>
    <x v="1"/>
    <x v="0"/>
    <x v="2"/>
    <x v="1"/>
    <x v="3"/>
  </r>
  <r>
    <x v="1"/>
    <x v="147"/>
    <x v="188"/>
    <x v="2"/>
    <x v="0"/>
    <x v="18"/>
    <x v="0"/>
    <x v="2"/>
    <x v="6"/>
    <x v="0"/>
    <x v="22"/>
    <x v="0"/>
    <x v="188"/>
    <s v="Yes"/>
    <x v="18"/>
    <x v="0"/>
    <x v="18"/>
    <x v="188"/>
    <x v="1"/>
    <x v="2"/>
    <x v="2"/>
    <x v="1"/>
    <x v="4"/>
  </r>
  <r>
    <x v="4"/>
    <x v="148"/>
    <x v="189"/>
    <x v="0"/>
    <x v="1"/>
    <x v="18"/>
    <x v="0"/>
    <x v="3"/>
    <x v="7"/>
    <x v="1"/>
    <x v="22"/>
    <x v="0"/>
    <x v="189"/>
    <s v="Yes"/>
    <x v="18"/>
    <x v="0"/>
    <x v="18"/>
    <x v="189"/>
    <x v="1"/>
    <x v="0"/>
    <x v="2"/>
    <x v="0"/>
    <x v="5"/>
  </r>
  <r>
    <x v="3"/>
    <x v="149"/>
    <x v="190"/>
    <x v="1"/>
    <x v="0"/>
    <x v="5"/>
    <x v="0"/>
    <x v="0"/>
    <x v="8"/>
    <x v="0"/>
    <x v="4"/>
    <x v="0"/>
    <x v="190"/>
    <s v="Yes"/>
    <x v="5"/>
    <x v="0"/>
    <x v="5"/>
    <x v="190"/>
    <x v="0"/>
    <x v="1"/>
    <x v="2"/>
    <x v="0"/>
    <x v="6"/>
  </r>
  <r>
    <x v="1"/>
    <x v="149"/>
    <x v="191"/>
    <x v="2"/>
    <x v="0"/>
    <x v="6"/>
    <x v="0"/>
    <x v="1"/>
    <x v="3"/>
    <x v="0"/>
    <x v="12"/>
    <x v="0"/>
    <x v="191"/>
    <s v="Yes"/>
    <x v="6"/>
    <x v="0"/>
    <x v="6"/>
    <x v="191"/>
    <x v="1"/>
    <x v="0"/>
    <x v="2"/>
    <x v="0"/>
    <x v="7"/>
  </r>
  <r>
    <x v="2"/>
    <x v="149"/>
    <x v="192"/>
    <x v="0"/>
    <x v="0"/>
    <x v="18"/>
    <x v="0"/>
    <x v="1"/>
    <x v="0"/>
    <x v="0"/>
    <x v="22"/>
    <x v="0"/>
    <x v="192"/>
    <s v="Yes"/>
    <x v="18"/>
    <x v="0"/>
    <x v="18"/>
    <x v="192"/>
    <x v="0"/>
    <x v="3"/>
    <x v="2"/>
    <x v="0"/>
    <x v="8"/>
  </r>
  <r>
    <x v="0"/>
    <x v="150"/>
    <x v="193"/>
    <x v="1"/>
    <x v="0"/>
    <x v="18"/>
    <x v="0"/>
    <x v="2"/>
    <x v="1"/>
    <x v="0"/>
    <x v="19"/>
    <x v="0"/>
    <x v="193"/>
    <s v="Yes"/>
    <x v="18"/>
    <x v="0"/>
    <x v="18"/>
    <x v="193"/>
    <x v="2"/>
    <x v="1"/>
    <x v="2"/>
    <x v="0"/>
    <x v="9"/>
  </r>
  <r>
    <x v="3"/>
    <x v="151"/>
    <x v="194"/>
    <x v="2"/>
    <x v="0"/>
    <x v="19"/>
    <x v="0"/>
    <x v="3"/>
    <x v="2"/>
    <x v="0"/>
    <x v="21"/>
    <x v="0"/>
    <x v="194"/>
    <s v="Yes"/>
    <x v="19"/>
    <x v="0"/>
    <x v="19"/>
    <x v="194"/>
    <x v="1"/>
    <x v="3"/>
    <x v="2"/>
    <x v="0"/>
    <x v="10"/>
  </r>
  <r>
    <x v="4"/>
    <x v="152"/>
    <x v="195"/>
    <x v="0"/>
    <x v="0"/>
    <x v="6"/>
    <x v="0"/>
    <x v="0"/>
    <x v="3"/>
    <x v="0"/>
    <x v="12"/>
    <x v="0"/>
    <x v="195"/>
    <s v="Yes"/>
    <x v="6"/>
    <x v="0"/>
    <x v="6"/>
    <x v="195"/>
    <x v="1"/>
    <x v="3"/>
    <x v="1"/>
    <x v="1"/>
    <x v="11"/>
  </r>
  <r>
    <x v="1"/>
    <x v="153"/>
    <x v="196"/>
    <x v="1"/>
    <x v="0"/>
    <x v="19"/>
    <x v="0"/>
    <x v="1"/>
    <x v="0"/>
    <x v="0"/>
    <x v="23"/>
    <x v="0"/>
    <x v="196"/>
    <s v="Yes"/>
    <x v="19"/>
    <x v="0"/>
    <x v="19"/>
    <x v="196"/>
    <x v="1"/>
    <x v="2"/>
    <x v="2"/>
    <x v="1"/>
    <x v="12"/>
  </r>
  <r>
    <x v="1"/>
    <x v="154"/>
    <x v="197"/>
    <x v="2"/>
    <x v="0"/>
    <x v="5"/>
    <x v="0"/>
    <x v="1"/>
    <x v="4"/>
    <x v="0"/>
    <x v="4"/>
    <x v="0"/>
    <x v="197"/>
    <s v="Yes"/>
    <x v="5"/>
    <x v="0"/>
    <x v="5"/>
    <x v="197"/>
    <x v="1"/>
    <x v="3"/>
    <x v="2"/>
    <x v="1"/>
    <x v="13"/>
  </r>
  <r>
    <x v="4"/>
    <x v="155"/>
    <x v="198"/>
    <x v="0"/>
    <x v="0"/>
    <x v="19"/>
    <x v="0"/>
    <x v="2"/>
    <x v="2"/>
    <x v="0"/>
    <x v="23"/>
    <x v="0"/>
    <x v="198"/>
    <s v="Yes"/>
    <x v="19"/>
    <x v="0"/>
    <x v="19"/>
    <x v="198"/>
    <x v="2"/>
    <x v="1"/>
    <x v="1"/>
    <x v="0"/>
    <x v="14"/>
  </r>
  <r>
    <x v="2"/>
    <x v="156"/>
    <x v="199"/>
    <x v="1"/>
    <x v="0"/>
    <x v="6"/>
    <x v="0"/>
    <x v="3"/>
    <x v="5"/>
    <x v="1"/>
    <x v="4"/>
    <x v="0"/>
    <x v="199"/>
    <s v="Yes"/>
    <x v="6"/>
    <x v="0"/>
    <x v="6"/>
    <x v="199"/>
    <x v="1"/>
    <x v="1"/>
    <x v="2"/>
    <x v="0"/>
    <x v="15"/>
  </r>
  <r>
    <x v="2"/>
    <x v="156"/>
    <x v="200"/>
    <x v="2"/>
    <x v="0"/>
    <x v="19"/>
    <x v="0"/>
    <x v="0"/>
    <x v="6"/>
    <x v="0"/>
    <x v="23"/>
    <x v="0"/>
    <x v="200"/>
    <s v="Yes"/>
    <x v="19"/>
    <x v="0"/>
    <x v="19"/>
    <x v="200"/>
    <x v="1"/>
    <x v="3"/>
    <x v="2"/>
    <x v="1"/>
    <x v="16"/>
  </r>
  <r>
    <x v="0"/>
    <x v="157"/>
    <x v="201"/>
    <x v="0"/>
    <x v="0"/>
    <x v="19"/>
    <x v="0"/>
    <x v="1"/>
    <x v="7"/>
    <x v="0"/>
    <x v="24"/>
    <x v="0"/>
    <x v="201"/>
    <s v="Yes"/>
    <x v="19"/>
    <x v="0"/>
    <x v="19"/>
    <x v="201"/>
    <x v="2"/>
    <x v="0"/>
    <x v="2"/>
    <x v="0"/>
    <x v="17"/>
  </r>
  <r>
    <x v="4"/>
    <x v="158"/>
    <x v="202"/>
    <x v="1"/>
    <x v="0"/>
    <x v="5"/>
    <x v="0"/>
    <x v="1"/>
    <x v="8"/>
    <x v="0"/>
    <x v="10"/>
    <x v="0"/>
    <x v="202"/>
    <s v="Yes"/>
    <x v="5"/>
    <x v="0"/>
    <x v="5"/>
    <x v="202"/>
    <x v="2"/>
    <x v="3"/>
    <x v="2"/>
    <x v="1"/>
    <x v="18"/>
  </r>
  <r>
    <x v="3"/>
    <x v="158"/>
    <x v="203"/>
    <x v="2"/>
    <x v="0"/>
    <x v="19"/>
    <x v="0"/>
    <x v="2"/>
    <x v="3"/>
    <x v="0"/>
    <x v="19"/>
    <x v="0"/>
    <x v="203"/>
    <s v="Yes"/>
    <x v="19"/>
    <x v="0"/>
    <x v="19"/>
    <x v="203"/>
    <x v="0"/>
    <x v="1"/>
    <x v="2"/>
    <x v="1"/>
    <x v="19"/>
  </r>
  <r>
    <x v="0"/>
    <x v="159"/>
    <x v="204"/>
    <x v="0"/>
    <x v="0"/>
    <x v="6"/>
    <x v="0"/>
    <x v="3"/>
    <x v="0"/>
    <x v="0"/>
    <x v="12"/>
    <x v="0"/>
    <x v="204"/>
    <s v="Yes"/>
    <x v="6"/>
    <x v="0"/>
    <x v="6"/>
    <x v="204"/>
    <x v="0"/>
    <x v="3"/>
    <x v="1"/>
    <x v="1"/>
    <x v="20"/>
  </r>
  <r>
    <x v="1"/>
    <x v="160"/>
    <x v="205"/>
    <x v="1"/>
    <x v="0"/>
    <x v="19"/>
    <x v="0"/>
    <x v="0"/>
    <x v="1"/>
    <x v="0"/>
    <x v="23"/>
    <x v="0"/>
    <x v="205"/>
    <s v="Yes"/>
    <x v="19"/>
    <x v="0"/>
    <x v="19"/>
    <x v="205"/>
    <x v="2"/>
    <x v="2"/>
    <x v="2"/>
    <x v="0"/>
    <x v="21"/>
  </r>
  <r>
    <x v="4"/>
    <x v="161"/>
    <x v="206"/>
    <x v="2"/>
    <x v="0"/>
    <x v="19"/>
    <x v="0"/>
    <x v="1"/>
    <x v="2"/>
    <x v="0"/>
    <x v="21"/>
    <x v="0"/>
    <x v="206"/>
    <s v="Yes"/>
    <x v="19"/>
    <x v="0"/>
    <x v="19"/>
    <x v="206"/>
    <x v="1"/>
    <x v="1"/>
    <x v="2"/>
    <x v="0"/>
    <x v="22"/>
  </r>
  <r>
    <x v="3"/>
    <x v="162"/>
    <x v="207"/>
    <x v="0"/>
    <x v="0"/>
    <x v="7"/>
    <x v="0"/>
    <x v="1"/>
    <x v="3"/>
    <x v="0"/>
    <x v="10"/>
    <x v="0"/>
    <x v="207"/>
    <s v="Yes"/>
    <x v="7"/>
    <x v="0"/>
    <x v="7"/>
    <x v="207"/>
    <x v="0"/>
    <x v="2"/>
    <x v="1"/>
    <x v="0"/>
    <x v="0"/>
  </r>
  <r>
    <x v="2"/>
    <x v="162"/>
    <x v="208"/>
    <x v="1"/>
    <x v="1"/>
    <x v="20"/>
    <x v="0"/>
    <x v="2"/>
    <x v="0"/>
    <x v="0"/>
    <x v="21"/>
    <x v="0"/>
    <x v="208"/>
    <s v="Yes"/>
    <x v="20"/>
    <x v="0"/>
    <x v="20"/>
    <x v="208"/>
    <x v="1"/>
    <x v="3"/>
    <x v="2"/>
    <x v="1"/>
    <x v="1"/>
  </r>
  <r>
    <x v="2"/>
    <x v="163"/>
    <x v="209"/>
    <x v="2"/>
    <x v="0"/>
    <x v="5"/>
    <x v="0"/>
    <x v="3"/>
    <x v="4"/>
    <x v="1"/>
    <x v="10"/>
    <x v="0"/>
    <x v="209"/>
    <s v="Yes"/>
    <x v="5"/>
    <x v="0"/>
    <x v="5"/>
    <x v="209"/>
    <x v="2"/>
    <x v="1"/>
    <x v="2"/>
    <x v="1"/>
    <x v="2"/>
  </r>
  <r>
    <x v="0"/>
    <x v="164"/>
    <x v="210"/>
    <x v="0"/>
    <x v="0"/>
    <x v="20"/>
    <x v="0"/>
    <x v="0"/>
    <x v="2"/>
    <x v="0"/>
    <x v="25"/>
    <x v="0"/>
    <x v="210"/>
    <s v="Yes"/>
    <x v="20"/>
    <x v="0"/>
    <x v="20"/>
    <x v="210"/>
    <x v="1"/>
    <x v="0"/>
    <x v="0"/>
    <x v="1"/>
    <x v="3"/>
  </r>
  <r>
    <x v="3"/>
    <x v="165"/>
    <x v="211"/>
    <x v="1"/>
    <x v="0"/>
    <x v="20"/>
    <x v="0"/>
    <x v="1"/>
    <x v="5"/>
    <x v="0"/>
    <x v="23"/>
    <x v="0"/>
    <x v="211"/>
    <s v="Yes"/>
    <x v="20"/>
    <x v="0"/>
    <x v="20"/>
    <x v="211"/>
    <x v="1"/>
    <x v="2"/>
    <x v="2"/>
    <x v="1"/>
    <x v="4"/>
  </r>
  <r>
    <x v="1"/>
    <x v="166"/>
    <x v="212"/>
    <x v="2"/>
    <x v="0"/>
    <x v="7"/>
    <x v="0"/>
    <x v="1"/>
    <x v="6"/>
    <x v="0"/>
    <x v="8"/>
    <x v="0"/>
    <x v="212"/>
    <s v="Yes"/>
    <x v="7"/>
    <x v="0"/>
    <x v="7"/>
    <x v="212"/>
    <x v="1"/>
    <x v="3"/>
    <x v="2"/>
    <x v="0"/>
    <x v="5"/>
  </r>
  <r>
    <x v="1"/>
    <x v="167"/>
    <x v="213"/>
    <x v="0"/>
    <x v="0"/>
    <x v="20"/>
    <x v="0"/>
    <x v="2"/>
    <x v="7"/>
    <x v="0"/>
    <x v="19"/>
    <x v="0"/>
    <x v="213"/>
    <s v="Yes"/>
    <x v="20"/>
    <x v="0"/>
    <x v="20"/>
    <x v="213"/>
    <x v="0"/>
    <x v="0"/>
    <x v="0"/>
    <x v="0"/>
    <x v="6"/>
  </r>
  <r>
    <x v="0"/>
    <x v="168"/>
    <x v="214"/>
    <x v="1"/>
    <x v="0"/>
    <x v="5"/>
    <x v="0"/>
    <x v="3"/>
    <x v="8"/>
    <x v="0"/>
    <x v="10"/>
    <x v="0"/>
    <x v="214"/>
    <s v="Yes"/>
    <x v="5"/>
    <x v="0"/>
    <x v="5"/>
    <x v="214"/>
    <x v="1"/>
    <x v="0"/>
    <x v="2"/>
    <x v="0"/>
    <x v="7"/>
  </r>
  <r>
    <x v="4"/>
    <x v="168"/>
    <x v="215"/>
    <x v="2"/>
    <x v="0"/>
    <x v="21"/>
    <x v="0"/>
    <x v="0"/>
    <x v="3"/>
    <x v="0"/>
    <x v="22"/>
    <x v="0"/>
    <x v="215"/>
    <s v="Yes"/>
    <x v="21"/>
    <x v="0"/>
    <x v="21"/>
    <x v="215"/>
    <x v="0"/>
    <x v="3"/>
    <x v="2"/>
    <x v="0"/>
    <x v="8"/>
  </r>
  <r>
    <x v="4"/>
    <x v="169"/>
    <x v="216"/>
    <x v="0"/>
    <x v="0"/>
    <x v="7"/>
    <x v="0"/>
    <x v="1"/>
    <x v="0"/>
    <x v="0"/>
    <x v="8"/>
    <x v="0"/>
    <x v="216"/>
    <s v="Yes"/>
    <x v="7"/>
    <x v="0"/>
    <x v="7"/>
    <x v="216"/>
    <x v="2"/>
    <x v="2"/>
    <x v="1"/>
    <x v="0"/>
    <x v="9"/>
  </r>
  <r>
    <x v="2"/>
    <x v="169"/>
    <x v="217"/>
    <x v="1"/>
    <x v="0"/>
    <x v="21"/>
    <x v="0"/>
    <x v="1"/>
    <x v="1"/>
    <x v="0"/>
    <x v="25"/>
    <x v="0"/>
    <x v="217"/>
    <s v="Yes"/>
    <x v="21"/>
    <x v="0"/>
    <x v="21"/>
    <x v="217"/>
    <x v="1"/>
    <x v="2"/>
    <x v="2"/>
    <x v="0"/>
    <x v="10"/>
  </r>
  <r>
    <x v="0"/>
    <x v="170"/>
    <x v="218"/>
    <x v="2"/>
    <x v="0"/>
    <x v="21"/>
    <x v="0"/>
    <x v="2"/>
    <x v="2"/>
    <x v="0"/>
    <x v="25"/>
    <x v="0"/>
    <x v="218"/>
    <s v="Yes"/>
    <x v="21"/>
    <x v="0"/>
    <x v="21"/>
    <x v="218"/>
    <x v="1"/>
    <x v="2"/>
    <x v="2"/>
    <x v="1"/>
    <x v="11"/>
  </r>
  <r>
    <x v="1"/>
    <x v="171"/>
    <x v="219"/>
    <x v="0"/>
    <x v="0"/>
    <x v="21"/>
    <x v="0"/>
    <x v="3"/>
    <x v="3"/>
    <x v="1"/>
    <x v="23"/>
    <x v="0"/>
    <x v="219"/>
    <s v="Yes"/>
    <x v="21"/>
    <x v="0"/>
    <x v="21"/>
    <x v="219"/>
    <x v="1"/>
    <x v="2"/>
    <x v="2"/>
    <x v="1"/>
    <x v="12"/>
  </r>
  <r>
    <x v="3"/>
    <x v="172"/>
    <x v="220"/>
    <x v="1"/>
    <x v="0"/>
    <x v="5"/>
    <x v="0"/>
    <x v="0"/>
    <x v="0"/>
    <x v="0"/>
    <x v="10"/>
    <x v="0"/>
    <x v="220"/>
    <s v="Yes"/>
    <x v="5"/>
    <x v="0"/>
    <x v="5"/>
    <x v="220"/>
    <x v="1"/>
    <x v="0"/>
    <x v="2"/>
    <x v="1"/>
    <x v="13"/>
  </r>
  <r>
    <x v="2"/>
    <x v="172"/>
    <x v="221"/>
    <x v="2"/>
    <x v="0"/>
    <x v="7"/>
    <x v="0"/>
    <x v="1"/>
    <x v="4"/>
    <x v="0"/>
    <x v="10"/>
    <x v="0"/>
    <x v="221"/>
    <s v="Yes"/>
    <x v="7"/>
    <x v="0"/>
    <x v="7"/>
    <x v="221"/>
    <x v="2"/>
    <x v="3"/>
    <x v="2"/>
    <x v="0"/>
    <x v="14"/>
  </r>
  <r>
    <x v="0"/>
    <x v="173"/>
    <x v="222"/>
    <x v="0"/>
    <x v="0"/>
    <x v="21"/>
    <x v="0"/>
    <x v="1"/>
    <x v="2"/>
    <x v="0"/>
    <x v="23"/>
    <x v="0"/>
    <x v="222"/>
    <s v="Yes"/>
    <x v="21"/>
    <x v="0"/>
    <x v="21"/>
    <x v="222"/>
    <x v="1"/>
    <x v="1"/>
    <x v="1"/>
    <x v="0"/>
    <x v="15"/>
  </r>
  <r>
    <x v="3"/>
    <x v="174"/>
    <x v="223"/>
    <x v="1"/>
    <x v="0"/>
    <x v="22"/>
    <x v="0"/>
    <x v="2"/>
    <x v="5"/>
    <x v="0"/>
    <x v="25"/>
    <x v="0"/>
    <x v="223"/>
    <s v="Yes"/>
    <x v="22"/>
    <x v="0"/>
    <x v="22"/>
    <x v="223"/>
    <x v="1"/>
    <x v="3"/>
    <x v="2"/>
    <x v="1"/>
    <x v="16"/>
  </r>
  <r>
    <x v="0"/>
    <x v="175"/>
    <x v="224"/>
    <x v="2"/>
    <x v="0"/>
    <x v="7"/>
    <x v="0"/>
    <x v="3"/>
    <x v="6"/>
    <x v="0"/>
    <x v="10"/>
    <x v="0"/>
    <x v="224"/>
    <s v="Yes"/>
    <x v="7"/>
    <x v="0"/>
    <x v="7"/>
    <x v="224"/>
    <x v="2"/>
    <x v="0"/>
    <x v="2"/>
    <x v="0"/>
    <x v="17"/>
  </r>
  <r>
    <x v="1"/>
    <x v="175"/>
    <x v="225"/>
    <x v="0"/>
    <x v="0"/>
    <x v="22"/>
    <x v="0"/>
    <x v="0"/>
    <x v="7"/>
    <x v="0"/>
    <x v="22"/>
    <x v="0"/>
    <x v="225"/>
    <s v="Yes"/>
    <x v="22"/>
    <x v="0"/>
    <x v="22"/>
    <x v="225"/>
    <x v="2"/>
    <x v="0"/>
    <x v="2"/>
    <x v="1"/>
    <x v="18"/>
  </r>
  <r>
    <x v="1"/>
    <x v="176"/>
    <x v="226"/>
    <x v="1"/>
    <x v="0"/>
    <x v="5"/>
    <x v="0"/>
    <x v="1"/>
    <x v="8"/>
    <x v="0"/>
    <x v="10"/>
    <x v="0"/>
    <x v="226"/>
    <s v="Yes"/>
    <x v="5"/>
    <x v="0"/>
    <x v="5"/>
    <x v="226"/>
    <x v="0"/>
    <x v="3"/>
    <x v="2"/>
    <x v="1"/>
    <x v="19"/>
  </r>
  <r>
    <x v="4"/>
    <x v="176"/>
    <x v="227"/>
    <x v="2"/>
    <x v="1"/>
    <x v="22"/>
    <x v="0"/>
    <x v="1"/>
    <x v="3"/>
    <x v="0"/>
    <x v="25"/>
    <x v="0"/>
    <x v="227"/>
    <s v="Yes"/>
    <x v="22"/>
    <x v="0"/>
    <x v="22"/>
    <x v="227"/>
    <x v="0"/>
    <x v="1"/>
    <x v="2"/>
    <x v="1"/>
    <x v="20"/>
  </r>
  <r>
    <x v="2"/>
    <x v="177"/>
    <x v="228"/>
    <x v="0"/>
    <x v="0"/>
    <x v="22"/>
    <x v="0"/>
    <x v="2"/>
    <x v="0"/>
    <x v="0"/>
    <x v="26"/>
    <x v="0"/>
    <x v="228"/>
    <s v="Yes"/>
    <x v="22"/>
    <x v="0"/>
    <x v="22"/>
    <x v="228"/>
    <x v="2"/>
    <x v="3"/>
    <x v="2"/>
    <x v="0"/>
    <x v="21"/>
  </r>
  <r>
    <x v="3"/>
    <x v="178"/>
    <x v="229"/>
    <x v="1"/>
    <x v="0"/>
    <x v="7"/>
    <x v="0"/>
    <x v="3"/>
    <x v="1"/>
    <x v="1"/>
    <x v="10"/>
    <x v="0"/>
    <x v="229"/>
    <s v="Yes"/>
    <x v="7"/>
    <x v="0"/>
    <x v="7"/>
    <x v="229"/>
    <x v="1"/>
    <x v="2"/>
    <x v="2"/>
    <x v="0"/>
    <x v="22"/>
  </r>
  <r>
    <x v="0"/>
    <x v="179"/>
    <x v="230"/>
    <x v="2"/>
    <x v="0"/>
    <x v="22"/>
    <x v="0"/>
    <x v="0"/>
    <x v="2"/>
    <x v="0"/>
    <x v="27"/>
    <x v="0"/>
    <x v="230"/>
    <s v="Yes"/>
    <x v="22"/>
    <x v="0"/>
    <x v="22"/>
    <x v="230"/>
    <x v="0"/>
    <x v="1"/>
    <x v="2"/>
    <x v="0"/>
    <x v="0"/>
  </r>
  <r>
    <x v="3"/>
    <x v="180"/>
    <x v="231"/>
    <x v="0"/>
    <x v="0"/>
    <x v="22"/>
    <x v="0"/>
    <x v="1"/>
    <x v="3"/>
    <x v="0"/>
    <x v="23"/>
    <x v="0"/>
    <x v="231"/>
    <s v="Yes"/>
    <x v="22"/>
    <x v="0"/>
    <x v="22"/>
    <x v="231"/>
    <x v="1"/>
    <x v="1"/>
    <x v="1"/>
    <x v="1"/>
    <x v="1"/>
  </r>
  <r>
    <x v="4"/>
    <x v="181"/>
    <x v="232"/>
    <x v="1"/>
    <x v="0"/>
    <x v="5"/>
    <x v="0"/>
    <x v="1"/>
    <x v="0"/>
    <x v="0"/>
    <x v="6"/>
    <x v="0"/>
    <x v="232"/>
    <s v="Yes"/>
    <x v="5"/>
    <x v="0"/>
    <x v="5"/>
    <x v="232"/>
    <x v="2"/>
    <x v="3"/>
    <x v="2"/>
    <x v="1"/>
    <x v="2"/>
  </r>
  <r>
    <x v="1"/>
    <x v="182"/>
    <x v="233"/>
    <x v="2"/>
    <x v="0"/>
    <x v="7"/>
    <x v="0"/>
    <x v="2"/>
    <x v="4"/>
    <x v="0"/>
    <x v="10"/>
    <x v="0"/>
    <x v="233"/>
    <s v="Yes"/>
    <x v="7"/>
    <x v="0"/>
    <x v="7"/>
    <x v="233"/>
    <x v="1"/>
    <x v="0"/>
    <x v="2"/>
    <x v="1"/>
    <x v="3"/>
  </r>
  <r>
    <x v="1"/>
    <x v="182"/>
    <x v="234"/>
    <x v="0"/>
    <x v="0"/>
    <x v="23"/>
    <x v="0"/>
    <x v="3"/>
    <x v="2"/>
    <x v="0"/>
    <x v="20"/>
    <x v="0"/>
    <x v="234"/>
    <s v="Yes"/>
    <x v="23"/>
    <x v="0"/>
    <x v="23"/>
    <x v="234"/>
    <x v="1"/>
    <x v="3"/>
    <x v="1"/>
    <x v="1"/>
    <x v="4"/>
  </r>
  <r>
    <x v="4"/>
    <x v="183"/>
    <x v="235"/>
    <x v="1"/>
    <x v="0"/>
    <x v="23"/>
    <x v="0"/>
    <x v="0"/>
    <x v="5"/>
    <x v="0"/>
    <x v="28"/>
    <x v="0"/>
    <x v="235"/>
    <s v="Yes"/>
    <x v="23"/>
    <x v="0"/>
    <x v="23"/>
    <x v="235"/>
    <x v="1"/>
    <x v="2"/>
    <x v="2"/>
    <x v="0"/>
    <x v="5"/>
  </r>
  <r>
    <x v="2"/>
    <x v="184"/>
    <x v="236"/>
    <x v="2"/>
    <x v="0"/>
    <x v="23"/>
    <x v="0"/>
    <x v="1"/>
    <x v="6"/>
    <x v="0"/>
    <x v="23"/>
    <x v="0"/>
    <x v="236"/>
    <s v="Yes"/>
    <x v="23"/>
    <x v="0"/>
    <x v="23"/>
    <x v="236"/>
    <x v="0"/>
    <x v="3"/>
    <x v="2"/>
    <x v="0"/>
    <x v="6"/>
  </r>
  <r>
    <x v="4"/>
    <x v="185"/>
    <x v="237"/>
    <x v="0"/>
    <x v="0"/>
    <x v="7"/>
    <x v="0"/>
    <x v="1"/>
    <x v="7"/>
    <x v="0"/>
    <x v="17"/>
    <x v="0"/>
    <x v="237"/>
    <s v="Yes"/>
    <x v="7"/>
    <x v="0"/>
    <x v="7"/>
    <x v="237"/>
    <x v="1"/>
    <x v="0"/>
    <x v="2"/>
    <x v="0"/>
    <x v="7"/>
  </r>
  <r>
    <x v="2"/>
    <x v="186"/>
    <x v="238"/>
    <x v="1"/>
    <x v="0"/>
    <x v="5"/>
    <x v="0"/>
    <x v="2"/>
    <x v="8"/>
    <x v="0"/>
    <x v="4"/>
    <x v="0"/>
    <x v="238"/>
    <s v="Yes"/>
    <x v="5"/>
    <x v="0"/>
    <x v="5"/>
    <x v="238"/>
    <x v="0"/>
    <x v="3"/>
    <x v="2"/>
    <x v="0"/>
    <x v="8"/>
  </r>
  <r>
    <x v="0"/>
    <x v="186"/>
    <x v="239"/>
    <x v="2"/>
    <x v="0"/>
    <x v="23"/>
    <x v="0"/>
    <x v="3"/>
    <x v="3"/>
    <x v="1"/>
    <x v="28"/>
    <x v="0"/>
    <x v="239"/>
    <s v="Yes"/>
    <x v="23"/>
    <x v="0"/>
    <x v="23"/>
    <x v="239"/>
    <x v="2"/>
    <x v="2"/>
    <x v="2"/>
    <x v="0"/>
    <x v="9"/>
  </r>
  <r>
    <x v="3"/>
    <x v="187"/>
    <x v="240"/>
    <x v="0"/>
    <x v="0"/>
    <x v="23"/>
    <x v="0"/>
    <x v="0"/>
    <x v="0"/>
    <x v="0"/>
    <x v="24"/>
    <x v="0"/>
    <x v="240"/>
    <s v="Yes"/>
    <x v="23"/>
    <x v="0"/>
    <x v="23"/>
    <x v="240"/>
    <x v="1"/>
    <x v="3"/>
    <x v="1"/>
    <x v="0"/>
    <x v="10"/>
  </r>
  <r>
    <x v="2"/>
    <x v="188"/>
    <x v="241"/>
    <x v="1"/>
    <x v="0"/>
    <x v="8"/>
    <x v="0"/>
    <x v="1"/>
    <x v="1"/>
    <x v="0"/>
    <x v="13"/>
    <x v="0"/>
    <x v="241"/>
    <s v="Yes"/>
    <x v="8"/>
    <x v="0"/>
    <x v="8"/>
    <x v="241"/>
    <x v="1"/>
    <x v="0"/>
    <x v="2"/>
    <x v="1"/>
    <x v="11"/>
  </r>
  <r>
    <x v="1"/>
    <x v="188"/>
    <x v="242"/>
    <x v="2"/>
    <x v="0"/>
    <x v="23"/>
    <x v="0"/>
    <x v="1"/>
    <x v="2"/>
    <x v="0"/>
    <x v="22"/>
    <x v="0"/>
    <x v="242"/>
    <s v="Yes"/>
    <x v="23"/>
    <x v="0"/>
    <x v="23"/>
    <x v="242"/>
    <x v="1"/>
    <x v="2"/>
    <x v="2"/>
    <x v="1"/>
    <x v="12"/>
  </r>
  <r>
    <x v="4"/>
    <x v="189"/>
    <x v="243"/>
    <x v="0"/>
    <x v="0"/>
    <x v="23"/>
    <x v="0"/>
    <x v="2"/>
    <x v="3"/>
    <x v="0"/>
    <x v="22"/>
    <x v="0"/>
    <x v="243"/>
    <s v="Yes"/>
    <x v="23"/>
    <x v="0"/>
    <x v="23"/>
    <x v="243"/>
    <x v="1"/>
    <x v="2"/>
    <x v="1"/>
    <x v="1"/>
    <x v="13"/>
  </r>
  <r>
    <x v="0"/>
    <x v="190"/>
    <x v="244"/>
    <x v="1"/>
    <x v="0"/>
    <x v="6"/>
    <x v="0"/>
    <x v="3"/>
    <x v="0"/>
    <x v="0"/>
    <x v="11"/>
    <x v="0"/>
    <x v="244"/>
    <s v="Yes"/>
    <x v="6"/>
    <x v="0"/>
    <x v="6"/>
    <x v="244"/>
    <x v="2"/>
    <x v="3"/>
    <x v="2"/>
    <x v="0"/>
    <x v="14"/>
  </r>
  <r>
    <x v="2"/>
    <x v="191"/>
    <x v="245"/>
    <x v="2"/>
    <x v="0"/>
    <x v="23"/>
    <x v="0"/>
    <x v="0"/>
    <x v="4"/>
    <x v="0"/>
    <x v="20"/>
    <x v="0"/>
    <x v="245"/>
    <s v="Yes"/>
    <x v="23"/>
    <x v="0"/>
    <x v="23"/>
    <x v="245"/>
    <x v="1"/>
    <x v="0"/>
    <x v="2"/>
    <x v="0"/>
    <x v="15"/>
  </r>
  <r>
    <x v="0"/>
    <x v="192"/>
    <x v="246"/>
    <x v="0"/>
    <x v="1"/>
    <x v="8"/>
    <x v="0"/>
    <x v="1"/>
    <x v="2"/>
    <x v="0"/>
    <x v="13"/>
    <x v="0"/>
    <x v="246"/>
    <s v="Yes"/>
    <x v="8"/>
    <x v="0"/>
    <x v="8"/>
    <x v="246"/>
    <x v="1"/>
    <x v="1"/>
    <x v="2"/>
    <x v="1"/>
    <x v="16"/>
  </r>
  <r>
    <x v="0"/>
    <x v="193"/>
    <x v="247"/>
    <x v="1"/>
    <x v="0"/>
    <x v="23"/>
    <x v="0"/>
    <x v="1"/>
    <x v="5"/>
    <x v="0"/>
    <x v="22"/>
    <x v="0"/>
    <x v="247"/>
    <s v="Yes"/>
    <x v="23"/>
    <x v="0"/>
    <x v="23"/>
    <x v="247"/>
    <x v="2"/>
    <x v="1"/>
    <x v="2"/>
    <x v="0"/>
    <x v="17"/>
  </r>
  <r>
    <x v="0"/>
    <x v="194"/>
    <x v="248"/>
    <x v="2"/>
    <x v="0"/>
    <x v="24"/>
    <x v="0"/>
    <x v="2"/>
    <x v="6"/>
    <x v="0"/>
    <x v="29"/>
    <x v="0"/>
    <x v="248"/>
    <s v="Yes"/>
    <x v="24"/>
    <x v="0"/>
    <x v="24"/>
    <x v="248"/>
    <x v="2"/>
    <x v="1"/>
    <x v="2"/>
    <x v="1"/>
    <x v="18"/>
  </r>
  <r>
    <x v="3"/>
    <x v="195"/>
    <x v="249"/>
    <x v="0"/>
    <x v="0"/>
    <x v="6"/>
    <x v="0"/>
    <x v="3"/>
    <x v="7"/>
    <x v="1"/>
    <x v="6"/>
    <x v="0"/>
    <x v="249"/>
    <s v="Yes"/>
    <x v="6"/>
    <x v="0"/>
    <x v="6"/>
    <x v="249"/>
    <x v="0"/>
    <x v="0"/>
    <x v="1"/>
    <x v="1"/>
    <x v="19"/>
  </r>
  <r>
    <x v="3"/>
    <x v="195"/>
    <x v="250"/>
    <x v="1"/>
    <x v="0"/>
    <x v="8"/>
    <x v="0"/>
    <x v="0"/>
    <x v="8"/>
    <x v="0"/>
    <x v="13"/>
    <x v="0"/>
    <x v="250"/>
    <s v="Yes"/>
    <x v="8"/>
    <x v="0"/>
    <x v="8"/>
    <x v="250"/>
    <x v="0"/>
    <x v="3"/>
    <x v="2"/>
    <x v="1"/>
    <x v="20"/>
  </r>
  <r>
    <x v="4"/>
    <x v="195"/>
    <x v="251"/>
    <x v="2"/>
    <x v="0"/>
    <x v="24"/>
    <x v="0"/>
    <x v="1"/>
    <x v="3"/>
    <x v="0"/>
    <x v="20"/>
    <x v="0"/>
    <x v="251"/>
    <s v="Yes"/>
    <x v="24"/>
    <x v="0"/>
    <x v="24"/>
    <x v="251"/>
    <x v="2"/>
    <x v="0"/>
    <x v="2"/>
    <x v="0"/>
    <x v="21"/>
  </r>
  <r>
    <x v="2"/>
    <x v="196"/>
    <x v="252"/>
    <x v="0"/>
    <x v="0"/>
    <x v="24"/>
    <x v="0"/>
    <x v="1"/>
    <x v="0"/>
    <x v="0"/>
    <x v="20"/>
    <x v="0"/>
    <x v="252"/>
    <s v="Yes"/>
    <x v="24"/>
    <x v="0"/>
    <x v="24"/>
    <x v="252"/>
    <x v="1"/>
    <x v="2"/>
    <x v="1"/>
    <x v="0"/>
    <x v="22"/>
  </r>
  <r>
    <x v="0"/>
    <x v="197"/>
    <x v="253"/>
    <x v="1"/>
    <x v="0"/>
    <x v="25"/>
    <x v="0"/>
    <x v="2"/>
    <x v="1"/>
    <x v="0"/>
    <x v="24"/>
    <x v="0"/>
    <x v="253"/>
    <s v="Yes"/>
    <x v="25"/>
    <x v="0"/>
    <x v="25"/>
    <x v="253"/>
    <x v="0"/>
    <x v="1"/>
    <x v="2"/>
    <x v="0"/>
    <x v="0"/>
  </r>
  <r>
    <x v="1"/>
    <x v="198"/>
    <x v="254"/>
    <x v="2"/>
    <x v="0"/>
    <x v="8"/>
    <x v="0"/>
    <x v="3"/>
    <x v="2"/>
    <x v="0"/>
    <x v="13"/>
    <x v="0"/>
    <x v="254"/>
    <s v="Yes"/>
    <x v="8"/>
    <x v="0"/>
    <x v="8"/>
    <x v="254"/>
    <x v="1"/>
    <x v="3"/>
    <x v="2"/>
    <x v="1"/>
    <x v="1"/>
  </r>
  <r>
    <x v="3"/>
    <x v="199"/>
    <x v="255"/>
    <x v="0"/>
    <x v="0"/>
    <x v="25"/>
    <x v="0"/>
    <x v="0"/>
    <x v="3"/>
    <x v="0"/>
    <x v="30"/>
    <x v="0"/>
    <x v="255"/>
    <s v="Yes"/>
    <x v="25"/>
    <x v="0"/>
    <x v="25"/>
    <x v="255"/>
    <x v="2"/>
    <x v="2"/>
    <x v="2"/>
    <x v="1"/>
    <x v="2"/>
  </r>
  <r>
    <x v="1"/>
    <x v="200"/>
    <x v="256"/>
    <x v="1"/>
    <x v="0"/>
    <x v="6"/>
    <x v="0"/>
    <x v="1"/>
    <x v="0"/>
    <x v="0"/>
    <x v="12"/>
    <x v="0"/>
    <x v="256"/>
    <s v="Yes"/>
    <x v="6"/>
    <x v="0"/>
    <x v="6"/>
    <x v="256"/>
    <x v="1"/>
    <x v="3"/>
    <x v="2"/>
    <x v="1"/>
    <x v="3"/>
  </r>
  <r>
    <x v="1"/>
    <x v="201"/>
    <x v="257"/>
    <x v="2"/>
    <x v="0"/>
    <x v="25"/>
    <x v="0"/>
    <x v="1"/>
    <x v="4"/>
    <x v="0"/>
    <x v="20"/>
    <x v="0"/>
    <x v="257"/>
    <s v="Yes"/>
    <x v="25"/>
    <x v="0"/>
    <x v="25"/>
    <x v="257"/>
    <x v="1"/>
    <x v="0"/>
    <x v="2"/>
    <x v="1"/>
    <x v="4"/>
  </r>
  <r>
    <x v="4"/>
    <x v="202"/>
    <x v="258"/>
    <x v="0"/>
    <x v="0"/>
    <x v="8"/>
    <x v="0"/>
    <x v="2"/>
    <x v="2"/>
    <x v="0"/>
    <x v="14"/>
    <x v="0"/>
    <x v="258"/>
    <s v="Yes"/>
    <x v="8"/>
    <x v="0"/>
    <x v="8"/>
    <x v="258"/>
    <x v="1"/>
    <x v="0"/>
    <x v="1"/>
    <x v="0"/>
    <x v="5"/>
  </r>
  <r>
    <x v="4"/>
    <x v="202"/>
    <x v="259"/>
    <x v="1"/>
    <x v="0"/>
    <x v="25"/>
    <x v="0"/>
    <x v="3"/>
    <x v="5"/>
    <x v="1"/>
    <x v="20"/>
    <x v="0"/>
    <x v="259"/>
    <s v="Yes"/>
    <x v="25"/>
    <x v="0"/>
    <x v="25"/>
    <x v="259"/>
    <x v="0"/>
    <x v="1"/>
    <x v="2"/>
    <x v="0"/>
    <x v="6"/>
  </r>
  <r>
    <x v="2"/>
    <x v="203"/>
    <x v="260"/>
    <x v="2"/>
    <x v="0"/>
    <x v="25"/>
    <x v="0"/>
    <x v="0"/>
    <x v="6"/>
    <x v="0"/>
    <x v="31"/>
    <x v="0"/>
    <x v="260"/>
    <s v="Yes"/>
    <x v="25"/>
    <x v="0"/>
    <x v="25"/>
    <x v="260"/>
    <x v="1"/>
    <x v="2"/>
    <x v="2"/>
    <x v="0"/>
    <x v="7"/>
  </r>
  <r>
    <x v="4"/>
    <x v="204"/>
    <x v="261"/>
    <x v="0"/>
    <x v="0"/>
    <x v="6"/>
    <x v="0"/>
    <x v="1"/>
    <x v="7"/>
    <x v="0"/>
    <x v="12"/>
    <x v="0"/>
    <x v="261"/>
    <s v="Yes"/>
    <x v="6"/>
    <x v="0"/>
    <x v="6"/>
    <x v="261"/>
    <x v="0"/>
    <x v="1"/>
    <x v="2"/>
    <x v="0"/>
    <x v="8"/>
  </r>
  <r>
    <x v="0"/>
    <x v="204"/>
    <x v="262"/>
    <x v="1"/>
    <x v="0"/>
    <x v="25"/>
    <x v="0"/>
    <x v="1"/>
    <x v="8"/>
    <x v="0"/>
    <x v="28"/>
    <x v="0"/>
    <x v="262"/>
    <s v="Yes"/>
    <x v="25"/>
    <x v="0"/>
    <x v="25"/>
    <x v="262"/>
    <x v="2"/>
    <x v="0"/>
    <x v="2"/>
    <x v="0"/>
    <x v="9"/>
  </r>
  <r>
    <x v="2"/>
    <x v="205"/>
    <x v="263"/>
    <x v="2"/>
    <x v="0"/>
    <x v="8"/>
    <x v="0"/>
    <x v="2"/>
    <x v="3"/>
    <x v="0"/>
    <x v="14"/>
    <x v="0"/>
    <x v="263"/>
    <s v="Yes"/>
    <x v="8"/>
    <x v="0"/>
    <x v="8"/>
    <x v="263"/>
    <x v="1"/>
    <x v="1"/>
    <x v="2"/>
    <x v="0"/>
    <x v="10"/>
  </r>
  <r>
    <x v="3"/>
    <x v="206"/>
    <x v="264"/>
    <x v="0"/>
    <x v="0"/>
    <x v="25"/>
    <x v="0"/>
    <x v="3"/>
    <x v="0"/>
    <x v="0"/>
    <x v="28"/>
    <x v="0"/>
    <x v="264"/>
    <s v="Yes"/>
    <x v="25"/>
    <x v="0"/>
    <x v="25"/>
    <x v="264"/>
    <x v="1"/>
    <x v="3"/>
    <x v="2"/>
    <x v="1"/>
    <x v="11"/>
  </r>
  <r>
    <x v="1"/>
    <x v="207"/>
    <x v="265"/>
    <x v="1"/>
    <x v="1"/>
    <x v="25"/>
    <x v="0"/>
    <x v="0"/>
    <x v="1"/>
    <x v="0"/>
    <x v="28"/>
    <x v="0"/>
    <x v="265"/>
    <s v="Yes"/>
    <x v="25"/>
    <x v="0"/>
    <x v="25"/>
    <x v="265"/>
    <x v="1"/>
    <x v="2"/>
    <x v="2"/>
    <x v="1"/>
    <x v="12"/>
  </r>
  <r>
    <x v="0"/>
    <x v="208"/>
    <x v="266"/>
    <x v="2"/>
    <x v="0"/>
    <x v="8"/>
    <x v="0"/>
    <x v="1"/>
    <x v="2"/>
    <x v="0"/>
    <x v="14"/>
    <x v="0"/>
    <x v="266"/>
    <s v="Yes"/>
    <x v="8"/>
    <x v="0"/>
    <x v="8"/>
    <x v="266"/>
    <x v="1"/>
    <x v="3"/>
    <x v="2"/>
    <x v="1"/>
    <x v="13"/>
  </r>
  <r>
    <x v="4"/>
    <x v="208"/>
    <x v="267"/>
    <x v="0"/>
    <x v="0"/>
    <x v="26"/>
    <x v="0"/>
    <x v="1"/>
    <x v="3"/>
    <x v="0"/>
    <x v="29"/>
    <x v="0"/>
    <x v="267"/>
    <s v="Yes"/>
    <x v="26"/>
    <x v="0"/>
    <x v="26"/>
    <x v="267"/>
    <x v="2"/>
    <x v="1"/>
    <x v="2"/>
    <x v="0"/>
    <x v="14"/>
  </r>
  <r>
    <x v="2"/>
    <x v="209"/>
    <x v="268"/>
    <x v="1"/>
    <x v="0"/>
    <x v="6"/>
    <x v="0"/>
    <x v="2"/>
    <x v="0"/>
    <x v="0"/>
    <x v="12"/>
    <x v="0"/>
    <x v="268"/>
    <s v="Yes"/>
    <x v="6"/>
    <x v="0"/>
    <x v="6"/>
    <x v="268"/>
    <x v="1"/>
    <x v="1"/>
    <x v="2"/>
    <x v="0"/>
    <x v="15"/>
  </r>
  <r>
    <x v="2"/>
    <x v="210"/>
    <x v="269"/>
    <x v="2"/>
    <x v="0"/>
    <x v="26"/>
    <x v="0"/>
    <x v="3"/>
    <x v="4"/>
    <x v="1"/>
    <x v="30"/>
    <x v="0"/>
    <x v="269"/>
    <s v="Yes"/>
    <x v="26"/>
    <x v="0"/>
    <x v="26"/>
    <x v="269"/>
    <x v="1"/>
    <x v="0"/>
    <x v="2"/>
    <x v="1"/>
    <x v="16"/>
  </r>
  <r>
    <x v="0"/>
    <x v="211"/>
    <x v="270"/>
    <x v="0"/>
    <x v="0"/>
    <x v="26"/>
    <x v="0"/>
    <x v="0"/>
    <x v="2"/>
    <x v="0"/>
    <x v="31"/>
    <x v="0"/>
    <x v="270"/>
    <s v="Yes"/>
    <x v="26"/>
    <x v="0"/>
    <x v="26"/>
    <x v="270"/>
    <x v="2"/>
    <x v="3"/>
    <x v="1"/>
    <x v="0"/>
    <x v="17"/>
  </r>
  <r>
    <x v="3"/>
    <x v="212"/>
    <x v="271"/>
    <x v="1"/>
    <x v="0"/>
    <x v="8"/>
    <x v="0"/>
    <x v="1"/>
    <x v="5"/>
    <x v="0"/>
    <x v="12"/>
    <x v="0"/>
    <x v="271"/>
    <s v="Yes"/>
    <x v="8"/>
    <x v="0"/>
    <x v="8"/>
    <x v="271"/>
    <x v="2"/>
    <x v="0"/>
    <x v="2"/>
    <x v="1"/>
    <x v="18"/>
  </r>
  <r>
    <x v="3"/>
    <x v="213"/>
    <x v="272"/>
    <x v="2"/>
    <x v="0"/>
    <x v="26"/>
    <x v="0"/>
    <x v="1"/>
    <x v="6"/>
    <x v="0"/>
    <x v="30"/>
    <x v="0"/>
    <x v="272"/>
    <s v="Yes"/>
    <x v="26"/>
    <x v="0"/>
    <x v="26"/>
    <x v="272"/>
    <x v="0"/>
    <x v="0"/>
    <x v="2"/>
    <x v="1"/>
    <x v="19"/>
  </r>
  <r>
    <x v="0"/>
    <x v="214"/>
    <x v="273"/>
    <x v="0"/>
    <x v="0"/>
    <x v="6"/>
    <x v="0"/>
    <x v="2"/>
    <x v="7"/>
    <x v="0"/>
    <x v="4"/>
    <x v="0"/>
    <x v="273"/>
    <s v="Yes"/>
    <x v="6"/>
    <x v="0"/>
    <x v="6"/>
    <x v="273"/>
    <x v="0"/>
    <x v="0"/>
    <x v="2"/>
    <x v="1"/>
    <x v="20"/>
  </r>
  <r>
    <x v="1"/>
    <x v="214"/>
    <x v="274"/>
    <x v="1"/>
    <x v="0"/>
    <x v="26"/>
    <x v="0"/>
    <x v="3"/>
    <x v="8"/>
    <x v="0"/>
    <x v="30"/>
    <x v="0"/>
    <x v="274"/>
    <s v="Yes"/>
    <x v="26"/>
    <x v="0"/>
    <x v="26"/>
    <x v="274"/>
    <x v="2"/>
    <x v="2"/>
    <x v="2"/>
    <x v="0"/>
    <x v="21"/>
  </r>
  <r>
    <x v="1"/>
    <x v="215"/>
    <x v="275"/>
    <x v="2"/>
    <x v="0"/>
    <x v="9"/>
    <x v="0"/>
    <x v="0"/>
    <x v="3"/>
    <x v="0"/>
    <x v="10"/>
    <x v="0"/>
    <x v="275"/>
    <s v="Yes"/>
    <x v="9"/>
    <x v="0"/>
    <x v="9"/>
    <x v="275"/>
    <x v="1"/>
    <x v="3"/>
    <x v="2"/>
    <x v="0"/>
    <x v="22"/>
  </r>
  <r>
    <x v="4"/>
    <x v="215"/>
    <x v="276"/>
    <x v="0"/>
    <x v="0"/>
    <x v="26"/>
    <x v="0"/>
    <x v="1"/>
    <x v="0"/>
    <x v="0"/>
    <x v="31"/>
    <x v="0"/>
    <x v="276"/>
    <s v="Yes"/>
    <x v="26"/>
    <x v="0"/>
    <x v="26"/>
    <x v="276"/>
    <x v="0"/>
    <x v="2"/>
    <x v="2"/>
    <x v="0"/>
    <x v="0"/>
  </r>
  <r>
    <x v="2"/>
    <x v="216"/>
    <x v="277"/>
    <x v="1"/>
    <x v="0"/>
    <x v="27"/>
    <x v="0"/>
    <x v="1"/>
    <x v="1"/>
    <x v="0"/>
    <x v="26"/>
    <x v="0"/>
    <x v="277"/>
    <s v="Yes"/>
    <x v="27"/>
    <x v="0"/>
    <x v="27"/>
    <x v="277"/>
    <x v="1"/>
    <x v="1"/>
    <x v="2"/>
    <x v="1"/>
    <x v="1"/>
  </r>
  <r>
    <x v="0"/>
    <x v="217"/>
    <x v="278"/>
    <x v="2"/>
    <x v="0"/>
    <x v="27"/>
    <x v="0"/>
    <x v="2"/>
    <x v="2"/>
    <x v="0"/>
    <x v="32"/>
    <x v="0"/>
    <x v="278"/>
    <s v="Yes"/>
    <x v="27"/>
    <x v="0"/>
    <x v="27"/>
    <x v="278"/>
    <x v="2"/>
    <x v="1"/>
    <x v="2"/>
    <x v="1"/>
    <x v="2"/>
  </r>
  <r>
    <x v="3"/>
    <x v="218"/>
    <x v="279"/>
    <x v="0"/>
    <x v="0"/>
    <x v="6"/>
    <x v="0"/>
    <x v="3"/>
    <x v="3"/>
    <x v="1"/>
    <x v="4"/>
    <x v="0"/>
    <x v="279"/>
    <s v="Yes"/>
    <x v="6"/>
    <x v="0"/>
    <x v="6"/>
    <x v="279"/>
    <x v="1"/>
    <x v="3"/>
    <x v="1"/>
    <x v="1"/>
    <x v="3"/>
  </r>
  <r>
    <x v="4"/>
    <x v="218"/>
    <x v="280"/>
    <x v="1"/>
    <x v="0"/>
    <x v="9"/>
    <x v="0"/>
    <x v="0"/>
    <x v="0"/>
    <x v="0"/>
    <x v="12"/>
    <x v="0"/>
    <x v="280"/>
    <s v="Yes"/>
    <x v="9"/>
    <x v="0"/>
    <x v="9"/>
    <x v="280"/>
    <x v="1"/>
    <x v="0"/>
    <x v="2"/>
    <x v="1"/>
    <x v="4"/>
  </r>
  <r>
    <x v="3"/>
    <x v="219"/>
    <x v="281"/>
    <x v="2"/>
    <x v="0"/>
    <x v="27"/>
    <x v="0"/>
    <x v="1"/>
    <x v="4"/>
    <x v="0"/>
    <x v="26"/>
    <x v="0"/>
    <x v="281"/>
    <s v="Yes"/>
    <x v="27"/>
    <x v="0"/>
    <x v="27"/>
    <x v="281"/>
    <x v="1"/>
    <x v="2"/>
    <x v="2"/>
    <x v="0"/>
    <x v="5"/>
  </r>
  <r>
    <x v="1"/>
    <x v="220"/>
    <x v="282"/>
    <x v="0"/>
    <x v="0"/>
    <x v="27"/>
    <x v="0"/>
    <x v="1"/>
    <x v="2"/>
    <x v="0"/>
    <x v="31"/>
    <x v="0"/>
    <x v="282"/>
    <s v="Yes"/>
    <x v="27"/>
    <x v="0"/>
    <x v="27"/>
    <x v="282"/>
    <x v="0"/>
    <x v="2"/>
    <x v="1"/>
    <x v="0"/>
    <x v="6"/>
  </r>
  <r>
    <x v="2"/>
    <x v="221"/>
    <x v="283"/>
    <x v="1"/>
    <x v="0"/>
    <x v="9"/>
    <x v="0"/>
    <x v="2"/>
    <x v="5"/>
    <x v="0"/>
    <x v="15"/>
    <x v="0"/>
    <x v="283"/>
    <s v="Yes"/>
    <x v="9"/>
    <x v="0"/>
    <x v="9"/>
    <x v="283"/>
    <x v="1"/>
    <x v="0"/>
    <x v="2"/>
    <x v="0"/>
    <x v="7"/>
  </r>
  <r>
    <x v="4"/>
    <x v="221"/>
    <x v="284"/>
    <x v="2"/>
    <x v="1"/>
    <x v="27"/>
    <x v="0"/>
    <x v="3"/>
    <x v="6"/>
    <x v="0"/>
    <x v="33"/>
    <x v="0"/>
    <x v="284"/>
    <s v="Yes"/>
    <x v="27"/>
    <x v="0"/>
    <x v="27"/>
    <x v="284"/>
    <x v="0"/>
    <x v="1"/>
    <x v="2"/>
    <x v="0"/>
    <x v="8"/>
  </r>
  <r>
    <x v="1"/>
    <x v="222"/>
    <x v="285"/>
    <x v="0"/>
    <x v="0"/>
    <x v="7"/>
    <x v="0"/>
    <x v="0"/>
    <x v="7"/>
    <x v="0"/>
    <x v="8"/>
    <x v="0"/>
    <x v="285"/>
    <s v="Yes"/>
    <x v="7"/>
    <x v="0"/>
    <x v="7"/>
    <x v="285"/>
    <x v="2"/>
    <x v="2"/>
    <x v="2"/>
    <x v="0"/>
    <x v="9"/>
  </r>
  <r>
    <x v="2"/>
    <x v="222"/>
    <x v="286"/>
    <x v="1"/>
    <x v="0"/>
    <x v="28"/>
    <x v="0"/>
    <x v="1"/>
    <x v="8"/>
    <x v="0"/>
    <x v="26"/>
    <x v="0"/>
    <x v="286"/>
    <s v="Yes"/>
    <x v="28"/>
    <x v="0"/>
    <x v="28"/>
    <x v="286"/>
    <x v="1"/>
    <x v="1"/>
    <x v="2"/>
    <x v="0"/>
    <x v="10"/>
  </r>
  <r>
    <x v="0"/>
    <x v="223"/>
    <x v="287"/>
    <x v="2"/>
    <x v="0"/>
    <x v="28"/>
    <x v="0"/>
    <x v="1"/>
    <x v="3"/>
    <x v="0"/>
    <x v="31"/>
    <x v="0"/>
    <x v="287"/>
    <s v="Yes"/>
    <x v="28"/>
    <x v="0"/>
    <x v="28"/>
    <x v="287"/>
    <x v="1"/>
    <x v="0"/>
    <x v="2"/>
    <x v="1"/>
    <x v="11"/>
  </r>
  <r>
    <x v="0"/>
    <x v="224"/>
    <x v="288"/>
    <x v="0"/>
    <x v="0"/>
    <x v="9"/>
    <x v="0"/>
    <x v="2"/>
    <x v="0"/>
    <x v="0"/>
    <x v="15"/>
    <x v="0"/>
    <x v="288"/>
    <s v="Yes"/>
    <x v="9"/>
    <x v="0"/>
    <x v="9"/>
    <x v="288"/>
    <x v="1"/>
    <x v="0"/>
    <x v="2"/>
    <x v="1"/>
    <x v="12"/>
  </r>
  <r>
    <x v="3"/>
    <x v="225"/>
    <x v="289"/>
    <x v="1"/>
    <x v="0"/>
    <x v="28"/>
    <x v="0"/>
    <x v="3"/>
    <x v="1"/>
    <x v="1"/>
    <x v="34"/>
    <x v="0"/>
    <x v="289"/>
    <s v="Yes"/>
    <x v="28"/>
    <x v="0"/>
    <x v="28"/>
    <x v="289"/>
    <x v="1"/>
    <x v="1"/>
    <x v="2"/>
    <x v="1"/>
    <x v="13"/>
  </r>
  <r>
    <x v="1"/>
    <x v="226"/>
    <x v="290"/>
    <x v="2"/>
    <x v="0"/>
    <x v="28"/>
    <x v="0"/>
    <x v="0"/>
    <x v="2"/>
    <x v="0"/>
    <x v="34"/>
    <x v="0"/>
    <x v="290"/>
    <s v="Yes"/>
    <x v="28"/>
    <x v="0"/>
    <x v="28"/>
    <x v="290"/>
    <x v="2"/>
    <x v="1"/>
    <x v="2"/>
    <x v="0"/>
    <x v="14"/>
  </r>
  <r>
    <x v="4"/>
    <x v="227"/>
    <x v="291"/>
    <x v="0"/>
    <x v="0"/>
    <x v="7"/>
    <x v="0"/>
    <x v="1"/>
    <x v="3"/>
    <x v="0"/>
    <x v="8"/>
    <x v="0"/>
    <x v="291"/>
    <s v="Yes"/>
    <x v="7"/>
    <x v="0"/>
    <x v="7"/>
    <x v="291"/>
    <x v="1"/>
    <x v="2"/>
    <x v="2"/>
    <x v="0"/>
    <x v="15"/>
  </r>
  <r>
    <x v="3"/>
    <x v="228"/>
    <x v="292"/>
    <x v="1"/>
    <x v="0"/>
    <x v="9"/>
    <x v="0"/>
    <x v="1"/>
    <x v="0"/>
    <x v="0"/>
    <x v="15"/>
    <x v="0"/>
    <x v="292"/>
    <s v="Yes"/>
    <x v="9"/>
    <x v="0"/>
    <x v="9"/>
    <x v="292"/>
    <x v="1"/>
    <x v="0"/>
    <x v="2"/>
    <x v="1"/>
    <x v="16"/>
  </r>
  <r>
    <x v="4"/>
    <x v="228"/>
    <x v="293"/>
    <x v="2"/>
    <x v="0"/>
    <x v="28"/>
    <x v="0"/>
    <x v="2"/>
    <x v="4"/>
    <x v="0"/>
    <x v="26"/>
    <x v="0"/>
    <x v="293"/>
    <s v="Yes"/>
    <x v="28"/>
    <x v="0"/>
    <x v="28"/>
    <x v="293"/>
    <x v="2"/>
    <x v="0"/>
    <x v="2"/>
    <x v="0"/>
    <x v="17"/>
  </r>
  <r>
    <x v="2"/>
    <x v="229"/>
    <x v="294"/>
    <x v="0"/>
    <x v="0"/>
    <x v="28"/>
    <x v="0"/>
    <x v="3"/>
    <x v="2"/>
    <x v="0"/>
    <x v="33"/>
    <x v="0"/>
    <x v="294"/>
    <s v="Yes"/>
    <x v="28"/>
    <x v="0"/>
    <x v="28"/>
    <x v="294"/>
    <x v="2"/>
    <x v="3"/>
    <x v="2"/>
    <x v="1"/>
    <x v="18"/>
  </r>
  <r>
    <x v="0"/>
    <x v="230"/>
    <x v="295"/>
    <x v="1"/>
    <x v="0"/>
    <x v="29"/>
    <x v="0"/>
    <x v="0"/>
    <x v="5"/>
    <x v="0"/>
    <x v="34"/>
    <x v="0"/>
    <x v="295"/>
    <s v="Yes"/>
    <x v="29"/>
    <x v="0"/>
    <x v="29"/>
    <x v="295"/>
    <x v="0"/>
    <x v="2"/>
    <x v="2"/>
    <x v="1"/>
    <x v="19"/>
  </r>
  <r>
    <x v="2"/>
    <x v="231"/>
    <x v="296"/>
    <x v="2"/>
    <x v="0"/>
    <x v="9"/>
    <x v="0"/>
    <x v="1"/>
    <x v="6"/>
    <x v="0"/>
    <x v="16"/>
    <x v="0"/>
    <x v="296"/>
    <s v="Yes"/>
    <x v="9"/>
    <x v="0"/>
    <x v="9"/>
    <x v="296"/>
    <x v="0"/>
    <x v="1"/>
    <x v="2"/>
    <x v="1"/>
    <x v="20"/>
  </r>
  <r>
    <x v="2"/>
    <x v="232"/>
    <x v="297"/>
    <x v="0"/>
    <x v="0"/>
    <x v="7"/>
    <x v="0"/>
    <x v="1"/>
    <x v="7"/>
    <x v="0"/>
    <x v="8"/>
    <x v="0"/>
    <x v="297"/>
    <s v="Yes"/>
    <x v="7"/>
    <x v="0"/>
    <x v="7"/>
    <x v="297"/>
    <x v="2"/>
    <x v="3"/>
    <x v="2"/>
    <x v="0"/>
    <x v="21"/>
  </r>
  <r>
    <x v="3"/>
    <x v="232"/>
    <x v="298"/>
    <x v="1"/>
    <x v="0"/>
    <x v="29"/>
    <x v="0"/>
    <x v="2"/>
    <x v="8"/>
    <x v="0"/>
    <x v="35"/>
    <x v="0"/>
    <x v="298"/>
    <s v="Yes"/>
    <x v="29"/>
    <x v="0"/>
    <x v="29"/>
    <x v="298"/>
    <x v="1"/>
    <x v="2"/>
    <x v="2"/>
    <x v="0"/>
    <x v="22"/>
  </r>
  <r>
    <x v="1"/>
    <x v="233"/>
    <x v="299"/>
    <x v="2"/>
    <x v="0"/>
    <x v="29"/>
    <x v="0"/>
    <x v="3"/>
    <x v="3"/>
    <x v="1"/>
    <x v="36"/>
    <x v="0"/>
    <x v="299"/>
    <s v="Yes"/>
    <x v="29"/>
    <x v="0"/>
    <x v="29"/>
    <x v="299"/>
    <x v="0"/>
    <x v="1"/>
    <x v="2"/>
    <x v="0"/>
    <x v="0"/>
  </r>
  <r>
    <x v="0"/>
    <x v="234"/>
    <x v="300"/>
    <x v="0"/>
    <x v="0"/>
    <x v="9"/>
    <x v="0"/>
    <x v="0"/>
    <x v="0"/>
    <x v="0"/>
    <x v="18"/>
    <x v="0"/>
    <x v="300"/>
    <s v="Yes"/>
    <x v="9"/>
    <x v="0"/>
    <x v="9"/>
    <x v="300"/>
    <x v="1"/>
    <x v="3"/>
    <x v="2"/>
    <x v="1"/>
    <x v="1"/>
  </r>
  <r>
    <x v="1"/>
    <x v="234"/>
    <x v="301"/>
    <x v="1"/>
    <x v="0"/>
    <x v="30"/>
    <x v="0"/>
    <x v="1"/>
    <x v="1"/>
    <x v="0"/>
    <x v="11"/>
    <x v="0"/>
    <x v="301"/>
    <s v="Yes"/>
    <x v="30"/>
    <x v="0"/>
    <x v="30"/>
    <x v="301"/>
    <x v="2"/>
    <x v="0"/>
    <x v="2"/>
    <x v="1"/>
    <x v="2"/>
  </r>
  <r>
    <x v="4"/>
    <x v="235"/>
    <x v="302"/>
    <x v="2"/>
    <x v="0"/>
    <x v="30"/>
    <x v="0"/>
    <x v="1"/>
    <x v="2"/>
    <x v="0"/>
    <x v="37"/>
    <x v="0"/>
    <x v="302"/>
    <s v="Yes"/>
    <x v="30"/>
    <x v="0"/>
    <x v="30"/>
    <x v="302"/>
    <x v="1"/>
    <x v="2"/>
    <x v="2"/>
    <x v="1"/>
    <x v="3"/>
  </r>
  <r>
    <x v="0"/>
    <x v="236"/>
    <x v="303"/>
    <x v="0"/>
    <x v="1"/>
    <x v="7"/>
    <x v="0"/>
    <x v="2"/>
    <x v="3"/>
    <x v="0"/>
    <x v="10"/>
    <x v="0"/>
    <x v="303"/>
    <s v="Yes"/>
    <x v="7"/>
    <x v="0"/>
    <x v="7"/>
    <x v="303"/>
    <x v="1"/>
    <x v="1"/>
    <x v="2"/>
    <x v="1"/>
    <x v="4"/>
  </r>
  <r>
    <x v="2"/>
    <x v="237"/>
    <x v="304"/>
    <x v="1"/>
    <x v="0"/>
    <x v="30"/>
    <x v="0"/>
    <x v="3"/>
    <x v="0"/>
    <x v="0"/>
    <x v="37"/>
    <x v="0"/>
    <x v="304"/>
    <s v="Yes"/>
    <x v="30"/>
    <x v="0"/>
    <x v="30"/>
    <x v="304"/>
    <x v="1"/>
    <x v="3"/>
    <x v="2"/>
    <x v="0"/>
    <x v="5"/>
  </r>
  <r>
    <x v="3"/>
    <x v="238"/>
    <x v="305"/>
    <x v="2"/>
    <x v="0"/>
    <x v="9"/>
    <x v="0"/>
    <x v="0"/>
    <x v="4"/>
    <x v="0"/>
    <x v="10"/>
    <x v="0"/>
    <x v="305"/>
    <s v="Yes"/>
    <x v="9"/>
    <x v="0"/>
    <x v="9"/>
    <x v="305"/>
    <x v="0"/>
    <x v="2"/>
    <x v="2"/>
    <x v="0"/>
    <x v="6"/>
  </r>
  <r>
    <x v="0"/>
    <x v="239"/>
    <x v="306"/>
    <x v="0"/>
    <x v="0"/>
    <x v="30"/>
    <x v="0"/>
    <x v="1"/>
    <x v="2"/>
    <x v="0"/>
    <x v="37"/>
    <x v="0"/>
    <x v="306"/>
    <s v="Yes"/>
    <x v="30"/>
    <x v="0"/>
    <x v="30"/>
    <x v="306"/>
    <x v="1"/>
    <x v="0"/>
    <x v="2"/>
    <x v="0"/>
    <x v="7"/>
  </r>
  <r>
    <x v="4"/>
    <x v="240"/>
    <x v="307"/>
    <x v="1"/>
    <x v="0"/>
    <x v="31"/>
    <x v="0"/>
    <x v="1"/>
    <x v="5"/>
    <x v="0"/>
    <x v="38"/>
    <x v="0"/>
    <x v="307"/>
    <s v="Yes"/>
    <x v="31"/>
    <x v="0"/>
    <x v="31"/>
    <x v="307"/>
    <x v="0"/>
    <x v="3"/>
    <x v="2"/>
    <x v="0"/>
    <x v="8"/>
  </r>
  <r>
    <x v="3"/>
    <x v="241"/>
    <x v="308"/>
    <x v="2"/>
    <x v="0"/>
    <x v="7"/>
    <x v="0"/>
    <x v="2"/>
    <x v="6"/>
    <x v="0"/>
    <x v="10"/>
    <x v="0"/>
    <x v="308"/>
    <s v="Yes"/>
    <x v="7"/>
    <x v="0"/>
    <x v="7"/>
    <x v="308"/>
    <x v="2"/>
    <x v="3"/>
    <x v="2"/>
    <x v="0"/>
    <x v="9"/>
  </r>
  <r>
    <x v="1"/>
    <x v="241"/>
    <x v="309"/>
    <x v="0"/>
    <x v="0"/>
    <x v="9"/>
    <x v="0"/>
    <x v="3"/>
    <x v="7"/>
    <x v="1"/>
    <x v="10"/>
    <x v="0"/>
    <x v="309"/>
    <s v="Yes"/>
    <x v="9"/>
    <x v="0"/>
    <x v="9"/>
    <x v="309"/>
    <x v="1"/>
    <x v="0"/>
    <x v="2"/>
    <x v="0"/>
    <x v="10"/>
  </r>
  <r>
    <x v="2"/>
    <x v="241"/>
    <x v="310"/>
    <x v="1"/>
    <x v="0"/>
    <x v="31"/>
    <x v="0"/>
    <x v="0"/>
    <x v="8"/>
    <x v="0"/>
    <x v="37"/>
    <x v="0"/>
    <x v="310"/>
    <s v="Yes"/>
    <x v="31"/>
    <x v="0"/>
    <x v="31"/>
    <x v="310"/>
    <x v="1"/>
    <x v="0"/>
    <x v="2"/>
    <x v="1"/>
    <x v="11"/>
  </r>
  <r>
    <x v="0"/>
    <x v="242"/>
    <x v="311"/>
    <x v="2"/>
    <x v="0"/>
    <x v="31"/>
    <x v="0"/>
    <x v="1"/>
    <x v="3"/>
    <x v="0"/>
    <x v="37"/>
    <x v="0"/>
    <x v="311"/>
    <s v="Yes"/>
    <x v="31"/>
    <x v="0"/>
    <x v="31"/>
    <x v="311"/>
    <x v="1"/>
    <x v="0"/>
    <x v="2"/>
    <x v="1"/>
    <x v="12"/>
  </r>
  <r>
    <x v="3"/>
    <x v="243"/>
    <x v="312"/>
    <x v="0"/>
    <x v="0"/>
    <x v="32"/>
    <x v="0"/>
    <x v="1"/>
    <x v="0"/>
    <x v="0"/>
    <x v="37"/>
    <x v="0"/>
    <x v="312"/>
    <s v="Yes"/>
    <x v="32"/>
    <x v="0"/>
    <x v="32"/>
    <x v="312"/>
    <x v="1"/>
    <x v="2"/>
    <x v="2"/>
    <x v="1"/>
    <x v="13"/>
  </r>
  <r>
    <x v="4"/>
    <x v="244"/>
    <x v="313"/>
    <x v="1"/>
    <x v="0"/>
    <x v="9"/>
    <x v="0"/>
    <x v="2"/>
    <x v="1"/>
    <x v="0"/>
    <x v="17"/>
    <x v="0"/>
    <x v="313"/>
    <s v="Yes"/>
    <x v="9"/>
    <x v="0"/>
    <x v="9"/>
    <x v="313"/>
    <x v="2"/>
    <x v="0"/>
    <x v="2"/>
    <x v="0"/>
    <x v="14"/>
  </r>
  <r>
    <x v="1"/>
    <x v="245"/>
    <x v="314"/>
    <x v="2"/>
    <x v="0"/>
    <x v="32"/>
    <x v="0"/>
    <x v="3"/>
    <x v="2"/>
    <x v="0"/>
    <x v="37"/>
    <x v="0"/>
    <x v="314"/>
    <s v="Yes"/>
    <x v="32"/>
    <x v="0"/>
    <x v="32"/>
    <x v="314"/>
    <x v="1"/>
    <x v="1"/>
    <x v="2"/>
    <x v="0"/>
    <x v="15"/>
  </r>
  <r>
    <x v="1"/>
    <x v="246"/>
    <x v="315"/>
    <x v="0"/>
    <x v="0"/>
    <x v="7"/>
    <x v="0"/>
    <x v="0"/>
    <x v="3"/>
    <x v="0"/>
    <x v="10"/>
    <x v="0"/>
    <x v="315"/>
    <s v="Yes"/>
    <x v="7"/>
    <x v="0"/>
    <x v="7"/>
    <x v="315"/>
    <x v="1"/>
    <x v="1"/>
    <x v="2"/>
    <x v="1"/>
    <x v="16"/>
  </r>
  <r>
    <x v="4"/>
    <x v="247"/>
    <x v="316"/>
    <x v="1"/>
    <x v="0"/>
    <x v="32"/>
    <x v="0"/>
    <x v="1"/>
    <x v="0"/>
    <x v="0"/>
    <x v="34"/>
    <x v="0"/>
    <x v="316"/>
    <s v="Yes"/>
    <x v="32"/>
    <x v="0"/>
    <x v="32"/>
    <x v="316"/>
    <x v="2"/>
    <x v="2"/>
    <x v="2"/>
    <x v="0"/>
    <x v="17"/>
  </r>
  <r>
    <x v="2"/>
    <x v="248"/>
    <x v="317"/>
    <x v="2"/>
    <x v="0"/>
    <x v="10"/>
    <x v="0"/>
    <x v="1"/>
    <x v="4"/>
    <x v="0"/>
    <x v="17"/>
    <x v="0"/>
    <x v="317"/>
    <s v="Yes"/>
    <x v="10"/>
    <x v="0"/>
    <x v="10"/>
    <x v="317"/>
    <x v="2"/>
    <x v="0"/>
    <x v="2"/>
    <x v="1"/>
    <x v="18"/>
  </r>
  <r>
    <x v="2"/>
    <x v="248"/>
    <x v="318"/>
    <x v="0"/>
    <x v="0"/>
    <x v="32"/>
    <x v="0"/>
    <x v="2"/>
    <x v="2"/>
    <x v="0"/>
    <x v="38"/>
    <x v="0"/>
    <x v="318"/>
    <s v="Yes"/>
    <x v="32"/>
    <x v="0"/>
    <x v="32"/>
    <x v="318"/>
    <x v="0"/>
    <x v="3"/>
    <x v="2"/>
    <x v="1"/>
    <x v="19"/>
  </r>
  <r>
    <x v="0"/>
    <x v="249"/>
    <x v="319"/>
    <x v="1"/>
    <x v="0"/>
    <x v="32"/>
    <x v="0"/>
    <x v="3"/>
    <x v="5"/>
    <x v="1"/>
    <x v="37"/>
    <x v="0"/>
    <x v="319"/>
    <s v="Yes"/>
    <x v="32"/>
    <x v="0"/>
    <x v="32"/>
    <x v="319"/>
    <x v="0"/>
    <x v="1"/>
    <x v="2"/>
    <x v="1"/>
    <x v="20"/>
  </r>
  <r>
    <x v="4"/>
    <x v="250"/>
    <x v="320"/>
    <x v="2"/>
    <x v="0"/>
    <x v="7"/>
    <x v="0"/>
    <x v="0"/>
    <x v="6"/>
    <x v="0"/>
    <x v="10"/>
    <x v="0"/>
    <x v="320"/>
    <s v="Yes"/>
    <x v="7"/>
    <x v="0"/>
    <x v="7"/>
    <x v="320"/>
    <x v="2"/>
    <x v="2"/>
    <x v="2"/>
    <x v="0"/>
    <x v="21"/>
  </r>
  <r>
    <x v="3"/>
    <x v="250"/>
    <x v="321"/>
    <x v="0"/>
    <x v="0"/>
    <x v="33"/>
    <x v="0"/>
    <x v="1"/>
    <x v="7"/>
    <x v="0"/>
    <x v="29"/>
    <x v="0"/>
    <x v="321"/>
    <s v="Yes"/>
    <x v="33"/>
    <x v="0"/>
    <x v="33"/>
    <x v="321"/>
    <x v="1"/>
    <x v="3"/>
    <x v="2"/>
    <x v="0"/>
    <x v="22"/>
  </r>
  <r>
    <x v="0"/>
    <x v="251"/>
    <x v="322"/>
    <x v="1"/>
    <x v="1"/>
    <x v="11"/>
    <x v="0"/>
    <x v="1"/>
    <x v="8"/>
    <x v="0"/>
    <x v="18"/>
    <x v="0"/>
    <x v="322"/>
    <s v="Yes"/>
    <x v="11"/>
    <x v="0"/>
    <x v="11"/>
    <x v="322"/>
    <x v="0"/>
    <x v="1"/>
    <x v="2"/>
    <x v="0"/>
    <x v="0"/>
  </r>
  <r>
    <x v="1"/>
    <x v="252"/>
    <x v="323"/>
    <x v="2"/>
    <x v="0"/>
    <x v="33"/>
    <x v="0"/>
    <x v="2"/>
    <x v="3"/>
    <x v="0"/>
    <x v="39"/>
    <x v="0"/>
    <x v="323"/>
    <s v="Yes"/>
    <x v="33"/>
    <x v="0"/>
    <x v="33"/>
    <x v="323"/>
    <x v="1"/>
    <x v="1"/>
    <x v="2"/>
    <x v="1"/>
    <x v="1"/>
  </r>
  <r>
    <x v="4"/>
    <x v="253"/>
    <x v="324"/>
    <x v="0"/>
    <x v="0"/>
    <x v="33"/>
    <x v="0"/>
    <x v="3"/>
    <x v="0"/>
    <x v="0"/>
    <x v="37"/>
    <x v="0"/>
    <x v="324"/>
    <s v="Yes"/>
    <x v="33"/>
    <x v="0"/>
    <x v="33"/>
    <x v="324"/>
    <x v="2"/>
    <x v="1"/>
    <x v="2"/>
    <x v="1"/>
    <x v="2"/>
  </r>
  <r>
    <x v="3"/>
    <x v="254"/>
    <x v="325"/>
    <x v="1"/>
    <x v="0"/>
    <x v="11"/>
    <x v="0"/>
    <x v="0"/>
    <x v="1"/>
    <x v="0"/>
    <x v="18"/>
    <x v="0"/>
    <x v="325"/>
    <s v="Yes"/>
    <x v="11"/>
    <x v="0"/>
    <x v="11"/>
    <x v="325"/>
    <x v="1"/>
    <x v="2"/>
    <x v="2"/>
    <x v="1"/>
    <x v="3"/>
  </r>
  <r>
    <x v="2"/>
    <x v="254"/>
    <x v="326"/>
    <x v="2"/>
    <x v="0"/>
    <x v="33"/>
    <x v="0"/>
    <x v="1"/>
    <x v="2"/>
    <x v="0"/>
    <x v="37"/>
    <x v="0"/>
    <x v="326"/>
    <s v="Yes"/>
    <x v="33"/>
    <x v="0"/>
    <x v="33"/>
    <x v="326"/>
    <x v="1"/>
    <x v="1"/>
    <x v="2"/>
    <x v="1"/>
    <x v="4"/>
  </r>
  <r>
    <x v="2"/>
    <x v="255"/>
    <x v="327"/>
    <x v="0"/>
    <x v="0"/>
    <x v="7"/>
    <x v="0"/>
    <x v="1"/>
    <x v="3"/>
    <x v="0"/>
    <x v="10"/>
    <x v="0"/>
    <x v="327"/>
    <s v="Yes"/>
    <x v="7"/>
    <x v="0"/>
    <x v="7"/>
    <x v="327"/>
    <x v="1"/>
    <x v="0"/>
    <x v="2"/>
    <x v="0"/>
    <x v="5"/>
  </r>
  <r>
    <x v="0"/>
    <x v="256"/>
    <x v="328"/>
    <x v="1"/>
    <x v="0"/>
    <x v="33"/>
    <x v="0"/>
    <x v="2"/>
    <x v="0"/>
    <x v="0"/>
    <x v="37"/>
    <x v="0"/>
    <x v="328"/>
    <s v="Yes"/>
    <x v="33"/>
    <x v="0"/>
    <x v="33"/>
    <x v="328"/>
    <x v="0"/>
    <x v="1"/>
    <x v="2"/>
    <x v="0"/>
    <x v="6"/>
  </r>
  <r>
    <x v="3"/>
    <x v="257"/>
    <x v="329"/>
    <x v="2"/>
    <x v="0"/>
    <x v="33"/>
    <x v="0"/>
    <x v="3"/>
    <x v="4"/>
    <x v="1"/>
    <x v="37"/>
    <x v="0"/>
    <x v="329"/>
    <s v="Yes"/>
    <x v="33"/>
    <x v="0"/>
    <x v="33"/>
    <x v="329"/>
    <x v="1"/>
    <x v="2"/>
    <x v="2"/>
    <x v="0"/>
    <x v="7"/>
  </r>
  <r>
    <x v="1"/>
    <x v="258"/>
    <x v="330"/>
    <x v="0"/>
    <x v="0"/>
    <x v="11"/>
    <x v="0"/>
    <x v="0"/>
    <x v="2"/>
    <x v="0"/>
    <x v="16"/>
    <x v="0"/>
    <x v="330"/>
    <s v="Yes"/>
    <x v="11"/>
    <x v="0"/>
    <x v="11"/>
    <x v="330"/>
    <x v="0"/>
    <x v="2"/>
    <x v="2"/>
    <x v="0"/>
    <x v="8"/>
  </r>
  <r>
    <x v="1"/>
    <x v="259"/>
    <x v="331"/>
    <x v="1"/>
    <x v="0"/>
    <x v="33"/>
    <x v="0"/>
    <x v="1"/>
    <x v="5"/>
    <x v="0"/>
    <x v="37"/>
    <x v="0"/>
    <x v="331"/>
    <s v="Yes"/>
    <x v="33"/>
    <x v="0"/>
    <x v="33"/>
    <x v="331"/>
    <x v="2"/>
    <x v="2"/>
    <x v="2"/>
    <x v="0"/>
    <x v="9"/>
  </r>
  <r>
    <x v="0"/>
    <x v="260"/>
    <x v="332"/>
    <x v="2"/>
    <x v="0"/>
    <x v="8"/>
    <x v="0"/>
    <x v="1"/>
    <x v="6"/>
    <x v="0"/>
    <x v="13"/>
    <x v="0"/>
    <x v="332"/>
    <s v="Yes"/>
    <x v="8"/>
    <x v="0"/>
    <x v="8"/>
    <x v="332"/>
    <x v="1"/>
    <x v="3"/>
    <x v="2"/>
    <x v="0"/>
    <x v="10"/>
  </r>
  <r>
    <x v="4"/>
    <x v="260"/>
    <x v="333"/>
    <x v="0"/>
    <x v="0"/>
    <x v="33"/>
    <x v="0"/>
    <x v="2"/>
    <x v="7"/>
    <x v="0"/>
    <x v="37"/>
    <x v="0"/>
    <x v="333"/>
    <s v="Yes"/>
    <x v="33"/>
    <x v="0"/>
    <x v="33"/>
    <x v="333"/>
    <x v="1"/>
    <x v="2"/>
    <x v="2"/>
    <x v="1"/>
    <x v="11"/>
  </r>
  <r>
    <x v="4"/>
    <x v="261"/>
    <x v="334"/>
    <x v="1"/>
    <x v="0"/>
    <x v="11"/>
    <x v="0"/>
    <x v="3"/>
    <x v="8"/>
    <x v="0"/>
    <x v="19"/>
    <x v="0"/>
    <x v="334"/>
    <s v="Yes"/>
    <x v="11"/>
    <x v="0"/>
    <x v="11"/>
    <x v="334"/>
    <x v="1"/>
    <x v="0"/>
    <x v="2"/>
    <x v="1"/>
    <x v="12"/>
  </r>
  <r>
    <x v="2"/>
    <x v="261"/>
    <x v="335"/>
    <x v="2"/>
    <x v="0"/>
    <x v="33"/>
    <x v="0"/>
    <x v="0"/>
    <x v="3"/>
    <x v="0"/>
    <x v="37"/>
    <x v="0"/>
    <x v="335"/>
    <s v="Yes"/>
    <x v="33"/>
    <x v="0"/>
    <x v="33"/>
    <x v="335"/>
    <x v="1"/>
    <x v="2"/>
    <x v="2"/>
    <x v="1"/>
    <x v="13"/>
  </r>
  <r>
    <x v="0"/>
    <x v="262"/>
    <x v="336"/>
    <x v="0"/>
    <x v="0"/>
    <x v="34"/>
    <x v="0"/>
    <x v="1"/>
    <x v="0"/>
    <x v="0"/>
    <x v="38"/>
    <x v="0"/>
    <x v="336"/>
    <s v="Yes"/>
    <x v="34"/>
    <x v="0"/>
    <x v="34"/>
    <x v="336"/>
    <x v="2"/>
    <x v="0"/>
    <x v="2"/>
    <x v="0"/>
    <x v="14"/>
  </r>
  <r>
    <x v="3"/>
    <x v="263"/>
    <x v="337"/>
    <x v="1"/>
    <x v="0"/>
    <x v="34"/>
    <x v="0"/>
    <x v="1"/>
    <x v="1"/>
    <x v="0"/>
    <x v="28"/>
    <x v="0"/>
    <x v="337"/>
    <s v="Yes"/>
    <x v="34"/>
    <x v="0"/>
    <x v="34"/>
    <x v="337"/>
    <x v="1"/>
    <x v="3"/>
    <x v="2"/>
    <x v="0"/>
    <x v="15"/>
  </r>
  <r>
    <x v="3"/>
    <x v="264"/>
    <x v="338"/>
    <x v="2"/>
    <x v="0"/>
    <x v="8"/>
    <x v="0"/>
    <x v="2"/>
    <x v="2"/>
    <x v="0"/>
    <x v="13"/>
    <x v="0"/>
    <x v="338"/>
    <s v="Yes"/>
    <x v="8"/>
    <x v="0"/>
    <x v="8"/>
    <x v="338"/>
    <x v="1"/>
    <x v="2"/>
    <x v="2"/>
    <x v="1"/>
    <x v="16"/>
  </r>
  <r>
    <x v="2"/>
    <x v="264"/>
    <x v="339"/>
    <x v="0"/>
    <x v="0"/>
    <x v="11"/>
    <x v="0"/>
    <x v="3"/>
    <x v="3"/>
    <x v="1"/>
    <x v="19"/>
    <x v="0"/>
    <x v="339"/>
    <s v="Yes"/>
    <x v="11"/>
    <x v="0"/>
    <x v="11"/>
    <x v="339"/>
    <x v="2"/>
    <x v="1"/>
    <x v="2"/>
    <x v="0"/>
    <x v="17"/>
  </r>
  <r>
    <x v="1"/>
    <x v="265"/>
    <x v="340"/>
    <x v="1"/>
    <x v="0"/>
    <x v="35"/>
    <x v="0"/>
    <x v="0"/>
    <x v="0"/>
    <x v="0"/>
    <x v="28"/>
    <x v="0"/>
    <x v="340"/>
    <s v="Yes"/>
    <x v="35"/>
    <x v="0"/>
    <x v="35"/>
    <x v="340"/>
    <x v="2"/>
    <x v="2"/>
    <x v="2"/>
    <x v="1"/>
    <x v="18"/>
  </r>
  <r>
    <x v="4"/>
    <x v="266"/>
    <x v="341"/>
    <x v="2"/>
    <x v="1"/>
    <x v="35"/>
    <x v="0"/>
    <x v="1"/>
    <x v="4"/>
    <x v="0"/>
    <x v="28"/>
    <x v="0"/>
    <x v="341"/>
    <s v="Yes"/>
    <x v="35"/>
    <x v="0"/>
    <x v="35"/>
    <x v="341"/>
    <x v="0"/>
    <x v="3"/>
    <x v="2"/>
    <x v="1"/>
    <x v="19"/>
  </r>
  <r>
    <x v="0"/>
    <x v="267"/>
    <x v="342"/>
    <x v="0"/>
    <x v="0"/>
    <x v="11"/>
    <x v="0"/>
    <x v="1"/>
    <x v="2"/>
    <x v="0"/>
    <x v="19"/>
    <x v="0"/>
    <x v="342"/>
    <s v="Yes"/>
    <x v="11"/>
    <x v="0"/>
    <x v="11"/>
    <x v="342"/>
    <x v="0"/>
    <x v="3"/>
    <x v="2"/>
    <x v="1"/>
    <x v="20"/>
  </r>
  <r>
    <x v="2"/>
    <x v="267"/>
    <x v="343"/>
    <x v="1"/>
    <x v="0"/>
    <x v="35"/>
    <x v="0"/>
    <x v="2"/>
    <x v="5"/>
    <x v="0"/>
    <x v="38"/>
    <x v="0"/>
    <x v="343"/>
    <s v="Yes"/>
    <x v="35"/>
    <x v="0"/>
    <x v="35"/>
    <x v="343"/>
    <x v="2"/>
    <x v="2"/>
    <x v="2"/>
    <x v="0"/>
    <x v="21"/>
  </r>
  <r>
    <x v="1"/>
    <x v="268"/>
    <x v="344"/>
    <x v="2"/>
    <x v="0"/>
    <x v="8"/>
    <x v="0"/>
    <x v="3"/>
    <x v="6"/>
    <x v="0"/>
    <x v="13"/>
    <x v="0"/>
    <x v="344"/>
    <s v="Yes"/>
    <x v="8"/>
    <x v="0"/>
    <x v="8"/>
    <x v="344"/>
    <x v="1"/>
    <x v="1"/>
    <x v="2"/>
    <x v="0"/>
    <x v="22"/>
  </r>
  <r>
    <x v="0"/>
    <x v="268"/>
    <x v="345"/>
    <x v="0"/>
    <x v="0"/>
    <x v="36"/>
    <x v="0"/>
    <x v="0"/>
    <x v="7"/>
    <x v="0"/>
    <x v="40"/>
    <x v="0"/>
    <x v="345"/>
    <s v="Yes"/>
    <x v="36"/>
    <x v="0"/>
    <x v="36"/>
    <x v="345"/>
    <x v="0"/>
    <x v="0"/>
    <x v="2"/>
    <x v="0"/>
    <x v="0"/>
  </r>
  <r>
    <x v="3"/>
    <x v="269"/>
    <x v="346"/>
    <x v="1"/>
    <x v="0"/>
    <x v="36"/>
    <x v="0"/>
    <x v="1"/>
    <x v="8"/>
    <x v="0"/>
    <x v="38"/>
    <x v="0"/>
    <x v="346"/>
    <s v="Yes"/>
    <x v="36"/>
    <x v="0"/>
    <x v="36"/>
    <x v="346"/>
    <x v="1"/>
    <x v="1"/>
    <x v="2"/>
    <x v="1"/>
    <x v="1"/>
  </r>
  <r>
    <x v="3"/>
    <x v="270"/>
    <x v="347"/>
    <x v="2"/>
    <x v="0"/>
    <x v="11"/>
    <x v="0"/>
    <x v="1"/>
    <x v="3"/>
    <x v="0"/>
    <x v="19"/>
    <x v="0"/>
    <x v="347"/>
    <s v="Yes"/>
    <x v="11"/>
    <x v="0"/>
    <x v="11"/>
    <x v="347"/>
    <x v="2"/>
    <x v="2"/>
    <x v="2"/>
    <x v="1"/>
    <x v="2"/>
  </r>
  <r>
    <x v="1"/>
    <x v="271"/>
    <x v="348"/>
    <x v="0"/>
    <x v="0"/>
    <x v="36"/>
    <x v="0"/>
    <x v="2"/>
    <x v="0"/>
    <x v="0"/>
    <x v="28"/>
    <x v="0"/>
    <x v="348"/>
    <s v="Yes"/>
    <x v="36"/>
    <x v="0"/>
    <x v="36"/>
    <x v="348"/>
    <x v="1"/>
    <x v="2"/>
    <x v="2"/>
    <x v="1"/>
    <x v="3"/>
  </r>
  <r>
    <x v="4"/>
    <x v="272"/>
    <x v="349"/>
    <x v="1"/>
    <x v="0"/>
    <x v="36"/>
    <x v="0"/>
    <x v="3"/>
    <x v="1"/>
    <x v="1"/>
    <x v="38"/>
    <x v="0"/>
    <x v="349"/>
    <s v="Yes"/>
    <x v="36"/>
    <x v="0"/>
    <x v="36"/>
    <x v="349"/>
    <x v="1"/>
    <x v="3"/>
    <x v="2"/>
    <x v="1"/>
    <x v="4"/>
  </r>
  <r>
    <x v="4"/>
    <x v="273"/>
    <x v="350"/>
    <x v="2"/>
    <x v="0"/>
    <x v="8"/>
    <x v="0"/>
    <x v="0"/>
    <x v="2"/>
    <x v="0"/>
    <x v="13"/>
    <x v="0"/>
    <x v="350"/>
    <s v="Yes"/>
    <x v="8"/>
    <x v="0"/>
    <x v="8"/>
    <x v="350"/>
    <x v="1"/>
    <x v="2"/>
    <x v="2"/>
    <x v="0"/>
    <x v="5"/>
  </r>
  <r>
    <x v="3"/>
    <x v="274"/>
    <x v="351"/>
    <x v="0"/>
    <x v="0"/>
    <x v="12"/>
    <x v="0"/>
    <x v="1"/>
    <x v="3"/>
    <x v="0"/>
    <x v="16"/>
    <x v="0"/>
    <x v="351"/>
    <s v="Yes"/>
    <x v="12"/>
    <x v="0"/>
    <x v="12"/>
    <x v="351"/>
    <x v="0"/>
    <x v="3"/>
    <x v="2"/>
    <x v="0"/>
    <x v="6"/>
  </r>
  <r>
    <x v="2"/>
    <x v="274"/>
    <x v="352"/>
    <x v="1"/>
    <x v="0"/>
    <x v="36"/>
    <x v="0"/>
    <x v="1"/>
    <x v="0"/>
    <x v="0"/>
    <x v="27"/>
    <x v="0"/>
    <x v="352"/>
    <s v="Yes"/>
    <x v="36"/>
    <x v="0"/>
    <x v="36"/>
    <x v="352"/>
    <x v="1"/>
    <x v="1"/>
    <x v="2"/>
    <x v="0"/>
    <x v="7"/>
  </r>
  <r>
    <x v="0"/>
    <x v="275"/>
    <x v="353"/>
    <x v="2"/>
    <x v="0"/>
    <x v="36"/>
    <x v="0"/>
    <x v="2"/>
    <x v="4"/>
    <x v="0"/>
    <x v="41"/>
    <x v="0"/>
    <x v="353"/>
    <s v="Yes"/>
    <x v="36"/>
    <x v="0"/>
    <x v="36"/>
    <x v="353"/>
    <x v="0"/>
    <x v="0"/>
    <x v="2"/>
    <x v="0"/>
    <x v="8"/>
  </r>
  <r>
    <x v="3"/>
    <x v="276"/>
    <x v="354"/>
    <x v="0"/>
    <x v="0"/>
    <x v="37"/>
    <x v="0"/>
    <x v="3"/>
    <x v="2"/>
    <x v="0"/>
    <x v="38"/>
    <x v="0"/>
    <x v="354"/>
    <s v="Yes"/>
    <x v="37"/>
    <x v="0"/>
    <x v="37"/>
    <x v="354"/>
    <x v="2"/>
    <x v="1"/>
    <x v="2"/>
    <x v="0"/>
    <x v="9"/>
  </r>
  <r>
    <x v="1"/>
    <x v="277"/>
    <x v="355"/>
    <x v="1"/>
    <x v="0"/>
    <x v="12"/>
    <x v="0"/>
    <x v="0"/>
    <x v="5"/>
    <x v="0"/>
    <x v="17"/>
    <x v="0"/>
    <x v="355"/>
    <s v="Yes"/>
    <x v="12"/>
    <x v="0"/>
    <x v="12"/>
    <x v="355"/>
    <x v="1"/>
    <x v="1"/>
    <x v="2"/>
    <x v="0"/>
    <x v="10"/>
  </r>
  <r>
    <x v="2"/>
    <x v="278"/>
    <x v="356"/>
    <x v="2"/>
    <x v="0"/>
    <x v="8"/>
    <x v="0"/>
    <x v="1"/>
    <x v="6"/>
    <x v="0"/>
    <x v="10"/>
    <x v="0"/>
    <x v="356"/>
    <s v="Yes"/>
    <x v="8"/>
    <x v="0"/>
    <x v="8"/>
    <x v="356"/>
    <x v="1"/>
    <x v="2"/>
    <x v="2"/>
    <x v="1"/>
    <x v="11"/>
  </r>
  <r>
    <x v="1"/>
    <x v="278"/>
    <x v="357"/>
    <x v="0"/>
    <x v="0"/>
    <x v="37"/>
    <x v="0"/>
    <x v="1"/>
    <x v="7"/>
    <x v="0"/>
    <x v="38"/>
    <x v="0"/>
    <x v="357"/>
    <s v="Yes"/>
    <x v="37"/>
    <x v="0"/>
    <x v="37"/>
    <x v="357"/>
    <x v="1"/>
    <x v="3"/>
    <x v="2"/>
    <x v="1"/>
    <x v="12"/>
  </r>
  <r>
    <x v="4"/>
    <x v="279"/>
    <x v="358"/>
    <x v="1"/>
    <x v="0"/>
    <x v="37"/>
    <x v="0"/>
    <x v="2"/>
    <x v="8"/>
    <x v="0"/>
    <x v="38"/>
    <x v="0"/>
    <x v="358"/>
    <s v="Yes"/>
    <x v="37"/>
    <x v="0"/>
    <x v="37"/>
    <x v="358"/>
    <x v="1"/>
    <x v="2"/>
    <x v="2"/>
    <x v="1"/>
    <x v="13"/>
  </r>
  <r>
    <x v="4"/>
    <x v="280"/>
    <x v="359"/>
    <x v="2"/>
    <x v="0"/>
    <x v="12"/>
    <x v="0"/>
    <x v="3"/>
    <x v="3"/>
    <x v="1"/>
    <x v="15"/>
    <x v="0"/>
    <x v="359"/>
    <s v="Yes"/>
    <x v="12"/>
    <x v="0"/>
    <x v="12"/>
    <x v="359"/>
    <x v="2"/>
    <x v="1"/>
    <x v="2"/>
    <x v="0"/>
    <x v="14"/>
  </r>
  <r>
    <x v="2"/>
    <x v="280"/>
    <x v="360"/>
    <x v="0"/>
    <x v="1"/>
    <x v="37"/>
    <x v="0"/>
    <x v="0"/>
    <x v="0"/>
    <x v="0"/>
    <x v="39"/>
    <x v="0"/>
    <x v="360"/>
    <s v="Yes"/>
    <x v="37"/>
    <x v="0"/>
    <x v="37"/>
    <x v="360"/>
    <x v="1"/>
    <x v="0"/>
    <x v="2"/>
    <x v="0"/>
    <x v="15"/>
  </r>
  <r>
    <x v="0"/>
    <x v="281"/>
    <x v="361"/>
    <x v="1"/>
    <x v="0"/>
    <x v="37"/>
    <x v="0"/>
    <x v="1"/>
    <x v="1"/>
    <x v="0"/>
    <x v="39"/>
    <x v="0"/>
    <x v="361"/>
    <s v="Yes"/>
    <x v="37"/>
    <x v="0"/>
    <x v="37"/>
    <x v="361"/>
    <x v="1"/>
    <x v="2"/>
    <x v="2"/>
    <x v="1"/>
    <x v="16"/>
  </r>
  <r>
    <x v="0"/>
    <x v="282"/>
    <x v="362"/>
    <x v="2"/>
    <x v="0"/>
    <x v="8"/>
    <x v="0"/>
    <x v="1"/>
    <x v="2"/>
    <x v="0"/>
    <x v="14"/>
    <x v="0"/>
    <x v="362"/>
    <s v="Yes"/>
    <x v="8"/>
    <x v="0"/>
    <x v="8"/>
    <x v="362"/>
    <x v="2"/>
    <x v="3"/>
    <x v="2"/>
    <x v="0"/>
    <x v="17"/>
  </r>
  <r>
    <x v="3"/>
    <x v="283"/>
    <x v="363"/>
    <x v="0"/>
    <x v="0"/>
    <x v="37"/>
    <x v="0"/>
    <x v="2"/>
    <x v="3"/>
    <x v="0"/>
    <x v="39"/>
    <x v="0"/>
    <x v="363"/>
    <s v="Yes"/>
    <x v="37"/>
    <x v="0"/>
    <x v="37"/>
    <x v="363"/>
    <x v="2"/>
    <x v="1"/>
    <x v="2"/>
    <x v="1"/>
    <x v="18"/>
  </r>
  <r>
    <x v="2"/>
    <x v="284"/>
    <x v="364"/>
    <x v="1"/>
    <x v="0"/>
    <x v="12"/>
    <x v="0"/>
    <x v="3"/>
    <x v="0"/>
    <x v="0"/>
    <x v="19"/>
    <x v="0"/>
    <x v="364"/>
    <s v="Yes"/>
    <x v="12"/>
    <x v="0"/>
    <x v="12"/>
    <x v="364"/>
    <x v="0"/>
    <x v="3"/>
    <x v="2"/>
    <x v="1"/>
    <x v="19"/>
  </r>
  <r>
    <x v="1"/>
    <x v="285"/>
    <x v="365"/>
    <x v="2"/>
    <x v="0"/>
    <x v="37"/>
    <x v="0"/>
    <x v="0"/>
    <x v="4"/>
    <x v="0"/>
    <x v="29"/>
    <x v="0"/>
    <x v="365"/>
    <s v="Yes"/>
    <x v="37"/>
    <x v="0"/>
    <x v="37"/>
    <x v="365"/>
    <x v="0"/>
    <x v="0"/>
    <x v="2"/>
    <x v="1"/>
    <x v="20"/>
  </r>
  <r>
    <x v="4"/>
    <x v="286"/>
    <x v="366"/>
    <x v="0"/>
    <x v="0"/>
    <x v="37"/>
    <x v="0"/>
    <x v="1"/>
    <x v="2"/>
    <x v="0"/>
    <x v="29"/>
    <x v="0"/>
    <x v="366"/>
    <s v="Yes"/>
    <x v="37"/>
    <x v="0"/>
    <x v="37"/>
    <x v="366"/>
    <x v="2"/>
    <x v="3"/>
    <x v="2"/>
    <x v="0"/>
    <x v="21"/>
  </r>
  <r>
    <x v="3"/>
    <x v="287"/>
    <x v="367"/>
    <x v="1"/>
    <x v="0"/>
    <x v="8"/>
    <x v="0"/>
    <x v="1"/>
    <x v="5"/>
    <x v="0"/>
    <x v="14"/>
    <x v="0"/>
    <x v="367"/>
    <s v="Yes"/>
    <x v="8"/>
    <x v="0"/>
    <x v="8"/>
    <x v="367"/>
    <x v="1"/>
    <x v="2"/>
    <x v="2"/>
    <x v="0"/>
    <x v="22"/>
  </r>
  <r>
    <x v="0"/>
    <x v="287"/>
    <x v="368"/>
    <x v="2"/>
    <x v="0"/>
    <x v="13"/>
    <x v="0"/>
    <x v="2"/>
    <x v="6"/>
    <x v="0"/>
    <x v="18"/>
    <x v="0"/>
    <x v="368"/>
    <s v="Yes"/>
    <x v="13"/>
    <x v="0"/>
    <x v="13"/>
    <x v="368"/>
    <x v="0"/>
    <x v="1"/>
    <x v="2"/>
    <x v="0"/>
    <x v="0"/>
  </r>
  <r>
    <x v="4"/>
    <x v="287"/>
    <x v="369"/>
    <x v="0"/>
    <x v="0"/>
    <x v="38"/>
    <x v="0"/>
    <x v="3"/>
    <x v="7"/>
    <x v="1"/>
    <x v="42"/>
    <x v="0"/>
    <x v="369"/>
    <s v="Yes"/>
    <x v="38"/>
    <x v="0"/>
    <x v="38"/>
    <x v="369"/>
    <x v="1"/>
    <x v="1"/>
    <x v="2"/>
    <x v="1"/>
    <x v="1"/>
  </r>
  <r>
    <x v="3"/>
    <x v="288"/>
    <x v="370"/>
    <x v="1"/>
    <x v="0"/>
    <x v="38"/>
    <x v="0"/>
    <x v="0"/>
    <x v="8"/>
    <x v="0"/>
    <x v="43"/>
    <x v="0"/>
    <x v="370"/>
    <s v="Yes"/>
    <x v="38"/>
    <x v="0"/>
    <x v="38"/>
    <x v="370"/>
    <x v="2"/>
    <x v="0"/>
    <x v="2"/>
    <x v="1"/>
    <x v="2"/>
  </r>
  <r>
    <x v="2"/>
    <x v="289"/>
    <x v="371"/>
    <x v="2"/>
    <x v="0"/>
    <x v="38"/>
    <x v="0"/>
    <x v="1"/>
    <x v="3"/>
    <x v="0"/>
    <x v="1"/>
    <x v="0"/>
    <x v="371"/>
    <s v="No"/>
    <x v="38"/>
    <x v="1"/>
    <x v="38"/>
    <x v="371"/>
    <x v="1"/>
    <x v="2"/>
    <x v="2"/>
    <x v="1"/>
    <x v="3"/>
  </r>
  <r>
    <x v="3"/>
    <x v="290"/>
    <x v="372"/>
    <x v="0"/>
    <x v="0"/>
    <x v="13"/>
    <x v="0"/>
    <x v="1"/>
    <x v="0"/>
    <x v="0"/>
    <x v="15"/>
    <x v="0"/>
    <x v="372"/>
    <s v="Yes"/>
    <x v="13"/>
    <x v="0"/>
    <x v="13"/>
    <x v="372"/>
    <x v="1"/>
    <x v="1"/>
    <x v="2"/>
    <x v="1"/>
    <x v="4"/>
  </r>
  <r>
    <x v="0"/>
    <x v="291"/>
    <x v="373"/>
    <x v="1"/>
    <x v="0"/>
    <x v="38"/>
    <x v="0"/>
    <x v="2"/>
    <x v="1"/>
    <x v="0"/>
    <x v="1"/>
    <x v="0"/>
    <x v="373"/>
    <s v="No"/>
    <x v="38"/>
    <x v="1"/>
    <x v="38"/>
    <x v="373"/>
    <x v="1"/>
    <x v="3"/>
    <x v="2"/>
    <x v="0"/>
    <x v="5"/>
  </r>
  <r>
    <x v="1"/>
    <x v="292"/>
    <x v="374"/>
    <x v="2"/>
    <x v="0"/>
    <x v="8"/>
    <x v="0"/>
    <x v="3"/>
    <x v="2"/>
    <x v="0"/>
    <x v="14"/>
    <x v="0"/>
    <x v="374"/>
    <s v="Yes"/>
    <x v="8"/>
    <x v="0"/>
    <x v="8"/>
    <x v="374"/>
    <x v="0"/>
    <x v="0"/>
    <x v="2"/>
    <x v="0"/>
    <x v="6"/>
  </r>
  <r>
    <x v="3"/>
    <x v="293"/>
    <x v="375"/>
    <x v="0"/>
    <x v="0"/>
    <x v="38"/>
    <x v="0"/>
    <x v="0"/>
    <x v="3"/>
    <x v="0"/>
    <x v="29"/>
    <x v="0"/>
    <x v="375"/>
    <s v="Yes"/>
    <x v="38"/>
    <x v="0"/>
    <x v="38"/>
    <x v="375"/>
    <x v="1"/>
    <x v="1"/>
    <x v="2"/>
    <x v="0"/>
    <x v="7"/>
  </r>
  <r>
    <x v="0"/>
    <x v="294"/>
    <x v="376"/>
    <x v="1"/>
    <x v="0"/>
    <x v="13"/>
    <x v="0"/>
    <x v="1"/>
    <x v="0"/>
    <x v="0"/>
    <x v="18"/>
    <x v="0"/>
    <x v="376"/>
    <s v="Yes"/>
    <x v="13"/>
    <x v="0"/>
    <x v="13"/>
    <x v="376"/>
    <x v="0"/>
    <x v="0"/>
    <x v="2"/>
    <x v="0"/>
    <x v="8"/>
  </r>
  <r>
    <x v="1"/>
    <x v="294"/>
    <x v="377"/>
    <x v="2"/>
    <x v="0"/>
    <x v="38"/>
    <x v="0"/>
    <x v="1"/>
    <x v="4"/>
    <x v="0"/>
    <x v="42"/>
    <x v="0"/>
    <x v="377"/>
    <s v="Yes"/>
    <x v="38"/>
    <x v="0"/>
    <x v="38"/>
    <x v="377"/>
    <x v="2"/>
    <x v="0"/>
    <x v="2"/>
    <x v="0"/>
    <x v="9"/>
  </r>
  <r>
    <x v="4"/>
    <x v="295"/>
    <x v="378"/>
    <x v="0"/>
    <x v="0"/>
    <x v="39"/>
    <x v="0"/>
    <x v="2"/>
    <x v="2"/>
    <x v="0"/>
    <x v="43"/>
    <x v="0"/>
    <x v="378"/>
    <s v="Yes"/>
    <x v="39"/>
    <x v="0"/>
    <x v="39"/>
    <x v="378"/>
    <x v="1"/>
    <x v="1"/>
    <x v="2"/>
    <x v="0"/>
    <x v="10"/>
  </r>
  <r>
    <x v="4"/>
    <x v="296"/>
    <x v="379"/>
    <x v="1"/>
    <x v="1"/>
    <x v="9"/>
    <x v="0"/>
    <x v="3"/>
    <x v="5"/>
    <x v="1"/>
    <x v="10"/>
    <x v="0"/>
    <x v="379"/>
    <s v="Yes"/>
    <x v="9"/>
    <x v="0"/>
    <x v="9"/>
    <x v="379"/>
    <x v="1"/>
    <x v="0"/>
    <x v="2"/>
    <x v="1"/>
    <x v="11"/>
  </r>
  <r>
    <x v="2"/>
    <x v="296"/>
    <x v="380"/>
    <x v="2"/>
    <x v="0"/>
    <x v="39"/>
    <x v="0"/>
    <x v="0"/>
    <x v="6"/>
    <x v="0"/>
    <x v="43"/>
    <x v="0"/>
    <x v="380"/>
    <s v="Yes"/>
    <x v="39"/>
    <x v="0"/>
    <x v="39"/>
    <x v="380"/>
    <x v="1"/>
    <x v="2"/>
    <x v="2"/>
    <x v="1"/>
    <x v="12"/>
  </r>
  <r>
    <x v="3"/>
    <x v="297"/>
    <x v="381"/>
    <x v="0"/>
    <x v="0"/>
    <x v="13"/>
    <x v="0"/>
    <x v="1"/>
    <x v="7"/>
    <x v="0"/>
    <x v="18"/>
    <x v="0"/>
    <x v="381"/>
    <s v="Yes"/>
    <x v="13"/>
    <x v="0"/>
    <x v="13"/>
    <x v="381"/>
    <x v="1"/>
    <x v="2"/>
    <x v="2"/>
    <x v="1"/>
    <x v="13"/>
  </r>
  <r>
    <x v="0"/>
    <x v="298"/>
    <x v="382"/>
    <x v="1"/>
    <x v="0"/>
    <x v="39"/>
    <x v="0"/>
    <x v="1"/>
    <x v="8"/>
    <x v="0"/>
    <x v="43"/>
    <x v="0"/>
    <x v="382"/>
    <s v="Yes"/>
    <x v="39"/>
    <x v="0"/>
    <x v="39"/>
    <x v="382"/>
    <x v="2"/>
    <x v="1"/>
    <x v="2"/>
    <x v="0"/>
    <x v="14"/>
  </r>
  <r>
    <x v="3"/>
    <x v="299"/>
    <x v="383"/>
    <x v="2"/>
    <x v="0"/>
    <x v="39"/>
    <x v="0"/>
    <x v="2"/>
    <x v="3"/>
    <x v="0"/>
    <x v="39"/>
    <x v="0"/>
    <x v="383"/>
    <s v="Yes"/>
    <x v="39"/>
    <x v="0"/>
    <x v="39"/>
    <x v="383"/>
    <x v="1"/>
    <x v="3"/>
    <x v="2"/>
    <x v="0"/>
    <x v="15"/>
  </r>
  <r>
    <x v="1"/>
    <x v="300"/>
    <x v="384"/>
    <x v="0"/>
    <x v="0"/>
    <x v="13"/>
    <x v="0"/>
    <x v="3"/>
    <x v="0"/>
    <x v="0"/>
    <x v="15"/>
    <x v="0"/>
    <x v="384"/>
    <s v="Yes"/>
    <x v="13"/>
    <x v="0"/>
    <x v="13"/>
    <x v="384"/>
    <x v="1"/>
    <x v="2"/>
    <x v="2"/>
    <x v="1"/>
    <x v="16"/>
  </r>
  <r>
    <x v="1"/>
    <x v="300"/>
    <x v="385"/>
    <x v="1"/>
    <x v="0"/>
    <x v="39"/>
    <x v="0"/>
    <x v="0"/>
    <x v="1"/>
    <x v="0"/>
    <x v="39"/>
    <x v="0"/>
    <x v="385"/>
    <s v="Yes"/>
    <x v="39"/>
    <x v="0"/>
    <x v="39"/>
    <x v="385"/>
    <x v="2"/>
    <x v="3"/>
    <x v="2"/>
    <x v="0"/>
    <x v="17"/>
  </r>
  <r>
    <x v="2"/>
    <x v="301"/>
    <x v="386"/>
    <x v="2"/>
    <x v="0"/>
    <x v="9"/>
    <x v="0"/>
    <x v="1"/>
    <x v="2"/>
    <x v="0"/>
    <x v="10"/>
    <x v="0"/>
    <x v="386"/>
    <s v="Yes"/>
    <x v="9"/>
    <x v="0"/>
    <x v="9"/>
    <x v="386"/>
    <x v="2"/>
    <x v="2"/>
    <x v="2"/>
    <x v="1"/>
    <x v="18"/>
  </r>
  <r>
    <x v="4"/>
    <x v="302"/>
    <x v="387"/>
    <x v="0"/>
    <x v="0"/>
    <x v="39"/>
    <x v="0"/>
    <x v="1"/>
    <x v="3"/>
    <x v="0"/>
    <x v="39"/>
    <x v="0"/>
    <x v="387"/>
    <s v="Yes"/>
    <x v="39"/>
    <x v="0"/>
    <x v="39"/>
    <x v="387"/>
    <x v="0"/>
    <x v="1"/>
    <x v="2"/>
    <x v="1"/>
    <x v="19"/>
  </r>
  <r>
    <x v="2"/>
    <x v="303"/>
    <x v="388"/>
    <x v="1"/>
    <x v="0"/>
    <x v="39"/>
    <x v="0"/>
    <x v="2"/>
    <x v="0"/>
    <x v="0"/>
    <x v="39"/>
    <x v="0"/>
    <x v="388"/>
    <s v="Yes"/>
    <x v="39"/>
    <x v="0"/>
    <x v="39"/>
    <x v="388"/>
    <x v="0"/>
    <x v="0"/>
    <x v="2"/>
    <x v="1"/>
    <x v="20"/>
  </r>
  <r>
    <x v="4"/>
    <x v="304"/>
    <x v="389"/>
    <x v="2"/>
    <x v="0"/>
    <x v="14"/>
    <x v="0"/>
    <x v="3"/>
    <x v="4"/>
    <x v="1"/>
    <x v="15"/>
    <x v="0"/>
    <x v="389"/>
    <s v="Yes"/>
    <x v="14"/>
    <x v="0"/>
    <x v="14"/>
    <x v="389"/>
    <x v="2"/>
    <x v="1"/>
    <x v="2"/>
    <x v="0"/>
    <x v="21"/>
  </r>
  <r>
    <x v="0"/>
    <x v="305"/>
    <x v="390"/>
    <x v="0"/>
    <x v="0"/>
    <x v="39"/>
    <x v="0"/>
    <x v="0"/>
    <x v="2"/>
    <x v="0"/>
    <x v="44"/>
    <x v="0"/>
    <x v="390"/>
    <s v="Yes"/>
    <x v="39"/>
    <x v="0"/>
    <x v="39"/>
    <x v="390"/>
    <x v="1"/>
    <x v="2"/>
    <x v="2"/>
    <x v="0"/>
    <x v="22"/>
  </r>
  <r>
    <x v="0"/>
    <x v="306"/>
    <x v="391"/>
    <x v="1"/>
    <x v="0"/>
    <x v="9"/>
    <x v="0"/>
    <x v="1"/>
    <x v="5"/>
    <x v="0"/>
    <x v="12"/>
    <x v="0"/>
    <x v="391"/>
    <s v="Yes"/>
    <x v="9"/>
    <x v="0"/>
    <x v="9"/>
    <x v="391"/>
    <x v="0"/>
    <x v="2"/>
    <x v="2"/>
    <x v="0"/>
    <x v="0"/>
  </r>
  <r>
    <x v="3"/>
    <x v="306"/>
    <x v="392"/>
    <x v="2"/>
    <x v="0"/>
    <x v="39"/>
    <x v="0"/>
    <x v="1"/>
    <x v="6"/>
    <x v="0"/>
    <x v="44"/>
    <x v="0"/>
    <x v="392"/>
    <s v="Yes"/>
    <x v="39"/>
    <x v="0"/>
    <x v="39"/>
    <x v="392"/>
    <x v="1"/>
    <x v="3"/>
    <x v="2"/>
    <x v="1"/>
    <x v="1"/>
  </r>
  <r>
    <x v="2"/>
    <x v="307"/>
    <x v="393"/>
    <x v="0"/>
    <x v="0"/>
    <x v="14"/>
    <x v="0"/>
    <x v="2"/>
    <x v="7"/>
    <x v="0"/>
    <x v="15"/>
    <x v="0"/>
    <x v="393"/>
    <s v="Yes"/>
    <x v="14"/>
    <x v="0"/>
    <x v="14"/>
    <x v="393"/>
    <x v="2"/>
    <x v="3"/>
    <x v="2"/>
    <x v="1"/>
    <x v="2"/>
  </r>
  <r>
    <x v="1"/>
    <x v="307"/>
    <x v="394"/>
    <x v="1"/>
    <x v="0"/>
    <x v="39"/>
    <x v="0"/>
    <x v="3"/>
    <x v="8"/>
    <x v="0"/>
    <x v="39"/>
    <x v="0"/>
    <x v="394"/>
    <s v="Yes"/>
    <x v="39"/>
    <x v="0"/>
    <x v="39"/>
    <x v="394"/>
    <x v="1"/>
    <x v="0"/>
    <x v="2"/>
    <x v="1"/>
    <x v="3"/>
  </r>
  <r>
    <x v="4"/>
    <x v="308"/>
    <x v="395"/>
    <x v="2"/>
    <x v="0"/>
    <x v="39"/>
    <x v="0"/>
    <x v="0"/>
    <x v="3"/>
    <x v="0"/>
    <x v="39"/>
    <x v="0"/>
    <x v="395"/>
    <s v="Yes"/>
    <x v="39"/>
    <x v="0"/>
    <x v="39"/>
    <x v="395"/>
    <x v="1"/>
    <x v="1"/>
    <x v="2"/>
    <x v="1"/>
    <x v="4"/>
  </r>
  <r>
    <x v="2"/>
    <x v="309"/>
    <x v="396"/>
    <x v="0"/>
    <x v="0"/>
    <x v="39"/>
    <x v="0"/>
    <x v="1"/>
    <x v="0"/>
    <x v="0"/>
    <x v="35"/>
    <x v="0"/>
    <x v="396"/>
    <s v="Yes"/>
    <x v="39"/>
    <x v="0"/>
    <x v="39"/>
    <x v="396"/>
    <x v="1"/>
    <x v="2"/>
    <x v="2"/>
    <x v="0"/>
    <x v="5"/>
  </r>
  <r>
    <x v="3"/>
    <x v="310"/>
    <x v="397"/>
    <x v="1"/>
    <x v="0"/>
    <x v="9"/>
    <x v="0"/>
    <x v="1"/>
    <x v="1"/>
    <x v="0"/>
    <x v="15"/>
    <x v="0"/>
    <x v="397"/>
    <s v="Yes"/>
    <x v="9"/>
    <x v="0"/>
    <x v="9"/>
    <x v="397"/>
    <x v="0"/>
    <x v="3"/>
    <x v="2"/>
    <x v="0"/>
    <x v="6"/>
  </r>
  <r>
    <x v="0"/>
    <x v="310"/>
    <x v="398"/>
    <x v="2"/>
    <x v="1"/>
    <x v="14"/>
    <x v="0"/>
    <x v="2"/>
    <x v="2"/>
    <x v="0"/>
    <x v="45"/>
    <x v="0"/>
    <x v="398"/>
    <s v="Yes"/>
    <x v="14"/>
    <x v="0"/>
    <x v="14"/>
    <x v="398"/>
    <x v="1"/>
    <x v="3"/>
    <x v="2"/>
    <x v="0"/>
    <x v="7"/>
  </r>
  <r>
    <x v="0"/>
    <x v="311"/>
    <x v="399"/>
    <x v="0"/>
    <x v="0"/>
    <x v="39"/>
    <x v="0"/>
    <x v="3"/>
    <x v="3"/>
    <x v="1"/>
    <x v="11"/>
    <x v="0"/>
    <x v="399"/>
    <s v="Yes"/>
    <x v="39"/>
    <x v="0"/>
    <x v="39"/>
    <x v="399"/>
    <x v="0"/>
    <x v="2"/>
    <x v="2"/>
    <x v="0"/>
    <x v="8"/>
  </r>
  <r>
    <x v="3"/>
    <x v="312"/>
    <x v="400"/>
    <x v="1"/>
    <x v="0"/>
    <x v="40"/>
    <x v="0"/>
    <x v="0"/>
    <x v="0"/>
    <x v="0"/>
    <x v="35"/>
    <x v="0"/>
    <x v="400"/>
    <s v="Yes"/>
    <x v="40"/>
    <x v="0"/>
    <x v="40"/>
    <x v="400"/>
    <x v="2"/>
    <x v="0"/>
    <x v="2"/>
    <x v="0"/>
    <x v="9"/>
  </r>
  <r>
    <x v="3"/>
    <x v="313"/>
    <x v="401"/>
    <x v="2"/>
    <x v="0"/>
    <x v="15"/>
    <x v="0"/>
    <x v="1"/>
    <x v="4"/>
    <x v="0"/>
    <x v="14"/>
    <x v="0"/>
    <x v="401"/>
    <s v="Yes"/>
    <x v="15"/>
    <x v="0"/>
    <x v="15"/>
    <x v="401"/>
    <x v="1"/>
    <x v="0"/>
    <x v="2"/>
    <x v="0"/>
    <x v="10"/>
  </r>
  <r>
    <x v="1"/>
    <x v="313"/>
    <x v="402"/>
    <x v="0"/>
    <x v="0"/>
    <x v="40"/>
    <x v="0"/>
    <x v="1"/>
    <x v="2"/>
    <x v="0"/>
    <x v="35"/>
    <x v="0"/>
    <x v="402"/>
    <s v="Yes"/>
    <x v="40"/>
    <x v="0"/>
    <x v="40"/>
    <x v="402"/>
    <x v="1"/>
    <x v="0"/>
    <x v="2"/>
    <x v="1"/>
    <x v="11"/>
  </r>
  <r>
    <x v="1"/>
    <x v="314"/>
    <x v="403"/>
    <x v="1"/>
    <x v="0"/>
    <x v="9"/>
    <x v="0"/>
    <x v="2"/>
    <x v="5"/>
    <x v="0"/>
    <x v="15"/>
    <x v="0"/>
    <x v="403"/>
    <s v="Yes"/>
    <x v="9"/>
    <x v="0"/>
    <x v="9"/>
    <x v="403"/>
    <x v="1"/>
    <x v="3"/>
    <x v="2"/>
    <x v="1"/>
    <x v="12"/>
  </r>
  <r>
    <x v="4"/>
    <x v="314"/>
    <x v="404"/>
    <x v="2"/>
    <x v="0"/>
    <x v="40"/>
    <x v="0"/>
    <x v="3"/>
    <x v="6"/>
    <x v="0"/>
    <x v="39"/>
    <x v="0"/>
    <x v="404"/>
    <s v="Yes"/>
    <x v="40"/>
    <x v="0"/>
    <x v="40"/>
    <x v="404"/>
    <x v="1"/>
    <x v="3"/>
    <x v="2"/>
    <x v="1"/>
    <x v="13"/>
  </r>
  <r>
    <x v="2"/>
    <x v="315"/>
    <x v="405"/>
    <x v="0"/>
    <x v="0"/>
    <x v="40"/>
    <x v="0"/>
    <x v="0"/>
    <x v="7"/>
    <x v="0"/>
    <x v="46"/>
    <x v="0"/>
    <x v="405"/>
    <s v="Yes"/>
    <x v="40"/>
    <x v="0"/>
    <x v="40"/>
    <x v="405"/>
    <x v="2"/>
    <x v="3"/>
    <x v="2"/>
    <x v="0"/>
    <x v="14"/>
  </r>
  <r>
    <x v="1"/>
    <x v="316"/>
    <x v="406"/>
    <x v="1"/>
    <x v="0"/>
    <x v="15"/>
    <x v="0"/>
    <x v="1"/>
    <x v="8"/>
    <x v="0"/>
    <x v="14"/>
    <x v="0"/>
    <x v="406"/>
    <s v="Yes"/>
    <x v="15"/>
    <x v="0"/>
    <x v="15"/>
    <x v="406"/>
    <x v="1"/>
    <x v="3"/>
    <x v="2"/>
    <x v="0"/>
    <x v="15"/>
  </r>
  <r>
    <x v="0"/>
    <x v="317"/>
    <x v="407"/>
    <x v="2"/>
    <x v="0"/>
    <x v="40"/>
    <x v="0"/>
    <x v="1"/>
    <x v="3"/>
    <x v="0"/>
    <x v="39"/>
    <x v="0"/>
    <x v="407"/>
    <s v="Yes"/>
    <x v="40"/>
    <x v="0"/>
    <x v="40"/>
    <x v="407"/>
    <x v="1"/>
    <x v="3"/>
    <x v="2"/>
    <x v="1"/>
    <x v="16"/>
  </r>
  <r>
    <x v="3"/>
    <x v="318"/>
    <x v="408"/>
    <x v="0"/>
    <x v="0"/>
    <x v="41"/>
    <x v="0"/>
    <x v="2"/>
    <x v="0"/>
    <x v="0"/>
    <x v="27"/>
    <x v="0"/>
    <x v="408"/>
    <s v="Yes"/>
    <x v="41"/>
    <x v="0"/>
    <x v="41"/>
    <x v="408"/>
    <x v="2"/>
    <x v="0"/>
    <x v="2"/>
    <x v="0"/>
    <x v="17"/>
  </r>
  <r>
    <x v="4"/>
    <x v="319"/>
    <x v="409"/>
    <x v="1"/>
    <x v="0"/>
    <x v="9"/>
    <x v="0"/>
    <x v="3"/>
    <x v="1"/>
    <x v="1"/>
    <x v="1"/>
    <x v="0"/>
    <x v="409"/>
    <s v="No"/>
    <x v="9"/>
    <x v="1"/>
    <x v="9"/>
    <x v="409"/>
    <x v="2"/>
    <x v="1"/>
    <x v="2"/>
    <x v="1"/>
    <x v="18"/>
  </r>
  <r>
    <x v="4"/>
    <x v="320"/>
    <x v="410"/>
    <x v="2"/>
    <x v="0"/>
    <x v="15"/>
    <x v="0"/>
    <x v="0"/>
    <x v="2"/>
    <x v="0"/>
    <x v="14"/>
    <x v="0"/>
    <x v="410"/>
    <s v="Yes"/>
    <x v="15"/>
    <x v="0"/>
    <x v="15"/>
    <x v="410"/>
    <x v="0"/>
    <x v="1"/>
    <x v="2"/>
    <x v="1"/>
    <x v="19"/>
  </r>
  <r>
    <x v="1"/>
    <x v="320"/>
    <x v="411"/>
    <x v="0"/>
    <x v="0"/>
    <x v="41"/>
    <x v="0"/>
    <x v="1"/>
    <x v="3"/>
    <x v="0"/>
    <x v="42"/>
    <x v="0"/>
    <x v="411"/>
    <s v="Yes"/>
    <x v="41"/>
    <x v="0"/>
    <x v="41"/>
    <x v="411"/>
    <x v="0"/>
    <x v="0"/>
    <x v="2"/>
    <x v="1"/>
    <x v="20"/>
  </r>
  <r>
    <x v="4"/>
    <x v="321"/>
    <x v="412"/>
    <x v="1"/>
    <x v="0"/>
    <x v="41"/>
    <x v="0"/>
    <x v="1"/>
    <x v="0"/>
    <x v="0"/>
    <x v="47"/>
    <x v="0"/>
    <x v="412"/>
    <s v="Yes"/>
    <x v="41"/>
    <x v="0"/>
    <x v="41"/>
    <x v="412"/>
    <x v="2"/>
    <x v="2"/>
    <x v="2"/>
    <x v="0"/>
    <x v="21"/>
  </r>
  <r>
    <x v="2"/>
    <x v="322"/>
    <x v="413"/>
    <x v="2"/>
    <x v="0"/>
    <x v="41"/>
    <x v="0"/>
    <x v="2"/>
    <x v="4"/>
    <x v="0"/>
    <x v="47"/>
    <x v="0"/>
    <x v="413"/>
    <s v="Yes"/>
    <x v="41"/>
    <x v="0"/>
    <x v="41"/>
    <x v="413"/>
    <x v="1"/>
    <x v="1"/>
    <x v="2"/>
    <x v="0"/>
    <x v="22"/>
  </r>
  <r>
    <x v="2"/>
    <x v="323"/>
    <x v="414"/>
    <x v="0"/>
    <x v="0"/>
    <x v="15"/>
    <x v="0"/>
    <x v="3"/>
    <x v="2"/>
    <x v="0"/>
    <x v="45"/>
    <x v="0"/>
    <x v="414"/>
    <s v="Yes"/>
    <x v="15"/>
    <x v="0"/>
    <x v="15"/>
    <x v="414"/>
    <x v="0"/>
    <x v="0"/>
    <x v="2"/>
    <x v="0"/>
    <x v="0"/>
  </r>
  <r>
    <x v="3"/>
    <x v="324"/>
    <x v="415"/>
    <x v="1"/>
    <x v="0"/>
    <x v="9"/>
    <x v="0"/>
    <x v="0"/>
    <x v="5"/>
    <x v="0"/>
    <x v="18"/>
    <x v="0"/>
    <x v="415"/>
    <s v="Yes"/>
    <x v="9"/>
    <x v="0"/>
    <x v="9"/>
    <x v="415"/>
    <x v="1"/>
    <x v="1"/>
    <x v="2"/>
    <x v="1"/>
    <x v="1"/>
  </r>
  <r>
    <x v="0"/>
    <x v="324"/>
    <x v="416"/>
    <x v="2"/>
    <x v="0"/>
    <x v="41"/>
    <x v="0"/>
    <x v="1"/>
    <x v="6"/>
    <x v="0"/>
    <x v="39"/>
    <x v="0"/>
    <x v="416"/>
    <s v="Yes"/>
    <x v="41"/>
    <x v="0"/>
    <x v="41"/>
    <x v="416"/>
    <x v="2"/>
    <x v="0"/>
    <x v="2"/>
    <x v="1"/>
    <x v="2"/>
  </r>
  <r>
    <x v="3"/>
    <x v="325"/>
    <x v="417"/>
    <x v="0"/>
    <x v="1"/>
    <x v="41"/>
    <x v="0"/>
    <x v="1"/>
    <x v="7"/>
    <x v="0"/>
    <x v="27"/>
    <x v="0"/>
    <x v="417"/>
    <s v="Yes"/>
    <x v="41"/>
    <x v="0"/>
    <x v="41"/>
    <x v="417"/>
    <x v="1"/>
    <x v="0"/>
    <x v="2"/>
    <x v="1"/>
    <x v="3"/>
  </r>
  <r>
    <x v="0"/>
    <x v="326"/>
    <x v="418"/>
    <x v="1"/>
    <x v="0"/>
    <x v="15"/>
    <x v="0"/>
    <x v="2"/>
    <x v="8"/>
    <x v="0"/>
    <x v="14"/>
    <x v="0"/>
    <x v="418"/>
    <s v="Yes"/>
    <x v="15"/>
    <x v="0"/>
    <x v="15"/>
    <x v="418"/>
    <x v="1"/>
    <x v="3"/>
    <x v="2"/>
    <x v="1"/>
    <x v="4"/>
  </r>
  <r>
    <x v="1"/>
    <x v="326"/>
    <x v="419"/>
    <x v="2"/>
    <x v="0"/>
    <x v="42"/>
    <x v="0"/>
    <x v="3"/>
    <x v="3"/>
    <x v="1"/>
    <x v="42"/>
    <x v="0"/>
    <x v="419"/>
    <s v="Yes"/>
    <x v="42"/>
    <x v="0"/>
    <x v="42"/>
    <x v="419"/>
    <x v="1"/>
    <x v="3"/>
    <x v="2"/>
    <x v="0"/>
    <x v="5"/>
  </r>
  <r>
    <x v="4"/>
    <x v="327"/>
    <x v="420"/>
    <x v="0"/>
    <x v="0"/>
    <x v="42"/>
    <x v="0"/>
    <x v="0"/>
    <x v="0"/>
    <x v="0"/>
    <x v="42"/>
    <x v="0"/>
    <x v="420"/>
    <s v="Yes"/>
    <x v="42"/>
    <x v="0"/>
    <x v="42"/>
    <x v="420"/>
    <x v="0"/>
    <x v="2"/>
    <x v="2"/>
    <x v="0"/>
    <x v="6"/>
  </r>
  <r>
    <x v="1"/>
    <x v="328"/>
    <x v="421"/>
    <x v="1"/>
    <x v="0"/>
    <x v="9"/>
    <x v="0"/>
    <x v="1"/>
    <x v="1"/>
    <x v="0"/>
    <x v="16"/>
    <x v="0"/>
    <x v="421"/>
    <s v="Yes"/>
    <x v="9"/>
    <x v="0"/>
    <x v="9"/>
    <x v="421"/>
    <x v="1"/>
    <x v="2"/>
    <x v="2"/>
    <x v="0"/>
    <x v="7"/>
  </r>
  <r>
    <x v="2"/>
    <x v="329"/>
    <x v="422"/>
    <x v="2"/>
    <x v="0"/>
    <x v="42"/>
    <x v="0"/>
    <x v="1"/>
    <x v="2"/>
    <x v="0"/>
    <x v="42"/>
    <x v="0"/>
    <x v="422"/>
    <s v="Yes"/>
    <x v="42"/>
    <x v="0"/>
    <x v="42"/>
    <x v="422"/>
    <x v="0"/>
    <x v="2"/>
    <x v="2"/>
    <x v="0"/>
    <x v="8"/>
  </r>
  <r>
    <x v="3"/>
    <x v="330"/>
    <x v="423"/>
    <x v="0"/>
    <x v="0"/>
    <x v="16"/>
    <x v="0"/>
    <x v="2"/>
    <x v="3"/>
    <x v="0"/>
    <x v="14"/>
    <x v="0"/>
    <x v="423"/>
    <s v="Yes"/>
    <x v="16"/>
    <x v="0"/>
    <x v="16"/>
    <x v="423"/>
    <x v="2"/>
    <x v="1"/>
    <x v="2"/>
    <x v="0"/>
    <x v="9"/>
  </r>
  <r>
    <x v="0"/>
    <x v="331"/>
    <x v="424"/>
    <x v="1"/>
    <x v="0"/>
    <x v="42"/>
    <x v="0"/>
    <x v="3"/>
    <x v="0"/>
    <x v="0"/>
    <x v="42"/>
    <x v="0"/>
    <x v="424"/>
    <s v="Yes"/>
    <x v="42"/>
    <x v="0"/>
    <x v="42"/>
    <x v="424"/>
    <x v="1"/>
    <x v="2"/>
    <x v="2"/>
    <x v="0"/>
    <x v="10"/>
  </r>
  <r>
    <x v="3"/>
    <x v="332"/>
    <x v="425"/>
    <x v="2"/>
    <x v="0"/>
    <x v="42"/>
    <x v="0"/>
    <x v="0"/>
    <x v="4"/>
    <x v="0"/>
    <x v="39"/>
    <x v="0"/>
    <x v="425"/>
    <s v="Yes"/>
    <x v="42"/>
    <x v="0"/>
    <x v="42"/>
    <x v="425"/>
    <x v="1"/>
    <x v="3"/>
    <x v="2"/>
    <x v="1"/>
    <x v="11"/>
  </r>
  <r>
    <x v="4"/>
    <x v="333"/>
    <x v="426"/>
    <x v="0"/>
    <x v="0"/>
    <x v="9"/>
    <x v="0"/>
    <x v="1"/>
    <x v="2"/>
    <x v="0"/>
    <x v="32"/>
    <x v="0"/>
    <x v="426"/>
    <s v="Yes"/>
    <x v="9"/>
    <x v="0"/>
    <x v="9"/>
    <x v="426"/>
    <x v="1"/>
    <x v="1"/>
    <x v="2"/>
    <x v="1"/>
    <x v="12"/>
  </r>
  <r>
    <x v="1"/>
    <x v="333"/>
    <x v="427"/>
    <x v="1"/>
    <x v="0"/>
    <x v="16"/>
    <x v="0"/>
    <x v="1"/>
    <x v="5"/>
    <x v="0"/>
    <x v="14"/>
    <x v="0"/>
    <x v="427"/>
    <s v="Yes"/>
    <x v="16"/>
    <x v="0"/>
    <x v="16"/>
    <x v="427"/>
    <x v="1"/>
    <x v="2"/>
    <x v="2"/>
    <x v="1"/>
    <x v="13"/>
  </r>
  <r>
    <x v="1"/>
    <x v="333"/>
    <x v="428"/>
    <x v="2"/>
    <x v="0"/>
    <x v="42"/>
    <x v="0"/>
    <x v="2"/>
    <x v="6"/>
    <x v="0"/>
    <x v="48"/>
    <x v="0"/>
    <x v="428"/>
    <s v="Yes"/>
    <x v="42"/>
    <x v="0"/>
    <x v="42"/>
    <x v="428"/>
    <x v="2"/>
    <x v="2"/>
    <x v="2"/>
    <x v="0"/>
    <x v="14"/>
  </r>
  <r>
    <x v="4"/>
    <x v="334"/>
    <x v="429"/>
    <x v="0"/>
    <x v="0"/>
    <x v="42"/>
    <x v="0"/>
    <x v="3"/>
    <x v="7"/>
    <x v="1"/>
    <x v="27"/>
    <x v="0"/>
    <x v="429"/>
    <s v="Yes"/>
    <x v="42"/>
    <x v="0"/>
    <x v="42"/>
    <x v="429"/>
    <x v="1"/>
    <x v="1"/>
    <x v="2"/>
    <x v="0"/>
    <x v="15"/>
  </r>
  <r>
    <x v="2"/>
    <x v="335"/>
    <x v="430"/>
    <x v="1"/>
    <x v="0"/>
    <x v="42"/>
    <x v="0"/>
    <x v="0"/>
    <x v="8"/>
    <x v="0"/>
    <x v="46"/>
    <x v="0"/>
    <x v="430"/>
    <s v="Yes"/>
    <x v="42"/>
    <x v="0"/>
    <x v="42"/>
    <x v="430"/>
    <x v="1"/>
    <x v="1"/>
    <x v="2"/>
    <x v="1"/>
    <x v="16"/>
  </r>
  <r>
    <x v="4"/>
    <x v="336"/>
    <x v="431"/>
    <x v="2"/>
    <x v="0"/>
    <x v="16"/>
    <x v="0"/>
    <x v="1"/>
    <x v="3"/>
    <x v="0"/>
    <x v="14"/>
    <x v="0"/>
    <x v="431"/>
    <s v="Yes"/>
    <x v="16"/>
    <x v="0"/>
    <x v="16"/>
    <x v="431"/>
    <x v="2"/>
    <x v="0"/>
    <x v="2"/>
    <x v="0"/>
    <x v="17"/>
  </r>
  <r>
    <x v="0"/>
    <x v="337"/>
    <x v="432"/>
    <x v="0"/>
    <x v="0"/>
    <x v="43"/>
    <x v="0"/>
    <x v="1"/>
    <x v="0"/>
    <x v="0"/>
    <x v="49"/>
    <x v="0"/>
    <x v="432"/>
    <s v="Yes"/>
    <x v="43"/>
    <x v="0"/>
    <x v="43"/>
    <x v="432"/>
    <x v="2"/>
    <x v="2"/>
    <x v="2"/>
    <x v="1"/>
    <x v="18"/>
  </r>
  <r>
    <x v="2"/>
    <x v="338"/>
    <x v="433"/>
    <x v="1"/>
    <x v="0"/>
    <x v="9"/>
    <x v="0"/>
    <x v="2"/>
    <x v="1"/>
    <x v="0"/>
    <x v="17"/>
    <x v="0"/>
    <x v="433"/>
    <s v="Yes"/>
    <x v="9"/>
    <x v="0"/>
    <x v="9"/>
    <x v="433"/>
    <x v="0"/>
    <x v="2"/>
    <x v="2"/>
    <x v="1"/>
    <x v="19"/>
  </r>
  <r>
    <x v="3"/>
    <x v="339"/>
    <x v="434"/>
    <x v="2"/>
    <x v="0"/>
    <x v="43"/>
    <x v="0"/>
    <x v="3"/>
    <x v="2"/>
    <x v="0"/>
    <x v="44"/>
    <x v="0"/>
    <x v="434"/>
    <s v="Yes"/>
    <x v="43"/>
    <x v="0"/>
    <x v="43"/>
    <x v="434"/>
    <x v="0"/>
    <x v="3"/>
    <x v="2"/>
    <x v="1"/>
    <x v="20"/>
  </r>
  <r>
    <x v="2"/>
    <x v="340"/>
    <x v="435"/>
    <x v="0"/>
    <x v="0"/>
    <x v="16"/>
    <x v="0"/>
    <x v="0"/>
    <x v="3"/>
    <x v="0"/>
    <x v="14"/>
    <x v="0"/>
    <x v="435"/>
    <s v="Yes"/>
    <x v="16"/>
    <x v="0"/>
    <x v="16"/>
    <x v="435"/>
    <x v="2"/>
    <x v="0"/>
    <x v="2"/>
    <x v="0"/>
    <x v="21"/>
  </r>
  <r>
    <x v="1"/>
    <x v="340"/>
    <x v="436"/>
    <x v="1"/>
    <x v="1"/>
    <x v="43"/>
    <x v="0"/>
    <x v="1"/>
    <x v="0"/>
    <x v="0"/>
    <x v="48"/>
    <x v="0"/>
    <x v="436"/>
    <s v="Yes"/>
    <x v="43"/>
    <x v="0"/>
    <x v="43"/>
    <x v="436"/>
    <x v="1"/>
    <x v="0"/>
    <x v="2"/>
    <x v="0"/>
    <x v="22"/>
  </r>
  <r>
    <x v="4"/>
    <x v="341"/>
    <x v="437"/>
    <x v="2"/>
    <x v="0"/>
    <x v="43"/>
    <x v="0"/>
    <x v="1"/>
    <x v="4"/>
    <x v="0"/>
    <x v="39"/>
    <x v="0"/>
    <x v="437"/>
    <s v="Yes"/>
    <x v="43"/>
    <x v="0"/>
    <x v="43"/>
    <x v="437"/>
    <x v="0"/>
    <x v="2"/>
    <x v="2"/>
    <x v="0"/>
    <x v="0"/>
  </r>
  <r>
    <x v="0"/>
    <x v="342"/>
    <x v="438"/>
    <x v="0"/>
    <x v="0"/>
    <x v="10"/>
    <x v="0"/>
    <x v="2"/>
    <x v="2"/>
    <x v="0"/>
    <x v="50"/>
    <x v="0"/>
    <x v="438"/>
    <s v="Yes"/>
    <x v="10"/>
    <x v="0"/>
    <x v="10"/>
    <x v="438"/>
    <x v="1"/>
    <x v="1"/>
    <x v="2"/>
    <x v="1"/>
    <x v="1"/>
  </r>
  <r>
    <x v="2"/>
    <x v="342"/>
    <x v="439"/>
    <x v="1"/>
    <x v="0"/>
    <x v="43"/>
    <x v="0"/>
    <x v="3"/>
    <x v="5"/>
    <x v="1"/>
    <x v="46"/>
    <x v="0"/>
    <x v="439"/>
    <s v="Yes"/>
    <x v="43"/>
    <x v="0"/>
    <x v="43"/>
    <x v="439"/>
    <x v="2"/>
    <x v="0"/>
    <x v="2"/>
    <x v="1"/>
    <x v="2"/>
  </r>
  <r>
    <x v="0"/>
    <x v="343"/>
    <x v="440"/>
    <x v="2"/>
    <x v="0"/>
    <x v="16"/>
    <x v="0"/>
    <x v="0"/>
    <x v="6"/>
    <x v="0"/>
    <x v="21"/>
    <x v="0"/>
    <x v="440"/>
    <s v="Yes"/>
    <x v="16"/>
    <x v="0"/>
    <x v="16"/>
    <x v="440"/>
    <x v="1"/>
    <x v="1"/>
    <x v="2"/>
    <x v="1"/>
    <x v="3"/>
  </r>
  <r>
    <x v="0"/>
    <x v="344"/>
    <x v="441"/>
    <x v="0"/>
    <x v="0"/>
    <x v="44"/>
    <x v="0"/>
    <x v="1"/>
    <x v="7"/>
    <x v="0"/>
    <x v="44"/>
    <x v="0"/>
    <x v="441"/>
    <s v="Yes"/>
    <x v="44"/>
    <x v="0"/>
    <x v="44"/>
    <x v="441"/>
    <x v="1"/>
    <x v="3"/>
    <x v="2"/>
    <x v="1"/>
    <x v="4"/>
  </r>
  <r>
    <x v="3"/>
    <x v="345"/>
    <x v="442"/>
    <x v="1"/>
    <x v="0"/>
    <x v="44"/>
    <x v="0"/>
    <x v="1"/>
    <x v="8"/>
    <x v="0"/>
    <x v="46"/>
    <x v="0"/>
    <x v="442"/>
    <s v="Yes"/>
    <x v="44"/>
    <x v="0"/>
    <x v="44"/>
    <x v="442"/>
    <x v="1"/>
    <x v="3"/>
    <x v="2"/>
    <x v="0"/>
    <x v="5"/>
  </r>
  <r>
    <x v="3"/>
    <x v="346"/>
    <x v="443"/>
    <x v="2"/>
    <x v="0"/>
    <x v="17"/>
    <x v="0"/>
    <x v="2"/>
    <x v="3"/>
    <x v="0"/>
    <x v="45"/>
    <x v="0"/>
    <x v="443"/>
    <s v="Yes"/>
    <x v="17"/>
    <x v="0"/>
    <x v="17"/>
    <x v="443"/>
    <x v="0"/>
    <x v="2"/>
    <x v="2"/>
    <x v="0"/>
    <x v="6"/>
  </r>
  <r>
    <x v="1"/>
    <x v="346"/>
    <x v="444"/>
    <x v="0"/>
    <x v="0"/>
    <x v="44"/>
    <x v="0"/>
    <x v="3"/>
    <x v="0"/>
    <x v="0"/>
    <x v="11"/>
    <x v="0"/>
    <x v="444"/>
    <s v="Yes"/>
    <x v="44"/>
    <x v="0"/>
    <x v="44"/>
    <x v="444"/>
    <x v="1"/>
    <x v="2"/>
    <x v="2"/>
    <x v="0"/>
    <x v="7"/>
  </r>
  <r>
    <x v="3"/>
    <x v="347"/>
    <x v="445"/>
    <x v="1"/>
    <x v="0"/>
    <x v="10"/>
    <x v="0"/>
    <x v="0"/>
    <x v="1"/>
    <x v="0"/>
    <x v="13"/>
    <x v="0"/>
    <x v="445"/>
    <s v="Yes"/>
    <x v="10"/>
    <x v="0"/>
    <x v="10"/>
    <x v="445"/>
    <x v="0"/>
    <x v="1"/>
    <x v="2"/>
    <x v="0"/>
    <x v="8"/>
  </r>
  <r>
    <x v="4"/>
    <x v="348"/>
    <x v="446"/>
    <x v="2"/>
    <x v="0"/>
    <x v="44"/>
    <x v="0"/>
    <x v="1"/>
    <x v="2"/>
    <x v="0"/>
    <x v="11"/>
    <x v="0"/>
    <x v="446"/>
    <s v="Yes"/>
    <x v="44"/>
    <x v="0"/>
    <x v="44"/>
    <x v="446"/>
    <x v="2"/>
    <x v="1"/>
    <x v="2"/>
    <x v="0"/>
    <x v="9"/>
  </r>
  <r>
    <x v="2"/>
    <x v="349"/>
    <x v="447"/>
    <x v="0"/>
    <x v="0"/>
    <x v="44"/>
    <x v="0"/>
    <x v="1"/>
    <x v="3"/>
    <x v="0"/>
    <x v="44"/>
    <x v="0"/>
    <x v="447"/>
    <s v="Yes"/>
    <x v="44"/>
    <x v="0"/>
    <x v="44"/>
    <x v="447"/>
    <x v="1"/>
    <x v="2"/>
    <x v="2"/>
    <x v="0"/>
    <x v="10"/>
  </r>
  <r>
    <x v="2"/>
    <x v="350"/>
    <x v="448"/>
    <x v="1"/>
    <x v="0"/>
    <x v="17"/>
    <x v="0"/>
    <x v="2"/>
    <x v="0"/>
    <x v="0"/>
    <x v="21"/>
    <x v="0"/>
    <x v="448"/>
    <s v="Yes"/>
    <x v="17"/>
    <x v="0"/>
    <x v="17"/>
    <x v="448"/>
    <x v="1"/>
    <x v="1"/>
    <x v="2"/>
    <x v="1"/>
    <x v="11"/>
  </r>
  <r>
    <x v="0"/>
    <x v="351"/>
    <x v="449"/>
    <x v="2"/>
    <x v="0"/>
    <x v="45"/>
    <x v="0"/>
    <x v="3"/>
    <x v="4"/>
    <x v="1"/>
    <x v="44"/>
    <x v="0"/>
    <x v="449"/>
    <s v="Yes"/>
    <x v="45"/>
    <x v="0"/>
    <x v="45"/>
    <x v="449"/>
    <x v="1"/>
    <x v="3"/>
    <x v="2"/>
    <x v="1"/>
    <x v="12"/>
  </r>
  <r>
    <x v="1"/>
    <x v="352"/>
    <x v="450"/>
    <x v="0"/>
    <x v="0"/>
    <x v="11"/>
    <x v="0"/>
    <x v="0"/>
    <x v="2"/>
    <x v="0"/>
    <x v="18"/>
    <x v="0"/>
    <x v="450"/>
    <s v="Yes"/>
    <x v="11"/>
    <x v="0"/>
    <x v="11"/>
    <x v="450"/>
    <x v="1"/>
    <x v="0"/>
    <x v="2"/>
    <x v="1"/>
    <x v="13"/>
  </r>
  <r>
    <x v="3"/>
    <x v="352"/>
    <x v="451"/>
    <x v="1"/>
    <x v="0"/>
    <x v="45"/>
    <x v="0"/>
    <x v="1"/>
    <x v="5"/>
    <x v="0"/>
    <x v="49"/>
    <x v="0"/>
    <x v="451"/>
    <s v="Yes"/>
    <x v="45"/>
    <x v="0"/>
    <x v="45"/>
    <x v="451"/>
    <x v="2"/>
    <x v="1"/>
    <x v="2"/>
    <x v="0"/>
    <x v="14"/>
  </r>
  <r>
    <x v="0"/>
    <x v="353"/>
    <x v="452"/>
    <x v="2"/>
    <x v="0"/>
    <x v="17"/>
    <x v="0"/>
    <x v="1"/>
    <x v="6"/>
    <x v="0"/>
    <x v="19"/>
    <x v="0"/>
    <x v="452"/>
    <s v="Yes"/>
    <x v="17"/>
    <x v="0"/>
    <x v="17"/>
    <x v="452"/>
    <x v="1"/>
    <x v="2"/>
    <x v="2"/>
    <x v="0"/>
    <x v="15"/>
  </r>
  <r>
    <x v="1"/>
    <x v="353"/>
    <x v="453"/>
    <x v="0"/>
    <x v="0"/>
    <x v="45"/>
    <x v="0"/>
    <x v="2"/>
    <x v="7"/>
    <x v="0"/>
    <x v="51"/>
    <x v="0"/>
    <x v="453"/>
    <s v="Yes"/>
    <x v="45"/>
    <x v="0"/>
    <x v="45"/>
    <x v="453"/>
    <x v="1"/>
    <x v="3"/>
    <x v="2"/>
    <x v="1"/>
    <x v="16"/>
  </r>
  <r>
    <x v="4"/>
    <x v="354"/>
    <x v="454"/>
    <x v="1"/>
    <x v="0"/>
    <x v="45"/>
    <x v="0"/>
    <x v="3"/>
    <x v="8"/>
    <x v="0"/>
    <x v="51"/>
    <x v="0"/>
    <x v="454"/>
    <s v="Yes"/>
    <x v="45"/>
    <x v="0"/>
    <x v="45"/>
    <x v="454"/>
    <x v="2"/>
    <x v="2"/>
    <x v="2"/>
    <x v="0"/>
    <x v="17"/>
  </r>
  <r>
    <x v="2"/>
    <x v="355"/>
    <x v="455"/>
    <x v="2"/>
    <x v="1"/>
    <x v="45"/>
    <x v="0"/>
    <x v="0"/>
    <x v="3"/>
    <x v="0"/>
    <x v="51"/>
    <x v="0"/>
    <x v="455"/>
    <s v="Yes"/>
    <x v="45"/>
    <x v="0"/>
    <x v="45"/>
    <x v="455"/>
    <x v="2"/>
    <x v="2"/>
    <x v="2"/>
    <x v="1"/>
    <x v="18"/>
  </r>
  <r>
    <x v="4"/>
    <x v="356"/>
    <x v="456"/>
    <x v="0"/>
    <x v="0"/>
    <x v="11"/>
    <x v="0"/>
    <x v="1"/>
    <x v="0"/>
    <x v="0"/>
    <x v="18"/>
    <x v="0"/>
    <x v="456"/>
    <s v="Yes"/>
    <x v="11"/>
    <x v="0"/>
    <x v="11"/>
    <x v="456"/>
    <x v="0"/>
    <x v="2"/>
    <x v="2"/>
    <x v="1"/>
    <x v="19"/>
  </r>
  <r>
    <x v="3"/>
    <x v="356"/>
    <x v="457"/>
    <x v="1"/>
    <x v="0"/>
    <x v="17"/>
    <x v="0"/>
    <x v="1"/>
    <x v="1"/>
    <x v="0"/>
    <x v="14"/>
    <x v="0"/>
    <x v="457"/>
    <s v="Yes"/>
    <x v="17"/>
    <x v="0"/>
    <x v="17"/>
    <x v="457"/>
    <x v="0"/>
    <x v="0"/>
    <x v="2"/>
    <x v="1"/>
    <x v="20"/>
  </r>
  <r>
    <x v="0"/>
    <x v="357"/>
    <x v="458"/>
    <x v="2"/>
    <x v="0"/>
    <x v="45"/>
    <x v="0"/>
    <x v="2"/>
    <x v="2"/>
    <x v="0"/>
    <x v="48"/>
    <x v="0"/>
    <x v="458"/>
    <s v="Yes"/>
    <x v="45"/>
    <x v="0"/>
    <x v="45"/>
    <x v="458"/>
    <x v="2"/>
    <x v="3"/>
    <x v="2"/>
    <x v="0"/>
    <x v="21"/>
  </r>
  <r>
    <x v="3"/>
    <x v="358"/>
    <x v="459"/>
    <x v="0"/>
    <x v="0"/>
    <x v="45"/>
    <x v="0"/>
    <x v="3"/>
    <x v="3"/>
    <x v="1"/>
    <x v="40"/>
    <x v="0"/>
    <x v="459"/>
    <s v="Yes"/>
    <x v="45"/>
    <x v="0"/>
    <x v="45"/>
    <x v="459"/>
    <x v="1"/>
    <x v="1"/>
    <x v="2"/>
    <x v="0"/>
    <x v="22"/>
  </r>
  <r>
    <x v="1"/>
    <x v="359"/>
    <x v="460"/>
    <x v="1"/>
    <x v="0"/>
    <x v="18"/>
    <x v="0"/>
    <x v="0"/>
    <x v="0"/>
    <x v="0"/>
    <x v="14"/>
    <x v="0"/>
    <x v="460"/>
    <s v="Yes"/>
    <x v="18"/>
    <x v="0"/>
    <x v="18"/>
    <x v="460"/>
    <x v="0"/>
    <x v="2"/>
    <x v="2"/>
    <x v="0"/>
    <x v="0"/>
  </r>
  <r>
    <x v="1"/>
    <x v="359"/>
    <x v="461"/>
    <x v="2"/>
    <x v="0"/>
    <x v="45"/>
    <x v="0"/>
    <x v="1"/>
    <x v="4"/>
    <x v="0"/>
    <x v="48"/>
    <x v="0"/>
    <x v="461"/>
    <s v="Yes"/>
    <x v="45"/>
    <x v="0"/>
    <x v="45"/>
    <x v="461"/>
    <x v="1"/>
    <x v="2"/>
    <x v="2"/>
    <x v="1"/>
    <x v="1"/>
  </r>
  <r>
    <x v="2"/>
    <x v="360"/>
    <x v="462"/>
    <x v="0"/>
    <x v="0"/>
    <x v="11"/>
    <x v="0"/>
    <x v="1"/>
    <x v="2"/>
    <x v="0"/>
    <x v="18"/>
    <x v="0"/>
    <x v="462"/>
    <s v="Yes"/>
    <x v="11"/>
    <x v="0"/>
    <x v="11"/>
    <x v="462"/>
    <x v="2"/>
    <x v="0"/>
    <x v="2"/>
    <x v="1"/>
    <x v="2"/>
  </r>
  <r>
    <x v="4"/>
    <x v="360"/>
    <x v="463"/>
    <x v="1"/>
    <x v="0"/>
    <x v="45"/>
    <x v="0"/>
    <x v="2"/>
    <x v="5"/>
    <x v="0"/>
    <x v="48"/>
    <x v="0"/>
    <x v="463"/>
    <s v="Yes"/>
    <x v="45"/>
    <x v="0"/>
    <x v="45"/>
    <x v="463"/>
    <x v="1"/>
    <x v="3"/>
    <x v="2"/>
    <x v="1"/>
    <x v="3"/>
  </r>
  <r>
    <x v="2"/>
    <x v="361"/>
    <x v="464"/>
    <x v="2"/>
    <x v="0"/>
    <x v="45"/>
    <x v="0"/>
    <x v="3"/>
    <x v="6"/>
    <x v="0"/>
    <x v="48"/>
    <x v="0"/>
    <x v="464"/>
    <s v="Yes"/>
    <x v="45"/>
    <x v="0"/>
    <x v="45"/>
    <x v="464"/>
    <x v="1"/>
    <x v="3"/>
    <x v="2"/>
    <x v="1"/>
    <x v="4"/>
  </r>
  <r>
    <x v="4"/>
    <x v="362"/>
    <x v="465"/>
    <x v="0"/>
    <x v="0"/>
    <x v="18"/>
    <x v="0"/>
    <x v="0"/>
    <x v="7"/>
    <x v="0"/>
    <x v="50"/>
    <x v="0"/>
    <x v="465"/>
    <s v="Yes"/>
    <x v="18"/>
    <x v="0"/>
    <x v="18"/>
    <x v="465"/>
    <x v="1"/>
    <x v="2"/>
    <x v="2"/>
    <x v="0"/>
    <x v="5"/>
  </r>
  <r>
    <x v="0"/>
    <x v="363"/>
    <x v="466"/>
    <x v="1"/>
    <x v="0"/>
    <x v="45"/>
    <x v="0"/>
    <x v="1"/>
    <x v="8"/>
    <x v="0"/>
    <x v="48"/>
    <x v="0"/>
    <x v="466"/>
    <s v="Yes"/>
    <x v="45"/>
    <x v="0"/>
    <x v="45"/>
    <x v="466"/>
    <x v="0"/>
    <x v="2"/>
    <x v="2"/>
    <x v="0"/>
    <x v="6"/>
  </r>
  <r>
    <x v="3"/>
    <x v="364"/>
    <x v="467"/>
    <x v="2"/>
    <x v="0"/>
    <x v="45"/>
    <x v="0"/>
    <x v="1"/>
    <x v="3"/>
    <x v="0"/>
    <x v="52"/>
    <x v="0"/>
    <x v="467"/>
    <s v="Yes"/>
    <x v="45"/>
    <x v="0"/>
    <x v="45"/>
    <x v="467"/>
    <x v="1"/>
    <x v="2"/>
    <x v="2"/>
    <x v="0"/>
    <x v="7"/>
  </r>
  <r>
    <x v="0"/>
    <x v="365"/>
    <x v="468"/>
    <x v="0"/>
    <x v="0"/>
    <x v="11"/>
    <x v="0"/>
    <x v="2"/>
    <x v="0"/>
    <x v="0"/>
    <x v="19"/>
    <x v="0"/>
    <x v="468"/>
    <s v="Yes"/>
    <x v="11"/>
    <x v="0"/>
    <x v="11"/>
    <x v="468"/>
    <x v="0"/>
    <x v="2"/>
    <x v="2"/>
    <x v="0"/>
    <x v="8"/>
  </r>
  <r>
    <x v="2"/>
    <x v="366"/>
    <x v="469"/>
    <x v="1"/>
    <x v="0"/>
    <x v="18"/>
    <x v="0"/>
    <x v="3"/>
    <x v="1"/>
    <x v="1"/>
    <x v="22"/>
    <x v="0"/>
    <x v="469"/>
    <s v="Yes"/>
    <x v="18"/>
    <x v="0"/>
    <x v="18"/>
    <x v="469"/>
    <x v="2"/>
    <x v="0"/>
    <x v="2"/>
    <x v="0"/>
    <x v="9"/>
  </r>
  <r>
    <x v="1"/>
    <x v="366"/>
    <x v="470"/>
    <x v="2"/>
    <x v="0"/>
    <x v="45"/>
    <x v="0"/>
    <x v="0"/>
    <x v="2"/>
    <x v="0"/>
    <x v="52"/>
    <x v="0"/>
    <x v="470"/>
    <s v="Yes"/>
    <x v="45"/>
    <x v="0"/>
    <x v="45"/>
    <x v="470"/>
    <x v="1"/>
    <x v="3"/>
    <x v="2"/>
    <x v="0"/>
    <x v="10"/>
  </r>
  <r>
    <x v="4"/>
    <x v="367"/>
    <x v="471"/>
    <x v="0"/>
    <x v="0"/>
    <x v="46"/>
    <x v="0"/>
    <x v="1"/>
    <x v="3"/>
    <x v="0"/>
    <x v="44"/>
    <x v="0"/>
    <x v="471"/>
    <s v="Yes"/>
    <x v="46"/>
    <x v="0"/>
    <x v="46"/>
    <x v="471"/>
    <x v="1"/>
    <x v="0"/>
    <x v="2"/>
    <x v="1"/>
    <x v="11"/>
  </r>
  <r>
    <x v="2"/>
    <x v="368"/>
    <x v="472"/>
    <x v="1"/>
    <x v="0"/>
    <x v="46"/>
    <x v="0"/>
    <x v="1"/>
    <x v="0"/>
    <x v="0"/>
    <x v="40"/>
    <x v="0"/>
    <x v="472"/>
    <s v="Yes"/>
    <x v="46"/>
    <x v="0"/>
    <x v="46"/>
    <x v="472"/>
    <x v="1"/>
    <x v="0"/>
    <x v="2"/>
    <x v="1"/>
    <x v="12"/>
  </r>
  <r>
    <x v="0"/>
    <x v="369"/>
    <x v="473"/>
    <x v="2"/>
    <x v="0"/>
    <x v="18"/>
    <x v="0"/>
    <x v="2"/>
    <x v="4"/>
    <x v="0"/>
    <x v="22"/>
    <x v="0"/>
    <x v="473"/>
    <s v="Yes"/>
    <x v="18"/>
    <x v="0"/>
    <x v="18"/>
    <x v="473"/>
    <x v="1"/>
    <x v="0"/>
    <x v="2"/>
    <x v="1"/>
    <x v="13"/>
  </r>
  <r>
    <x v="3"/>
    <x v="370"/>
    <x v="474"/>
    <x v="0"/>
    <x v="1"/>
    <x v="11"/>
    <x v="0"/>
    <x v="3"/>
    <x v="2"/>
    <x v="0"/>
    <x v="19"/>
    <x v="0"/>
    <x v="474"/>
    <s v="Yes"/>
    <x v="11"/>
    <x v="0"/>
    <x v="11"/>
    <x v="474"/>
    <x v="2"/>
    <x v="3"/>
    <x v="2"/>
    <x v="0"/>
    <x v="14"/>
  </r>
  <r>
    <x v="0"/>
    <x v="370"/>
    <x v="475"/>
    <x v="1"/>
    <x v="0"/>
    <x v="46"/>
    <x v="0"/>
    <x v="0"/>
    <x v="5"/>
    <x v="0"/>
    <x v="44"/>
    <x v="0"/>
    <x v="475"/>
    <s v="Yes"/>
    <x v="46"/>
    <x v="0"/>
    <x v="46"/>
    <x v="475"/>
    <x v="1"/>
    <x v="0"/>
    <x v="2"/>
    <x v="0"/>
    <x v="15"/>
  </r>
  <r>
    <x v="3"/>
    <x v="371"/>
    <x v="476"/>
    <x v="2"/>
    <x v="0"/>
    <x v="47"/>
    <x v="0"/>
    <x v="1"/>
    <x v="6"/>
    <x v="0"/>
    <x v="53"/>
    <x v="0"/>
    <x v="476"/>
    <s v="Yes"/>
    <x v="47"/>
    <x v="0"/>
    <x v="47"/>
    <x v="476"/>
    <x v="1"/>
    <x v="2"/>
    <x v="2"/>
    <x v="1"/>
    <x v="16"/>
  </r>
  <r>
    <x v="3"/>
    <x v="372"/>
    <x v="477"/>
    <x v="0"/>
    <x v="0"/>
    <x v="18"/>
    <x v="0"/>
    <x v="1"/>
    <x v="7"/>
    <x v="0"/>
    <x v="22"/>
    <x v="0"/>
    <x v="477"/>
    <s v="Yes"/>
    <x v="18"/>
    <x v="0"/>
    <x v="18"/>
    <x v="477"/>
    <x v="2"/>
    <x v="3"/>
    <x v="2"/>
    <x v="0"/>
    <x v="17"/>
  </r>
  <r>
    <x v="1"/>
    <x v="372"/>
    <x v="478"/>
    <x v="1"/>
    <x v="0"/>
    <x v="47"/>
    <x v="0"/>
    <x v="2"/>
    <x v="8"/>
    <x v="0"/>
    <x v="49"/>
    <x v="0"/>
    <x v="478"/>
    <s v="Yes"/>
    <x v="47"/>
    <x v="0"/>
    <x v="47"/>
    <x v="478"/>
    <x v="2"/>
    <x v="0"/>
    <x v="2"/>
    <x v="1"/>
    <x v="18"/>
  </r>
  <r>
    <x v="4"/>
    <x v="373"/>
    <x v="479"/>
    <x v="2"/>
    <x v="0"/>
    <x v="47"/>
    <x v="0"/>
    <x v="3"/>
    <x v="3"/>
    <x v="1"/>
    <x v="49"/>
    <x v="0"/>
    <x v="479"/>
    <s v="Yes"/>
    <x v="47"/>
    <x v="0"/>
    <x v="47"/>
    <x v="479"/>
    <x v="0"/>
    <x v="3"/>
    <x v="2"/>
    <x v="1"/>
    <x v="19"/>
  </r>
  <r>
    <x v="1"/>
    <x v="374"/>
    <x v="480"/>
    <x v="0"/>
    <x v="0"/>
    <x v="11"/>
    <x v="0"/>
    <x v="0"/>
    <x v="0"/>
    <x v="0"/>
    <x v="19"/>
    <x v="0"/>
    <x v="480"/>
    <s v="Yes"/>
    <x v="11"/>
    <x v="0"/>
    <x v="11"/>
    <x v="480"/>
    <x v="0"/>
    <x v="1"/>
    <x v="2"/>
    <x v="1"/>
    <x v="20"/>
  </r>
  <r>
    <x v="2"/>
    <x v="375"/>
    <x v="481"/>
    <x v="1"/>
    <x v="0"/>
    <x v="47"/>
    <x v="0"/>
    <x v="1"/>
    <x v="1"/>
    <x v="0"/>
    <x v="48"/>
    <x v="0"/>
    <x v="481"/>
    <s v="Yes"/>
    <x v="47"/>
    <x v="0"/>
    <x v="47"/>
    <x v="481"/>
    <x v="2"/>
    <x v="1"/>
    <x v="2"/>
    <x v="0"/>
    <x v="21"/>
  </r>
  <r>
    <x v="1"/>
    <x v="376"/>
    <x v="482"/>
    <x v="2"/>
    <x v="0"/>
    <x v="18"/>
    <x v="0"/>
    <x v="1"/>
    <x v="2"/>
    <x v="0"/>
    <x v="24"/>
    <x v="0"/>
    <x v="482"/>
    <s v="Yes"/>
    <x v="18"/>
    <x v="0"/>
    <x v="18"/>
    <x v="482"/>
    <x v="1"/>
    <x v="2"/>
    <x v="2"/>
    <x v="0"/>
    <x v="22"/>
  </r>
  <r>
    <x v="0"/>
    <x v="377"/>
    <x v="483"/>
    <x v="0"/>
    <x v="0"/>
    <x v="47"/>
    <x v="0"/>
    <x v="2"/>
    <x v="3"/>
    <x v="0"/>
    <x v="27"/>
    <x v="0"/>
    <x v="483"/>
    <s v="Yes"/>
    <x v="47"/>
    <x v="0"/>
    <x v="47"/>
    <x v="483"/>
    <x v="0"/>
    <x v="3"/>
    <x v="2"/>
    <x v="0"/>
    <x v="0"/>
  </r>
  <r>
    <x v="3"/>
    <x v="378"/>
    <x v="484"/>
    <x v="1"/>
    <x v="0"/>
    <x v="48"/>
    <x v="0"/>
    <x v="3"/>
    <x v="0"/>
    <x v="0"/>
    <x v="54"/>
    <x v="0"/>
    <x v="484"/>
    <s v="Yes"/>
    <x v="48"/>
    <x v="0"/>
    <x v="48"/>
    <x v="484"/>
    <x v="1"/>
    <x v="3"/>
    <x v="2"/>
    <x v="1"/>
    <x v="1"/>
  </r>
  <r>
    <x v="1"/>
    <x v="379"/>
    <x v="485"/>
    <x v="2"/>
    <x v="0"/>
    <x v="12"/>
    <x v="0"/>
    <x v="0"/>
    <x v="4"/>
    <x v="0"/>
    <x v="16"/>
    <x v="0"/>
    <x v="485"/>
    <s v="Yes"/>
    <x v="12"/>
    <x v="0"/>
    <x v="12"/>
    <x v="485"/>
    <x v="2"/>
    <x v="1"/>
    <x v="2"/>
    <x v="1"/>
    <x v="2"/>
  </r>
  <r>
    <x v="4"/>
    <x v="379"/>
    <x v="486"/>
    <x v="0"/>
    <x v="0"/>
    <x v="19"/>
    <x v="0"/>
    <x v="1"/>
    <x v="2"/>
    <x v="0"/>
    <x v="23"/>
    <x v="0"/>
    <x v="486"/>
    <s v="Yes"/>
    <x v="19"/>
    <x v="0"/>
    <x v="19"/>
    <x v="486"/>
    <x v="1"/>
    <x v="2"/>
    <x v="2"/>
    <x v="1"/>
    <x v="3"/>
  </r>
  <r>
    <x v="1"/>
    <x v="379"/>
    <x v="487"/>
    <x v="1"/>
    <x v="0"/>
    <x v="49"/>
    <x v="0"/>
    <x v="1"/>
    <x v="5"/>
    <x v="0"/>
    <x v="48"/>
    <x v="0"/>
    <x v="487"/>
    <s v="Yes"/>
    <x v="49"/>
    <x v="0"/>
    <x v="49"/>
    <x v="487"/>
    <x v="1"/>
    <x v="3"/>
    <x v="2"/>
    <x v="1"/>
    <x v="4"/>
  </r>
  <r>
    <x v="4"/>
    <x v="380"/>
    <x v="488"/>
    <x v="2"/>
    <x v="0"/>
    <x v="50"/>
    <x v="0"/>
    <x v="2"/>
    <x v="6"/>
    <x v="0"/>
    <x v="1"/>
    <x v="0"/>
    <x v="488"/>
    <s v="No"/>
    <x v="50"/>
    <x v="0"/>
    <x v="50"/>
    <x v="488"/>
    <x v="1"/>
    <x v="0"/>
    <x v="2"/>
    <x v="0"/>
    <x v="5"/>
  </r>
  <r>
    <x v="2"/>
    <x v="381"/>
    <x v="489"/>
    <x v="0"/>
    <x v="0"/>
    <x v="50"/>
    <x v="0"/>
    <x v="3"/>
    <x v="7"/>
    <x v="1"/>
    <x v="55"/>
    <x v="0"/>
    <x v="489"/>
    <s v="Yes"/>
    <x v="50"/>
    <x v="0"/>
    <x v="50"/>
    <x v="489"/>
    <x v="0"/>
    <x v="2"/>
    <x v="2"/>
    <x v="0"/>
    <x v="6"/>
  </r>
  <r>
    <x v="2"/>
    <x v="382"/>
    <x v="490"/>
    <x v="1"/>
    <x v="0"/>
    <x v="19"/>
    <x v="0"/>
    <x v="0"/>
    <x v="8"/>
    <x v="0"/>
    <x v="21"/>
    <x v="0"/>
    <x v="490"/>
    <s v="Yes"/>
    <x v="19"/>
    <x v="0"/>
    <x v="19"/>
    <x v="490"/>
    <x v="1"/>
    <x v="2"/>
    <x v="2"/>
    <x v="0"/>
    <x v="7"/>
  </r>
  <r>
    <x v="0"/>
    <x v="383"/>
    <x v="491"/>
    <x v="2"/>
    <x v="0"/>
    <x v="50"/>
    <x v="0"/>
    <x v="1"/>
    <x v="3"/>
    <x v="0"/>
    <x v="53"/>
    <x v="0"/>
    <x v="491"/>
    <s v="Yes"/>
    <x v="50"/>
    <x v="0"/>
    <x v="50"/>
    <x v="491"/>
    <x v="0"/>
    <x v="3"/>
    <x v="2"/>
    <x v="0"/>
    <x v="8"/>
  </r>
  <r>
    <x v="4"/>
    <x v="384"/>
    <x v="492"/>
    <x v="0"/>
    <x v="0"/>
    <x v="12"/>
    <x v="0"/>
    <x v="1"/>
    <x v="0"/>
    <x v="0"/>
    <x v="17"/>
    <x v="0"/>
    <x v="492"/>
    <s v="Yes"/>
    <x v="12"/>
    <x v="0"/>
    <x v="12"/>
    <x v="492"/>
    <x v="2"/>
    <x v="2"/>
    <x v="2"/>
    <x v="0"/>
    <x v="9"/>
  </r>
  <r>
    <x v="3"/>
    <x v="385"/>
    <x v="493"/>
    <x v="1"/>
    <x v="1"/>
    <x v="50"/>
    <x v="0"/>
    <x v="2"/>
    <x v="1"/>
    <x v="0"/>
    <x v="51"/>
    <x v="0"/>
    <x v="493"/>
    <s v="Yes"/>
    <x v="50"/>
    <x v="0"/>
    <x v="50"/>
    <x v="493"/>
    <x v="1"/>
    <x v="3"/>
    <x v="2"/>
    <x v="0"/>
    <x v="10"/>
  </r>
  <r>
    <x v="0"/>
    <x v="386"/>
    <x v="494"/>
    <x v="2"/>
    <x v="0"/>
    <x v="19"/>
    <x v="0"/>
    <x v="3"/>
    <x v="2"/>
    <x v="0"/>
    <x v="21"/>
    <x v="0"/>
    <x v="494"/>
    <s v="Yes"/>
    <x v="19"/>
    <x v="0"/>
    <x v="19"/>
    <x v="494"/>
    <x v="1"/>
    <x v="3"/>
    <x v="2"/>
    <x v="1"/>
    <x v="11"/>
  </r>
  <r>
    <x v="1"/>
    <x v="386"/>
    <x v="495"/>
    <x v="0"/>
    <x v="0"/>
    <x v="50"/>
    <x v="0"/>
    <x v="0"/>
    <x v="3"/>
    <x v="0"/>
    <x v="51"/>
    <x v="0"/>
    <x v="495"/>
    <s v="Yes"/>
    <x v="50"/>
    <x v="0"/>
    <x v="50"/>
    <x v="495"/>
    <x v="1"/>
    <x v="1"/>
    <x v="2"/>
    <x v="1"/>
    <x v="12"/>
  </r>
  <r>
    <x v="4"/>
    <x v="387"/>
    <x v="496"/>
    <x v="1"/>
    <x v="0"/>
    <x v="50"/>
    <x v="0"/>
    <x v="1"/>
    <x v="0"/>
    <x v="0"/>
    <x v="51"/>
    <x v="0"/>
    <x v="496"/>
    <s v="Yes"/>
    <x v="50"/>
    <x v="0"/>
    <x v="50"/>
    <x v="496"/>
    <x v="1"/>
    <x v="3"/>
    <x v="2"/>
    <x v="1"/>
    <x v="13"/>
  </r>
  <r>
    <x v="2"/>
    <x v="388"/>
    <x v="497"/>
    <x v="2"/>
    <x v="0"/>
    <x v="12"/>
    <x v="0"/>
    <x v="1"/>
    <x v="4"/>
    <x v="0"/>
    <x v="20"/>
    <x v="0"/>
    <x v="497"/>
    <s v="Yes"/>
    <x v="12"/>
    <x v="0"/>
    <x v="12"/>
    <x v="497"/>
    <x v="2"/>
    <x v="2"/>
    <x v="2"/>
    <x v="0"/>
    <x v="14"/>
  </r>
  <r>
    <x v="2"/>
    <x v="388"/>
    <x v="498"/>
    <x v="0"/>
    <x v="0"/>
    <x v="51"/>
    <x v="0"/>
    <x v="2"/>
    <x v="2"/>
    <x v="0"/>
    <x v="51"/>
    <x v="0"/>
    <x v="498"/>
    <s v="Yes"/>
    <x v="51"/>
    <x v="0"/>
    <x v="51"/>
    <x v="498"/>
    <x v="1"/>
    <x v="2"/>
    <x v="2"/>
    <x v="0"/>
    <x v="15"/>
  </r>
  <r>
    <x v="3"/>
    <x v="389"/>
    <x v="499"/>
    <x v="1"/>
    <x v="0"/>
    <x v="19"/>
    <x v="0"/>
    <x v="3"/>
    <x v="5"/>
    <x v="1"/>
    <x v="19"/>
    <x v="0"/>
    <x v="499"/>
    <s v="Yes"/>
    <x v="19"/>
    <x v="0"/>
    <x v="19"/>
    <x v="499"/>
    <x v="1"/>
    <x v="3"/>
    <x v="2"/>
    <x v="1"/>
    <x v="16"/>
  </r>
  <r>
    <x v="0"/>
    <x v="390"/>
    <x v="500"/>
    <x v="2"/>
    <x v="0"/>
    <x v="51"/>
    <x v="0"/>
    <x v="0"/>
    <x v="6"/>
    <x v="0"/>
    <x v="51"/>
    <x v="0"/>
    <x v="500"/>
    <s v="Yes"/>
    <x v="51"/>
    <x v="0"/>
    <x v="51"/>
    <x v="500"/>
    <x v="2"/>
    <x v="2"/>
    <x v="2"/>
    <x v="0"/>
    <x v="17"/>
  </r>
  <r>
    <x v="3"/>
    <x v="391"/>
    <x v="501"/>
    <x v="0"/>
    <x v="0"/>
    <x v="51"/>
    <x v="0"/>
    <x v="1"/>
    <x v="7"/>
    <x v="0"/>
    <x v="40"/>
    <x v="0"/>
    <x v="501"/>
    <s v="Yes"/>
    <x v="51"/>
    <x v="0"/>
    <x v="51"/>
    <x v="501"/>
    <x v="2"/>
    <x v="3"/>
    <x v="2"/>
    <x v="1"/>
    <x v="18"/>
  </r>
  <r>
    <x v="1"/>
    <x v="392"/>
    <x v="502"/>
    <x v="1"/>
    <x v="0"/>
    <x v="19"/>
    <x v="0"/>
    <x v="1"/>
    <x v="8"/>
    <x v="0"/>
    <x v="24"/>
    <x v="0"/>
    <x v="502"/>
    <s v="Yes"/>
    <x v="19"/>
    <x v="0"/>
    <x v="19"/>
    <x v="502"/>
    <x v="0"/>
    <x v="1"/>
    <x v="2"/>
    <x v="1"/>
    <x v="19"/>
  </r>
  <r>
    <x v="1"/>
    <x v="392"/>
    <x v="503"/>
    <x v="2"/>
    <x v="0"/>
    <x v="51"/>
    <x v="0"/>
    <x v="2"/>
    <x v="3"/>
    <x v="0"/>
    <x v="1"/>
    <x v="0"/>
    <x v="503"/>
    <s v="No"/>
    <x v="51"/>
    <x v="0"/>
    <x v="51"/>
    <x v="503"/>
    <x v="0"/>
    <x v="1"/>
    <x v="2"/>
    <x v="1"/>
    <x v="20"/>
  </r>
  <r>
    <x v="0"/>
    <x v="393"/>
    <x v="504"/>
    <x v="0"/>
    <x v="0"/>
    <x v="12"/>
    <x v="0"/>
    <x v="3"/>
    <x v="0"/>
    <x v="0"/>
    <x v="15"/>
    <x v="0"/>
    <x v="504"/>
    <s v="Yes"/>
    <x v="12"/>
    <x v="0"/>
    <x v="12"/>
    <x v="504"/>
    <x v="2"/>
    <x v="2"/>
    <x v="2"/>
    <x v="0"/>
    <x v="21"/>
  </r>
  <r>
    <x v="4"/>
    <x v="394"/>
    <x v="505"/>
    <x v="1"/>
    <x v="0"/>
    <x v="51"/>
    <x v="0"/>
    <x v="0"/>
    <x v="1"/>
    <x v="0"/>
    <x v="51"/>
    <x v="0"/>
    <x v="505"/>
    <s v="Yes"/>
    <x v="51"/>
    <x v="0"/>
    <x v="51"/>
    <x v="505"/>
    <x v="1"/>
    <x v="3"/>
    <x v="2"/>
    <x v="0"/>
    <x v="22"/>
  </r>
  <r>
    <x v="2"/>
    <x v="395"/>
    <x v="506"/>
    <x v="2"/>
    <x v="0"/>
    <x v="51"/>
    <x v="0"/>
    <x v="1"/>
    <x v="2"/>
    <x v="0"/>
    <x v="53"/>
    <x v="0"/>
    <x v="506"/>
    <s v="Yes"/>
    <x v="51"/>
    <x v="0"/>
    <x v="51"/>
    <x v="506"/>
    <x v="0"/>
    <x v="0"/>
    <x v="2"/>
    <x v="0"/>
    <x v="0"/>
  </r>
  <r>
    <x v="4"/>
    <x v="396"/>
    <x v="507"/>
    <x v="0"/>
    <x v="0"/>
    <x v="19"/>
    <x v="0"/>
    <x v="1"/>
    <x v="3"/>
    <x v="0"/>
    <x v="25"/>
    <x v="0"/>
    <x v="507"/>
    <s v="Yes"/>
    <x v="19"/>
    <x v="0"/>
    <x v="19"/>
    <x v="507"/>
    <x v="1"/>
    <x v="0"/>
    <x v="2"/>
    <x v="1"/>
    <x v="1"/>
  </r>
  <r>
    <x v="0"/>
    <x v="397"/>
    <x v="508"/>
    <x v="1"/>
    <x v="0"/>
    <x v="52"/>
    <x v="0"/>
    <x v="2"/>
    <x v="0"/>
    <x v="0"/>
    <x v="51"/>
    <x v="0"/>
    <x v="508"/>
    <s v="Yes"/>
    <x v="52"/>
    <x v="0"/>
    <x v="52"/>
    <x v="508"/>
    <x v="2"/>
    <x v="0"/>
    <x v="2"/>
    <x v="1"/>
    <x v="2"/>
  </r>
  <r>
    <x v="3"/>
    <x v="398"/>
    <x v="509"/>
    <x v="2"/>
    <x v="0"/>
    <x v="13"/>
    <x v="0"/>
    <x v="3"/>
    <x v="4"/>
    <x v="1"/>
    <x v="18"/>
    <x v="0"/>
    <x v="509"/>
    <s v="Yes"/>
    <x v="13"/>
    <x v="0"/>
    <x v="13"/>
    <x v="509"/>
    <x v="1"/>
    <x v="3"/>
    <x v="2"/>
    <x v="1"/>
    <x v="3"/>
  </r>
  <r>
    <x v="3"/>
    <x v="398"/>
    <x v="510"/>
    <x v="0"/>
    <x v="0"/>
    <x v="52"/>
    <x v="0"/>
    <x v="0"/>
    <x v="2"/>
    <x v="0"/>
    <x v="1"/>
    <x v="0"/>
    <x v="510"/>
    <s v="No"/>
    <x v="52"/>
    <x v="0"/>
    <x v="52"/>
    <x v="510"/>
    <x v="1"/>
    <x v="0"/>
    <x v="2"/>
    <x v="1"/>
    <x v="4"/>
  </r>
  <r>
    <x v="2"/>
    <x v="399"/>
    <x v="511"/>
    <x v="1"/>
    <x v="0"/>
    <x v="19"/>
    <x v="0"/>
    <x v="1"/>
    <x v="5"/>
    <x v="0"/>
    <x v="24"/>
    <x v="0"/>
    <x v="511"/>
    <s v="Yes"/>
    <x v="19"/>
    <x v="0"/>
    <x v="19"/>
    <x v="511"/>
    <x v="1"/>
    <x v="3"/>
    <x v="2"/>
    <x v="0"/>
    <x v="5"/>
  </r>
  <r>
    <x v="1"/>
    <x v="399"/>
    <x v="512"/>
    <x v="2"/>
    <x v="1"/>
    <x v="52"/>
    <x v="0"/>
    <x v="1"/>
    <x v="6"/>
    <x v="0"/>
    <x v="1"/>
    <x v="0"/>
    <x v="512"/>
    <s v="No"/>
    <x v="52"/>
    <x v="0"/>
    <x v="52"/>
    <x v="512"/>
    <x v="0"/>
    <x v="2"/>
    <x v="2"/>
    <x v="0"/>
    <x v="6"/>
  </r>
  <r>
    <x v="4"/>
    <x v="400"/>
    <x v="513"/>
    <x v="0"/>
    <x v="0"/>
    <x v="52"/>
    <x v="0"/>
    <x v="2"/>
    <x v="7"/>
    <x v="0"/>
    <x v="56"/>
    <x v="0"/>
    <x v="513"/>
    <s v="Yes"/>
    <x v="52"/>
    <x v="0"/>
    <x v="52"/>
    <x v="513"/>
    <x v="1"/>
    <x v="3"/>
    <x v="2"/>
    <x v="0"/>
    <x v="7"/>
  </r>
  <r>
    <x v="2"/>
    <x v="401"/>
    <x v="514"/>
    <x v="1"/>
    <x v="0"/>
    <x v="53"/>
    <x v="0"/>
    <x v="3"/>
    <x v="8"/>
    <x v="0"/>
    <x v="56"/>
    <x v="0"/>
    <x v="514"/>
    <s v="Yes"/>
    <x v="53"/>
    <x v="0"/>
    <x v="53"/>
    <x v="514"/>
    <x v="0"/>
    <x v="0"/>
    <x v="2"/>
    <x v="0"/>
    <x v="8"/>
  </r>
  <r>
    <x v="1"/>
    <x v="402"/>
    <x v="515"/>
    <x v="2"/>
    <x v="0"/>
    <x v="13"/>
    <x v="0"/>
    <x v="0"/>
    <x v="3"/>
    <x v="0"/>
    <x v="16"/>
    <x v="0"/>
    <x v="515"/>
    <s v="Yes"/>
    <x v="13"/>
    <x v="0"/>
    <x v="13"/>
    <x v="515"/>
    <x v="2"/>
    <x v="3"/>
    <x v="2"/>
    <x v="0"/>
    <x v="9"/>
  </r>
  <r>
    <x v="0"/>
    <x v="402"/>
    <x v="516"/>
    <x v="0"/>
    <x v="0"/>
    <x v="19"/>
    <x v="0"/>
    <x v="1"/>
    <x v="0"/>
    <x v="0"/>
    <x v="21"/>
    <x v="0"/>
    <x v="516"/>
    <s v="Yes"/>
    <x v="19"/>
    <x v="0"/>
    <x v="19"/>
    <x v="516"/>
    <x v="1"/>
    <x v="1"/>
    <x v="2"/>
    <x v="0"/>
    <x v="10"/>
  </r>
  <r>
    <x v="0"/>
    <x v="403"/>
    <x v="517"/>
    <x v="1"/>
    <x v="0"/>
    <x v="53"/>
    <x v="0"/>
    <x v="1"/>
    <x v="1"/>
    <x v="0"/>
    <x v="57"/>
    <x v="0"/>
    <x v="517"/>
    <s v="Yes"/>
    <x v="53"/>
    <x v="0"/>
    <x v="53"/>
    <x v="517"/>
    <x v="1"/>
    <x v="0"/>
    <x v="2"/>
    <x v="1"/>
    <x v="11"/>
  </r>
  <r>
    <x v="3"/>
    <x v="404"/>
    <x v="518"/>
    <x v="2"/>
    <x v="0"/>
    <x v="53"/>
    <x v="0"/>
    <x v="2"/>
    <x v="2"/>
    <x v="0"/>
    <x v="54"/>
    <x v="0"/>
    <x v="518"/>
    <s v="Yes"/>
    <x v="53"/>
    <x v="0"/>
    <x v="53"/>
    <x v="518"/>
    <x v="1"/>
    <x v="2"/>
    <x v="2"/>
    <x v="1"/>
    <x v="12"/>
  </r>
  <r>
    <x v="3"/>
    <x v="405"/>
    <x v="519"/>
    <x v="0"/>
    <x v="0"/>
    <x v="20"/>
    <x v="0"/>
    <x v="3"/>
    <x v="3"/>
    <x v="1"/>
    <x v="21"/>
    <x v="0"/>
    <x v="519"/>
    <s v="Yes"/>
    <x v="20"/>
    <x v="0"/>
    <x v="20"/>
    <x v="519"/>
    <x v="1"/>
    <x v="0"/>
    <x v="2"/>
    <x v="1"/>
    <x v="13"/>
  </r>
  <r>
    <x v="1"/>
    <x v="405"/>
    <x v="520"/>
    <x v="1"/>
    <x v="0"/>
    <x v="53"/>
    <x v="0"/>
    <x v="0"/>
    <x v="0"/>
    <x v="0"/>
    <x v="56"/>
    <x v="0"/>
    <x v="520"/>
    <s v="Yes"/>
    <x v="53"/>
    <x v="0"/>
    <x v="53"/>
    <x v="520"/>
    <x v="2"/>
    <x v="1"/>
    <x v="2"/>
    <x v="0"/>
    <x v="14"/>
  </r>
  <r>
    <x v="3"/>
    <x v="406"/>
    <x v="521"/>
    <x v="2"/>
    <x v="0"/>
    <x v="13"/>
    <x v="0"/>
    <x v="1"/>
    <x v="4"/>
    <x v="0"/>
    <x v="21"/>
    <x v="0"/>
    <x v="521"/>
    <s v="Yes"/>
    <x v="13"/>
    <x v="0"/>
    <x v="13"/>
    <x v="521"/>
    <x v="1"/>
    <x v="0"/>
    <x v="2"/>
    <x v="0"/>
    <x v="15"/>
  </r>
  <r>
    <x v="4"/>
    <x v="406"/>
    <x v="522"/>
    <x v="0"/>
    <x v="0"/>
    <x v="54"/>
    <x v="0"/>
    <x v="1"/>
    <x v="2"/>
    <x v="0"/>
    <x v="55"/>
    <x v="0"/>
    <x v="522"/>
    <s v="Yes"/>
    <x v="54"/>
    <x v="0"/>
    <x v="54"/>
    <x v="522"/>
    <x v="1"/>
    <x v="3"/>
    <x v="2"/>
    <x v="1"/>
    <x v="16"/>
  </r>
  <r>
    <x v="2"/>
    <x v="407"/>
    <x v="523"/>
    <x v="1"/>
    <x v="0"/>
    <x v="54"/>
    <x v="0"/>
    <x v="2"/>
    <x v="5"/>
    <x v="0"/>
    <x v="54"/>
    <x v="0"/>
    <x v="523"/>
    <s v="Yes"/>
    <x v="54"/>
    <x v="0"/>
    <x v="54"/>
    <x v="523"/>
    <x v="2"/>
    <x v="1"/>
    <x v="2"/>
    <x v="0"/>
    <x v="17"/>
  </r>
  <r>
    <x v="1"/>
    <x v="408"/>
    <x v="524"/>
    <x v="2"/>
    <x v="0"/>
    <x v="20"/>
    <x v="0"/>
    <x v="3"/>
    <x v="6"/>
    <x v="0"/>
    <x v="23"/>
    <x v="0"/>
    <x v="524"/>
    <s v="Yes"/>
    <x v="20"/>
    <x v="0"/>
    <x v="20"/>
    <x v="524"/>
    <x v="2"/>
    <x v="3"/>
    <x v="2"/>
    <x v="1"/>
    <x v="18"/>
  </r>
  <r>
    <x v="0"/>
    <x v="409"/>
    <x v="525"/>
    <x v="0"/>
    <x v="0"/>
    <x v="54"/>
    <x v="0"/>
    <x v="0"/>
    <x v="7"/>
    <x v="0"/>
    <x v="56"/>
    <x v="0"/>
    <x v="525"/>
    <s v="Yes"/>
    <x v="54"/>
    <x v="0"/>
    <x v="54"/>
    <x v="525"/>
    <x v="0"/>
    <x v="0"/>
    <x v="2"/>
    <x v="1"/>
    <x v="19"/>
  </r>
  <r>
    <x v="3"/>
    <x v="410"/>
    <x v="526"/>
    <x v="1"/>
    <x v="0"/>
    <x v="55"/>
    <x v="0"/>
    <x v="1"/>
    <x v="8"/>
    <x v="0"/>
    <x v="54"/>
    <x v="0"/>
    <x v="526"/>
    <s v="Yes"/>
    <x v="55"/>
    <x v="0"/>
    <x v="55"/>
    <x v="526"/>
    <x v="0"/>
    <x v="2"/>
    <x v="2"/>
    <x v="1"/>
    <x v="20"/>
  </r>
  <r>
    <x v="1"/>
    <x v="411"/>
    <x v="527"/>
    <x v="2"/>
    <x v="0"/>
    <x v="13"/>
    <x v="0"/>
    <x v="1"/>
    <x v="3"/>
    <x v="0"/>
    <x v="18"/>
    <x v="0"/>
    <x v="527"/>
    <s v="Yes"/>
    <x v="13"/>
    <x v="0"/>
    <x v="13"/>
    <x v="527"/>
    <x v="2"/>
    <x v="2"/>
    <x v="2"/>
    <x v="0"/>
    <x v="21"/>
  </r>
  <r>
    <x v="4"/>
    <x v="412"/>
    <x v="528"/>
    <x v="0"/>
    <x v="0"/>
    <x v="20"/>
    <x v="0"/>
    <x v="2"/>
    <x v="0"/>
    <x v="0"/>
    <x v="19"/>
    <x v="0"/>
    <x v="528"/>
    <s v="Yes"/>
    <x v="20"/>
    <x v="0"/>
    <x v="20"/>
    <x v="528"/>
    <x v="1"/>
    <x v="1"/>
    <x v="2"/>
    <x v="0"/>
    <x v="22"/>
  </r>
  <r>
    <x v="1"/>
    <x v="412"/>
    <x v="529"/>
    <x v="1"/>
    <x v="0"/>
    <x v="55"/>
    <x v="0"/>
    <x v="3"/>
    <x v="1"/>
    <x v="1"/>
    <x v="57"/>
    <x v="0"/>
    <x v="529"/>
    <s v="Yes"/>
    <x v="55"/>
    <x v="0"/>
    <x v="55"/>
    <x v="529"/>
    <x v="0"/>
    <x v="0"/>
    <x v="2"/>
    <x v="0"/>
    <x v="0"/>
  </r>
  <r>
    <x v="4"/>
    <x v="413"/>
    <x v="530"/>
    <x v="2"/>
    <x v="0"/>
    <x v="56"/>
    <x v="0"/>
    <x v="0"/>
    <x v="2"/>
    <x v="0"/>
    <x v="57"/>
    <x v="0"/>
    <x v="530"/>
    <s v="Yes"/>
    <x v="56"/>
    <x v="0"/>
    <x v="56"/>
    <x v="530"/>
    <x v="1"/>
    <x v="1"/>
    <x v="2"/>
    <x v="1"/>
    <x v="1"/>
  </r>
  <r>
    <x v="2"/>
    <x v="414"/>
    <x v="531"/>
    <x v="0"/>
    <x v="1"/>
    <x v="56"/>
    <x v="0"/>
    <x v="1"/>
    <x v="3"/>
    <x v="0"/>
    <x v="57"/>
    <x v="0"/>
    <x v="531"/>
    <s v="Yes"/>
    <x v="56"/>
    <x v="0"/>
    <x v="56"/>
    <x v="531"/>
    <x v="2"/>
    <x v="3"/>
    <x v="2"/>
    <x v="1"/>
    <x v="2"/>
  </r>
  <r>
    <x v="2"/>
    <x v="415"/>
    <x v="532"/>
    <x v="1"/>
    <x v="0"/>
    <x v="20"/>
    <x v="0"/>
    <x v="1"/>
    <x v="0"/>
    <x v="0"/>
    <x v="19"/>
    <x v="0"/>
    <x v="532"/>
    <s v="Yes"/>
    <x v="20"/>
    <x v="0"/>
    <x v="20"/>
    <x v="532"/>
    <x v="1"/>
    <x v="1"/>
    <x v="2"/>
    <x v="1"/>
    <x v="3"/>
  </r>
  <r>
    <x v="4"/>
    <x v="416"/>
    <x v="533"/>
    <x v="2"/>
    <x v="0"/>
    <x v="13"/>
    <x v="0"/>
    <x v="2"/>
    <x v="4"/>
    <x v="0"/>
    <x v="15"/>
    <x v="0"/>
    <x v="533"/>
    <s v="Yes"/>
    <x v="13"/>
    <x v="0"/>
    <x v="13"/>
    <x v="533"/>
    <x v="1"/>
    <x v="2"/>
    <x v="2"/>
    <x v="1"/>
    <x v="4"/>
  </r>
  <r>
    <x v="0"/>
    <x v="416"/>
    <x v="534"/>
    <x v="0"/>
    <x v="0"/>
    <x v="56"/>
    <x v="0"/>
    <x v="3"/>
    <x v="2"/>
    <x v="0"/>
    <x v="54"/>
    <x v="0"/>
    <x v="534"/>
    <s v="Yes"/>
    <x v="56"/>
    <x v="0"/>
    <x v="56"/>
    <x v="534"/>
    <x v="1"/>
    <x v="3"/>
    <x v="2"/>
    <x v="0"/>
    <x v="5"/>
  </r>
  <r>
    <x v="3"/>
    <x v="417"/>
    <x v="535"/>
    <x v="1"/>
    <x v="0"/>
    <x v="56"/>
    <x v="0"/>
    <x v="0"/>
    <x v="5"/>
    <x v="0"/>
    <x v="57"/>
    <x v="0"/>
    <x v="535"/>
    <s v="Yes"/>
    <x v="56"/>
    <x v="0"/>
    <x v="56"/>
    <x v="535"/>
    <x v="0"/>
    <x v="2"/>
    <x v="2"/>
    <x v="0"/>
    <x v="6"/>
  </r>
  <r>
    <x v="0"/>
    <x v="418"/>
    <x v="536"/>
    <x v="2"/>
    <x v="0"/>
    <x v="21"/>
    <x v="0"/>
    <x v="1"/>
    <x v="6"/>
    <x v="0"/>
    <x v="22"/>
    <x v="0"/>
    <x v="536"/>
    <s v="Yes"/>
    <x v="21"/>
    <x v="0"/>
    <x v="21"/>
    <x v="536"/>
    <x v="1"/>
    <x v="1"/>
    <x v="2"/>
    <x v="0"/>
    <x v="7"/>
  </r>
  <r>
    <x v="1"/>
    <x v="418"/>
    <x v="537"/>
    <x v="0"/>
    <x v="0"/>
    <x v="56"/>
    <x v="0"/>
    <x v="1"/>
    <x v="7"/>
    <x v="0"/>
    <x v="1"/>
    <x v="0"/>
    <x v="537"/>
    <s v="No"/>
    <x v="56"/>
    <x v="0"/>
    <x v="56"/>
    <x v="537"/>
    <x v="0"/>
    <x v="1"/>
    <x v="2"/>
    <x v="0"/>
    <x v="8"/>
  </r>
  <r>
    <x v="4"/>
    <x v="419"/>
    <x v="538"/>
    <x v="1"/>
    <x v="0"/>
    <x v="56"/>
    <x v="0"/>
    <x v="2"/>
    <x v="8"/>
    <x v="0"/>
    <x v="55"/>
    <x v="0"/>
    <x v="538"/>
    <s v="Yes"/>
    <x v="56"/>
    <x v="0"/>
    <x v="56"/>
    <x v="538"/>
    <x v="2"/>
    <x v="1"/>
    <x v="2"/>
    <x v="0"/>
    <x v="9"/>
  </r>
  <r>
    <x v="2"/>
    <x v="420"/>
    <x v="539"/>
    <x v="2"/>
    <x v="0"/>
    <x v="13"/>
    <x v="0"/>
    <x v="3"/>
    <x v="3"/>
    <x v="1"/>
    <x v="32"/>
    <x v="0"/>
    <x v="539"/>
    <s v="Yes"/>
    <x v="13"/>
    <x v="0"/>
    <x v="13"/>
    <x v="539"/>
    <x v="1"/>
    <x v="3"/>
    <x v="2"/>
    <x v="0"/>
    <x v="10"/>
  </r>
  <r>
    <x v="2"/>
    <x v="421"/>
    <x v="540"/>
    <x v="0"/>
    <x v="0"/>
    <x v="56"/>
    <x v="0"/>
    <x v="0"/>
    <x v="0"/>
    <x v="0"/>
    <x v="55"/>
    <x v="0"/>
    <x v="540"/>
    <s v="Yes"/>
    <x v="56"/>
    <x v="0"/>
    <x v="56"/>
    <x v="540"/>
    <x v="1"/>
    <x v="2"/>
    <x v="2"/>
    <x v="1"/>
    <x v="11"/>
  </r>
  <r>
    <x v="3"/>
    <x v="422"/>
    <x v="541"/>
    <x v="1"/>
    <x v="0"/>
    <x v="21"/>
    <x v="0"/>
    <x v="1"/>
    <x v="1"/>
    <x v="0"/>
    <x v="25"/>
    <x v="0"/>
    <x v="541"/>
    <s v="Yes"/>
    <x v="21"/>
    <x v="0"/>
    <x v="21"/>
    <x v="541"/>
    <x v="1"/>
    <x v="0"/>
    <x v="2"/>
    <x v="1"/>
    <x v="12"/>
  </r>
  <r>
    <x v="0"/>
    <x v="423"/>
    <x v="542"/>
    <x v="2"/>
    <x v="0"/>
    <x v="56"/>
    <x v="0"/>
    <x v="1"/>
    <x v="2"/>
    <x v="0"/>
    <x v="57"/>
    <x v="0"/>
    <x v="542"/>
    <s v="Yes"/>
    <x v="56"/>
    <x v="0"/>
    <x v="56"/>
    <x v="542"/>
    <x v="1"/>
    <x v="2"/>
    <x v="2"/>
    <x v="1"/>
    <x v="13"/>
  </r>
  <r>
    <x v="0"/>
    <x v="424"/>
    <x v="543"/>
    <x v="0"/>
    <x v="0"/>
    <x v="14"/>
    <x v="0"/>
    <x v="2"/>
    <x v="3"/>
    <x v="0"/>
    <x v="15"/>
    <x v="0"/>
    <x v="543"/>
    <s v="Yes"/>
    <x v="14"/>
    <x v="0"/>
    <x v="14"/>
    <x v="543"/>
    <x v="2"/>
    <x v="0"/>
    <x v="2"/>
    <x v="0"/>
    <x v="14"/>
  </r>
  <r>
    <x v="2"/>
    <x v="424"/>
    <x v="544"/>
    <x v="1"/>
    <x v="0"/>
    <x v="21"/>
    <x v="0"/>
    <x v="3"/>
    <x v="0"/>
    <x v="0"/>
    <x v="23"/>
    <x v="0"/>
    <x v="544"/>
    <s v="Yes"/>
    <x v="21"/>
    <x v="0"/>
    <x v="21"/>
    <x v="544"/>
    <x v="1"/>
    <x v="2"/>
    <x v="2"/>
    <x v="0"/>
    <x v="15"/>
  </r>
  <r>
    <x v="3"/>
    <x v="425"/>
    <x v="545"/>
    <x v="2"/>
    <x v="0"/>
    <x v="21"/>
    <x v="0"/>
    <x v="0"/>
    <x v="4"/>
    <x v="0"/>
    <x v="23"/>
    <x v="0"/>
    <x v="545"/>
    <s v="Yes"/>
    <x v="21"/>
    <x v="0"/>
    <x v="21"/>
    <x v="545"/>
    <x v="1"/>
    <x v="2"/>
    <x v="2"/>
    <x v="1"/>
    <x v="16"/>
  </r>
  <r>
    <x v="3"/>
    <x v="426"/>
    <x v="546"/>
    <x v="0"/>
    <x v="0"/>
    <x v="14"/>
    <x v="0"/>
    <x v="1"/>
    <x v="2"/>
    <x v="0"/>
    <x v="15"/>
    <x v="0"/>
    <x v="546"/>
    <s v="Yes"/>
    <x v="14"/>
    <x v="0"/>
    <x v="14"/>
    <x v="546"/>
    <x v="2"/>
    <x v="2"/>
    <x v="2"/>
    <x v="0"/>
    <x v="17"/>
  </r>
  <r>
    <x v="1"/>
    <x v="427"/>
    <x v="547"/>
    <x v="1"/>
    <x v="0"/>
    <x v="22"/>
    <x v="0"/>
    <x v="1"/>
    <x v="5"/>
    <x v="0"/>
    <x v="22"/>
    <x v="0"/>
    <x v="547"/>
    <s v="Yes"/>
    <x v="22"/>
    <x v="0"/>
    <x v="22"/>
    <x v="547"/>
    <x v="2"/>
    <x v="0"/>
    <x v="2"/>
    <x v="1"/>
    <x v="18"/>
  </r>
  <r>
    <x v="1"/>
    <x v="428"/>
    <x v="548"/>
    <x v="2"/>
    <x v="0"/>
    <x v="14"/>
    <x v="0"/>
    <x v="2"/>
    <x v="6"/>
    <x v="0"/>
    <x v="15"/>
    <x v="0"/>
    <x v="548"/>
    <s v="Yes"/>
    <x v="14"/>
    <x v="0"/>
    <x v="14"/>
    <x v="548"/>
    <x v="0"/>
    <x v="3"/>
    <x v="2"/>
    <x v="1"/>
    <x v="19"/>
  </r>
  <r>
    <x v="4"/>
    <x v="429"/>
    <x v="549"/>
    <x v="0"/>
    <x v="0"/>
    <x v="22"/>
    <x v="0"/>
    <x v="3"/>
    <x v="7"/>
    <x v="1"/>
    <x v="25"/>
    <x v="0"/>
    <x v="549"/>
    <s v="Yes"/>
    <x v="22"/>
    <x v="0"/>
    <x v="22"/>
    <x v="549"/>
    <x v="0"/>
    <x v="0"/>
    <x v="2"/>
    <x v="1"/>
    <x v="20"/>
  </r>
  <r>
    <x v="2"/>
    <x v="430"/>
    <x v="550"/>
    <x v="1"/>
    <x v="1"/>
    <x v="22"/>
    <x v="0"/>
    <x v="0"/>
    <x v="8"/>
    <x v="0"/>
    <x v="25"/>
    <x v="0"/>
    <x v="550"/>
    <s v="Yes"/>
    <x v="22"/>
    <x v="0"/>
    <x v="22"/>
    <x v="550"/>
    <x v="2"/>
    <x v="0"/>
    <x v="2"/>
    <x v="0"/>
    <x v="21"/>
  </r>
  <r>
    <x v="4"/>
    <x v="431"/>
    <x v="551"/>
    <x v="2"/>
    <x v="0"/>
    <x v="15"/>
    <x v="0"/>
    <x v="1"/>
    <x v="3"/>
    <x v="0"/>
    <x v="14"/>
    <x v="0"/>
    <x v="551"/>
    <s v="Yes"/>
    <x v="15"/>
    <x v="0"/>
    <x v="15"/>
    <x v="551"/>
    <x v="1"/>
    <x v="2"/>
    <x v="2"/>
    <x v="0"/>
    <x v="22"/>
  </r>
  <r>
    <x v="0"/>
    <x v="432"/>
    <x v="552"/>
    <x v="0"/>
    <x v="0"/>
    <x v="22"/>
    <x v="0"/>
    <x v="1"/>
    <x v="0"/>
    <x v="0"/>
    <x v="22"/>
    <x v="0"/>
    <x v="552"/>
    <s v="Yes"/>
    <x v="22"/>
    <x v="0"/>
    <x v="22"/>
    <x v="552"/>
    <x v="0"/>
    <x v="1"/>
    <x v="2"/>
    <x v="0"/>
    <x v="0"/>
  </r>
  <r>
    <x v="2"/>
    <x v="433"/>
    <x v="553"/>
    <x v="1"/>
    <x v="0"/>
    <x v="15"/>
    <x v="0"/>
    <x v="2"/>
    <x v="1"/>
    <x v="0"/>
    <x v="14"/>
    <x v="0"/>
    <x v="553"/>
    <s v="Yes"/>
    <x v="15"/>
    <x v="0"/>
    <x v="15"/>
    <x v="553"/>
    <x v="1"/>
    <x v="2"/>
    <x v="2"/>
    <x v="1"/>
    <x v="1"/>
  </r>
  <r>
    <x v="3"/>
    <x v="434"/>
    <x v="554"/>
    <x v="2"/>
    <x v="0"/>
    <x v="22"/>
    <x v="0"/>
    <x v="3"/>
    <x v="2"/>
    <x v="0"/>
    <x v="26"/>
    <x v="0"/>
    <x v="554"/>
    <s v="Yes"/>
    <x v="22"/>
    <x v="0"/>
    <x v="22"/>
    <x v="554"/>
    <x v="2"/>
    <x v="3"/>
    <x v="2"/>
    <x v="1"/>
    <x v="2"/>
  </r>
  <r>
    <x v="0"/>
    <x v="435"/>
    <x v="555"/>
    <x v="0"/>
    <x v="0"/>
    <x v="15"/>
    <x v="0"/>
    <x v="0"/>
    <x v="3"/>
    <x v="0"/>
    <x v="14"/>
    <x v="0"/>
    <x v="555"/>
    <s v="Yes"/>
    <x v="15"/>
    <x v="0"/>
    <x v="15"/>
    <x v="555"/>
    <x v="1"/>
    <x v="3"/>
    <x v="2"/>
    <x v="1"/>
    <x v="3"/>
  </r>
  <r>
    <x v="1"/>
    <x v="435"/>
    <x v="556"/>
    <x v="1"/>
    <x v="0"/>
    <x v="22"/>
    <x v="0"/>
    <x v="1"/>
    <x v="0"/>
    <x v="0"/>
    <x v="27"/>
    <x v="0"/>
    <x v="556"/>
    <s v="Yes"/>
    <x v="22"/>
    <x v="0"/>
    <x v="22"/>
    <x v="556"/>
    <x v="1"/>
    <x v="0"/>
    <x v="2"/>
    <x v="1"/>
    <x v="4"/>
  </r>
  <r>
    <x v="4"/>
    <x v="436"/>
    <x v="557"/>
    <x v="2"/>
    <x v="0"/>
    <x v="22"/>
    <x v="0"/>
    <x v="1"/>
    <x v="4"/>
    <x v="0"/>
    <x v="20"/>
    <x v="0"/>
    <x v="557"/>
    <s v="Yes"/>
    <x v="22"/>
    <x v="0"/>
    <x v="22"/>
    <x v="557"/>
    <x v="1"/>
    <x v="2"/>
    <x v="2"/>
    <x v="0"/>
    <x v="5"/>
  </r>
  <r>
    <x v="3"/>
    <x v="437"/>
    <x v="558"/>
    <x v="0"/>
    <x v="0"/>
    <x v="15"/>
    <x v="0"/>
    <x v="2"/>
    <x v="2"/>
    <x v="0"/>
    <x v="14"/>
    <x v="0"/>
    <x v="558"/>
    <s v="Yes"/>
    <x v="15"/>
    <x v="0"/>
    <x v="15"/>
    <x v="558"/>
    <x v="0"/>
    <x v="0"/>
    <x v="2"/>
    <x v="0"/>
    <x v="6"/>
  </r>
  <r>
    <x v="2"/>
    <x v="438"/>
    <x v="559"/>
    <x v="1"/>
    <x v="0"/>
    <x v="23"/>
    <x v="0"/>
    <x v="3"/>
    <x v="5"/>
    <x v="1"/>
    <x v="20"/>
    <x v="0"/>
    <x v="559"/>
    <s v="Yes"/>
    <x v="23"/>
    <x v="0"/>
    <x v="23"/>
    <x v="559"/>
    <x v="1"/>
    <x v="2"/>
    <x v="2"/>
    <x v="0"/>
    <x v="7"/>
  </r>
  <r>
    <x v="1"/>
    <x v="439"/>
    <x v="560"/>
    <x v="2"/>
    <x v="0"/>
    <x v="15"/>
    <x v="0"/>
    <x v="0"/>
    <x v="6"/>
    <x v="0"/>
    <x v="14"/>
    <x v="0"/>
    <x v="560"/>
    <s v="Yes"/>
    <x v="15"/>
    <x v="0"/>
    <x v="15"/>
    <x v="560"/>
    <x v="0"/>
    <x v="3"/>
    <x v="2"/>
    <x v="0"/>
    <x v="8"/>
  </r>
  <r>
    <x v="0"/>
    <x v="440"/>
    <x v="561"/>
    <x v="0"/>
    <x v="0"/>
    <x v="23"/>
    <x v="0"/>
    <x v="1"/>
    <x v="7"/>
    <x v="0"/>
    <x v="23"/>
    <x v="0"/>
    <x v="561"/>
    <s v="Yes"/>
    <x v="23"/>
    <x v="0"/>
    <x v="23"/>
    <x v="561"/>
    <x v="2"/>
    <x v="0"/>
    <x v="2"/>
    <x v="0"/>
    <x v="9"/>
  </r>
  <r>
    <x v="3"/>
    <x v="441"/>
    <x v="562"/>
    <x v="1"/>
    <x v="0"/>
    <x v="23"/>
    <x v="0"/>
    <x v="1"/>
    <x v="8"/>
    <x v="0"/>
    <x v="23"/>
    <x v="0"/>
    <x v="562"/>
    <s v="Yes"/>
    <x v="23"/>
    <x v="0"/>
    <x v="23"/>
    <x v="562"/>
    <x v="1"/>
    <x v="0"/>
    <x v="2"/>
    <x v="0"/>
    <x v="10"/>
  </r>
  <r>
    <x v="4"/>
    <x v="442"/>
    <x v="563"/>
    <x v="2"/>
    <x v="0"/>
    <x v="16"/>
    <x v="0"/>
    <x v="2"/>
    <x v="3"/>
    <x v="0"/>
    <x v="14"/>
    <x v="0"/>
    <x v="563"/>
    <s v="Yes"/>
    <x v="16"/>
    <x v="0"/>
    <x v="16"/>
    <x v="563"/>
    <x v="1"/>
    <x v="0"/>
    <x v="2"/>
    <x v="1"/>
    <x v="11"/>
  </r>
  <r>
    <x v="1"/>
    <x v="443"/>
    <x v="564"/>
    <x v="0"/>
    <x v="0"/>
    <x v="23"/>
    <x v="0"/>
    <x v="3"/>
    <x v="0"/>
    <x v="0"/>
    <x v="24"/>
    <x v="0"/>
    <x v="564"/>
    <s v="Yes"/>
    <x v="23"/>
    <x v="0"/>
    <x v="23"/>
    <x v="564"/>
    <x v="1"/>
    <x v="3"/>
    <x v="2"/>
    <x v="1"/>
    <x v="12"/>
  </r>
  <r>
    <x v="2"/>
    <x v="444"/>
    <x v="565"/>
    <x v="1"/>
    <x v="0"/>
    <x v="16"/>
    <x v="0"/>
    <x v="0"/>
    <x v="1"/>
    <x v="0"/>
    <x v="45"/>
    <x v="0"/>
    <x v="565"/>
    <s v="Yes"/>
    <x v="16"/>
    <x v="0"/>
    <x v="16"/>
    <x v="565"/>
    <x v="1"/>
    <x v="1"/>
    <x v="2"/>
    <x v="1"/>
    <x v="13"/>
  </r>
  <r>
    <x v="4"/>
    <x v="445"/>
    <x v="566"/>
    <x v="2"/>
    <x v="0"/>
    <x v="23"/>
    <x v="0"/>
    <x v="1"/>
    <x v="2"/>
    <x v="0"/>
    <x v="24"/>
    <x v="0"/>
    <x v="566"/>
    <s v="Yes"/>
    <x v="23"/>
    <x v="0"/>
    <x v="23"/>
    <x v="566"/>
    <x v="2"/>
    <x v="2"/>
    <x v="2"/>
    <x v="0"/>
    <x v="14"/>
  </r>
  <r>
    <x v="0"/>
    <x v="446"/>
    <x v="567"/>
    <x v="0"/>
    <x v="0"/>
    <x v="16"/>
    <x v="0"/>
    <x v="1"/>
    <x v="3"/>
    <x v="0"/>
    <x v="50"/>
    <x v="0"/>
    <x v="567"/>
    <s v="Yes"/>
    <x v="16"/>
    <x v="0"/>
    <x v="16"/>
    <x v="567"/>
    <x v="1"/>
    <x v="1"/>
    <x v="2"/>
    <x v="0"/>
    <x v="15"/>
  </r>
  <r>
    <x v="2"/>
    <x v="446"/>
    <x v="568"/>
    <x v="1"/>
    <x v="0"/>
    <x v="23"/>
    <x v="0"/>
    <x v="2"/>
    <x v="0"/>
    <x v="0"/>
    <x v="22"/>
    <x v="0"/>
    <x v="568"/>
    <s v="Yes"/>
    <x v="23"/>
    <x v="0"/>
    <x v="23"/>
    <x v="568"/>
    <x v="1"/>
    <x v="3"/>
    <x v="2"/>
    <x v="1"/>
    <x v="16"/>
  </r>
  <r>
    <x v="0"/>
    <x v="447"/>
    <x v="569"/>
    <x v="2"/>
    <x v="1"/>
    <x v="23"/>
    <x v="0"/>
    <x v="3"/>
    <x v="4"/>
    <x v="1"/>
    <x v="22"/>
    <x v="0"/>
    <x v="569"/>
    <s v="Yes"/>
    <x v="23"/>
    <x v="0"/>
    <x v="23"/>
    <x v="569"/>
    <x v="2"/>
    <x v="3"/>
    <x v="2"/>
    <x v="0"/>
    <x v="17"/>
  </r>
  <r>
    <x v="3"/>
    <x v="448"/>
    <x v="570"/>
    <x v="0"/>
    <x v="0"/>
    <x v="16"/>
    <x v="0"/>
    <x v="0"/>
    <x v="2"/>
    <x v="0"/>
    <x v="21"/>
    <x v="0"/>
    <x v="570"/>
    <s v="Yes"/>
    <x v="16"/>
    <x v="0"/>
    <x v="16"/>
    <x v="570"/>
    <x v="2"/>
    <x v="3"/>
    <x v="2"/>
    <x v="1"/>
    <x v="18"/>
  </r>
  <r>
    <x v="3"/>
    <x v="449"/>
    <x v="571"/>
    <x v="1"/>
    <x v="0"/>
    <x v="23"/>
    <x v="0"/>
    <x v="1"/>
    <x v="5"/>
    <x v="0"/>
    <x v="33"/>
    <x v="0"/>
    <x v="571"/>
    <s v="Yes"/>
    <x v="23"/>
    <x v="0"/>
    <x v="23"/>
    <x v="571"/>
    <x v="0"/>
    <x v="1"/>
    <x v="2"/>
    <x v="1"/>
    <x v="19"/>
  </r>
  <r>
    <x v="1"/>
    <x v="450"/>
    <x v="572"/>
    <x v="2"/>
    <x v="0"/>
    <x v="16"/>
    <x v="0"/>
    <x v="1"/>
    <x v="6"/>
    <x v="0"/>
    <x v="50"/>
    <x v="0"/>
    <x v="572"/>
    <s v="Yes"/>
    <x v="16"/>
    <x v="0"/>
    <x v="16"/>
    <x v="572"/>
    <x v="0"/>
    <x v="2"/>
    <x v="2"/>
    <x v="1"/>
    <x v="20"/>
  </r>
  <r>
    <x v="1"/>
    <x v="451"/>
    <x v="573"/>
    <x v="0"/>
    <x v="0"/>
    <x v="23"/>
    <x v="0"/>
    <x v="2"/>
    <x v="7"/>
    <x v="0"/>
    <x v="24"/>
    <x v="0"/>
    <x v="573"/>
    <s v="Yes"/>
    <x v="23"/>
    <x v="0"/>
    <x v="23"/>
    <x v="573"/>
    <x v="2"/>
    <x v="0"/>
    <x v="2"/>
    <x v="0"/>
    <x v="21"/>
  </r>
  <r>
    <x v="2"/>
    <x v="452"/>
    <x v="574"/>
    <x v="1"/>
    <x v="0"/>
    <x v="24"/>
    <x v="0"/>
    <x v="3"/>
    <x v="8"/>
    <x v="0"/>
    <x v="20"/>
    <x v="0"/>
    <x v="574"/>
    <s v="Yes"/>
    <x v="24"/>
    <x v="0"/>
    <x v="24"/>
    <x v="574"/>
    <x v="1"/>
    <x v="2"/>
    <x v="2"/>
    <x v="0"/>
    <x v="22"/>
  </r>
  <r>
    <x v="4"/>
    <x v="453"/>
    <x v="575"/>
    <x v="2"/>
    <x v="0"/>
    <x v="17"/>
    <x v="0"/>
    <x v="0"/>
    <x v="3"/>
    <x v="0"/>
    <x v="14"/>
    <x v="0"/>
    <x v="575"/>
    <s v="Yes"/>
    <x v="17"/>
    <x v="0"/>
    <x v="17"/>
    <x v="575"/>
    <x v="0"/>
    <x v="1"/>
    <x v="2"/>
    <x v="0"/>
    <x v="0"/>
  </r>
  <r>
    <x v="0"/>
    <x v="454"/>
    <x v="576"/>
    <x v="0"/>
    <x v="0"/>
    <x v="24"/>
    <x v="0"/>
    <x v="1"/>
    <x v="0"/>
    <x v="0"/>
    <x v="20"/>
    <x v="0"/>
    <x v="576"/>
    <s v="Yes"/>
    <x v="24"/>
    <x v="0"/>
    <x v="24"/>
    <x v="576"/>
    <x v="1"/>
    <x v="0"/>
    <x v="2"/>
    <x v="1"/>
    <x v="1"/>
  </r>
  <r>
    <x v="3"/>
    <x v="455"/>
    <x v="577"/>
    <x v="1"/>
    <x v="0"/>
    <x v="17"/>
    <x v="0"/>
    <x v="1"/>
    <x v="1"/>
    <x v="0"/>
    <x v="21"/>
    <x v="0"/>
    <x v="577"/>
    <s v="Yes"/>
    <x v="17"/>
    <x v="0"/>
    <x v="17"/>
    <x v="577"/>
    <x v="2"/>
    <x v="1"/>
    <x v="2"/>
    <x v="1"/>
    <x v="2"/>
  </r>
  <r>
    <x v="3"/>
    <x v="456"/>
    <x v="578"/>
    <x v="2"/>
    <x v="0"/>
    <x v="24"/>
    <x v="0"/>
    <x v="2"/>
    <x v="2"/>
    <x v="0"/>
    <x v="20"/>
    <x v="0"/>
    <x v="578"/>
    <s v="Yes"/>
    <x v="24"/>
    <x v="0"/>
    <x v="24"/>
    <x v="578"/>
    <x v="1"/>
    <x v="0"/>
    <x v="2"/>
    <x v="1"/>
    <x v="3"/>
  </r>
  <r>
    <x v="1"/>
    <x v="457"/>
    <x v="579"/>
    <x v="0"/>
    <x v="0"/>
    <x v="17"/>
    <x v="0"/>
    <x v="3"/>
    <x v="3"/>
    <x v="1"/>
    <x v="58"/>
    <x v="0"/>
    <x v="579"/>
    <s v="Yes"/>
    <x v="17"/>
    <x v="0"/>
    <x v="17"/>
    <x v="579"/>
    <x v="1"/>
    <x v="2"/>
    <x v="2"/>
    <x v="1"/>
    <x v="4"/>
  </r>
  <r>
    <x v="1"/>
    <x v="457"/>
    <x v="580"/>
    <x v="1"/>
    <x v="0"/>
    <x v="25"/>
    <x v="0"/>
    <x v="0"/>
    <x v="0"/>
    <x v="0"/>
    <x v="30"/>
    <x v="0"/>
    <x v="580"/>
    <s v="Yes"/>
    <x v="25"/>
    <x v="0"/>
    <x v="25"/>
    <x v="580"/>
    <x v="1"/>
    <x v="0"/>
    <x v="2"/>
    <x v="0"/>
    <x v="5"/>
  </r>
  <r>
    <x v="4"/>
    <x v="458"/>
    <x v="581"/>
    <x v="2"/>
    <x v="0"/>
    <x v="25"/>
    <x v="0"/>
    <x v="1"/>
    <x v="4"/>
    <x v="0"/>
    <x v="30"/>
    <x v="0"/>
    <x v="581"/>
    <s v="Yes"/>
    <x v="25"/>
    <x v="0"/>
    <x v="25"/>
    <x v="581"/>
    <x v="0"/>
    <x v="3"/>
    <x v="2"/>
    <x v="0"/>
    <x v="6"/>
  </r>
  <r>
    <x v="4"/>
    <x v="459"/>
    <x v="582"/>
    <x v="0"/>
    <x v="0"/>
    <x v="17"/>
    <x v="0"/>
    <x v="1"/>
    <x v="2"/>
    <x v="0"/>
    <x v="14"/>
    <x v="0"/>
    <x v="582"/>
    <s v="Yes"/>
    <x v="17"/>
    <x v="0"/>
    <x v="17"/>
    <x v="582"/>
    <x v="1"/>
    <x v="1"/>
    <x v="2"/>
    <x v="0"/>
    <x v="7"/>
  </r>
  <r>
    <x v="2"/>
    <x v="460"/>
    <x v="583"/>
    <x v="1"/>
    <x v="0"/>
    <x v="25"/>
    <x v="0"/>
    <x v="2"/>
    <x v="5"/>
    <x v="0"/>
    <x v="20"/>
    <x v="0"/>
    <x v="583"/>
    <s v="Yes"/>
    <x v="25"/>
    <x v="0"/>
    <x v="25"/>
    <x v="583"/>
    <x v="0"/>
    <x v="3"/>
    <x v="2"/>
    <x v="0"/>
    <x v="8"/>
  </r>
  <r>
    <x v="2"/>
    <x v="461"/>
    <x v="584"/>
    <x v="2"/>
    <x v="0"/>
    <x v="18"/>
    <x v="0"/>
    <x v="3"/>
    <x v="6"/>
    <x v="0"/>
    <x v="21"/>
    <x v="0"/>
    <x v="584"/>
    <s v="Yes"/>
    <x v="18"/>
    <x v="0"/>
    <x v="18"/>
    <x v="584"/>
    <x v="2"/>
    <x v="3"/>
    <x v="2"/>
    <x v="0"/>
    <x v="9"/>
  </r>
  <r>
    <x v="0"/>
    <x v="462"/>
    <x v="585"/>
    <x v="0"/>
    <x v="0"/>
    <x v="25"/>
    <x v="0"/>
    <x v="0"/>
    <x v="7"/>
    <x v="0"/>
    <x v="20"/>
    <x v="0"/>
    <x v="585"/>
    <s v="Yes"/>
    <x v="25"/>
    <x v="0"/>
    <x v="25"/>
    <x v="585"/>
    <x v="1"/>
    <x v="1"/>
    <x v="2"/>
    <x v="0"/>
    <x v="10"/>
  </r>
  <r>
    <x v="3"/>
    <x v="463"/>
    <x v="586"/>
    <x v="1"/>
    <x v="0"/>
    <x v="25"/>
    <x v="0"/>
    <x v="1"/>
    <x v="8"/>
    <x v="0"/>
    <x v="31"/>
    <x v="0"/>
    <x v="586"/>
    <s v="Yes"/>
    <x v="25"/>
    <x v="0"/>
    <x v="25"/>
    <x v="586"/>
    <x v="1"/>
    <x v="1"/>
    <x v="2"/>
    <x v="1"/>
    <x v="11"/>
  </r>
  <r>
    <x v="0"/>
    <x v="464"/>
    <x v="587"/>
    <x v="2"/>
    <x v="0"/>
    <x v="18"/>
    <x v="0"/>
    <x v="1"/>
    <x v="3"/>
    <x v="0"/>
    <x v="22"/>
    <x v="0"/>
    <x v="587"/>
    <s v="Yes"/>
    <x v="18"/>
    <x v="0"/>
    <x v="18"/>
    <x v="587"/>
    <x v="1"/>
    <x v="2"/>
    <x v="2"/>
    <x v="1"/>
    <x v="12"/>
  </r>
  <r>
    <x v="1"/>
    <x v="465"/>
    <x v="588"/>
    <x v="0"/>
    <x v="1"/>
    <x v="25"/>
    <x v="0"/>
    <x v="2"/>
    <x v="0"/>
    <x v="0"/>
    <x v="31"/>
    <x v="0"/>
    <x v="588"/>
    <s v="Yes"/>
    <x v="25"/>
    <x v="0"/>
    <x v="25"/>
    <x v="588"/>
    <x v="1"/>
    <x v="1"/>
    <x v="2"/>
    <x v="1"/>
    <x v="13"/>
  </r>
  <r>
    <x v="3"/>
    <x v="466"/>
    <x v="589"/>
    <x v="1"/>
    <x v="0"/>
    <x v="18"/>
    <x v="0"/>
    <x v="3"/>
    <x v="1"/>
    <x v="1"/>
    <x v="22"/>
    <x v="0"/>
    <x v="589"/>
    <s v="Yes"/>
    <x v="18"/>
    <x v="0"/>
    <x v="18"/>
    <x v="589"/>
    <x v="2"/>
    <x v="1"/>
    <x v="2"/>
    <x v="0"/>
    <x v="14"/>
  </r>
  <r>
    <x v="4"/>
    <x v="467"/>
    <x v="590"/>
    <x v="2"/>
    <x v="0"/>
    <x v="25"/>
    <x v="0"/>
    <x v="0"/>
    <x v="2"/>
    <x v="0"/>
    <x v="28"/>
    <x v="0"/>
    <x v="590"/>
    <s v="Yes"/>
    <x v="25"/>
    <x v="0"/>
    <x v="25"/>
    <x v="590"/>
    <x v="1"/>
    <x v="2"/>
    <x v="2"/>
    <x v="0"/>
    <x v="15"/>
  </r>
  <r>
    <x v="1"/>
    <x v="468"/>
    <x v="591"/>
    <x v="0"/>
    <x v="0"/>
    <x v="18"/>
    <x v="0"/>
    <x v="1"/>
    <x v="3"/>
    <x v="0"/>
    <x v="22"/>
    <x v="0"/>
    <x v="591"/>
    <s v="Yes"/>
    <x v="18"/>
    <x v="0"/>
    <x v="18"/>
    <x v="591"/>
    <x v="1"/>
    <x v="3"/>
    <x v="2"/>
    <x v="1"/>
    <x v="16"/>
  </r>
  <r>
    <x v="2"/>
    <x v="468"/>
    <x v="592"/>
    <x v="1"/>
    <x v="0"/>
    <x v="25"/>
    <x v="0"/>
    <x v="1"/>
    <x v="0"/>
    <x v="0"/>
    <x v="28"/>
    <x v="0"/>
    <x v="592"/>
    <s v="Yes"/>
    <x v="25"/>
    <x v="0"/>
    <x v="25"/>
    <x v="592"/>
    <x v="2"/>
    <x v="0"/>
    <x v="2"/>
    <x v="0"/>
    <x v="17"/>
  </r>
  <r>
    <x v="0"/>
    <x v="469"/>
    <x v="593"/>
    <x v="2"/>
    <x v="0"/>
    <x v="26"/>
    <x v="0"/>
    <x v="2"/>
    <x v="4"/>
    <x v="0"/>
    <x v="29"/>
    <x v="0"/>
    <x v="593"/>
    <s v="Yes"/>
    <x v="26"/>
    <x v="0"/>
    <x v="26"/>
    <x v="593"/>
    <x v="2"/>
    <x v="1"/>
    <x v="2"/>
    <x v="1"/>
    <x v="18"/>
  </r>
  <r>
    <x v="4"/>
    <x v="470"/>
    <x v="594"/>
    <x v="0"/>
    <x v="0"/>
    <x v="18"/>
    <x v="0"/>
    <x v="3"/>
    <x v="2"/>
    <x v="0"/>
    <x v="26"/>
    <x v="0"/>
    <x v="594"/>
    <s v="Yes"/>
    <x v="18"/>
    <x v="0"/>
    <x v="18"/>
    <x v="594"/>
    <x v="0"/>
    <x v="2"/>
    <x v="2"/>
    <x v="1"/>
    <x v="19"/>
  </r>
  <r>
    <x v="3"/>
    <x v="471"/>
    <x v="595"/>
    <x v="1"/>
    <x v="0"/>
    <x v="26"/>
    <x v="0"/>
    <x v="0"/>
    <x v="5"/>
    <x v="0"/>
    <x v="30"/>
    <x v="0"/>
    <x v="595"/>
    <s v="Yes"/>
    <x v="26"/>
    <x v="0"/>
    <x v="26"/>
    <x v="595"/>
    <x v="0"/>
    <x v="1"/>
    <x v="2"/>
    <x v="1"/>
    <x v="20"/>
  </r>
  <r>
    <x v="2"/>
    <x v="472"/>
    <x v="596"/>
    <x v="2"/>
    <x v="0"/>
    <x v="19"/>
    <x v="0"/>
    <x v="1"/>
    <x v="6"/>
    <x v="0"/>
    <x v="21"/>
    <x v="0"/>
    <x v="596"/>
    <s v="Yes"/>
    <x v="19"/>
    <x v="0"/>
    <x v="19"/>
    <x v="596"/>
    <x v="2"/>
    <x v="0"/>
    <x v="2"/>
    <x v="0"/>
    <x v="21"/>
  </r>
  <r>
    <x v="1"/>
    <x v="473"/>
    <x v="597"/>
    <x v="0"/>
    <x v="0"/>
    <x v="26"/>
    <x v="0"/>
    <x v="1"/>
    <x v="7"/>
    <x v="0"/>
    <x v="31"/>
    <x v="0"/>
    <x v="597"/>
    <s v="Yes"/>
    <x v="26"/>
    <x v="0"/>
    <x v="26"/>
    <x v="597"/>
    <x v="1"/>
    <x v="3"/>
    <x v="2"/>
    <x v="0"/>
    <x v="22"/>
  </r>
  <r>
    <x v="4"/>
    <x v="474"/>
    <x v="598"/>
    <x v="1"/>
    <x v="0"/>
    <x v="26"/>
    <x v="0"/>
    <x v="2"/>
    <x v="8"/>
    <x v="0"/>
    <x v="30"/>
    <x v="0"/>
    <x v="598"/>
    <s v="Yes"/>
    <x v="26"/>
    <x v="0"/>
    <x v="26"/>
    <x v="598"/>
    <x v="0"/>
    <x v="2"/>
    <x v="2"/>
    <x v="0"/>
    <x v="0"/>
  </r>
  <r>
    <x v="0"/>
    <x v="475"/>
    <x v="599"/>
    <x v="2"/>
    <x v="0"/>
    <x v="19"/>
    <x v="0"/>
    <x v="3"/>
    <x v="3"/>
    <x v="1"/>
    <x v="23"/>
    <x v="0"/>
    <x v="599"/>
    <s v="Yes"/>
    <x v="19"/>
    <x v="0"/>
    <x v="19"/>
    <x v="599"/>
    <x v="1"/>
    <x v="3"/>
    <x v="2"/>
    <x v="1"/>
    <x v="1"/>
  </r>
  <r>
    <x v="2"/>
    <x v="476"/>
    <x v="600"/>
    <x v="0"/>
    <x v="0"/>
    <x v="26"/>
    <x v="0"/>
    <x v="0"/>
    <x v="0"/>
    <x v="0"/>
    <x v="30"/>
    <x v="0"/>
    <x v="600"/>
    <s v="Yes"/>
    <x v="26"/>
    <x v="0"/>
    <x v="26"/>
    <x v="600"/>
    <x v="2"/>
    <x v="2"/>
    <x v="2"/>
    <x v="1"/>
    <x v="2"/>
  </r>
  <r>
    <x v="3"/>
    <x v="477"/>
    <x v="601"/>
    <x v="1"/>
    <x v="0"/>
    <x v="19"/>
    <x v="0"/>
    <x v="1"/>
    <x v="1"/>
    <x v="0"/>
    <x v="23"/>
    <x v="0"/>
    <x v="601"/>
    <s v="Yes"/>
    <x v="19"/>
    <x v="0"/>
    <x v="19"/>
    <x v="601"/>
    <x v="1"/>
    <x v="0"/>
    <x v="2"/>
    <x v="1"/>
    <x v="3"/>
  </r>
  <r>
    <x v="0"/>
    <x v="478"/>
    <x v="602"/>
    <x v="2"/>
    <x v="0"/>
    <x v="26"/>
    <x v="0"/>
    <x v="1"/>
    <x v="2"/>
    <x v="0"/>
    <x v="31"/>
    <x v="0"/>
    <x v="602"/>
    <s v="Yes"/>
    <x v="26"/>
    <x v="0"/>
    <x v="26"/>
    <x v="602"/>
    <x v="1"/>
    <x v="2"/>
    <x v="2"/>
    <x v="1"/>
    <x v="4"/>
  </r>
  <r>
    <x v="1"/>
    <x v="479"/>
    <x v="603"/>
    <x v="0"/>
    <x v="0"/>
    <x v="19"/>
    <x v="0"/>
    <x v="2"/>
    <x v="3"/>
    <x v="0"/>
    <x v="24"/>
    <x v="0"/>
    <x v="603"/>
    <s v="Yes"/>
    <x v="19"/>
    <x v="0"/>
    <x v="19"/>
    <x v="603"/>
    <x v="1"/>
    <x v="2"/>
    <x v="2"/>
    <x v="0"/>
    <x v="5"/>
  </r>
  <r>
    <x v="3"/>
    <x v="479"/>
    <x v="604"/>
    <x v="1"/>
    <x v="0"/>
    <x v="27"/>
    <x v="0"/>
    <x v="3"/>
    <x v="0"/>
    <x v="0"/>
    <x v="37"/>
    <x v="0"/>
    <x v="604"/>
    <s v="Yes"/>
    <x v="27"/>
    <x v="0"/>
    <x v="27"/>
    <x v="604"/>
    <x v="0"/>
    <x v="0"/>
    <x v="2"/>
    <x v="0"/>
    <x v="6"/>
  </r>
  <r>
    <x v="1"/>
    <x v="480"/>
    <x v="605"/>
    <x v="2"/>
    <x v="0"/>
    <x v="27"/>
    <x v="0"/>
    <x v="0"/>
    <x v="4"/>
    <x v="0"/>
    <x v="26"/>
    <x v="0"/>
    <x v="605"/>
    <s v="Yes"/>
    <x v="27"/>
    <x v="0"/>
    <x v="27"/>
    <x v="605"/>
    <x v="1"/>
    <x v="3"/>
    <x v="2"/>
    <x v="0"/>
    <x v="7"/>
  </r>
  <r>
    <x v="4"/>
    <x v="481"/>
    <x v="606"/>
    <x v="0"/>
    <x v="0"/>
    <x v="19"/>
    <x v="0"/>
    <x v="1"/>
    <x v="2"/>
    <x v="0"/>
    <x v="19"/>
    <x v="0"/>
    <x v="606"/>
    <s v="Yes"/>
    <x v="19"/>
    <x v="0"/>
    <x v="19"/>
    <x v="606"/>
    <x v="0"/>
    <x v="0"/>
    <x v="2"/>
    <x v="0"/>
    <x v="8"/>
  </r>
  <r>
    <x v="4"/>
    <x v="482"/>
    <x v="607"/>
    <x v="1"/>
    <x v="1"/>
    <x v="27"/>
    <x v="0"/>
    <x v="1"/>
    <x v="5"/>
    <x v="0"/>
    <x v="31"/>
    <x v="0"/>
    <x v="607"/>
    <s v="Yes"/>
    <x v="27"/>
    <x v="0"/>
    <x v="27"/>
    <x v="607"/>
    <x v="2"/>
    <x v="2"/>
    <x v="2"/>
    <x v="0"/>
    <x v="9"/>
  </r>
  <r>
    <x v="2"/>
    <x v="483"/>
    <x v="608"/>
    <x v="2"/>
    <x v="0"/>
    <x v="19"/>
    <x v="0"/>
    <x v="2"/>
    <x v="6"/>
    <x v="0"/>
    <x v="25"/>
    <x v="0"/>
    <x v="608"/>
    <s v="Yes"/>
    <x v="19"/>
    <x v="0"/>
    <x v="19"/>
    <x v="608"/>
    <x v="1"/>
    <x v="2"/>
    <x v="2"/>
    <x v="0"/>
    <x v="10"/>
  </r>
  <r>
    <x v="2"/>
    <x v="484"/>
    <x v="609"/>
    <x v="0"/>
    <x v="0"/>
    <x v="27"/>
    <x v="0"/>
    <x v="3"/>
    <x v="7"/>
    <x v="1"/>
    <x v="33"/>
    <x v="0"/>
    <x v="609"/>
    <s v="Yes"/>
    <x v="27"/>
    <x v="0"/>
    <x v="27"/>
    <x v="609"/>
    <x v="1"/>
    <x v="3"/>
    <x v="2"/>
    <x v="1"/>
    <x v="11"/>
  </r>
  <r>
    <x v="0"/>
    <x v="485"/>
    <x v="610"/>
    <x v="1"/>
    <x v="0"/>
    <x v="27"/>
    <x v="0"/>
    <x v="0"/>
    <x v="8"/>
    <x v="0"/>
    <x v="33"/>
    <x v="0"/>
    <x v="610"/>
    <s v="Yes"/>
    <x v="27"/>
    <x v="0"/>
    <x v="27"/>
    <x v="610"/>
    <x v="1"/>
    <x v="2"/>
    <x v="2"/>
    <x v="1"/>
    <x v="12"/>
  </r>
  <r>
    <x v="0"/>
    <x v="486"/>
    <x v="611"/>
    <x v="2"/>
    <x v="0"/>
    <x v="19"/>
    <x v="0"/>
    <x v="1"/>
    <x v="3"/>
    <x v="0"/>
    <x v="24"/>
    <x v="0"/>
    <x v="611"/>
    <s v="Yes"/>
    <x v="19"/>
    <x v="0"/>
    <x v="19"/>
    <x v="611"/>
    <x v="1"/>
    <x v="0"/>
    <x v="2"/>
    <x v="1"/>
    <x v="13"/>
  </r>
  <r>
    <x v="3"/>
    <x v="487"/>
    <x v="612"/>
    <x v="0"/>
    <x v="0"/>
    <x v="28"/>
    <x v="0"/>
    <x v="1"/>
    <x v="0"/>
    <x v="0"/>
    <x v="26"/>
    <x v="0"/>
    <x v="612"/>
    <s v="Yes"/>
    <x v="28"/>
    <x v="0"/>
    <x v="28"/>
    <x v="612"/>
    <x v="2"/>
    <x v="3"/>
    <x v="2"/>
    <x v="0"/>
    <x v="14"/>
  </r>
  <r>
    <x v="3"/>
    <x v="488"/>
    <x v="613"/>
    <x v="1"/>
    <x v="0"/>
    <x v="19"/>
    <x v="0"/>
    <x v="2"/>
    <x v="1"/>
    <x v="0"/>
    <x v="21"/>
    <x v="0"/>
    <x v="613"/>
    <s v="Yes"/>
    <x v="19"/>
    <x v="0"/>
    <x v="19"/>
    <x v="613"/>
    <x v="1"/>
    <x v="1"/>
    <x v="2"/>
    <x v="0"/>
    <x v="15"/>
  </r>
  <r>
    <x v="1"/>
    <x v="489"/>
    <x v="614"/>
    <x v="2"/>
    <x v="0"/>
    <x v="28"/>
    <x v="0"/>
    <x v="3"/>
    <x v="2"/>
    <x v="0"/>
    <x v="31"/>
    <x v="0"/>
    <x v="614"/>
    <s v="Yes"/>
    <x v="28"/>
    <x v="0"/>
    <x v="28"/>
    <x v="614"/>
    <x v="1"/>
    <x v="3"/>
    <x v="2"/>
    <x v="1"/>
    <x v="16"/>
  </r>
  <r>
    <x v="1"/>
    <x v="490"/>
    <x v="615"/>
    <x v="0"/>
    <x v="0"/>
    <x v="20"/>
    <x v="0"/>
    <x v="0"/>
    <x v="3"/>
    <x v="0"/>
    <x v="21"/>
    <x v="0"/>
    <x v="615"/>
    <s v="Yes"/>
    <x v="20"/>
    <x v="0"/>
    <x v="20"/>
    <x v="615"/>
    <x v="2"/>
    <x v="2"/>
    <x v="2"/>
    <x v="0"/>
    <x v="17"/>
  </r>
  <r>
    <x v="4"/>
    <x v="490"/>
    <x v="616"/>
    <x v="1"/>
    <x v="0"/>
    <x v="28"/>
    <x v="0"/>
    <x v="1"/>
    <x v="0"/>
    <x v="0"/>
    <x v="34"/>
    <x v="0"/>
    <x v="616"/>
    <s v="Yes"/>
    <x v="28"/>
    <x v="0"/>
    <x v="28"/>
    <x v="616"/>
    <x v="2"/>
    <x v="1"/>
    <x v="2"/>
    <x v="1"/>
    <x v="18"/>
  </r>
  <r>
    <x v="2"/>
    <x v="491"/>
    <x v="617"/>
    <x v="2"/>
    <x v="0"/>
    <x v="28"/>
    <x v="0"/>
    <x v="1"/>
    <x v="4"/>
    <x v="0"/>
    <x v="26"/>
    <x v="0"/>
    <x v="617"/>
    <s v="Yes"/>
    <x v="28"/>
    <x v="0"/>
    <x v="28"/>
    <x v="617"/>
    <x v="0"/>
    <x v="2"/>
    <x v="2"/>
    <x v="1"/>
    <x v="19"/>
  </r>
  <r>
    <x v="4"/>
    <x v="492"/>
    <x v="618"/>
    <x v="0"/>
    <x v="0"/>
    <x v="20"/>
    <x v="0"/>
    <x v="2"/>
    <x v="2"/>
    <x v="0"/>
    <x v="19"/>
    <x v="0"/>
    <x v="618"/>
    <s v="Yes"/>
    <x v="20"/>
    <x v="0"/>
    <x v="20"/>
    <x v="618"/>
    <x v="0"/>
    <x v="0"/>
    <x v="2"/>
    <x v="1"/>
    <x v="20"/>
  </r>
  <r>
    <x v="0"/>
    <x v="493"/>
    <x v="619"/>
    <x v="1"/>
    <x v="0"/>
    <x v="28"/>
    <x v="0"/>
    <x v="3"/>
    <x v="5"/>
    <x v="1"/>
    <x v="26"/>
    <x v="0"/>
    <x v="619"/>
    <s v="Yes"/>
    <x v="28"/>
    <x v="0"/>
    <x v="28"/>
    <x v="619"/>
    <x v="2"/>
    <x v="3"/>
    <x v="2"/>
    <x v="0"/>
    <x v="21"/>
  </r>
  <r>
    <x v="2"/>
    <x v="494"/>
    <x v="620"/>
    <x v="2"/>
    <x v="0"/>
    <x v="20"/>
    <x v="0"/>
    <x v="0"/>
    <x v="6"/>
    <x v="0"/>
    <x v="23"/>
    <x v="0"/>
    <x v="620"/>
    <s v="Yes"/>
    <x v="20"/>
    <x v="0"/>
    <x v="20"/>
    <x v="620"/>
    <x v="1"/>
    <x v="1"/>
    <x v="2"/>
    <x v="0"/>
    <x v="22"/>
  </r>
  <r>
    <x v="3"/>
    <x v="495"/>
    <x v="621"/>
    <x v="0"/>
    <x v="0"/>
    <x v="28"/>
    <x v="0"/>
    <x v="1"/>
    <x v="7"/>
    <x v="0"/>
    <x v="33"/>
    <x v="0"/>
    <x v="621"/>
    <s v="Yes"/>
    <x v="28"/>
    <x v="0"/>
    <x v="28"/>
    <x v="621"/>
    <x v="0"/>
    <x v="0"/>
    <x v="2"/>
    <x v="0"/>
    <x v="0"/>
  </r>
  <r>
    <x v="1"/>
    <x v="496"/>
    <x v="622"/>
    <x v="1"/>
    <x v="0"/>
    <x v="29"/>
    <x v="0"/>
    <x v="1"/>
    <x v="8"/>
    <x v="0"/>
    <x v="34"/>
    <x v="0"/>
    <x v="622"/>
    <s v="Yes"/>
    <x v="29"/>
    <x v="0"/>
    <x v="29"/>
    <x v="622"/>
    <x v="1"/>
    <x v="0"/>
    <x v="2"/>
    <x v="1"/>
    <x v="1"/>
  </r>
  <r>
    <x v="0"/>
    <x v="497"/>
    <x v="623"/>
    <x v="2"/>
    <x v="0"/>
    <x v="20"/>
    <x v="0"/>
    <x v="2"/>
    <x v="3"/>
    <x v="0"/>
    <x v="19"/>
    <x v="0"/>
    <x v="623"/>
    <s v="Yes"/>
    <x v="20"/>
    <x v="0"/>
    <x v="20"/>
    <x v="623"/>
    <x v="2"/>
    <x v="2"/>
    <x v="2"/>
    <x v="1"/>
    <x v="2"/>
  </r>
  <r>
    <x v="4"/>
    <x v="498"/>
    <x v="624"/>
    <x v="0"/>
    <x v="0"/>
    <x v="29"/>
    <x v="0"/>
    <x v="3"/>
    <x v="0"/>
    <x v="0"/>
    <x v="38"/>
    <x v="0"/>
    <x v="624"/>
    <s v="Yes"/>
    <x v="29"/>
    <x v="0"/>
    <x v="29"/>
    <x v="624"/>
    <x v="1"/>
    <x v="1"/>
    <x v="2"/>
    <x v="1"/>
    <x v="3"/>
  </r>
  <r>
    <x v="3"/>
    <x v="499"/>
    <x v="625"/>
    <x v="1"/>
    <x v="0"/>
    <x v="21"/>
    <x v="0"/>
    <x v="0"/>
    <x v="1"/>
    <x v="0"/>
    <x v="22"/>
    <x v="0"/>
    <x v="625"/>
    <s v="Yes"/>
    <x v="21"/>
    <x v="0"/>
    <x v="21"/>
    <x v="625"/>
    <x v="1"/>
    <x v="1"/>
    <x v="2"/>
    <x v="1"/>
    <x v="4"/>
  </r>
  <r>
    <x v="4"/>
    <x v="500"/>
    <x v="626"/>
    <x v="2"/>
    <x v="1"/>
    <x v="30"/>
    <x v="0"/>
    <x v="1"/>
    <x v="2"/>
    <x v="0"/>
    <x v="11"/>
    <x v="0"/>
    <x v="626"/>
    <s v="Yes"/>
    <x v="30"/>
    <x v="0"/>
    <x v="30"/>
    <x v="626"/>
    <x v="1"/>
    <x v="1"/>
    <x v="2"/>
    <x v="0"/>
    <x v="5"/>
  </r>
  <r>
    <x v="1"/>
    <x v="501"/>
    <x v="627"/>
    <x v="0"/>
    <x v="0"/>
    <x v="21"/>
    <x v="0"/>
    <x v="1"/>
    <x v="3"/>
    <x v="0"/>
    <x v="25"/>
    <x v="0"/>
    <x v="627"/>
    <s v="Yes"/>
    <x v="21"/>
    <x v="0"/>
    <x v="21"/>
    <x v="627"/>
    <x v="0"/>
    <x v="3"/>
    <x v="2"/>
    <x v="0"/>
    <x v="6"/>
  </r>
  <r>
    <x v="2"/>
    <x v="501"/>
    <x v="628"/>
    <x v="1"/>
    <x v="0"/>
    <x v="30"/>
    <x v="0"/>
    <x v="2"/>
    <x v="0"/>
    <x v="0"/>
    <x v="42"/>
    <x v="0"/>
    <x v="628"/>
    <s v="Yes"/>
    <x v="30"/>
    <x v="0"/>
    <x v="30"/>
    <x v="628"/>
    <x v="1"/>
    <x v="3"/>
    <x v="2"/>
    <x v="0"/>
    <x v="7"/>
  </r>
  <r>
    <x v="0"/>
    <x v="502"/>
    <x v="629"/>
    <x v="2"/>
    <x v="0"/>
    <x v="30"/>
    <x v="0"/>
    <x v="3"/>
    <x v="4"/>
    <x v="1"/>
    <x v="38"/>
    <x v="0"/>
    <x v="629"/>
    <s v="Yes"/>
    <x v="30"/>
    <x v="0"/>
    <x v="30"/>
    <x v="629"/>
    <x v="0"/>
    <x v="3"/>
    <x v="2"/>
    <x v="0"/>
    <x v="8"/>
  </r>
  <r>
    <x v="4"/>
    <x v="503"/>
    <x v="630"/>
    <x v="0"/>
    <x v="0"/>
    <x v="21"/>
    <x v="0"/>
    <x v="0"/>
    <x v="2"/>
    <x v="0"/>
    <x v="25"/>
    <x v="0"/>
    <x v="630"/>
    <s v="Yes"/>
    <x v="21"/>
    <x v="0"/>
    <x v="21"/>
    <x v="630"/>
    <x v="2"/>
    <x v="3"/>
    <x v="2"/>
    <x v="0"/>
    <x v="9"/>
  </r>
  <r>
    <x v="3"/>
    <x v="504"/>
    <x v="631"/>
    <x v="1"/>
    <x v="0"/>
    <x v="30"/>
    <x v="0"/>
    <x v="1"/>
    <x v="5"/>
    <x v="0"/>
    <x v="37"/>
    <x v="0"/>
    <x v="631"/>
    <s v="Yes"/>
    <x v="30"/>
    <x v="0"/>
    <x v="30"/>
    <x v="631"/>
    <x v="1"/>
    <x v="0"/>
    <x v="2"/>
    <x v="0"/>
    <x v="10"/>
  </r>
  <r>
    <x v="4"/>
    <x v="505"/>
    <x v="632"/>
    <x v="2"/>
    <x v="0"/>
    <x v="21"/>
    <x v="0"/>
    <x v="1"/>
    <x v="6"/>
    <x v="0"/>
    <x v="23"/>
    <x v="0"/>
    <x v="632"/>
    <s v="Yes"/>
    <x v="21"/>
    <x v="0"/>
    <x v="21"/>
    <x v="632"/>
    <x v="1"/>
    <x v="2"/>
    <x v="2"/>
    <x v="1"/>
    <x v="11"/>
  </r>
  <r>
    <x v="1"/>
    <x v="506"/>
    <x v="633"/>
    <x v="0"/>
    <x v="0"/>
    <x v="30"/>
    <x v="0"/>
    <x v="2"/>
    <x v="7"/>
    <x v="0"/>
    <x v="37"/>
    <x v="0"/>
    <x v="633"/>
    <s v="Yes"/>
    <x v="30"/>
    <x v="0"/>
    <x v="30"/>
    <x v="633"/>
    <x v="1"/>
    <x v="1"/>
    <x v="2"/>
    <x v="1"/>
    <x v="12"/>
  </r>
  <r>
    <x v="0"/>
    <x v="507"/>
    <x v="634"/>
    <x v="1"/>
    <x v="0"/>
    <x v="31"/>
    <x v="0"/>
    <x v="3"/>
    <x v="8"/>
    <x v="0"/>
    <x v="34"/>
    <x v="0"/>
    <x v="634"/>
    <s v="Yes"/>
    <x v="31"/>
    <x v="0"/>
    <x v="31"/>
    <x v="634"/>
    <x v="1"/>
    <x v="1"/>
    <x v="2"/>
    <x v="1"/>
    <x v="13"/>
  </r>
  <r>
    <x v="4"/>
    <x v="508"/>
    <x v="635"/>
    <x v="2"/>
    <x v="0"/>
    <x v="21"/>
    <x v="0"/>
    <x v="0"/>
    <x v="3"/>
    <x v="0"/>
    <x v="25"/>
    <x v="0"/>
    <x v="635"/>
    <s v="Yes"/>
    <x v="21"/>
    <x v="0"/>
    <x v="21"/>
    <x v="635"/>
    <x v="2"/>
    <x v="2"/>
    <x v="2"/>
    <x v="0"/>
    <x v="14"/>
  </r>
  <r>
    <x v="3"/>
    <x v="509"/>
    <x v="636"/>
    <x v="0"/>
    <x v="0"/>
    <x v="31"/>
    <x v="0"/>
    <x v="1"/>
    <x v="0"/>
    <x v="0"/>
    <x v="37"/>
    <x v="0"/>
    <x v="636"/>
    <s v="Yes"/>
    <x v="31"/>
    <x v="0"/>
    <x v="31"/>
    <x v="636"/>
    <x v="1"/>
    <x v="2"/>
    <x v="2"/>
    <x v="0"/>
    <x v="15"/>
  </r>
  <r>
    <x v="2"/>
    <x v="510"/>
    <x v="637"/>
    <x v="1"/>
    <x v="0"/>
    <x v="22"/>
    <x v="0"/>
    <x v="1"/>
    <x v="1"/>
    <x v="0"/>
    <x v="22"/>
    <x v="0"/>
    <x v="637"/>
    <s v="Yes"/>
    <x v="22"/>
    <x v="0"/>
    <x v="22"/>
    <x v="637"/>
    <x v="1"/>
    <x v="1"/>
    <x v="2"/>
    <x v="1"/>
    <x v="16"/>
  </r>
  <r>
    <x v="1"/>
    <x v="511"/>
    <x v="638"/>
    <x v="2"/>
    <x v="0"/>
    <x v="32"/>
    <x v="0"/>
    <x v="2"/>
    <x v="2"/>
    <x v="0"/>
    <x v="37"/>
    <x v="0"/>
    <x v="638"/>
    <s v="Yes"/>
    <x v="32"/>
    <x v="0"/>
    <x v="32"/>
    <x v="638"/>
    <x v="2"/>
    <x v="3"/>
    <x v="2"/>
    <x v="0"/>
    <x v="17"/>
  </r>
  <r>
    <x v="0"/>
    <x v="512"/>
    <x v="639"/>
    <x v="0"/>
    <x v="0"/>
    <x v="22"/>
    <x v="0"/>
    <x v="3"/>
    <x v="3"/>
    <x v="1"/>
    <x v="25"/>
    <x v="0"/>
    <x v="639"/>
    <s v="Yes"/>
    <x v="22"/>
    <x v="0"/>
    <x v="22"/>
    <x v="639"/>
    <x v="2"/>
    <x v="1"/>
    <x v="2"/>
    <x v="1"/>
    <x v="18"/>
  </r>
  <r>
    <x v="4"/>
    <x v="512"/>
    <x v="640"/>
    <x v="1"/>
    <x v="0"/>
    <x v="32"/>
    <x v="0"/>
    <x v="0"/>
    <x v="0"/>
    <x v="0"/>
    <x v="37"/>
    <x v="0"/>
    <x v="640"/>
    <s v="Yes"/>
    <x v="32"/>
    <x v="0"/>
    <x v="32"/>
    <x v="640"/>
    <x v="0"/>
    <x v="0"/>
    <x v="2"/>
    <x v="1"/>
    <x v="19"/>
  </r>
  <r>
    <x v="2"/>
    <x v="513"/>
    <x v="641"/>
    <x v="2"/>
    <x v="0"/>
    <x v="32"/>
    <x v="0"/>
    <x v="1"/>
    <x v="4"/>
    <x v="0"/>
    <x v="34"/>
    <x v="0"/>
    <x v="641"/>
    <s v="Yes"/>
    <x v="32"/>
    <x v="0"/>
    <x v="32"/>
    <x v="641"/>
    <x v="0"/>
    <x v="2"/>
    <x v="2"/>
    <x v="1"/>
    <x v="20"/>
  </r>
  <r>
    <x v="3"/>
    <x v="514"/>
    <x v="642"/>
    <x v="0"/>
    <x v="0"/>
    <x v="22"/>
    <x v="0"/>
    <x v="1"/>
    <x v="2"/>
    <x v="0"/>
    <x v="25"/>
    <x v="0"/>
    <x v="642"/>
    <s v="Yes"/>
    <x v="22"/>
    <x v="0"/>
    <x v="22"/>
    <x v="642"/>
    <x v="2"/>
    <x v="1"/>
    <x v="2"/>
    <x v="0"/>
    <x v="21"/>
  </r>
  <r>
    <x v="0"/>
    <x v="515"/>
    <x v="643"/>
    <x v="1"/>
    <x v="0"/>
    <x v="32"/>
    <x v="0"/>
    <x v="2"/>
    <x v="5"/>
    <x v="0"/>
    <x v="34"/>
    <x v="0"/>
    <x v="643"/>
    <s v="Yes"/>
    <x v="32"/>
    <x v="0"/>
    <x v="32"/>
    <x v="643"/>
    <x v="1"/>
    <x v="0"/>
    <x v="2"/>
    <x v="0"/>
    <x v="22"/>
  </r>
  <r>
    <x v="1"/>
    <x v="516"/>
    <x v="644"/>
    <x v="2"/>
    <x v="0"/>
    <x v="22"/>
    <x v="0"/>
    <x v="3"/>
    <x v="6"/>
    <x v="0"/>
    <x v="31"/>
    <x v="0"/>
    <x v="644"/>
    <s v="Yes"/>
    <x v="22"/>
    <x v="0"/>
    <x v="22"/>
    <x v="644"/>
    <x v="0"/>
    <x v="3"/>
    <x v="2"/>
    <x v="0"/>
    <x v="0"/>
  </r>
  <r>
    <x v="3"/>
    <x v="517"/>
    <x v="645"/>
    <x v="0"/>
    <x v="1"/>
    <x v="32"/>
    <x v="0"/>
    <x v="0"/>
    <x v="7"/>
    <x v="0"/>
    <x v="37"/>
    <x v="0"/>
    <x v="645"/>
    <s v="Yes"/>
    <x v="32"/>
    <x v="0"/>
    <x v="32"/>
    <x v="645"/>
    <x v="1"/>
    <x v="1"/>
    <x v="2"/>
    <x v="1"/>
    <x v="1"/>
  </r>
  <r>
    <x v="1"/>
    <x v="518"/>
    <x v="646"/>
    <x v="1"/>
    <x v="0"/>
    <x v="32"/>
    <x v="0"/>
    <x v="1"/>
    <x v="8"/>
    <x v="0"/>
    <x v="37"/>
    <x v="0"/>
    <x v="646"/>
    <s v="Yes"/>
    <x v="32"/>
    <x v="0"/>
    <x v="32"/>
    <x v="646"/>
    <x v="2"/>
    <x v="3"/>
    <x v="2"/>
    <x v="1"/>
    <x v="2"/>
  </r>
  <r>
    <x v="4"/>
    <x v="519"/>
    <x v="647"/>
    <x v="2"/>
    <x v="0"/>
    <x v="22"/>
    <x v="0"/>
    <x v="1"/>
    <x v="3"/>
    <x v="0"/>
    <x v="26"/>
    <x v="0"/>
    <x v="647"/>
    <s v="Yes"/>
    <x v="22"/>
    <x v="0"/>
    <x v="22"/>
    <x v="647"/>
    <x v="1"/>
    <x v="2"/>
    <x v="2"/>
    <x v="1"/>
    <x v="3"/>
  </r>
  <r>
    <x v="4"/>
    <x v="520"/>
    <x v="648"/>
    <x v="0"/>
    <x v="0"/>
    <x v="33"/>
    <x v="0"/>
    <x v="2"/>
    <x v="0"/>
    <x v="0"/>
    <x v="28"/>
    <x v="0"/>
    <x v="648"/>
    <s v="Yes"/>
    <x v="33"/>
    <x v="0"/>
    <x v="33"/>
    <x v="648"/>
    <x v="1"/>
    <x v="2"/>
    <x v="2"/>
    <x v="1"/>
    <x v="4"/>
  </r>
  <r>
    <x v="2"/>
    <x v="521"/>
    <x v="649"/>
    <x v="1"/>
    <x v="0"/>
    <x v="22"/>
    <x v="0"/>
    <x v="3"/>
    <x v="1"/>
    <x v="1"/>
    <x v="27"/>
    <x v="0"/>
    <x v="649"/>
    <s v="Yes"/>
    <x v="22"/>
    <x v="0"/>
    <x v="22"/>
    <x v="649"/>
    <x v="1"/>
    <x v="3"/>
    <x v="2"/>
    <x v="0"/>
    <x v="5"/>
  </r>
  <r>
    <x v="2"/>
    <x v="522"/>
    <x v="650"/>
    <x v="2"/>
    <x v="0"/>
    <x v="33"/>
    <x v="0"/>
    <x v="0"/>
    <x v="2"/>
    <x v="0"/>
    <x v="39"/>
    <x v="0"/>
    <x v="650"/>
    <s v="Yes"/>
    <x v="33"/>
    <x v="0"/>
    <x v="33"/>
    <x v="650"/>
    <x v="0"/>
    <x v="3"/>
    <x v="2"/>
    <x v="0"/>
    <x v="6"/>
  </r>
  <r>
    <x v="0"/>
    <x v="523"/>
    <x v="651"/>
    <x v="0"/>
    <x v="0"/>
    <x v="23"/>
    <x v="0"/>
    <x v="1"/>
    <x v="3"/>
    <x v="0"/>
    <x v="20"/>
    <x v="0"/>
    <x v="651"/>
    <s v="Yes"/>
    <x v="23"/>
    <x v="0"/>
    <x v="23"/>
    <x v="651"/>
    <x v="1"/>
    <x v="1"/>
    <x v="2"/>
    <x v="0"/>
    <x v="7"/>
  </r>
  <r>
    <x v="0"/>
    <x v="523"/>
    <x v="652"/>
    <x v="1"/>
    <x v="0"/>
    <x v="33"/>
    <x v="0"/>
    <x v="1"/>
    <x v="0"/>
    <x v="0"/>
    <x v="37"/>
    <x v="0"/>
    <x v="652"/>
    <s v="Yes"/>
    <x v="33"/>
    <x v="0"/>
    <x v="33"/>
    <x v="652"/>
    <x v="0"/>
    <x v="1"/>
    <x v="2"/>
    <x v="0"/>
    <x v="8"/>
  </r>
  <r>
    <x v="3"/>
    <x v="524"/>
    <x v="653"/>
    <x v="2"/>
    <x v="0"/>
    <x v="33"/>
    <x v="0"/>
    <x v="2"/>
    <x v="4"/>
    <x v="0"/>
    <x v="37"/>
    <x v="0"/>
    <x v="653"/>
    <s v="Yes"/>
    <x v="33"/>
    <x v="0"/>
    <x v="33"/>
    <x v="653"/>
    <x v="2"/>
    <x v="0"/>
    <x v="2"/>
    <x v="0"/>
    <x v="9"/>
  </r>
  <r>
    <x v="3"/>
    <x v="525"/>
    <x v="654"/>
    <x v="0"/>
    <x v="0"/>
    <x v="23"/>
    <x v="0"/>
    <x v="3"/>
    <x v="2"/>
    <x v="0"/>
    <x v="28"/>
    <x v="0"/>
    <x v="654"/>
    <s v="Yes"/>
    <x v="23"/>
    <x v="0"/>
    <x v="23"/>
    <x v="654"/>
    <x v="1"/>
    <x v="0"/>
    <x v="2"/>
    <x v="0"/>
    <x v="10"/>
  </r>
  <r>
    <x v="1"/>
    <x v="526"/>
    <x v="655"/>
    <x v="1"/>
    <x v="0"/>
    <x v="33"/>
    <x v="0"/>
    <x v="0"/>
    <x v="5"/>
    <x v="0"/>
    <x v="37"/>
    <x v="0"/>
    <x v="655"/>
    <s v="Yes"/>
    <x v="33"/>
    <x v="0"/>
    <x v="33"/>
    <x v="655"/>
    <x v="1"/>
    <x v="2"/>
    <x v="2"/>
    <x v="1"/>
    <x v="11"/>
  </r>
  <r>
    <x v="1"/>
    <x v="527"/>
    <x v="656"/>
    <x v="2"/>
    <x v="0"/>
    <x v="23"/>
    <x v="0"/>
    <x v="1"/>
    <x v="6"/>
    <x v="0"/>
    <x v="23"/>
    <x v="0"/>
    <x v="656"/>
    <s v="Yes"/>
    <x v="23"/>
    <x v="0"/>
    <x v="23"/>
    <x v="656"/>
    <x v="1"/>
    <x v="2"/>
    <x v="2"/>
    <x v="1"/>
    <x v="12"/>
  </r>
  <r>
    <x v="4"/>
    <x v="528"/>
    <x v="657"/>
    <x v="0"/>
    <x v="0"/>
    <x v="33"/>
    <x v="0"/>
    <x v="1"/>
    <x v="7"/>
    <x v="0"/>
    <x v="37"/>
    <x v="0"/>
    <x v="657"/>
    <s v="Yes"/>
    <x v="33"/>
    <x v="0"/>
    <x v="33"/>
    <x v="657"/>
    <x v="1"/>
    <x v="2"/>
    <x v="2"/>
    <x v="1"/>
    <x v="13"/>
  </r>
  <r>
    <x v="2"/>
    <x v="529"/>
    <x v="658"/>
    <x v="1"/>
    <x v="0"/>
    <x v="33"/>
    <x v="0"/>
    <x v="2"/>
    <x v="8"/>
    <x v="0"/>
    <x v="37"/>
    <x v="0"/>
    <x v="658"/>
    <s v="Yes"/>
    <x v="33"/>
    <x v="0"/>
    <x v="33"/>
    <x v="658"/>
    <x v="2"/>
    <x v="1"/>
    <x v="2"/>
    <x v="0"/>
    <x v="14"/>
  </r>
  <r>
    <x v="4"/>
    <x v="530"/>
    <x v="659"/>
    <x v="2"/>
    <x v="0"/>
    <x v="23"/>
    <x v="0"/>
    <x v="3"/>
    <x v="3"/>
    <x v="1"/>
    <x v="28"/>
    <x v="0"/>
    <x v="659"/>
    <s v="Yes"/>
    <x v="23"/>
    <x v="0"/>
    <x v="23"/>
    <x v="659"/>
    <x v="1"/>
    <x v="3"/>
    <x v="2"/>
    <x v="0"/>
    <x v="15"/>
  </r>
  <r>
    <x v="0"/>
    <x v="531"/>
    <x v="660"/>
    <x v="0"/>
    <x v="0"/>
    <x v="33"/>
    <x v="0"/>
    <x v="0"/>
    <x v="0"/>
    <x v="0"/>
    <x v="37"/>
    <x v="0"/>
    <x v="660"/>
    <s v="Yes"/>
    <x v="33"/>
    <x v="0"/>
    <x v="33"/>
    <x v="660"/>
    <x v="1"/>
    <x v="2"/>
    <x v="2"/>
    <x v="1"/>
    <x v="16"/>
  </r>
  <r>
    <x v="2"/>
    <x v="532"/>
    <x v="661"/>
    <x v="1"/>
    <x v="0"/>
    <x v="23"/>
    <x v="0"/>
    <x v="1"/>
    <x v="1"/>
    <x v="0"/>
    <x v="24"/>
    <x v="0"/>
    <x v="661"/>
    <s v="Yes"/>
    <x v="23"/>
    <x v="0"/>
    <x v="23"/>
    <x v="661"/>
    <x v="2"/>
    <x v="2"/>
    <x v="2"/>
    <x v="0"/>
    <x v="17"/>
  </r>
  <r>
    <x v="3"/>
    <x v="533"/>
    <x v="662"/>
    <x v="2"/>
    <x v="0"/>
    <x v="33"/>
    <x v="0"/>
    <x v="1"/>
    <x v="2"/>
    <x v="0"/>
    <x v="37"/>
    <x v="0"/>
    <x v="662"/>
    <s v="Yes"/>
    <x v="33"/>
    <x v="0"/>
    <x v="33"/>
    <x v="662"/>
    <x v="2"/>
    <x v="2"/>
    <x v="2"/>
    <x v="1"/>
    <x v="18"/>
  </r>
  <r>
    <x v="0"/>
    <x v="534"/>
    <x v="663"/>
    <x v="0"/>
    <x v="0"/>
    <x v="23"/>
    <x v="0"/>
    <x v="2"/>
    <x v="3"/>
    <x v="0"/>
    <x v="24"/>
    <x v="0"/>
    <x v="663"/>
    <s v="Yes"/>
    <x v="23"/>
    <x v="0"/>
    <x v="23"/>
    <x v="663"/>
    <x v="0"/>
    <x v="3"/>
    <x v="2"/>
    <x v="1"/>
    <x v="19"/>
  </r>
  <r>
    <x v="1"/>
    <x v="534"/>
    <x v="664"/>
    <x v="1"/>
    <x v="1"/>
    <x v="34"/>
    <x v="0"/>
    <x v="3"/>
    <x v="0"/>
    <x v="0"/>
    <x v="28"/>
    <x v="0"/>
    <x v="664"/>
    <s v="Yes"/>
    <x v="34"/>
    <x v="0"/>
    <x v="34"/>
    <x v="664"/>
    <x v="0"/>
    <x v="0"/>
    <x v="2"/>
    <x v="1"/>
    <x v="20"/>
  </r>
  <r>
    <x v="4"/>
    <x v="535"/>
    <x v="665"/>
    <x v="2"/>
    <x v="0"/>
    <x v="34"/>
    <x v="0"/>
    <x v="0"/>
    <x v="4"/>
    <x v="0"/>
    <x v="28"/>
    <x v="0"/>
    <x v="665"/>
    <s v="Yes"/>
    <x v="34"/>
    <x v="0"/>
    <x v="34"/>
    <x v="665"/>
    <x v="2"/>
    <x v="1"/>
    <x v="2"/>
    <x v="0"/>
    <x v="21"/>
  </r>
  <r>
    <x v="3"/>
    <x v="536"/>
    <x v="666"/>
    <x v="0"/>
    <x v="0"/>
    <x v="23"/>
    <x v="0"/>
    <x v="1"/>
    <x v="2"/>
    <x v="0"/>
    <x v="22"/>
    <x v="0"/>
    <x v="666"/>
    <s v="Yes"/>
    <x v="23"/>
    <x v="0"/>
    <x v="23"/>
    <x v="666"/>
    <x v="1"/>
    <x v="3"/>
    <x v="2"/>
    <x v="0"/>
    <x v="22"/>
  </r>
  <r>
    <x v="2"/>
    <x v="537"/>
    <x v="667"/>
    <x v="1"/>
    <x v="0"/>
    <x v="35"/>
    <x v="0"/>
    <x v="1"/>
    <x v="5"/>
    <x v="0"/>
    <x v="28"/>
    <x v="0"/>
    <x v="667"/>
    <s v="Yes"/>
    <x v="35"/>
    <x v="0"/>
    <x v="35"/>
    <x v="667"/>
    <x v="0"/>
    <x v="0"/>
    <x v="2"/>
    <x v="0"/>
    <x v="0"/>
  </r>
  <r>
    <x v="1"/>
    <x v="538"/>
    <x v="668"/>
    <x v="2"/>
    <x v="0"/>
    <x v="23"/>
    <x v="0"/>
    <x v="2"/>
    <x v="6"/>
    <x v="0"/>
    <x v="23"/>
    <x v="0"/>
    <x v="668"/>
    <s v="Yes"/>
    <x v="23"/>
    <x v="0"/>
    <x v="23"/>
    <x v="668"/>
    <x v="1"/>
    <x v="0"/>
    <x v="2"/>
    <x v="1"/>
    <x v="1"/>
  </r>
  <r>
    <x v="0"/>
    <x v="539"/>
    <x v="669"/>
    <x v="0"/>
    <x v="0"/>
    <x v="35"/>
    <x v="0"/>
    <x v="3"/>
    <x v="7"/>
    <x v="1"/>
    <x v="28"/>
    <x v="0"/>
    <x v="669"/>
    <s v="Yes"/>
    <x v="35"/>
    <x v="0"/>
    <x v="35"/>
    <x v="669"/>
    <x v="2"/>
    <x v="2"/>
    <x v="2"/>
    <x v="1"/>
    <x v="2"/>
  </r>
  <r>
    <x v="3"/>
    <x v="540"/>
    <x v="670"/>
    <x v="1"/>
    <x v="0"/>
    <x v="35"/>
    <x v="0"/>
    <x v="0"/>
    <x v="8"/>
    <x v="0"/>
    <x v="38"/>
    <x v="0"/>
    <x v="670"/>
    <s v="Yes"/>
    <x v="35"/>
    <x v="0"/>
    <x v="35"/>
    <x v="670"/>
    <x v="1"/>
    <x v="0"/>
    <x v="2"/>
    <x v="1"/>
    <x v="3"/>
  </r>
  <r>
    <x v="4"/>
    <x v="541"/>
    <x v="671"/>
    <x v="2"/>
    <x v="0"/>
    <x v="23"/>
    <x v="0"/>
    <x v="1"/>
    <x v="3"/>
    <x v="0"/>
    <x v="22"/>
    <x v="0"/>
    <x v="671"/>
    <s v="Yes"/>
    <x v="23"/>
    <x v="0"/>
    <x v="23"/>
    <x v="671"/>
    <x v="1"/>
    <x v="3"/>
    <x v="2"/>
    <x v="1"/>
    <x v="4"/>
  </r>
  <r>
    <x v="1"/>
    <x v="542"/>
    <x v="672"/>
    <x v="0"/>
    <x v="0"/>
    <x v="36"/>
    <x v="0"/>
    <x v="1"/>
    <x v="0"/>
    <x v="0"/>
    <x v="51"/>
    <x v="0"/>
    <x v="672"/>
    <s v="Yes"/>
    <x v="36"/>
    <x v="0"/>
    <x v="36"/>
    <x v="672"/>
    <x v="1"/>
    <x v="2"/>
    <x v="2"/>
    <x v="0"/>
    <x v="5"/>
  </r>
  <r>
    <x v="4"/>
    <x v="543"/>
    <x v="673"/>
    <x v="1"/>
    <x v="0"/>
    <x v="24"/>
    <x v="0"/>
    <x v="2"/>
    <x v="1"/>
    <x v="0"/>
    <x v="29"/>
    <x v="0"/>
    <x v="673"/>
    <s v="Yes"/>
    <x v="24"/>
    <x v="0"/>
    <x v="24"/>
    <x v="673"/>
    <x v="0"/>
    <x v="2"/>
    <x v="2"/>
    <x v="0"/>
    <x v="6"/>
  </r>
  <r>
    <x v="4"/>
    <x v="544"/>
    <x v="674"/>
    <x v="2"/>
    <x v="0"/>
    <x v="36"/>
    <x v="0"/>
    <x v="3"/>
    <x v="2"/>
    <x v="0"/>
    <x v="38"/>
    <x v="0"/>
    <x v="674"/>
    <s v="Yes"/>
    <x v="36"/>
    <x v="0"/>
    <x v="36"/>
    <x v="674"/>
    <x v="1"/>
    <x v="3"/>
    <x v="2"/>
    <x v="0"/>
    <x v="7"/>
  </r>
  <r>
    <x v="3"/>
    <x v="545"/>
    <x v="675"/>
    <x v="0"/>
    <x v="0"/>
    <x v="24"/>
    <x v="0"/>
    <x v="0"/>
    <x v="3"/>
    <x v="0"/>
    <x v="20"/>
    <x v="0"/>
    <x v="675"/>
    <s v="Yes"/>
    <x v="24"/>
    <x v="0"/>
    <x v="24"/>
    <x v="675"/>
    <x v="0"/>
    <x v="0"/>
    <x v="2"/>
    <x v="0"/>
    <x v="8"/>
  </r>
  <r>
    <x v="2"/>
    <x v="545"/>
    <x v="676"/>
    <x v="1"/>
    <x v="0"/>
    <x v="36"/>
    <x v="0"/>
    <x v="1"/>
    <x v="0"/>
    <x v="0"/>
    <x v="38"/>
    <x v="0"/>
    <x v="676"/>
    <s v="Yes"/>
    <x v="36"/>
    <x v="0"/>
    <x v="36"/>
    <x v="676"/>
    <x v="2"/>
    <x v="3"/>
    <x v="2"/>
    <x v="0"/>
    <x v="9"/>
  </r>
  <r>
    <x v="0"/>
    <x v="546"/>
    <x v="677"/>
    <x v="2"/>
    <x v="0"/>
    <x v="36"/>
    <x v="0"/>
    <x v="1"/>
    <x v="4"/>
    <x v="0"/>
    <x v="32"/>
    <x v="0"/>
    <x v="677"/>
    <s v="Yes"/>
    <x v="36"/>
    <x v="0"/>
    <x v="36"/>
    <x v="677"/>
    <x v="1"/>
    <x v="2"/>
    <x v="2"/>
    <x v="0"/>
    <x v="10"/>
  </r>
  <r>
    <x v="1"/>
    <x v="547"/>
    <x v="678"/>
    <x v="0"/>
    <x v="0"/>
    <x v="24"/>
    <x v="0"/>
    <x v="2"/>
    <x v="2"/>
    <x v="0"/>
    <x v="20"/>
    <x v="0"/>
    <x v="678"/>
    <s v="Yes"/>
    <x v="24"/>
    <x v="0"/>
    <x v="24"/>
    <x v="678"/>
    <x v="1"/>
    <x v="2"/>
    <x v="2"/>
    <x v="1"/>
    <x v="11"/>
  </r>
  <r>
    <x v="3"/>
    <x v="548"/>
    <x v="679"/>
    <x v="1"/>
    <x v="0"/>
    <x v="36"/>
    <x v="0"/>
    <x v="3"/>
    <x v="5"/>
    <x v="1"/>
    <x v="27"/>
    <x v="0"/>
    <x v="679"/>
    <s v="Yes"/>
    <x v="36"/>
    <x v="0"/>
    <x v="36"/>
    <x v="679"/>
    <x v="1"/>
    <x v="1"/>
    <x v="2"/>
    <x v="1"/>
    <x v="12"/>
  </r>
  <r>
    <x v="4"/>
    <x v="549"/>
    <x v="680"/>
    <x v="2"/>
    <x v="0"/>
    <x v="24"/>
    <x v="0"/>
    <x v="0"/>
    <x v="6"/>
    <x v="0"/>
    <x v="20"/>
    <x v="0"/>
    <x v="680"/>
    <s v="Yes"/>
    <x v="24"/>
    <x v="0"/>
    <x v="24"/>
    <x v="680"/>
    <x v="1"/>
    <x v="2"/>
    <x v="2"/>
    <x v="1"/>
    <x v="13"/>
  </r>
  <r>
    <x v="1"/>
    <x v="550"/>
    <x v="681"/>
    <x v="0"/>
    <x v="0"/>
    <x v="37"/>
    <x v="0"/>
    <x v="1"/>
    <x v="7"/>
    <x v="0"/>
    <x v="59"/>
    <x v="0"/>
    <x v="681"/>
    <s v="Yes"/>
    <x v="37"/>
    <x v="0"/>
    <x v="37"/>
    <x v="681"/>
    <x v="2"/>
    <x v="1"/>
    <x v="2"/>
    <x v="0"/>
    <x v="14"/>
  </r>
  <r>
    <x v="4"/>
    <x v="551"/>
    <x v="682"/>
    <x v="1"/>
    <x v="0"/>
    <x v="37"/>
    <x v="0"/>
    <x v="1"/>
    <x v="8"/>
    <x v="0"/>
    <x v="38"/>
    <x v="0"/>
    <x v="682"/>
    <s v="Yes"/>
    <x v="37"/>
    <x v="0"/>
    <x v="37"/>
    <x v="682"/>
    <x v="1"/>
    <x v="3"/>
    <x v="2"/>
    <x v="0"/>
    <x v="15"/>
  </r>
  <r>
    <x v="2"/>
    <x v="552"/>
    <x v="683"/>
    <x v="2"/>
    <x v="1"/>
    <x v="25"/>
    <x v="0"/>
    <x v="2"/>
    <x v="3"/>
    <x v="0"/>
    <x v="30"/>
    <x v="0"/>
    <x v="683"/>
    <s v="Yes"/>
    <x v="25"/>
    <x v="0"/>
    <x v="25"/>
    <x v="683"/>
    <x v="1"/>
    <x v="1"/>
    <x v="2"/>
    <x v="1"/>
    <x v="16"/>
  </r>
  <r>
    <x v="2"/>
    <x v="553"/>
    <x v="684"/>
    <x v="0"/>
    <x v="0"/>
    <x v="37"/>
    <x v="0"/>
    <x v="3"/>
    <x v="0"/>
    <x v="0"/>
    <x v="38"/>
    <x v="0"/>
    <x v="684"/>
    <s v="Yes"/>
    <x v="37"/>
    <x v="0"/>
    <x v="37"/>
    <x v="684"/>
    <x v="2"/>
    <x v="0"/>
    <x v="2"/>
    <x v="0"/>
    <x v="17"/>
  </r>
  <r>
    <x v="0"/>
    <x v="554"/>
    <x v="685"/>
    <x v="1"/>
    <x v="0"/>
    <x v="25"/>
    <x v="0"/>
    <x v="0"/>
    <x v="1"/>
    <x v="0"/>
    <x v="20"/>
    <x v="0"/>
    <x v="685"/>
    <s v="Yes"/>
    <x v="25"/>
    <x v="0"/>
    <x v="25"/>
    <x v="685"/>
    <x v="2"/>
    <x v="0"/>
    <x v="2"/>
    <x v="1"/>
    <x v="18"/>
  </r>
  <r>
    <x v="0"/>
    <x v="555"/>
    <x v="686"/>
    <x v="2"/>
    <x v="0"/>
    <x v="37"/>
    <x v="0"/>
    <x v="1"/>
    <x v="2"/>
    <x v="0"/>
    <x v="39"/>
    <x v="0"/>
    <x v="686"/>
    <s v="Yes"/>
    <x v="37"/>
    <x v="0"/>
    <x v="37"/>
    <x v="686"/>
    <x v="0"/>
    <x v="0"/>
    <x v="2"/>
    <x v="1"/>
    <x v="19"/>
  </r>
  <r>
    <x v="3"/>
    <x v="556"/>
    <x v="687"/>
    <x v="0"/>
    <x v="0"/>
    <x v="25"/>
    <x v="0"/>
    <x v="1"/>
    <x v="3"/>
    <x v="0"/>
    <x v="20"/>
    <x v="0"/>
    <x v="687"/>
    <s v="Yes"/>
    <x v="25"/>
    <x v="0"/>
    <x v="25"/>
    <x v="687"/>
    <x v="0"/>
    <x v="3"/>
    <x v="2"/>
    <x v="1"/>
    <x v="20"/>
  </r>
  <r>
    <x v="3"/>
    <x v="556"/>
    <x v="688"/>
    <x v="1"/>
    <x v="0"/>
    <x v="37"/>
    <x v="0"/>
    <x v="2"/>
    <x v="0"/>
    <x v="0"/>
    <x v="39"/>
    <x v="0"/>
    <x v="688"/>
    <s v="Yes"/>
    <x v="37"/>
    <x v="0"/>
    <x v="37"/>
    <x v="688"/>
    <x v="2"/>
    <x v="1"/>
    <x v="2"/>
    <x v="0"/>
    <x v="21"/>
  </r>
  <r>
    <x v="1"/>
    <x v="557"/>
    <x v="689"/>
    <x v="2"/>
    <x v="0"/>
    <x v="37"/>
    <x v="0"/>
    <x v="3"/>
    <x v="4"/>
    <x v="1"/>
    <x v="39"/>
    <x v="0"/>
    <x v="689"/>
    <s v="Yes"/>
    <x v="37"/>
    <x v="0"/>
    <x v="37"/>
    <x v="689"/>
    <x v="1"/>
    <x v="3"/>
    <x v="2"/>
    <x v="0"/>
    <x v="22"/>
  </r>
  <r>
    <x v="1"/>
    <x v="558"/>
    <x v="690"/>
    <x v="0"/>
    <x v="0"/>
    <x v="25"/>
    <x v="0"/>
    <x v="0"/>
    <x v="2"/>
    <x v="0"/>
    <x v="31"/>
    <x v="0"/>
    <x v="690"/>
    <s v="Yes"/>
    <x v="25"/>
    <x v="0"/>
    <x v="25"/>
    <x v="690"/>
    <x v="0"/>
    <x v="0"/>
    <x v="2"/>
    <x v="0"/>
    <x v="0"/>
  </r>
  <r>
    <x v="4"/>
    <x v="559"/>
    <x v="691"/>
    <x v="1"/>
    <x v="0"/>
    <x v="37"/>
    <x v="0"/>
    <x v="1"/>
    <x v="5"/>
    <x v="0"/>
    <x v="29"/>
    <x v="0"/>
    <x v="691"/>
    <s v="Yes"/>
    <x v="37"/>
    <x v="0"/>
    <x v="37"/>
    <x v="691"/>
    <x v="1"/>
    <x v="1"/>
    <x v="2"/>
    <x v="1"/>
    <x v="1"/>
  </r>
  <r>
    <x v="4"/>
    <x v="560"/>
    <x v="692"/>
    <x v="2"/>
    <x v="0"/>
    <x v="25"/>
    <x v="0"/>
    <x v="1"/>
    <x v="6"/>
    <x v="0"/>
    <x v="28"/>
    <x v="0"/>
    <x v="692"/>
    <s v="Yes"/>
    <x v="25"/>
    <x v="0"/>
    <x v="25"/>
    <x v="692"/>
    <x v="2"/>
    <x v="1"/>
    <x v="2"/>
    <x v="1"/>
    <x v="2"/>
  </r>
  <r>
    <x v="2"/>
    <x v="561"/>
    <x v="693"/>
    <x v="0"/>
    <x v="0"/>
    <x v="37"/>
    <x v="0"/>
    <x v="2"/>
    <x v="7"/>
    <x v="0"/>
    <x v="29"/>
    <x v="0"/>
    <x v="693"/>
    <s v="Yes"/>
    <x v="37"/>
    <x v="0"/>
    <x v="37"/>
    <x v="693"/>
    <x v="1"/>
    <x v="1"/>
    <x v="2"/>
    <x v="1"/>
    <x v="3"/>
  </r>
  <r>
    <x v="2"/>
    <x v="562"/>
    <x v="694"/>
    <x v="1"/>
    <x v="0"/>
    <x v="38"/>
    <x v="0"/>
    <x v="3"/>
    <x v="8"/>
    <x v="0"/>
    <x v="29"/>
    <x v="0"/>
    <x v="694"/>
    <s v="Yes"/>
    <x v="38"/>
    <x v="0"/>
    <x v="38"/>
    <x v="694"/>
    <x v="1"/>
    <x v="0"/>
    <x v="2"/>
    <x v="1"/>
    <x v="4"/>
  </r>
  <r>
    <x v="2"/>
    <x v="563"/>
    <x v="695"/>
    <x v="2"/>
    <x v="0"/>
    <x v="25"/>
    <x v="0"/>
    <x v="0"/>
    <x v="3"/>
    <x v="0"/>
    <x v="28"/>
    <x v="0"/>
    <x v="695"/>
    <s v="Yes"/>
    <x v="25"/>
    <x v="0"/>
    <x v="25"/>
    <x v="695"/>
    <x v="1"/>
    <x v="2"/>
    <x v="2"/>
    <x v="0"/>
    <x v="5"/>
  </r>
  <r>
    <x v="0"/>
    <x v="564"/>
    <x v="696"/>
    <x v="0"/>
    <x v="0"/>
    <x v="38"/>
    <x v="0"/>
    <x v="1"/>
    <x v="0"/>
    <x v="0"/>
    <x v="42"/>
    <x v="0"/>
    <x v="696"/>
    <s v="Yes"/>
    <x v="38"/>
    <x v="0"/>
    <x v="38"/>
    <x v="696"/>
    <x v="0"/>
    <x v="1"/>
    <x v="2"/>
    <x v="0"/>
    <x v="6"/>
  </r>
  <r>
    <x v="0"/>
    <x v="565"/>
    <x v="697"/>
    <x v="1"/>
    <x v="0"/>
    <x v="25"/>
    <x v="0"/>
    <x v="1"/>
    <x v="1"/>
    <x v="0"/>
    <x v="28"/>
    <x v="0"/>
    <x v="697"/>
    <s v="Yes"/>
    <x v="25"/>
    <x v="0"/>
    <x v="25"/>
    <x v="697"/>
    <x v="1"/>
    <x v="3"/>
    <x v="2"/>
    <x v="0"/>
    <x v="7"/>
  </r>
  <r>
    <x v="0"/>
    <x v="566"/>
    <x v="698"/>
    <x v="2"/>
    <x v="0"/>
    <x v="38"/>
    <x v="0"/>
    <x v="2"/>
    <x v="2"/>
    <x v="0"/>
    <x v="1"/>
    <x v="0"/>
    <x v="698"/>
    <s v="No"/>
    <x v="38"/>
    <x v="1"/>
    <x v="38"/>
    <x v="698"/>
    <x v="0"/>
    <x v="0"/>
    <x v="2"/>
    <x v="0"/>
    <x v="8"/>
  </r>
  <r>
    <x v="3"/>
    <x v="567"/>
    <x v="699"/>
    <x v="0"/>
    <x v="0"/>
    <x v="26"/>
    <x v="0"/>
    <x v="3"/>
    <x v="3"/>
    <x v="1"/>
    <x v="30"/>
    <x v="0"/>
    <x v="699"/>
    <s v="Yes"/>
    <x v="26"/>
    <x v="0"/>
    <x v="26"/>
    <x v="699"/>
    <x v="2"/>
    <x v="3"/>
    <x v="2"/>
    <x v="0"/>
    <x v="9"/>
  </r>
  <r>
    <x v="3"/>
    <x v="567"/>
    <x v="700"/>
    <x v="1"/>
    <x v="0"/>
    <x v="38"/>
    <x v="0"/>
    <x v="0"/>
    <x v="0"/>
    <x v="0"/>
    <x v="1"/>
    <x v="0"/>
    <x v="700"/>
    <s v="No"/>
    <x v="38"/>
    <x v="1"/>
    <x v="38"/>
    <x v="700"/>
    <x v="1"/>
    <x v="1"/>
    <x v="2"/>
    <x v="0"/>
    <x v="10"/>
  </r>
  <r>
    <x v="1"/>
    <x v="568"/>
    <x v="701"/>
    <x v="2"/>
    <x v="0"/>
    <x v="38"/>
    <x v="0"/>
    <x v="1"/>
    <x v="4"/>
    <x v="0"/>
    <x v="59"/>
    <x v="0"/>
    <x v="701"/>
    <s v="Yes"/>
    <x v="38"/>
    <x v="0"/>
    <x v="38"/>
    <x v="701"/>
    <x v="1"/>
    <x v="3"/>
    <x v="2"/>
    <x v="1"/>
    <x v="11"/>
  </r>
  <r>
    <x v="1"/>
    <x v="569"/>
    <x v="702"/>
    <x v="0"/>
    <x v="1"/>
    <x v="26"/>
    <x v="0"/>
    <x v="1"/>
    <x v="2"/>
    <x v="0"/>
    <x v="29"/>
    <x v="0"/>
    <x v="702"/>
    <s v="Yes"/>
    <x v="26"/>
    <x v="0"/>
    <x v="26"/>
    <x v="702"/>
    <x v="1"/>
    <x v="0"/>
    <x v="2"/>
    <x v="1"/>
    <x v="12"/>
  </r>
  <r>
    <x v="4"/>
    <x v="570"/>
    <x v="703"/>
    <x v="1"/>
    <x v="0"/>
    <x v="38"/>
    <x v="0"/>
    <x v="2"/>
    <x v="5"/>
    <x v="0"/>
    <x v="29"/>
    <x v="0"/>
    <x v="703"/>
    <s v="Yes"/>
    <x v="38"/>
    <x v="0"/>
    <x v="38"/>
    <x v="703"/>
    <x v="1"/>
    <x v="0"/>
    <x v="2"/>
    <x v="1"/>
    <x v="13"/>
  </r>
  <r>
    <x v="4"/>
    <x v="571"/>
    <x v="704"/>
    <x v="2"/>
    <x v="0"/>
    <x v="26"/>
    <x v="0"/>
    <x v="3"/>
    <x v="6"/>
    <x v="0"/>
    <x v="30"/>
    <x v="0"/>
    <x v="704"/>
    <s v="Yes"/>
    <x v="26"/>
    <x v="0"/>
    <x v="26"/>
    <x v="704"/>
    <x v="2"/>
    <x v="1"/>
    <x v="2"/>
    <x v="0"/>
    <x v="14"/>
  </r>
  <r>
    <x v="2"/>
    <x v="572"/>
    <x v="705"/>
    <x v="0"/>
    <x v="0"/>
    <x v="38"/>
    <x v="0"/>
    <x v="0"/>
    <x v="7"/>
    <x v="0"/>
    <x v="42"/>
    <x v="0"/>
    <x v="705"/>
    <s v="Yes"/>
    <x v="38"/>
    <x v="0"/>
    <x v="38"/>
    <x v="705"/>
    <x v="1"/>
    <x v="3"/>
    <x v="2"/>
    <x v="0"/>
    <x v="15"/>
  </r>
  <r>
    <x v="0"/>
    <x v="573"/>
    <x v="706"/>
    <x v="1"/>
    <x v="0"/>
    <x v="39"/>
    <x v="0"/>
    <x v="1"/>
    <x v="8"/>
    <x v="0"/>
    <x v="43"/>
    <x v="0"/>
    <x v="706"/>
    <s v="Yes"/>
    <x v="39"/>
    <x v="0"/>
    <x v="39"/>
    <x v="706"/>
    <x v="1"/>
    <x v="0"/>
    <x v="2"/>
    <x v="1"/>
    <x v="16"/>
  </r>
  <r>
    <x v="2"/>
    <x v="574"/>
    <x v="707"/>
    <x v="2"/>
    <x v="0"/>
    <x v="26"/>
    <x v="0"/>
    <x v="1"/>
    <x v="3"/>
    <x v="0"/>
    <x v="30"/>
    <x v="0"/>
    <x v="707"/>
    <s v="Yes"/>
    <x v="26"/>
    <x v="0"/>
    <x v="26"/>
    <x v="707"/>
    <x v="2"/>
    <x v="2"/>
    <x v="2"/>
    <x v="0"/>
    <x v="17"/>
  </r>
  <r>
    <x v="3"/>
    <x v="575"/>
    <x v="708"/>
    <x v="0"/>
    <x v="0"/>
    <x v="39"/>
    <x v="0"/>
    <x v="2"/>
    <x v="0"/>
    <x v="0"/>
    <x v="43"/>
    <x v="0"/>
    <x v="708"/>
    <s v="Yes"/>
    <x v="39"/>
    <x v="0"/>
    <x v="39"/>
    <x v="708"/>
    <x v="2"/>
    <x v="2"/>
    <x v="2"/>
    <x v="1"/>
    <x v="18"/>
  </r>
  <r>
    <x v="0"/>
    <x v="576"/>
    <x v="709"/>
    <x v="1"/>
    <x v="0"/>
    <x v="26"/>
    <x v="0"/>
    <x v="3"/>
    <x v="1"/>
    <x v="1"/>
    <x v="30"/>
    <x v="0"/>
    <x v="709"/>
    <s v="Yes"/>
    <x v="26"/>
    <x v="0"/>
    <x v="26"/>
    <x v="709"/>
    <x v="0"/>
    <x v="3"/>
    <x v="2"/>
    <x v="1"/>
    <x v="19"/>
  </r>
  <r>
    <x v="1"/>
    <x v="577"/>
    <x v="710"/>
    <x v="2"/>
    <x v="0"/>
    <x v="39"/>
    <x v="0"/>
    <x v="0"/>
    <x v="2"/>
    <x v="0"/>
    <x v="39"/>
    <x v="0"/>
    <x v="710"/>
    <s v="Yes"/>
    <x v="39"/>
    <x v="0"/>
    <x v="39"/>
    <x v="710"/>
    <x v="0"/>
    <x v="2"/>
    <x v="2"/>
    <x v="1"/>
    <x v="20"/>
  </r>
  <r>
    <x v="3"/>
    <x v="578"/>
    <x v="711"/>
    <x v="0"/>
    <x v="0"/>
    <x v="26"/>
    <x v="0"/>
    <x v="1"/>
    <x v="3"/>
    <x v="0"/>
    <x v="30"/>
    <x v="0"/>
    <x v="711"/>
    <s v="Yes"/>
    <x v="26"/>
    <x v="0"/>
    <x v="26"/>
    <x v="711"/>
    <x v="2"/>
    <x v="3"/>
    <x v="2"/>
    <x v="0"/>
    <x v="21"/>
  </r>
  <r>
    <x v="4"/>
    <x v="578"/>
    <x v="712"/>
    <x v="1"/>
    <x v="0"/>
    <x v="39"/>
    <x v="0"/>
    <x v="1"/>
    <x v="0"/>
    <x v="0"/>
    <x v="39"/>
    <x v="0"/>
    <x v="712"/>
    <s v="Yes"/>
    <x v="39"/>
    <x v="0"/>
    <x v="39"/>
    <x v="712"/>
    <x v="1"/>
    <x v="1"/>
    <x v="2"/>
    <x v="0"/>
    <x v="22"/>
  </r>
  <r>
    <x v="2"/>
    <x v="579"/>
    <x v="713"/>
    <x v="2"/>
    <x v="0"/>
    <x v="39"/>
    <x v="0"/>
    <x v="2"/>
    <x v="4"/>
    <x v="0"/>
    <x v="39"/>
    <x v="0"/>
    <x v="713"/>
    <s v="Yes"/>
    <x v="39"/>
    <x v="0"/>
    <x v="39"/>
    <x v="713"/>
    <x v="0"/>
    <x v="0"/>
    <x v="2"/>
    <x v="0"/>
    <x v="0"/>
  </r>
  <r>
    <x v="1"/>
    <x v="580"/>
    <x v="714"/>
    <x v="0"/>
    <x v="0"/>
    <x v="26"/>
    <x v="0"/>
    <x v="3"/>
    <x v="2"/>
    <x v="0"/>
    <x v="26"/>
    <x v="0"/>
    <x v="714"/>
    <s v="Yes"/>
    <x v="26"/>
    <x v="0"/>
    <x v="26"/>
    <x v="714"/>
    <x v="1"/>
    <x v="0"/>
    <x v="2"/>
    <x v="1"/>
    <x v="1"/>
  </r>
  <r>
    <x v="0"/>
    <x v="581"/>
    <x v="715"/>
    <x v="1"/>
    <x v="0"/>
    <x v="39"/>
    <x v="0"/>
    <x v="0"/>
    <x v="5"/>
    <x v="0"/>
    <x v="39"/>
    <x v="0"/>
    <x v="715"/>
    <s v="Yes"/>
    <x v="39"/>
    <x v="0"/>
    <x v="39"/>
    <x v="715"/>
    <x v="2"/>
    <x v="1"/>
    <x v="2"/>
    <x v="1"/>
    <x v="2"/>
  </r>
  <r>
    <x v="4"/>
    <x v="582"/>
    <x v="716"/>
    <x v="2"/>
    <x v="0"/>
    <x v="27"/>
    <x v="0"/>
    <x v="1"/>
    <x v="6"/>
    <x v="0"/>
    <x v="31"/>
    <x v="0"/>
    <x v="716"/>
    <s v="Yes"/>
    <x v="27"/>
    <x v="0"/>
    <x v="27"/>
    <x v="716"/>
    <x v="1"/>
    <x v="0"/>
    <x v="2"/>
    <x v="1"/>
    <x v="3"/>
  </r>
  <r>
    <x v="3"/>
    <x v="583"/>
    <x v="717"/>
    <x v="0"/>
    <x v="0"/>
    <x v="39"/>
    <x v="0"/>
    <x v="1"/>
    <x v="7"/>
    <x v="0"/>
    <x v="1"/>
    <x v="0"/>
    <x v="717"/>
    <s v="No"/>
    <x v="39"/>
    <x v="1"/>
    <x v="39"/>
    <x v="717"/>
    <x v="1"/>
    <x v="2"/>
    <x v="2"/>
    <x v="1"/>
    <x v="4"/>
  </r>
  <r>
    <x v="1"/>
    <x v="584"/>
    <x v="718"/>
    <x v="1"/>
    <x v="0"/>
    <x v="39"/>
    <x v="0"/>
    <x v="2"/>
    <x v="8"/>
    <x v="0"/>
    <x v="44"/>
    <x v="0"/>
    <x v="718"/>
    <s v="Yes"/>
    <x v="39"/>
    <x v="0"/>
    <x v="39"/>
    <x v="718"/>
    <x v="1"/>
    <x v="0"/>
    <x v="2"/>
    <x v="0"/>
    <x v="5"/>
  </r>
  <r>
    <x v="2"/>
    <x v="585"/>
    <x v="719"/>
    <x v="2"/>
    <x v="0"/>
    <x v="27"/>
    <x v="0"/>
    <x v="3"/>
    <x v="3"/>
    <x v="1"/>
    <x v="26"/>
    <x v="0"/>
    <x v="719"/>
    <s v="Yes"/>
    <x v="27"/>
    <x v="0"/>
    <x v="27"/>
    <x v="719"/>
    <x v="0"/>
    <x v="0"/>
    <x v="2"/>
    <x v="0"/>
    <x v="6"/>
  </r>
  <r>
    <x v="4"/>
    <x v="586"/>
    <x v="720"/>
    <x v="0"/>
    <x v="0"/>
    <x v="39"/>
    <x v="0"/>
    <x v="0"/>
    <x v="0"/>
    <x v="0"/>
    <x v="35"/>
    <x v="0"/>
    <x v="720"/>
    <s v="Yes"/>
    <x v="39"/>
    <x v="0"/>
    <x v="39"/>
    <x v="720"/>
    <x v="1"/>
    <x v="3"/>
    <x v="2"/>
    <x v="0"/>
    <x v="7"/>
  </r>
  <r>
    <x v="0"/>
    <x v="587"/>
    <x v="721"/>
    <x v="1"/>
    <x v="1"/>
    <x v="27"/>
    <x v="0"/>
    <x v="1"/>
    <x v="1"/>
    <x v="0"/>
    <x v="31"/>
    <x v="0"/>
    <x v="721"/>
    <s v="Yes"/>
    <x v="27"/>
    <x v="0"/>
    <x v="27"/>
    <x v="721"/>
    <x v="0"/>
    <x v="1"/>
    <x v="2"/>
    <x v="0"/>
    <x v="8"/>
  </r>
  <r>
    <x v="2"/>
    <x v="588"/>
    <x v="722"/>
    <x v="2"/>
    <x v="0"/>
    <x v="39"/>
    <x v="0"/>
    <x v="1"/>
    <x v="2"/>
    <x v="0"/>
    <x v="39"/>
    <x v="0"/>
    <x v="722"/>
    <s v="Yes"/>
    <x v="39"/>
    <x v="0"/>
    <x v="39"/>
    <x v="722"/>
    <x v="2"/>
    <x v="3"/>
    <x v="2"/>
    <x v="0"/>
    <x v="9"/>
  </r>
  <r>
    <x v="3"/>
    <x v="589"/>
    <x v="723"/>
    <x v="0"/>
    <x v="0"/>
    <x v="27"/>
    <x v="0"/>
    <x v="2"/>
    <x v="3"/>
    <x v="0"/>
    <x v="26"/>
    <x v="0"/>
    <x v="723"/>
    <s v="Yes"/>
    <x v="27"/>
    <x v="0"/>
    <x v="27"/>
    <x v="723"/>
    <x v="1"/>
    <x v="3"/>
    <x v="2"/>
    <x v="0"/>
    <x v="10"/>
  </r>
  <r>
    <x v="0"/>
    <x v="589"/>
    <x v="724"/>
    <x v="1"/>
    <x v="0"/>
    <x v="39"/>
    <x v="0"/>
    <x v="3"/>
    <x v="0"/>
    <x v="0"/>
    <x v="35"/>
    <x v="0"/>
    <x v="724"/>
    <s v="Yes"/>
    <x v="39"/>
    <x v="0"/>
    <x v="39"/>
    <x v="724"/>
    <x v="1"/>
    <x v="2"/>
    <x v="2"/>
    <x v="1"/>
    <x v="11"/>
  </r>
  <r>
    <x v="3"/>
    <x v="590"/>
    <x v="725"/>
    <x v="2"/>
    <x v="0"/>
    <x v="39"/>
    <x v="0"/>
    <x v="0"/>
    <x v="4"/>
    <x v="0"/>
    <x v="35"/>
    <x v="0"/>
    <x v="725"/>
    <s v="Yes"/>
    <x v="39"/>
    <x v="0"/>
    <x v="39"/>
    <x v="725"/>
    <x v="1"/>
    <x v="2"/>
    <x v="2"/>
    <x v="1"/>
    <x v="12"/>
  </r>
  <r>
    <x v="1"/>
    <x v="591"/>
    <x v="726"/>
    <x v="0"/>
    <x v="0"/>
    <x v="28"/>
    <x v="0"/>
    <x v="1"/>
    <x v="2"/>
    <x v="0"/>
    <x v="26"/>
    <x v="0"/>
    <x v="726"/>
    <s v="Yes"/>
    <x v="28"/>
    <x v="0"/>
    <x v="28"/>
    <x v="726"/>
    <x v="1"/>
    <x v="3"/>
    <x v="2"/>
    <x v="1"/>
    <x v="13"/>
  </r>
  <r>
    <x v="1"/>
    <x v="592"/>
    <x v="727"/>
    <x v="1"/>
    <x v="0"/>
    <x v="39"/>
    <x v="0"/>
    <x v="1"/>
    <x v="5"/>
    <x v="0"/>
    <x v="35"/>
    <x v="0"/>
    <x v="727"/>
    <s v="Yes"/>
    <x v="39"/>
    <x v="0"/>
    <x v="39"/>
    <x v="727"/>
    <x v="2"/>
    <x v="0"/>
    <x v="2"/>
    <x v="0"/>
    <x v="14"/>
  </r>
  <r>
    <x v="4"/>
    <x v="593"/>
    <x v="728"/>
    <x v="2"/>
    <x v="0"/>
    <x v="28"/>
    <x v="0"/>
    <x v="2"/>
    <x v="6"/>
    <x v="0"/>
    <x v="31"/>
    <x v="0"/>
    <x v="728"/>
    <s v="Yes"/>
    <x v="28"/>
    <x v="0"/>
    <x v="28"/>
    <x v="728"/>
    <x v="1"/>
    <x v="2"/>
    <x v="2"/>
    <x v="0"/>
    <x v="15"/>
  </r>
  <r>
    <x v="4"/>
    <x v="594"/>
    <x v="729"/>
    <x v="0"/>
    <x v="0"/>
    <x v="40"/>
    <x v="0"/>
    <x v="3"/>
    <x v="7"/>
    <x v="1"/>
    <x v="1"/>
    <x v="0"/>
    <x v="729"/>
    <s v="No"/>
    <x v="40"/>
    <x v="1"/>
    <x v="40"/>
    <x v="729"/>
    <x v="1"/>
    <x v="0"/>
    <x v="2"/>
    <x v="1"/>
    <x v="16"/>
  </r>
  <r>
    <x v="2"/>
    <x v="595"/>
    <x v="730"/>
    <x v="1"/>
    <x v="0"/>
    <x v="40"/>
    <x v="0"/>
    <x v="0"/>
    <x v="8"/>
    <x v="0"/>
    <x v="1"/>
    <x v="0"/>
    <x v="730"/>
    <s v="No"/>
    <x v="40"/>
    <x v="1"/>
    <x v="40"/>
    <x v="730"/>
    <x v="2"/>
    <x v="0"/>
    <x v="2"/>
    <x v="0"/>
    <x v="17"/>
  </r>
  <r>
    <x v="2"/>
    <x v="596"/>
    <x v="731"/>
    <x v="2"/>
    <x v="0"/>
    <x v="28"/>
    <x v="0"/>
    <x v="1"/>
    <x v="3"/>
    <x v="0"/>
    <x v="34"/>
    <x v="0"/>
    <x v="731"/>
    <s v="Yes"/>
    <x v="28"/>
    <x v="0"/>
    <x v="28"/>
    <x v="731"/>
    <x v="2"/>
    <x v="2"/>
    <x v="2"/>
    <x v="1"/>
    <x v="18"/>
  </r>
  <r>
    <x v="0"/>
    <x v="597"/>
    <x v="732"/>
    <x v="0"/>
    <x v="0"/>
    <x v="40"/>
    <x v="0"/>
    <x v="1"/>
    <x v="0"/>
    <x v="0"/>
    <x v="39"/>
    <x v="0"/>
    <x v="732"/>
    <s v="Yes"/>
    <x v="40"/>
    <x v="0"/>
    <x v="40"/>
    <x v="732"/>
    <x v="0"/>
    <x v="0"/>
    <x v="2"/>
    <x v="1"/>
    <x v="19"/>
  </r>
  <r>
    <x v="0"/>
    <x v="598"/>
    <x v="733"/>
    <x v="1"/>
    <x v="0"/>
    <x v="28"/>
    <x v="0"/>
    <x v="2"/>
    <x v="1"/>
    <x v="0"/>
    <x v="34"/>
    <x v="0"/>
    <x v="733"/>
    <s v="Yes"/>
    <x v="28"/>
    <x v="0"/>
    <x v="28"/>
    <x v="733"/>
    <x v="0"/>
    <x v="2"/>
    <x v="2"/>
    <x v="1"/>
    <x v="20"/>
  </r>
  <r>
    <x v="3"/>
    <x v="599"/>
    <x v="734"/>
    <x v="2"/>
    <x v="0"/>
    <x v="40"/>
    <x v="0"/>
    <x v="3"/>
    <x v="2"/>
    <x v="0"/>
    <x v="1"/>
    <x v="0"/>
    <x v="734"/>
    <s v="No"/>
    <x v="40"/>
    <x v="1"/>
    <x v="40"/>
    <x v="734"/>
    <x v="2"/>
    <x v="1"/>
    <x v="2"/>
    <x v="0"/>
    <x v="21"/>
  </r>
  <r>
    <x v="3"/>
    <x v="600"/>
    <x v="735"/>
    <x v="0"/>
    <x v="0"/>
    <x v="28"/>
    <x v="0"/>
    <x v="0"/>
    <x v="3"/>
    <x v="0"/>
    <x v="31"/>
    <x v="0"/>
    <x v="735"/>
    <s v="Yes"/>
    <x v="28"/>
    <x v="0"/>
    <x v="28"/>
    <x v="735"/>
    <x v="1"/>
    <x v="3"/>
    <x v="2"/>
    <x v="0"/>
    <x v="22"/>
  </r>
  <r>
    <x v="1"/>
    <x v="600"/>
    <x v="736"/>
    <x v="1"/>
    <x v="0"/>
    <x v="41"/>
    <x v="0"/>
    <x v="1"/>
    <x v="0"/>
    <x v="0"/>
    <x v="27"/>
    <x v="0"/>
    <x v="736"/>
    <s v="Yes"/>
    <x v="41"/>
    <x v="0"/>
    <x v="41"/>
    <x v="736"/>
    <x v="0"/>
    <x v="2"/>
    <x v="2"/>
    <x v="0"/>
    <x v="0"/>
  </r>
  <r>
    <x v="4"/>
    <x v="601"/>
    <x v="737"/>
    <x v="2"/>
    <x v="0"/>
    <x v="41"/>
    <x v="0"/>
    <x v="1"/>
    <x v="4"/>
    <x v="0"/>
    <x v="42"/>
    <x v="0"/>
    <x v="737"/>
    <s v="Yes"/>
    <x v="41"/>
    <x v="0"/>
    <x v="41"/>
    <x v="737"/>
    <x v="1"/>
    <x v="1"/>
    <x v="2"/>
    <x v="1"/>
    <x v="1"/>
  </r>
  <r>
    <x v="1"/>
    <x v="602"/>
    <x v="738"/>
    <x v="0"/>
    <x v="0"/>
    <x v="28"/>
    <x v="0"/>
    <x v="2"/>
    <x v="2"/>
    <x v="0"/>
    <x v="26"/>
    <x v="0"/>
    <x v="738"/>
    <s v="Yes"/>
    <x v="28"/>
    <x v="0"/>
    <x v="28"/>
    <x v="738"/>
    <x v="2"/>
    <x v="0"/>
    <x v="2"/>
    <x v="1"/>
    <x v="2"/>
  </r>
  <r>
    <x v="2"/>
    <x v="603"/>
    <x v="739"/>
    <x v="1"/>
    <x v="0"/>
    <x v="41"/>
    <x v="0"/>
    <x v="3"/>
    <x v="5"/>
    <x v="1"/>
    <x v="42"/>
    <x v="0"/>
    <x v="739"/>
    <s v="Yes"/>
    <x v="41"/>
    <x v="0"/>
    <x v="41"/>
    <x v="739"/>
    <x v="1"/>
    <x v="1"/>
    <x v="2"/>
    <x v="1"/>
    <x v="3"/>
  </r>
  <r>
    <x v="4"/>
    <x v="604"/>
    <x v="740"/>
    <x v="2"/>
    <x v="1"/>
    <x v="29"/>
    <x v="0"/>
    <x v="0"/>
    <x v="6"/>
    <x v="0"/>
    <x v="34"/>
    <x v="0"/>
    <x v="740"/>
    <s v="Yes"/>
    <x v="29"/>
    <x v="0"/>
    <x v="29"/>
    <x v="740"/>
    <x v="1"/>
    <x v="1"/>
    <x v="2"/>
    <x v="1"/>
    <x v="4"/>
  </r>
  <r>
    <x v="0"/>
    <x v="605"/>
    <x v="741"/>
    <x v="0"/>
    <x v="0"/>
    <x v="41"/>
    <x v="0"/>
    <x v="1"/>
    <x v="7"/>
    <x v="0"/>
    <x v="47"/>
    <x v="0"/>
    <x v="741"/>
    <s v="Yes"/>
    <x v="41"/>
    <x v="0"/>
    <x v="41"/>
    <x v="741"/>
    <x v="1"/>
    <x v="1"/>
    <x v="2"/>
    <x v="0"/>
    <x v="5"/>
  </r>
  <r>
    <x v="3"/>
    <x v="606"/>
    <x v="742"/>
    <x v="1"/>
    <x v="0"/>
    <x v="41"/>
    <x v="0"/>
    <x v="1"/>
    <x v="8"/>
    <x v="0"/>
    <x v="46"/>
    <x v="0"/>
    <x v="742"/>
    <s v="Yes"/>
    <x v="41"/>
    <x v="0"/>
    <x v="41"/>
    <x v="742"/>
    <x v="0"/>
    <x v="1"/>
    <x v="2"/>
    <x v="0"/>
    <x v="6"/>
  </r>
  <r>
    <x v="2"/>
    <x v="607"/>
    <x v="743"/>
    <x v="2"/>
    <x v="0"/>
    <x v="29"/>
    <x v="0"/>
    <x v="2"/>
    <x v="3"/>
    <x v="0"/>
    <x v="37"/>
    <x v="0"/>
    <x v="743"/>
    <s v="Yes"/>
    <x v="29"/>
    <x v="0"/>
    <x v="29"/>
    <x v="743"/>
    <x v="1"/>
    <x v="2"/>
    <x v="2"/>
    <x v="0"/>
    <x v="7"/>
  </r>
  <r>
    <x v="1"/>
    <x v="608"/>
    <x v="744"/>
    <x v="0"/>
    <x v="0"/>
    <x v="41"/>
    <x v="0"/>
    <x v="3"/>
    <x v="0"/>
    <x v="0"/>
    <x v="46"/>
    <x v="0"/>
    <x v="744"/>
    <s v="Yes"/>
    <x v="41"/>
    <x v="0"/>
    <x v="41"/>
    <x v="744"/>
    <x v="0"/>
    <x v="3"/>
    <x v="2"/>
    <x v="0"/>
    <x v="8"/>
  </r>
  <r>
    <x v="0"/>
    <x v="609"/>
    <x v="745"/>
    <x v="1"/>
    <x v="0"/>
    <x v="29"/>
    <x v="0"/>
    <x v="0"/>
    <x v="1"/>
    <x v="0"/>
    <x v="26"/>
    <x v="0"/>
    <x v="745"/>
    <s v="Yes"/>
    <x v="29"/>
    <x v="0"/>
    <x v="29"/>
    <x v="745"/>
    <x v="2"/>
    <x v="3"/>
    <x v="2"/>
    <x v="0"/>
    <x v="9"/>
  </r>
  <r>
    <x v="4"/>
    <x v="610"/>
    <x v="746"/>
    <x v="2"/>
    <x v="0"/>
    <x v="42"/>
    <x v="0"/>
    <x v="1"/>
    <x v="2"/>
    <x v="0"/>
    <x v="49"/>
    <x v="0"/>
    <x v="746"/>
    <s v="Yes"/>
    <x v="42"/>
    <x v="0"/>
    <x v="42"/>
    <x v="746"/>
    <x v="1"/>
    <x v="3"/>
    <x v="2"/>
    <x v="0"/>
    <x v="10"/>
  </r>
  <r>
    <x v="0"/>
    <x v="611"/>
    <x v="747"/>
    <x v="0"/>
    <x v="0"/>
    <x v="30"/>
    <x v="0"/>
    <x v="1"/>
    <x v="3"/>
    <x v="0"/>
    <x v="39"/>
    <x v="0"/>
    <x v="747"/>
    <s v="Yes"/>
    <x v="30"/>
    <x v="0"/>
    <x v="30"/>
    <x v="747"/>
    <x v="1"/>
    <x v="3"/>
    <x v="2"/>
    <x v="1"/>
    <x v="11"/>
  </r>
  <r>
    <x v="2"/>
    <x v="611"/>
    <x v="748"/>
    <x v="1"/>
    <x v="0"/>
    <x v="42"/>
    <x v="0"/>
    <x v="2"/>
    <x v="0"/>
    <x v="0"/>
    <x v="42"/>
    <x v="0"/>
    <x v="748"/>
    <s v="Yes"/>
    <x v="42"/>
    <x v="0"/>
    <x v="42"/>
    <x v="748"/>
    <x v="1"/>
    <x v="0"/>
    <x v="2"/>
    <x v="1"/>
    <x v="12"/>
  </r>
  <r>
    <x v="0"/>
    <x v="612"/>
    <x v="749"/>
    <x v="2"/>
    <x v="0"/>
    <x v="42"/>
    <x v="0"/>
    <x v="3"/>
    <x v="4"/>
    <x v="1"/>
    <x v="42"/>
    <x v="0"/>
    <x v="749"/>
    <s v="Yes"/>
    <x v="42"/>
    <x v="0"/>
    <x v="42"/>
    <x v="749"/>
    <x v="1"/>
    <x v="0"/>
    <x v="2"/>
    <x v="1"/>
    <x v="13"/>
  </r>
  <r>
    <x v="3"/>
    <x v="613"/>
    <x v="750"/>
    <x v="0"/>
    <x v="0"/>
    <x v="30"/>
    <x v="0"/>
    <x v="0"/>
    <x v="2"/>
    <x v="0"/>
    <x v="37"/>
    <x v="0"/>
    <x v="750"/>
    <s v="Yes"/>
    <x v="30"/>
    <x v="0"/>
    <x v="30"/>
    <x v="750"/>
    <x v="2"/>
    <x v="1"/>
    <x v="2"/>
    <x v="0"/>
    <x v="14"/>
  </r>
  <r>
    <x v="3"/>
    <x v="614"/>
    <x v="751"/>
    <x v="1"/>
    <x v="0"/>
    <x v="42"/>
    <x v="0"/>
    <x v="1"/>
    <x v="5"/>
    <x v="0"/>
    <x v="42"/>
    <x v="0"/>
    <x v="751"/>
    <s v="Yes"/>
    <x v="42"/>
    <x v="0"/>
    <x v="42"/>
    <x v="751"/>
    <x v="1"/>
    <x v="1"/>
    <x v="2"/>
    <x v="0"/>
    <x v="15"/>
  </r>
  <r>
    <x v="1"/>
    <x v="615"/>
    <x v="752"/>
    <x v="2"/>
    <x v="0"/>
    <x v="30"/>
    <x v="0"/>
    <x v="1"/>
    <x v="6"/>
    <x v="0"/>
    <x v="37"/>
    <x v="0"/>
    <x v="752"/>
    <s v="Yes"/>
    <x v="30"/>
    <x v="0"/>
    <x v="30"/>
    <x v="752"/>
    <x v="1"/>
    <x v="1"/>
    <x v="2"/>
    <x v="1"/>
    <x v="16"/>
  </r>
  <r>
    <x v="1"/>
    <x v="616"/>
    <x v="753"/>
    <x v="0"/>
    <x v="0"/>
    <x v="42"/>
    <x v="0"/>
    <x v="2"/>
    <x v="7"/>
    <x v="0"/>
    <x v="42"/>
    <x v="0"/>
    <x v="753"/>
    <s v="Yes"/>
    <x v="42"/>
    <x v="0"/>
    <x v="42"/>
    <x v="753"/>
    <x v="2"/>
    <x v="0"/>
    <x v="2"/>
    <x v="0"/>
    <x v="17"/>
  </r>
  <r>
    <x v="4"/>
    <x v="617"/>
    <x v="754"/>
    <x v="1"/>
    <x v="0"/>
    <x v="42"/>
    <x v="0"/>
    <x v="3"/>
    <x v="8"/>
    <x v="0"/>
    <x v="39"/>
    <x v="0"/>
    <x v="754"/>
    <s v="Yes"/>
    <x v="42"/>
    <x v="0"/>
    <x v="42"/>
    <x v="754"/>
    <x v="2"/>
    <x v="3"/>
    <x v="2"/>
    <x v="1"/>
    <x v="18"/>
  </r>
  <r>
    <x v="4"/>
    <x v="618"/>
    <x v="755"/>
    <x v="2"/>
    <x v="0"/>
    <x v="30"/>
    <x v="0"/>
    <x v="0"/>
    <x v="3"/>
    <x v="0"/>
    <x v="37"/>
    <x v="0"/>
    <x v="755"/>
    <s v="Yes"/>
    <x v="30"/>
    <x v="0"/>
    <x v="30"/>
    <x v="755"/>
    <x v="0"/>
    <x v="1"/>
    <x v="2"/>
    <x v="1"/>
    <x v="19"/>
  </r>
  <r>
    <x v="2"/>
    <x v="619"/>
    <x v="756"/>
    <x v="0"/>
    <x v="0"/>
    <x v="42"/>
    <x v="0"/>
    <x v="1"/>
    <x v="0"/>
    <x v="0"/>
    <x v="48"/>
    <x v="0"/>
    <x v="756"/>
    <s v="Yes"/>
    <x v="42"/>
    <x v="0"/>
    <x v="42"/>
    <x v="756"/>
    <x v="0"/>
    <x v="2"/>
    <x v="2"/>
    <x v="1"/>
    <x v="20"/>
  </r>
  <r>
    <x v="3"/>
    <x v="620"/>
    <x v="757"/>
    <x v="1"/>
    <x v="0"/>
    <x v="31"/>
    <x v="0"/>
    <x v="1"/>
    <x v="1"/>
    <x v="0"/>
    <x v="34"/>
    <x v="0"/>
    <x v="757"/>
    <s v="Yes"/>
    <x v="31"/>
    <x v="0"/>
    <x v="31"/>
    <x v="757"/>
    <x v="2"/>
    <x v="0"/>
    <x v="2"/>
    <x v="0"/>
    <x v="21"/>
  </r>
  <r>
    <x v="0"/>
    <x v="621"/>
    <x v="758"/>
    <x v="2"/>
    <x v="0"/>
    <x v="42"/>
    <x v="0"/>
    <x v="2"/>
    <x v="2"/>
    <x v="0"/>
    <x v="27"/>
    <x v="0"/>
    <x v="758"/>
    <s v="Yes"/>
    <x v="42"/>
    <x v="0"/>
    <x v="42"/>
    <x v="758"/>
    <x v="1"/>
    <x v="3"/>
    <x v="2"/>
    <x v="0"/>
    <x v="22"/>
  </r>
  <r>
    <x v="1"/>
    <x v="622"/>
    <x v="759"/>
    <x v="0"/>
    <x v="1"/>
    <x v="31"/>
    <x v="0"/>
    <x v="3"/>
    <x v="3"/>
    <x v="1"/>
    <x v="37"/>
    <x v="0"/>
    <x v="759"/>
    <s v="Yes"/>
    <x v="31"/>
    <x v="0"/>
    <x v="31"/>
    <x v="759"/>
    <x v="0"/>
    <x v="2"/>
    <x v="2"/>
    <x v="0"/>
    <x v="0"/>
  </r>
  <r>
    <x v="3"/>
    <x v="622"/>
    <x v="760"/>
    <x v="1"/>
    <x v="0"/>
    <x v="42"/>
    <x v="0"/>
    <x v="0"/>
    <x v="0"/>
    <x v="0"/>
    <x v="46"/>
    <x v="0"/>
    <x v="760"/>
    <s v="Yes"/>
    <x v="42"/>
    <x v="0"/>
    <x v="42"/>
    <x v="760"/>
    <x v="1"/>
    <x v="1"/>
    <x v="2"/>
    <x v="1"/>
    <x v="1"/>
  </r>
  <r>
    <x v="1"/>
    <x v="623"/>
    <x v="761"/>
    <x v="2"/>
    <x v="0"/>
    <x v="43"/>
    <x v="0"/>
    <x v="1"/>
    <x v="4"/>
    <x v="0"/>
    <x v="11"/>
    <x v="0"/>
    <x v="761"/>
    <s v="Yes"/>
    <x v="43"/>
    <x v="0"/>
    <x v="43"/>
    <x v="761"/>
    <x v="2"/>
    <x v="3"/>
    <x v="2"/>
    <x v="1"/>
    <x v="2"/>
  </r>
  <r>
    <x v="4"/>
    <x v="624"/>
    <x v="762"/>
    <x v="0"/>
    <x v="0"/>
    <x v="31"/>
    <x v="0"/>
    <x v="1"/>
    <x v="2"/>
    <x v="0"/>
    <x v="37"/>
    <x v="0"/>
    <x v="762"/>
    <s v="Yes"/>
    <x v="31"/>
    <x v="0"/>
    <x v="31"/>
    <x v="762"/>
    <x v="1"/>
    <x v="0"/>
    <x v="2"/>
    <x v="1"/>
    <x v="3"/>
  </r>
  <r>
    <x v="4"/>
    <x v="625"/>
    <x v="763"/>
    <x v="1"/>
    <x v="0"/>
    <x v="43"/>
    <x v="0"/>
    <x v="2"/>
    <x v="5"/>
    <x v="0"/>
    <x v="44"/>
    <x v="0"/>
    <x v="763"/>
    <s v="Yes"/>
    <x v="43"/>
    <x v="0"/>
    <x v="43"/>
    <x v="763"/>
    <x v="1"/>
    <x v="1"/>
    <x v="2"/>
    <x v="1"/>
    <x v="4"/>
  </r>
  <r>
    <x v="2"/>
    <x v="626"/>
    <x v="764"/>
    <x v="2"/>
    <x v="0"/>
    <x v="32"/>
    <x v="0"/>
    <x v="3"/>
    <x v="6"/>
    <x v="0"/>
    <x v="37"/>
    <x v="0"/>
    <x v="764"/>
    <s v="Yes"/>
    <x v="32"/>
    <x v="0"/>
    <x v="32"/>
    <x v="764"/>
    <x v="1"/>
    <x v="0"/>
    <x v="2"/>
    <x v="0"/>
    <x v="5"/>
  </r>
  <r>
    <x v="2"/>
    <x v="627"/>
    <x v="765"/>
    <x v="0"/>
    <x v="0"/>
    <x v="43"/>
    <x v="0"/>
    <x v="0"/>
    <x v="7"/>
    <x v="0"/>
    <x v="39"/>
    <x v="0"/>
    <x v="765"/>
    <s v="Yes"/>
    <x v="43"/>
    <x v="0"/>
    <x v="43"/>
    <x v="765"/>
    <x v="0"/>
    <x v="1"/>
    <x v="2"/>
    <x v="0"/>
    <x v="6"/>
  </r>
  <r>
    <x v="0"/>
    <x v="628"/>
    <x v="766"/>
    <x v="1"/>
    <x v="0"/>
    <x v="43"/>
    <x v="0"/>
    <x v="1"/>
    <x v="8"/>
    <x v="0"/>
    <x v="27"/>
    <x v="0"/>
    <x v="766"/>
    <s v="Yes"/>
    <x v="43"/>
    <x v="0"/>
    <x v="43"/>
    <x v="766"/>
    <x v="1"/>
    <x v="0"/>
    <x v="2"/>
    <x v="0"/>
    <x v="7"/>
  </r>
  <r>
    <x v="0"/>
    <x v="629"/>
    <x v="767"/>
    <x v="2"/>
    <x v="0"/>
    <x v="32"/>
    <x v="0"/>
    <x v="1"/>
    <x v="3"/>
    <x v="0"/>
    <x v="37"/>
    <x v="0"/>
    <x v="767"/>
    <s v="Yes"/>
    <x v="32"/>
    <x v="0"/>
    <x v="32"/>
    <x v="767"/>
    <x v="0"/>
    <x v="2"/>
    <x v="2"/>
    <x v="0"/>
    <x v="8"/>
  </r>
  <r>
    <x v="3"/>
    <x v="630"/>
    <x v="768"/>
    <x v="0"/>
    <x v="0"/>
    <x v="43"/>
    <x v="0"/>
    <x v="2"/>
    <x v="0"/>
    <x v="0"/>
    <x v="46"/>
    <x v="0"/>
    <x v="768"/>
    <s v="Yes"/>
    <x v="43"/>
    <x v="0"/>
    <x v="43"/>
    <x v="768"/>
    <x v="2"/>
    <x v="3"/>
    <x v="2"/>
    <x v="0"/>
    <x v="9"/>
  </r>
  <r>
    <x v="3"/>
    <x v="631"/>
    <x v="769"/>
    <x v="1"/>
    <x v="0"/>
    <x v="32"/>
    <x v="0"/>
    <x v="3"/>
    <x v="1"/>
    <x v="1"/>
    <x v="34"/>
    <x v="0"/>
    <x v="769"/>
    <s v="Yes"/>
    <x v="32"/>
    <x v="0"/>
    <x v="32"/>
    <x v="769"/>
    <x v="1"/>
    <x v="0"/>
    <x v="2"/>
    <x v="0"/>
    <x v="10"/>
  </r>
  <r>
    <x v="1"/>
    <x v="632"/>
    <x v="770"/>
    <x v="2"/>
    <x v="0"/>
    <x v="44"/>
    <x v="0"/>
    <x v="0"/>
    <x v="2"/>
    <x v="0"/>
    <x v="11"/>
    <x v="0"/>
    <x v="770"/>
    <s v="Yes"/>
    <x v="44"/>
    <x v="0"/>
    <x v="44"/>
    <x v="770"/>
    <x v="1"/>
    <x v="1"/>
    <x v="2"/>
    <x v="1"/>
    <x v="11"/>
  </r>
  <r>
    <x v="1"/>
    <x v="633"/>
    <x v="771"/>
    <x v="0"/>
    <x v="0"/>
    <x v="32"/>
    <x v="0"/>
    <x v="1"/>
    <x v="3"/>
    <x v="0"/>
    <x v="38"/>
    <x v="0"/>
    <x v="771"/>
    <s v="Yes"/>
    <x v="32"/>
    <x v="0"/>
    <x v="32"/>
    <x v="771"/>
    <x v="1"/>
    <x v="0"/>
    <x v="2"/>
    <x v="1"/>
    <x v="12"/>
  </r>
  <r>
    <x v="4"/>
    <x v="633"/>
    <x v="772"/>
    <x v="1"/>
    <x v="0"/>
    <x v="44"/>
    <x v="0"/>
    <x v="1"/>
    <x v="0"/>
    <x v="0"/>
    <x v="44"/>
    <x v="0"/>
    <x v="772"/>
    <s v="Yes"/>
    <x v="44"/>
    <x v="0"/>
    <x v="44"/>
    <x v="772"/>
    <x v="1"/>
    <x v="3"/>
    <x v="2"/>
    <x v="1"/>
    <x v="13"/>
  </r>
  <r>
    <x v="2"/>
    <x v="634"/>
    <x v="773"/>
    <x v="2"/>
    <x v="0"/>
    <x v="44"/>
    <x v="0"/>
    <x v="2"/>
    <x v="4"/>
    <x v="0"/>
    <x v="11"/>
    <x v="0"/>
    <x v="773"/>
    <s v="Yes"/>
    <x v="44"/>
    <x v="0"/>
    <x v="44"/>
    <x v="773"/>
    <x v="2"/>
    <x v="2"/>
    <x v="2"/>
    <x v="0"/>
    <x v="14"/>
  </r>
  <r>
    <x v="4"/>
    <x v="635"/>
    <x v="774"/>
    <x v="0"/>
    <x v="0"/>
    <x v="32"/>
    <x v="0"/>
    <x v="3"/>
    <x v="2"/>
    <x v="0"/>
    <x v="37"/>
    <x v="0"/>
    <x v="774"/>
    <s v="Yes"/>
    <x v="32"/>
    <x v="0"/>
    <x v="32"/>
    <x v="774"/>
    <x v="1"/>
    <x v="0"/>
    <x v="2"/>
    <x v="0"/>
    <x v="15"/>
  </r>
  <r>
    <x v="0"/>
    <x v="636"/>
    <x v="775"/>
    <x v="1"/>
    <x v="0"/>
    <x v="44"/>
    <x v="0"/>
    <x v="0"/>
    <x v="5"/>
    <x v="0"/>
    <x v="27"/>
    <x v="0"/>
    <x v="775"/>
    <s v="Yes"/>
    <x v="44"/>
    <x v="0"/>
    <x v="44"/>
    <x v="775"/>
    <x v="1"/>
    <x v="3"/>
    <x v="2"/>
    <x v="1"/>
    <x v="16"/>
  </r>
  <r>
    <x v="2"/>
    <x v="637"/>
    <x v="776"/>
    <x v="2"/>
    <x v="0"/>
    <x v="32"/>
    <x v="0"/>
    <x v="1"/>
    <x v="6"/>
    <x v="0"/>
    <x v="37"/>
    <x v="0"/>
    <x v="776"/>
    <s v="Yes"/>
    <x v="32"/>
    <x v="0"/>
    <x v="32"/>
    <x v="776"/>
    <x v="2"/>
    <x v="1"/>
    <x v="2"/>
    <x v="0"/>
    <x v="17"/>
  </r>
  <r>
    <x v="3"/>
    <x v="638"/>
    <x v="777"/>
    <x v="0"/>
    <x v="0"/>
    <x v="44"/>
    <x v="0"/>
    <x v="1"/>
    <x v="7"/>
    <x v="0"/>
    <x v="44"/>
    <x v="0"/>
    <x v="777"/>
    <s v="Yes"/>
    <x v="44"/>
    <x v="0"/>
    <x v="44"/>
    <x v="777"/>
    <x v="2"/>
    <x v="3"/>
    <x v="2"/>
    <x v="1"/>
    <x v="18"/>
  </r>
  <r>
    <x v="1"/>
    <x v="639"/>
    <x v="778"/>
    <x v="1"/>
    <x v="1"/>
    <x v="45"/>
    <x v="0"/>
    <x v="2"/>
    <x v="8"/>
    <x v="0"/>
    <x v="49"/>
    <x v="0"/>
    <x v="778"/>
    <s v="Yes"/>
    <x v="45"/>
    <x v="0"/>
    <x v="45"/>
    <x v="778"/>
    <x v="0"/>
    <x v="1"/>
    <x v="2"/>
    <x v="1"/>
    <x v="19"/>
  </r>
  <r>
    <x v="0"/>
    <x v="640"/>
    <x v="779"/>
    <x v="2"/>
    <x v="0"/>
    <x v="33"/>
    <x v="0"/>
    <x v="3"/>
    <x v="3"/>
    <x v="1"/>
    <x v="28"/>
    <x v="0"/>
    <x v="779"/>
    <s v="Yes"/>
    <x v="33"/>
    <x v="0"/>
    <x v="33"/>
    <x v="779"/>
    <x v="0"/>
    <x v="3"/>
    <x v="2"/>
    <x v="1"/>
    <x v="20"/>
  </r>
  <r>
    <x v="4"/>
    <x v="641"/>
    <x v="780"/>
    <x v="0"/>
    <x v="0"/>
    <x v="45"/>
    <x v="0"/>
    <x v="0"/>
    <x v="0"/>
    <x v="0"/>
    <x v="11"/>
    <x v="0"/>
    <x v="780"/>
    <s v="Yes"/>
    <x v="45"/>
    <x v="0"/>
    <x v="45"/>
    <x v="780"/>
    <x v="2"/>
    <x v="1"/>
    <x v="2"/>
    <x v="0"/>
    <x v="21"/>
  </r>
  <r>
    <x v="3"/>
    <x v="642"/>
    <x v="781"/>
    <x v="1"/>
    <x v="0"/>
    <x v="33"/>
    <x v="0"/>
    <x v="1"/>
    <x v="1"/>
    <x v="0"/>
    <x v="39"/>
    <x v="0"/>
    <x v="781"/>
    <s v="Yes"/>
    <x v="33"/>
    <x v="0"/>
    <x v="33"/>
    <x v="781"/>
    <x v="1"/>
    <x v="2"/>
    <x v="2"/>
    <x v="0"/>
    <x v="22"/>
  </r>
  <r>
    <x v="2"/>
    <x v="643"/>
    <x v="782"/>
    <x v="2"/>
    <x v="0"/>
    <x v="45"/>
    <x v="0"/>
    <x v="1"/>
    <x v="2"/>
    <x v="0"/>
    <x v="51"/>
    <x v="0"/>
    <x v="782"/>
    <s v="Yes"/>
    <x v="45"/>
    <x v="0"/>
    <x v="45"/>
    <x v="782"/>
    <x v="0"/>
    <x v="0"/>
    <x v="2"/>
    <x v="0"/>
    <x v="0"/>
  </r>
  <r>
    <x v="1"/>
    <x v="644"/>
    <x v="783"/>
    <x v="0"/>
    <x v="0"/>
    <x v="33"/>
    <x v="0"/>
    <x v="2"/>
    <x v="3"/>
    <x v="0"/>
    <x v="37"/>
    <x v="0"/>
    <x v="783"/>
    <s v="Yes"/>
    <x v="33"/>
    <x v="0"/>
    <x v="33"/>
    <x v="783"/>
    <x v="1"/>
    <x v="3"/>
    <x v="2"/>
    <x v="1"/>
    <x v="1"/>
  </r>
  <r>
    <x v="0"/>
    <x v="644"/>
    <x v="784"/>
    <x v="1"/>
    <x v="0"/>
    <x v="45"/>
    <x v="0"/>
    <x v="3"/>
    <x v="0"/>
    <x v="0"/>
    <x v="51"/>
    <x v="0"/>
    <x v="784"/>
    <s v="Yes"/>
    <x v="45"/>
    <x v="0"/>
    <x v="45"/>
    <x v="784"/>
    <x v="2"/>
    <x v="1"/>
    <x v="2"/>
    <x v="1"/>
    <x v="2"/>
  </r>
  <r>
    <x v="3"/>
    <x v="645"/>
    <x v="785"/>
    <x v="2"/>
    <x v="0"/>
    <x v="45"/>
    <x v="0"/>
    <x v="0"/>
    <x v="4"/>
    <x v="0"/>
    <x v="51"/>
    <x v="0"/>
    <x v="785"/>
    <s v="Yes"/>
    <x v="45"/>
    <x v="0"/>
    <x v="45"/>
    <x v="785"/>
    <x v="1"/>
    <x v="0"/>
    <x v="2"/>
    <x v="1"/>
    <x v="3"/>
  </r>
  <r>
    <x v="4"/>
    <x v="646"/>
    <x v="786"/>
    <x v="0"/>
    <x v="0"/>
    <x v="33"/>
    <x v="0"/>
    <x v="1"/>
    <x v="2"/>
    <x v="0"/>
    <x v="37"/>
    <x v="0"/>
    <x v="786"/>
    <s v="Yes"/>
    <x v="33"/>
    <x v="0"/>
    <x v="33"/>
    <x v="786"/>
    <x v="1"/>
    <x v="1"/>
    <x v="2"/>
    <x v="1"/>
    <x v="4"/>
  </r>
  <r>
    <x v="1"/>
    <x v="647"/>
    <x v="787"/>
    <x v="1"/>
    <x v="0"/>
    <x v="45"/>
    <x v="0"/>
    <x v="1"/>
    <x v="5"/>
    <x v="0"/>
    <x v="48"/>
    <x v="0"/>
    <x v="787"/>
    <s v="Yes"/>
    <x v="45"/>
    <x v="0"/>
    <x v="45"/>
    <x v="787"/>
    <x v="1"/>
    <x v="2"/>
    <x v="2"/>
    <x v="0"/>
    <x v="5"/>
  </r>
  <r>
    <x v="2"/>
    <x v="648"/>
    <x v="788"/>
    <x v="2"/>
    <x v="0"/>
    <x v="33"/>
    <x v="0"/>
    <x v="2"/>
    <x v="6"/>
    <x v="0"/>
    <x v="37"/>
    <x v="0"/>
    <x v="788"/>
    <s v="Yes"/>
    <x v="33"/>
    <x v="0"/>
    <x v="33"/>
    <x v="788"/>
    <x v="0"/>
    <x v="2"/>
    <x v="2"/>
    <x v="0"/>
    <x v="6"/>
  </r>
  <r>
    <x v="4"/>
    <x v="649"/>
    <x v="789"/>
    <x v="0"/>
    <x v="0"/>
    <x v="45"/>
    <x v="0"/>
    <x v="3"/>
    <x v="7"/>
    <x v="1"/>
    <x v="40"/>
    <x v="0"/>
    <x v="789"/>
    <s v="Yes"/>
    <x v="45"/>
    <x v="0"/>
    <x v="45"/>
    <x v="789"/>
    <x v="1"/>
    <x v="1"/>
    <x v="2"/>
    <x v="0"/>
    <x v="7"/>
  </r>
  <r>
    <x v="2"/>
    <x v="650"/>
    <x v="790"/>
    <x v="1"/>
    <x v="0"/>
    <x v="45"/>
    <x v="0"/>
    <x v="0"/>
    <x v="8"/>
    <x v="0"/>
    <x v="48"/>
    <x v="0"/>
    <x v="790"/>
    <s v="Yes"/>
    <x v="45"/>
    <x v="0"/>
    <x v="45"/>
    <x v="790"/>
    <x v="0"/>
    <x v="0"/>
    <x v="2"/>
    <x v="0"/>
    <x v="8"/>
  </r>
  <r>
    <x v="0"/>
    <x v="651"/>
    <x v="791"/>
    <x v="2"/>
    <x v="0"/>
    <x v="33"/>
    <x v="0"/>
    <x v="1"/>
    <x v="3"/>
    <x v="0"/>
    <x v="37"/>
    <x v="0"/>
    <x v="791"/>
    <s v="Yes"/>
    <x v="33"/>
    <x v="0"/>
    <x v="33"/>
    <x v="791"/>
    <x v="2"/>
    <x v="3"/>
    <x v="2"/>
    <x v="0"/>
    <x v="9"/>
  </r>
  <r>
    <x v="0"/>
    <x v="652"/>
    <x v="792"/>
    <x v="0"/>
    <x v="0"/>
    <x v="45"/>
    <x v="0"/>
    <x v="1"/>
    <x v="0"/>
    <x v="0"/>
    <x v="48"/>
    <x v="0"/>
    <x v="792"/>
    <s v="Yes"/>
    <x v="45"/>
    <x v="0"/>
    <x v="45"/>
    <x v="792"/>
    <x v="1"/>
    <x v="2"/>
    <x v="2"/>
    <x v="0"/>
    <x v="10"/>
  </r>
  <r>
    <x v="3"/>
    <x v="653"/>
    <x v="793"/>
    <x v="1"/>
    <x v="0"/>
    <x v="33"/>
    <x v="0"/>
    <x v="2"/>
    <x v="1"/>
    <x v="0"/>
    <x v="37"/>
    <x v="0"/>
    <x v="793"/>
    <s v="Yes"/>
    <x v="33"/>
    <x v="0"/>
    <x v="33"/>
    <x v="793"/>
    <x v="1"/>
    <x v="0"/>
    <x v="2"/>
    <x v="1"/>
    <x v="11"/>
  </r>
  <r>
    <x v="3"/>
    <x v="654"/>
    <x v="794"/>
    <x v="2"/>
    <x v="0"/>
    <x v="45"/>
    <x v="0"/>
    <x v="3"/>
    <x v="2"/>
    <x v="0"/>
    <x v="48"/>
    <x v="0"/>
    <x v="794"/>
    <s v="Yes"/>
    <x v="45"/>
    <x v="0"/>
    <x v="45"/>
    <x v="794"/>
    <x v="1"/>
    <x v="3"/>
    <x v="2"/>
    <x v="1"/>
    <x v="12"/>
  </r>
  <r>
    <x v="1"/>
    <x v="655"/>
    <x v="795"/>
    <x v="0"/>
    <x v="0"/>
    <x v="33"/>
    <x v="0"/>
    <x v="0"/>
    <x v="3"/>
    <x v="0"/>
    <x v="37"/>
    <x v="0"/>
    <x v="795"/>
    <s v="Yes"/>
    <x v="33"/>
    <x v="0"/>
    <x v="33"/>
    <x v="795"/>
    <x v="1"/>
    <x v="1"/>
    <x v="2"/>
    <x v="1"/>
    <x v="13"/>
  </r>
  <r>
    <x v="1"/>
    <x v="655"/>
    <x v="796"/>
    <x v="1"/>
    <x v="0"/>
    <x v="45"/>
    <x v="0"/>
    <x v="1"/>
    <x v="0"/>
    <x v="0"/>
    <x v="48"/>
    <x v="0"/>
    <x v="796"/>
    <s v="Yes"/>
    <x v="45"/>
    <x v="0"/>
    <x v="45"/>
    <x v="796"/>
    <x v="2"/>
    <x v="0"/>
    <x v="2"/>
    <x v="0"/>
    <x v="14"/>
  </r>
  <r>
    <x v="4"/>
    <x v="656"/>
    <x v="797"/>
    <x v="2"/>
    <x v="1"/>
    <x v="45"/>
    <x v="0"/>
    <x v="1"/>
    <x v="4"/>
    <x v="0"/>
    <x v="52"/>
    <x v="0"/>
    <x v="797"/>
    <s v="Yes"/>
    <x v="45"/>
    <x v="0"/>
    <x v="45"/>
    <x v="797"/>
    <x v="1"/>
    <x v="3"/>
    <x v="2"/>
    <x v="0"/>
    <x v="15"/>
  </r>
  <r>
    <x v="4"/>
    <x v="657"/>
    <x v="798"/>
    <x v="0"/>
    <x v="0"/>
    <x v="34"/>
    <x v="0"/>
    <x v="2"/>
    <x v="2"/>
    <x v="0"/>
    <x v="43"/>
    <x v="0"/>
    <x v="798"/>
    <s v="Yes"/>
    <x v="34"/>
    <x v="0"/>
    <x v="34"/>
    <x v="798"/>
    <x v="1"/>
    <x v="1"/>
    <x v="2"/>
    <x v="1"/>
    <x v="16"/>
  </r>
  <r>
    <x v="2"/>
    <x v="658"/>
    <x v="799"/>
    <x v="1"/>
    <x v="0"/>
    <x v="46"/>
    <x v="0"/>
    <x v="3"/>
    <x v="5"/>
    <x v="1"/>
    <x v="48"/>
    <x v="0"/>
    <x v="799"/>
    <s v="Yes"/>
    <x v="46"/>
    <x v="0"/>
    <x v="46"/>
    <x v="799"/>
    <x v="2"/>
    <x v="2"/>
    <x v="2"/>
    <x v="0"/>
    <x v="17"/>
  </r>
  <r>
    <x v="2"/>
    <x v="659"/>
    <x v="800"/>
    <x v="2"/>
    <x v="0"/>
    <x v="34"/>
    <x v="0"/>
    <x v="0"/>
    <x v="6"/>
    <x v="0"/>
    <x v="41"/>
    <x v="0"/>
    <x v="800"/>
    <s v="Yes"/>
    <x v="34"/>
    <x v="0"/>
    <x v="34"/>
    <x v="800"/>
    <x v="2"/>
    <x v="1"/>
    <x v="2"/>
    <x v="1"/>
    <x v="18"/>
  </r>
  <r>
    <x v="0"/>
    <x v="660"/>
    <x v="801"/>
    <x v="0"/>
    <x v="0"/>
    <x v="46"/>
    <x v="0"/>
    <x v="1"/>
    <x v="7"/>
    <x v="0"/>
    <x v="40"/>
    <x v="0"/>
    <x v="801"/>
    <s v="Yes"/>
    <x v="46"/>
    <x v="0"/>
    <x v="46"/>
    <x v="801"/>
    <x v="0"/>
    <x v="3"/>
    <x v="2"/>
    <x v="1"/>
    <x v="19"/>
  </r>
  <r>
    <x v="3"/>
    <x v="661"/>
    <x v="802"/>
    <x v="1"/>
    <x v="0"/>
    <x v="46"/>
    <x v="0"/>
    <x v="1"/>
    <x v="8"/>
    <x v="0"/>
    <x v="40"/>
    <x v="0"/>
    <x v="802"/>
    <s v="Yes"/>
    <x v="46"/>
    <x v="0"/>
    <x v="46"/>
    <x v="802"/>
    <x v="0"/>
    <x v="3"/>
    <x v="2"/>
    <x v="1"/>
    <x v="20"/>
  </r>
  <r>
    <x v="0"/>
    <x v="662"/>
    <x v="803"/>
    <x v="2"/>
    <x v="0"/>
    <x v="34"/>
    <x v="0"/>
    <x v="2"/>
    <x v="3"/>
    <x v="0"/>
    <x v="28"/>
    <x v="0"/>
    <x v="803"/>
    <s v="Yes"/>
    <x v="34"/>
    <x v="0"/>
    <x v="34"/>
    <x v="803"/>
    <x v="2"/>
    <x v="2"/>
    <x v="2"/>
    <x v="0"/>
    <x v="21"/>
  </r>
  <r>
    <x v="1"/>
    <x v="663"/>
    <x v="804"/>
    <x v="0"/>
    <x v="0"/>
    <x v="57"/>
    <x v="0"/>
    <x v="3"/>
    <x v="0"/>
    <x v="0"/>
    <x v="27"/>
    <x v="0"/>
    <x v="804"/>
    <s v="Yes"/>
    <x v="57"/>
    <x v="0"/>
    <x v="57"/>
    <x v="804"/>
    <x v="1"/>
    <x v="1"/>
    <x v="2"/>
    <x v="0"/>
    <x v="22"/>
  </r>
  <r>
    <x v="3"/>
    <x v="664"/>
    <x v="805"/>
    <x v="1"/>
    <x v="0"/>
    <x v="35"/>
    <x v="0"/>
    <x v="0"/>
    <x v="1"/>
    <x v="0"/>
    <x v="28"/>
    <x v="0"/>
    <x v="805"/>
    <s v="Yes"/>
    <x v="35"/>
    <x v="0"/>
    <x v="35"/>
    <x v="805"/>
    <x v="0"/>
    <x v="1"/>
    <x v="2"/>
    <x v="0"/>
    <x v="0"/>
  </r>
  <r>
    <x v="4"/>
    <x v="665"/>
    <x v="806"/>
    <x v="2"/>
    <x v="0"/>
    <x v="47"/>
    <x v="0"/>
    <x v="1"/>
    <x v="2"/>
    <x v="0"/>
    <x v="53"/>
    <x v="0"/>
    <x v="806"/>
    <s v="Yes"/>
    <x v="47"/>
    <x v="0"/>
    <x v="47"/>
    <x v="806"/>
    <x v="1"/>
    <x v="2"/>
    <x v="2"/>
    <x v="1"/>
    <x v="1"/>
  </r>
  <r>
    <x v="1"/>
    <x v="666"/>
    <x v="807"/>
    <x v="0"/>
    <x v="0"/>
    <x v="35"/>
    <x v="0"/>
    <x v="1"/>
    <x v="3"/>
    <x v="0"/>
    <x v="28"/>
    <x v="0"/>
    <x v="807"/>
    <s v="Yes"/>
    <x v="35"/>
    <x v="0"/>
    <x v="35"/>
    <x v="807"/>
    <x v="2"/>
    <x v="2"/>
    <x v="2"/>
    <x v="1"/>
    <x v="2"/>
  </r>
  <r>
    <x v="2"/>
    <x v="666"/>
    <x v="808"/>
    <x v="1"/>
    <x v="0"/>
    <x v="47"/>
    <x v="0"/>
    <x v="2"/>
    <x v="0"/>
    <x v="0"/>
    <x v="51"/>
    <x v="0"/>
    <x v="808"/>
    <s v="Yes"/>
    <x v="47"/>
    <x v="0"/>
    <x v="47"/>
    <x v="808"/>
    <x v="1"/>
    <x v="3"/>
    <x v="2"/>
    <x v="1"/>
    <x v="3"/>
  </r>
  <r>
    <x v="0"/>
    <x v="667"/>
    <x v="809"/>
    <x v="2"/>
    <x v="0"/>
    <x v="47"/>
    <x v="0"/>
    <x v="3"/>
    <x v="4"/>
    <x v="1"/>
    <x v="48"/>
    <x v="0"/>
    <x v="809"/>
    <s v="Yes"/>
    <x v="47"/>
    <x v="0"/>
    <x v="47"/>
    <x v="809"/>
    <x v="1"/>
    <x v="3"/>
    <x v="2"/>
    <x v="1"/>
    <x v="4"/>
  </r>
  <r>
    <x v="4"/>
    <x v="668"/>
    <x v="810"/>
    <x v="0"/>
    <x v="0"/>
    <x v="36"/>
    <x v="0"/>
    <x v="0"/>
    <x v="2"/>
    <x v="0"/>
    <x v="40"/>
    <x v="0"/>
    <x v="810"/>
    <s v="Yes"/>
    <x v="36"/>
    <x v="0"/>
    <x v="36"/>
    <x v="810"/>
    <x v="1"/>
    <x v="0"/>
    <x v="2"/>
    <x v="0"/>
    <x v="5"/>
  </r>
  <r>
    <x v="3"/>
    <x v="669"/>
    <x v="811"/>
    <x v="1"/>
    <x v="0"/>
    <x v="47"/>
    <x v="0"/>
    <x v="1"/>
    <x v="5"/>
    <x v="0"/>
    <x v="49"/>
    <x v="0"/>
    <x v="811"/>
    <s v="Yes"/>
    <x v="47"/>
    <x v="0"/>
    <x v="47"/>
    <x v="811"/>
    <x v="0"/>
    <x v="0"/>
    <x v="2"/>
    <x v="0"/>
    <x v="6"/>
  </r>
  <r>
    <x v="2"/>
    <x v="670"/>
    <x v="812"/>
    <x v="2"/>
    <x v="0"/>
    <x v="36"/>
    <x v="0"/>
    <x v="1"/>
    <x v="6"/>
    <x v="0"/>
    <x v="28"/>
    <x v="0"/>
    <x v="812"/>
    <s v="Yes"/>
    <x v="36"/>
    <x v="0"/>
    <x v="36"/>
    <x v="812"/>
    <x v="1"/>
    <x v="1"/>
    <x v="2"/>
    <x v="0"/>
    <x v="7"/>
  </r>
  <r>
    <x v="1"/>
    <x v="671"/>
    <x v="813"/>
    <x v="0"/>
    <x v="0"/>
    <x v="47"/>
    <x v="0"/>
    <x v="2"/>
    <x v="7"/>
    <x v="0"/>
    <x v="49"/>
    <x v="0"/>
    <x v="813"/>
    <s v="Yes"/>
    <x v="47"/>
    <x v="0"/>
    <x v="47"/>
    <x v="813"/>
    <x v="0"/>
    <x v="2"/>
    <x v="2"/>
    <x v="0"/>
    <x v="8"/>
  </r>
  <r>
    <x v="4"/>
    <x v="672"/>
    <x v="814"/>
    <x v="1"/>
    <x v="0"/>
    <x v="48"/>
    <x v="0"/>
    <x v="3"/>
    <x v="8"/>
    <x v="0"/>
    <x v="46"/>
    <x v="0"/>
    <x v="814"/>
    <s v="Yes"/>
    <x v="48"/>
    <x v="0"/>
    <x v="48"/>
    <x v="814"/>
    <x v="2"/>
    <x v="1"/>
    <x v="2"/>
    <x v="0"/>
    <x v="9"/>
  </r>
  <r>
    <x v="0"/>
    <x v="673"/>
    <x v="815"/>
    <x v="2"/>
    <x v="0"/>
    <x v="36"/>
    <x v="0"/>
    <x v="0"/>
    <x v="3"/>
    <x v="0"/>
    <x v="38"/>
    <x v="0"/>
    <x v="815"/>
    <s v="Yes"/>
    <x v="36"/>
    <x v="0"/>
    <x v="36"/>
    <x v="815"/>
    <x v="1"/>
    <x v="0"/>
    <x v="2"/>
    <x v="0"/>
    <x v="10"/>
  </r>
  <r>
    <x v="2"/>
    <x v="674"/>
    <x v="816"/>
    <x v="0"/>
    <x v="1"/>
    <x v="49"/>
    <x v="0"/>
    <x v="1"/>
    <x v="0"/>
    <x v="0"/>
    <x v="53"/>
    <x v="0"/>
    <x v="816"/>
    <s v="Yes"/>
    <x v="49"/>
    <x v="0"/>
    <x v="49"/>
    <x v="816"/>
    <x v="1"/>
    <x v="2"/>
    <x v="2"/>
    <x v="1"/>
    <x v="11"/>
  </r>
  <r>
    <x v="3"/>
    <x v="675"/>
    <x v="817"/>
    <x v="1"/>
    <x v="0"/>
    <x v="36"/>
    <x v="0"/>
    <x v="1"/>
    <x v="1"/>
    <x v="0"/>
    <x v="38"/>
    <x v="0"/>
    <x v="817"/>
    <s v="Yes"/>
    <x v="36"/>
    <x v="0"/>
    <x v="36"/>
    <x v="817"/>
    <x v="1"/>
    <x v="1"/>
    <x v="2"/>
    <x v="1"/>
    <x v="12"/>
  </r>
  <r>
    <x v="0"/>
    <x v="676"/>
    <x v="818"/>
    <x v="2"/>
    <x v="0"/>
    <x v="50"/>
    <x v="0"/>
    <x v="2"/>
    <x v="2"/>
    <x v="0"/>
    <x v="51"/>
    <x v="0"/>
    <x v="818"/>
    <s v="Yes"/>
    <x v="50"/>
    <x v="0"/>
    <x v="50"/>
    <x v="818"/>
    <x v="1"/>
    <x v="2"/>
    <x v="2"/>
    <x v="1"/>
    <x v="13"/>
  </r>
  <r>
    <x v="1"/>
    <x v="677"/>
    <x v="819"/>
    <x v="0"/>
    <x v="0"/>
    <x v="36"/>
    <x v="0"/>
    <x v="3"/>
    <x v="3"/>
    <x v="1"/>
    <x v="35"/>
    <x v="0"/>
    <x v="819"/>
    <s v="Yes"/>
    <x v="36"/>
    <x v="0"/>
    <x v="36"/>
    <x v="819"/>
    <x v="2"/>
    <x v="3"/>
    <x v="2"/>
    <x v="0"/>
    <x v="14"/>
  </r>
  <r>
    <x v="3"/>
    <x v="677"/>
    <x v="820"/>
    <x v="1"/>
    <x v="0"/>
    <x v="50"/>
    <x v="0"/>
    <x v="0"/>
    <x v="0"/>
    <x v="0"/>
    <x v="32"/>
    <x v="0"/>
    <x v="820"/>
    <s v="Yes"/>
    <x v="50"/>
    <x v="0"/>
    <x v="50"/>
    <x v="820"/>
    <x v="1"/>
    <x v="0"/>
    <x v="2"/>
    <x v="0"/>
    <x v="15"/>
  </r>
  <r>
    <x v="1"/>
    <x v="678"/>
    <x v="821"/>
    <x v="2"/>
    <x v="0"/>
    <x v="50"/>
    <x v="0"/>
    <x v="1"/>
    <x v="4"/>
    <x v="0"/>
    <x v="51"/>
    <x v="0"/>
    <x v="821"/>
    <s v="Yes"/>
    <x v="50"/>
    <x v="0"/>
    <x v="50"/>
    <x v="821"/>
    <x v="1"/>
    <x v="0"/>
    <x v="2"/>
    <x v="1"/>
    <x v="16"/>
  </r>
  <r>
    <x v="4"/>
    <x v="679"/>
    <x v="822"/>
    <x v="0"/>
    <x v="0"/>
    <x v="36"/>
    <x v="0"/>
    <x v="1"/>
    <x v="2"/>
    <x v="0"/>
    <x v="27"/>
    <x v="0"/>
    <x v="822"/>
    <s v="Yes"/>
    <x v="36"/>
    <x v="0"/>
    <x v="36"/>
    <x v="822"/>
    <x v="2"/>
    <x v="1"/>
    <x v="2"/>
    <x v="0"/>
    <x v="17"/>
  </r>
  <r>
    <x v="4"/>
    <x v="680"/>
    <x v="823"/>
    <x v="1"/>
    <x v="0"/>
    <x v="50"/>
    <x v="0"/>
    <x v="2"/>
    <x v="5"/>
    <x v="0"/>
    <x v="51"/>
    <x v="0"/>
    <x v="823"/>
    <s v="Yes"/>
    <x v="50"/>
    <x v="0"/>
    <x v="50"/>
    <x v="823"/>
    <x v="2"/>
    <x v="3"/>
    <x v="2"/>
    <x v="1"/>
    <x v="18"/>
  </r>
  <r>
    <x v="2"/>
    <x v="681"/>
    <x v="824"/>
    <x v="2"/>
    <x v="0"/>
    <x v="37"/>
    <x v="0"/>
    <x v="3"/>
    <x v="6"/>
    <x v="0"/>
    <x v="38"/>
    <x v="0"/>
    <x v="824"/>
    <s v="Yes"/>
    <x v="37"/>
    <x v="0"/>
    <x v="37"/>
    <x v="824"/>
    <x v="0"/>
    <x v="2"/>
    <x v="2"/>
    <x v="1"/>
    <x v="19"/>
  </r>
  <r>
    <x v="2"/>
    <x v="682"/>
    <x v="825"/>
    <x v="0"/>
    <x v="0"/>
    <x v="50"/>
    <x v="0"/>
    <x v="0"/>
    <x v="7"/>
    <x v="0"/>
    <x v="51"/>
    <x v="0"/>
    <x v="825"/>
    <s v="Yes"/>
    <x v="50"/>
    <x v="0"/>
    <x v="50"/>
    <x v="825"/>
    <x v="0"/>
    <x v="2"/>
    <x v="2"/>
    <x v="1"/>
    <x v="20"/>
  </r>
  <r>
    <x v="0"/>
    <x v="683"/>
    <x v="826"/>
    <x v="1"/>
    <x v="0"/>
    <x v="58"/>
    <x v="0"/>
    <x v="1"/>
    <x v="8"/>
    <x v="0"/>
    <x v="51"/>
    <x v="0"/>
    <x v="826"/>
    <s v="Yes"/>
    <x v="58"/>
    <x v="0"/>
    <x v="58"/>
    <x v="826"/>
    <x v="2"/>
    <x v="1"/>
    <x v="2"/>
    <x v="0"/>
    <x v="21"/>
  </r>
  <r>
    <x v="0"/>
    <x v="684"/>
    <x v="827"/>
    <x v="2"/>
    <x v="0"/>
    <x v="37"/>
    <x v="0"/>
    <x v="1"/>
    <x v="3"/>
    <x v="0"/>
    <x v="38"/>
    <x v="0"/>
    <x v="827"/>
    <s v="Yes"/>
    <x v="37"/>
    <x v="0"/>
    <x v="37"/>
    <x v="827"/>
    <x v="1"/>
    <x v="0"/>
    <x v="2"/>
    <x v="0"/>
    <x v="22"/>
  </r>
  <r>
    <x v="3"/>
    <x v="685"/>
    <x v="828"/>
    <x v="0"/>
    <x v="0"/>
    <x v="51"/>
    <x v="0"/>
    <x v="2"/>
    <x v="0"/>
    <x v="0"/>
    <x v="56"/>
    <x v="0"/>
    <x v="828"/>
    <s v="Yes"/>
    <x v="51"/>
    <x v="0"/>
    <x v="51"/>
    <x v="828"/>
    <x v="0"/>
    <x v="0"/>
    <x v="2"/>
    <x v="0"/>
    <x v="0"/>
  </r>
  <r>
    <x v="3"/>
    <x v="686"/>
    <x v="829"/>
    <x v="1"/>
    <x v="0"/>
    <x v="37"/>
    <x v="0"/>
    <x v="3"/>
    <x v="1"/>
    <x v="1"/>
    <x v="38"/>
    <x v="0"/>
    <x v="829"/>
    <s v="Yes"/>
    <x v="37"/>
    <x v="0"/>
    <x v="37"/>
    <x v="829"/>
    <x v="1"/>
    <x v="0"/>
    <x v="2"/>
    <x v="1"/>
    <x v="1"/>
  </r>
  <r>
    <x v="1"/>
    <x v="687"/>
    <x v="830"/>
    <x v="2"/>
    <x v="0"/>
    <x v="51"/>
    <x v="0"/>
    <x v="0"/>
    <x v="2"/>
    <x v="0"/>
    <x v="51"/>
    <x v="0"/>
    <x v="830"/>
    <s v="Yes"/>
    <x v="51"/>
    <x v="0"/>
    <x v="51"/>
    <x v="830"/>
    <x v="2"/>
    <x v="3"/>
    <x v="2"/>
    <x v="1"/>
    <x v="2"/>
  </r>
  <r>
    <x v="1"/>
    <x v="688"/>
    <x v="831"/>
    <x v="0"/>
    <x v="0"/>
    <x v="37"/>
    <x v="0"/>
    <x v="1"/>
    <x v="3"/>
    <x v="0"/>
    <x v="39"/>
    <x v="0"/>
    <x v="831"/>
    <s v="Yes"/>
    <x v="37"/>
    <x v="0"/>
    <x v="37"/>
    <x v="831"/>
    <x v="1"/>
    <x v="0"/>
    <x v="2"/>
    <x v="1"/>
    <x v="3"/>
  </r>
  <r>
    <x v="4"/>
    <x v="688"/>
    <x v="832"/>
    <x v="1"/>
    <x v="0"/>
    <x v="51"/>
    <x v="0"/>
    <x v="1"/>
    <x v="0"/>
    <x v="0"/>
    <x v="51"/>
    <x v="0"/>
    <x v="832"/>
    <s v="Yes"/>
    <x v="51"/>
    <x v="0"/>
    <x v="51"/>
    <x v="832"/>
    <x v="1"/>
    <x v="0"/>
    <x v="2"/>
    <x v="1"/>
    <x v="4"/>
  </r>
  <r>
    <x v="2"/>
    <x v="689"/>
    <x v="833"/>
    <x v="2"/>
    <x v="0"/>
    <x v="51"/>
    <x v="0"/>
    <x v="2"/>
    <x v="4"/>
    <x v="0"/>
    <x v="32"/>
    <x v="0"/>
    <x v="833"/>
    <s v="Yes"/>
    <x v="51"/>
    <x v="0"/>
    <x v="51"/>
    <x v="833"/>
    <x v="1"/>
    <x v="0"/>
    <x v="2"/>
    <x v="0"/>
    <x v="5"/>
  </r>
  <r>
    <x v="4"/>
    <x v="690"/>
    <x v="834"/>
    <x v="0"/>
    <x v="0"/>
    <x v="37"/>
    <x v="0"/>
    <x v="3"/>
    <x v="2"/>
    <x v="0"/>
    <x v="39"/>
    <x v="0"/>
    <x v="834"/>
    <s v="Yes"/>
    <x v="37"/>
    <x v="0"/>
    <x v="37"/>
    <x v="834"/>
    <x v="0"/>
    <x v="3"/>
    <x v="2"/>
    <x v="0"/>
    <x v="6"/>
  </r>
  <r>
    <x v="0"/>
    <x v="691"/>
    <x v="835"/>
    <x v="1"/>
    <x v="1"/>
    <x v="51"/>
    <x v="0"/>
    <x v="0"/>
    <x v="5"/>
    <x v="0"/>
    <x v="32"/>
    <x v="0"/>
    <x v="835"/>
    <s v="Yes"/>
    <x v="51"/>
    <x v="0"/>
    <x v="51"/>
    <x v="835"/>
    <x v="1"/>
    <x v="3"/>
    <x v="2"/>
    <x v="0"/>
    <x v="7"/>
  </r>
  <r>
    <x v="2"/>
    <x v="692"/>
    <x v="836"/>
    <x v="2"/>
    <x v="0"/>
    <x v="37"/>
    <x v="0"/>
    <x v="1"/>
    <x v="6"/>
    <x v="0"/>
    <x v="39"/>
    <x v="0"/>
    <x v="836"/>
    <s v="Yes"/>
    <x v="37"/>
    <x v="0"/>
    <x v="37"/>
    <x v="836"/>
    <x v="0"/>
    <x v="2"/>
    <x v="2"/>
    <x v="0"/>
    <x v="8"/>
  </r>
  <r>
    <x v="3"/>
    <x v="693"/>
    <x v="837"/>
    <x v="0"/>
    <x v="0"/>
    <x v="52"/>
    <x v="0"/>
    <x v="1"/>
    <x v="7"/>
    <x v="0"/>
    <x v="51"/>
    <x v="0"/>
    <x v="837"/>
    <s v="Yes"/>
    <x v="52"/>
    <x v="0"/>
    <x v="52"/>
    <x v="837"/>
    <x v="2"/>
    <x v="0"/>
    <x v="2"/>
    <x v="0"/>
    <x v="9"/>
  </r>
  <r>
    <x v="1"/>
    <x v="694"/>
    <x v="838"/>
    <x v="1"/>
    <x v="0"/>
    <x v="52"/>
    <x v="0"/>
    <x v="2"/>
    <x v="8"/>
    <x v="0"/>
    <x v="51"/>
    <x v="0"/>
    <x v="838"/>
    <s v="Yes"/>
    <x v="52"/>
    <x v="0"/>
    <x v="52"/>
    <x v="838"/>
    <x v="1"/>
    <x v="1"/>
    <x v="2"/>
    <x v="0"/>
    <x v="10"/>
  </r>
  <r>
    <x v="0"/>
    <x v="695"/>
    <x v="839"/>
    <x v="2"/>
    <x v="0"/>
    <x v="37"/>
    <x v="0"/>
    <x v="3"/>
    <x v="3"/>
    <x v="1"/>
    <x v="29"/>
    <x v="0"/>
    <x v="839"/>
    <s v="Yes"/>
    <x v="37"/>
    <x v="0"/>
    <x v="37"/>
    <x v="839"/>
    <x v="1"/>
    <x v="2"/>
    <x v="2"/>
    <x v="1"/>
    <x v="11"/>
  </r>
  <r>
    <x v="4"/>
    <x v="696"/>
    <x v="840"/>
    <x v="0"/>
    <x v="0"/>
    <x v="52"/>
    <x v="0"/>
    <x v="0"/>
    <x v="0"/>
    <x v="0"/>
    <x v="1"/>
    <x v="0"/>
    <x v="840"/>
    <s v="No"/>
    <x v="52"/>
    <x v="0"/>
    <x v="52"/>
    <x v="840"/>
    <x v="1"/>
    <x v="3"/>
    <x v="2"/>
    <x v="1"/>
    <x v="12"/>
  </r>
  <r>
    <x v="3"/>
    <x v="697"/>
    <x v="841"/>
    <x v="1"/>
    <x v="0"/>
    <x v="37"/>
    <x v="0"/>
    <x v="1"/>
    <x v="1"/>
    <x v="0"/>
    <x v="29"/>
    <x v="0"/>
    <x v="841"/>
    <s v="Yes"/>
    <x v="37"/>
    <x v="0"/>
    <x v="37"/>
    <x v="841"/>
    <x v="1"/>
    <x v="1"/>
    <x v="2"/>
    <x v="1"/>
    <x v="13"/>
  </r>
  <r>
    <x v="2"/>
    <x v="698"/>
    <x v="842"/>
    <x v="2"/>
    <x v="0"/>
    <x v="52"/>
    <x v="0"/>
    <x v="1"/>
    <x v="2"/>
    <x v="0"/>
    <x v="1"/>
    <x v="0"/>
    <x v="842"/>
    <s v="No"/>
    <x v="52"/>
    <x v="0"/>
    <x v="52"/>
    <x v="842"/>
    <x v="2"/>
    <x v="3"/>
    <x v="2"/>
    <x v="0"/>
    <x v="14"/>
  </r>
  <r>
    <x v="3"/>
    <x v="699"/>
    <x v="843"/>
    <x v="0"/>
    <x v="0"/>
    <x v="38"/>
    <x v="0"/>
    <x v="2"/>
    <x v="3"/>
    <x v="0"/>
    <x v="29"/>
    <x v="0"/>
    <x v="843"/>
    <s v="Yes"/>
    <x v="38"/>
    <x v="0"/>
    <x v="38"/>
    <x v="843"/>
    <x v="1"/>
    <x v="1"/>
    <x v="2"/>
    <x v="0"/>
    <x v="15"/>
  </r>
  <r>
    <x v="0"/>
    <x v="699"/>
    <x v="844"/>
    <x v="1"/>
    <x v="0"/>
    <x v="52"/>
    <x v="0"/>
    <x v="3"/>
    <x v="0"/>
    <x v="0"/>
    <x v="40"/>
    <x v="0"/>
    <x v="844"/>
    <s v="Yes"/>
    <x v="52"/>
    <x v="0"/>
    <x v="52"/>
    <x v="844"/>
    <x v="1"/>
    <x v="0"/>
    <x v="2"/>
    <x v="1"/>
    <x v="16"/>
  </r>
  <r>
    <x v="3"/>
    <x v="700"/>
    <x v="845"/>
    <x v="2"/>
    <x v="0"/>
    <x v="53"/>
    <x v="0"/>
    <x v="0"/>
    <x v="4"/>
    <x v="0"/>
    <x v="56"/>
    <x v="0"/>
    <x v="845"/>
    <s v="Yes"/>
    <x v="53"/>
    <x v="0"/>
    <x v="53"/>
    <x v="845"/>
    <x v="2"/>
    <x v="1"/>
    <x v="2"/>
    <x v="0"/>
    <x v="17"/>
  </r>
  <r>
    <x v="1"/>
    <x v="701"/>
    <x v="846"/>
    <x v="0"/>
    <x v="0"/>
    <x v="38"/>
    <x v="0"/>
    <x v="1"/>
    <x v="2"/>
    <x v="0"/>
    <x v="43"/>
    <x v="0"/>
    <x v="846"/>
    <s v="Yes"/>
    <x v="38"/>
    <x v="0"/>
    <x v="38"/>
    <x v="846"/>
    <x v="2"/>
    <x v="1"/>
    <x v="2"/>
    <x v="1"/>
    <x v="18"/>
  </r>
  <r>
    <x v="1"/>
    <x v="702"/>
    <x v="847"/>
    <x v="1"/>
    <x v="0"/>
    <x v="53"/>
    <x v="0"/>
    <x v="1"/>
    <x v="5"/>
    <x v="0"/>
    <x v="1"/>
    <x v="0"/>
    <x v="847"/>
    <s v="No"/>
    <x v="53"/>
    <x v="0"/>
    <x v="53"/>
    <x v="847"/>
    <x v="0"/>
    <x v="1"/>
    <x v="2"/>
    <x v="1"/>
    <x v="19"/>
  </r>
  <r>
    <x v="1"/>
    <x v="703"/>
    <x v="848"/>
    <x v="2"/>
    <x v="0"/>
    <x v="38"/>
    <x v="0"/>
    <x v="2"/>
    <x v="6"/>
    <x v="0"/>
    <x v="1"/>
    <x v="0"/>
    <x v="848"/>
    <s v="No"/>
    <x v="38"/>
    <x v="1"/>
    <x v="38"/>
    <x v="848"/>
    <x v="0"/>
    <x v="1"/>
    <x v="2"/>
    <x v="1"/>
    <x v="20"/>
  </r>
  <r>
    <x v="4"/>
    <x v="704"/>
    <x v="849"/>
    <x v="0"/>
    <x v="0"/>
    <x v="53"/>
    <x v="0"/>
    <x v="3"/>
    <x v="7"/>
    <x v="1"/>
    <x v="54"/>
    <x v="0"/>
    <x v="849"/>
    <s v="Yes"/>
    <x v="53"/>
    <x v="0"/>
    <x v="53"/>
    <x v="849"/>
    <x v="2"/>
    <x v="2"/>
    <x v="2"/>
    <x v="0"/>
    <x v="21"/>
  </r>
  <r>
    <x v="2"/>
    <x v="705"/>
    <x v="850"/>
    <x v="1"/>
    <x v="0"/>
    <x v="53"/>
    <x v="0"/>
    <x v="0"/>
    <x v="8"/>
    <x v="0"/>
    <x v="56"/>
    <x v="0"/>
    <x v="850"/>
    <s v="Yes"/>
    <x v="53"/>
    <x v="0"/>
    <x v="53"/>
    <x v="850"/>
    <x v="1"/>
    <x v="2"/>
    <x v="2"/>
    <x v="0"/>
    <x v="22"/>
  </r>
  <r>
    <x v="4"/>
    <x v="706"/>
    <x v="851"/>
    <x v="2"/>
    <x v="0"/>
    <x v="38"/>
    <x v="0"/>
    <x v="1"/>
    <x v="3"/>
    <x v="0"/>
    <x v="59"/>
    <x v="0"/>
    <x v="851"/>
    <s v="Yes"/>
    <x v="38"/>
    <x v="0"/>
    <x v="38"/>
    <x v="851"/>
    <x v="0"/>
    <x v="0"/>
    <x v="2"/>
    <x v="0"/>
    <x v="0"/>
  </r>
  <r>
    <x v="0"/>
    <x v="707"/>
    <x v="852"/>
    <x v="0"/>
    <x v="0"/>
    <x v="54"/>
    <x v="0"/>
    <x v="1"/>
    <x v="0"/>
    <x v="0"/>
    <x v="1"/>
    <x v="0"/>
    <x v="852"/>
    <s v="No"/>
    <x v="54"/>
    <x v="0"/>
    <x v="54"/>
    <x v="852"/>
    <x v="1"/>
    <x v="2"/>
    <x v="2"/>
    <x v="1"/>
    <x v="1"/>
  </r>
  <r>
    <x v="2"/>
    <x v="708"/>
    <x v="853"/>
    <x v="1"/>
    <x v="0"/>
    <x v="38"/>
    <x v="0"/>
    <x v="2"/>
    <x v="1"/>
    <x v="0"/>
    <x v="29"/>
    <x v="0"/>
    <x v="853"/>
    <s v="Yes"/>
    <x v="38"/>
    <x v="0"/>
    <x v="38"/>
    <x v="853"/>
    <x v="2"/>
    <x v="0"/>
    <x v="2"/>
    <x v="1"/>
    <x v="2"/>
  </r>
  <r>
    <x v="3"/>
    <x v="709"/>
    <x v="854"/>
    <x v="2"/>
    <x v="1"/>
    <x v="54"/>
    <x v="0"/>
    <x v="3"/>
    <x v="2"/>
    <x v="0"/>
    <x v="54"/>
    <x v="0"/>
    <x v="854"/>
    <s v="Yes"/>
    <x v="54"/>
    <x v="0"/>
    <x v="54"/>
    <x v="854"/>
    <x v="1"/>
    <x v="3"/>
    <x v="2"/>
    <x v="1"/>
    <x v="3"/>
  </r>
  <r>
    <x v="0"/>
    <x v="710"/>
    <x v="855"/>
    <x v="0"/>
    <x v="0"/>
    <x v="38"/>
    <x v="0"/>
    <x v="0"/>
    <x v="3"/>
    <x v="0"/>
    <x v="29"/>
    <x v="0"/>
    <x v="855"/>
    <s v="Yes"/>
    <x v="38"/>
    <x v="0"/>
    <x v="38"/>
    <x v="855"/>
    <x v="1"/>
    <x v="3"/>
    <x v="2"/>
    <x v="1"/>
    <x v="4"/>
  </r>
  <r>
    <x v="1"/>
    <x v="710"/>
    <x v="856"/>
    <x v="1"/>
    <x v="0"/>
    <x v="55"/>
    <x v="0"/>
    <x v="1"/>
    <x v="0"/>
    <x v="0"/>
    <x v="46"/>
    <x v="0"/>
    <x v="856"/>
    <s v="Yes"/>
    <x v="55"/>
    <x v="0"/>
    <x v="55"/>
    <x v="856"/>
    <x v="1"/>
    <x v="0"/>
    <x v="2"/>
    <x v="0"/>
    <x v="5"/>
  </r>
  <r>
    <x v="4"/>
    <x v="711"/>
    <x v="857"/>
    <x v="2"/>
    <x v="0"/>
    <x v="55"/>
    <x v="0"/>
    <x v="1"/>
    <x v="4"/>
    <x v="0"/>
    <x v="54"/>
    <x v="0"/>
    <x v="857"/>
    <s v="Yes"/>
    <x v="55"/>
    <x v="0"/>
    <x v="55"/>
    <x v="857"/>
    <x v="0"/>
    <x v="0"/>
    <x v="2"/>
    <x v="0"/>
    <x v="6"/>
  </r>
  <r>
    <x v="3"/>
    <x v="712"/>
    <x v="858"/>
    <x v="0"/>
    <x v="0"/>
    <x v="39"/>
    <x v="0"/>
    <x v="2"/>
    <x v="2"/>
    <x v="0"/>
    <x v="43"/>
    <x v="0"/>
    <x v="858"/>
    <s v="Yes"/>
    <x v="39"/>
    <x v="0"/>
    <x v="39"/>
    <x v="858"/>
    <x v="1"/>
    <x v="1"/>
    <x v="2"/>
    <x v="0"/>
    <x v="7"/>
  </r>
  <r>
    <x v="2"/>
    <x v="713"/>
    <x v="859"/>
    <x v="1"/>
    <x v="0"/>
    <x v="56"/>
    <x v="0"/>
    <x v="3"/>
    <x v="5"/>
    <x v="1"/>
    <x v="57"/>
    <x v="0"/>
    <x v="859"/>
    <s v="Yes"/>
    <x v="56"/>
    <x v="0"/>
    <x v="56"/>
    <x v="859"/>
    <x v="0"/>
    <x v="2"/>
    <x v="2"/>
    <x v="0"/>
    <x v="8"/>
  </r>
  <r>
    <x v="1"/>
    <x v="714"/>
    <x v="860"/>
    <x v="2"/>
    <x v="0"/>
    <x v="39"/>
    <x v="0"/>
    <x v="0"/>
    <x v="6"/>
    <x v="0"/>
    <x v="43"/>
    <x v="0"/>
    <x v="860"/>
    <s v="Yes"/>
    <x v="39"/>
    <x v="0"/>
    <x v="39"/>
    <x v="860"/>
    <x v="2"/>
    <x v="3"/>
    <x v="2"/>
    <x v="0"/>
    <x v="9"/>
  </r>
  <r>
    <x v="0"/>
    <x v="715"/>
    <x v="861"/>
    <x v="0"/>
    <x v="0"/>
    <x v="56"/>
    <x v="0"/>
    <x v="1"/>
    <x v="7"/>
    <x v="0"/>
    <x v="57"/>
    <x v="0"/>
    <x v="861"/>
    <s v="Yes"/>
    <x v="56"/>
    <x v="0"/>
    <x v="56"/>
    <x v="861"/>
    <x v="1"/>
    <x v="3"/>
    <x v="2"/>
    <x v="0"/>
    <x v="10"/>
  </r>
  <r>
    <x v="3"/>
    <x v="716"/>
    <x v="862"/>
    <x v="1"/>
    <x v="0"/>
    <x v="56"/>
    <x v="0"/>
    <x v="1"/>
    <x v="8"/>
    <x v="0"/>
    <x v="57"/>
    <x v="0"/>
    <x v="862"/>
    <s v="Yes"/>
    <x v="56"/>
    <x v="0"/>
    <x v="56"/>
    <x v="862"/>
    <x v="1"/>
    <x v="2"/>
    <x v="2"/>
    <x v="1"/>
    <x v="11"/>
  </r>
  <r>
    <x v="4"/>
    <x v="717"/>
    <x v="863"/>
    <x v="2"/>
    <x v="0"/>
    <x v="39"/>
    <x v="0"/>
    <x v="2"/>
    <x v="3"/>
    <x v="0"/>
    <x v="43"/>
    <x v="0"/>
    <x v="863"/>
    <s v="Yes"/>
    <x v="39"/>
    <x v="0"/>
    <x v="39"/>
    <x v="863"/>
    <x v="1"/>
    <x v="1"/>
    <x v="2"/>
    <x v="1"/>
    <x v="12"/>
  </r>
  <r>
    <x v="1"/>
    <x v="718"/>
    <x v="864"/>
    <x v="0"/>
    <x v="0"/>
    <x v="56"/>
    <x v="0"/>
    <x v="3"/>
    <x v="0"/>
    <x v="0"/>
    <x v="57"/>
    <x v="0"/>
    <x v="864"/>
    <s v="Yes"/>
    <x v="56"/>
    <x v="0"/>
    <x v="56"/>
    <x v="864"/>
    <x v="1"/>
    <x v="1"/>
    <x v="2"/>
    <x v="1"/>
    <x v="13"/>
  </r>
  <r>
    <x v="2"/>
    <x v="719"/>
    <x v="865"/>
    <x v="1"/>
    <x v="0"/>
    <x v="39"/>
    <x v="0"/>
    <x v="0"/>
    <x v="1"/>
    <x v="0"/>
    <x v="39"/>
    <x v="0"/>
    <x v="865"/>
    <s v="Yes"/>
    <x v="39"/>
    <x v="0"/>
    <x v="39"/>
    <x v="865"/>
    <x v="2"/>
    <x v="1"/>
    <x v="2"/>
    <x v="0"/>
    <x v="14"/>
  </r>
  <r>
    <x v="4"/>
    <x v="720"/>
    <x v="866"/>
    <x v="2"/>
    <x v="0"/>
    <x v="56"/>
    <x v="0"/>
    <x v="1"/>
    <x v="2"/>
    <x v="0"/>
    <x v="54"/>
    <x v="0"/>
    <x v="866"/>
    <s v="Yes"/>
    <x v="56"/>
    <x v="0"/>
    <x v="56"/>
    <x v="866"/>
    <x v="1"/>
    <x v="3"/>
    <x v="2"/>
    <x v="0"/>
    <x v="15"/>
  </r>
  <r>
    <x v="0"/>
    <x v="721"/>
    <x v="867"/>
    <x v="0"/>
    <x v="0"/>
    <x v="39"/>
    <x v="0"/>
    <x v="1"/>
    <x v="3"/>
    <x v="0"/>
    <x v="39"/>
    <x v="0"/>
    <x v="867"/>
    <s v="Yes"/>
    <x v="39"/>
    <x v="0"/>
    <x v="39"/>
    <x v="867"/>
    <x v="1"/>
    <x v="0"/>
    <x v="2"/>
    <x v="1"/>
    <x v="16"/>
  </r>
  <r>
    <x v="2"/>
    <x v="721"/>
    <x v="868"/>
    <x v="1"/>
    <x v="0"/>
    <x v="56"/>
    <x v="0"/>
    <x v="2"/>
    <x v="0"/>
    <x v="0"/>
    <x v="54"/>
    <x v="0"/>
    <x v="868"/>
    <s v="Yes"/>
    <x v="56"/>
    <x v="0"/>
    <x v="56"/>
    <x v="868"/>
    <x v="2"/>
    <x v="1"/>
    <x v="2"/>
    <x v="0"/>
    <x v="17"/>
  </r>
  <r>
    <x v="0"/>
    <x v="722"/>
    <x v="869"/>
    <x v="2"/>
    <x v="0"/>
    <x v="56"/>
    <x v="0"/>
    <x v="3"/>
    <x v="4"/>
    <x v="1"/>
    <x v="55"/>
    <x v="0"/>
    <x v="869"/>
    <s v="Yes"/>
    <x v="56"/>
    <x v="0"/>
    <x v="56"/>
    <x v="869"/>
    <x v="2"/>
    <x v="1"/>
    <x v="2"/>
    <x v="1"/>
    <x v="18"/>
  </r>
  <r>
    <x v="3"/>
    <x v="723"/>
    <x v="870"/>
    <x v="0"/>
    <x v="0"/>
    <x v="39"/>
    <x v="0"/>
    <x v="0"/>
    <x v="2"/>
    <x v="0"/>
    <x v="39"/>
    <x v="0"/>
    <x v="870"/>
    <s v="Yes"/>
    <x v="39"/>
    <x v="0"/>
    <x v="39"/>
    <x v="870"/>
    <x v="0"/>
    <x v="3"/>
    <x v="2"/>
    <x v="1"/>
    <x v="19"/>
  </r>
  <r>
    <x v="3"/>
    <x v="724"/>
    <x v="871"/>
    <x v="1"/>
    <x v="0"/>
    <x v="56"/>
    <x v="0"/>
    <x v="1"/>
    <x v="5"/>
    <x v="0"/>
    <x v="54"/>
    <x v="0"/>
    <x v="871"/>
    <s v="Yes"/>
    <x v="56"/>
    <x v="0"/>
    <x v="56"/>
    <x v="871"/>
    <x v="0"/>
    <x v="3"/>
    <x v="2"/>
    <x v="1"/>
    <x v="20"/>
  </r>
  <r>
    <x v="1"/>
    <x v="725"/>
    <x v="872"/>
    <x v="2"/>
    <x v="0"/>
    <x v="39"/>
    <x v="0"/>
    <x v="1"/>
    <x v="6"/>
    <x v="0"/>
    <x v="39"/>
    <x v="0"/>
    <x v="872"/>
    <s v="Yes"/>
    <x v="39"/>
    <x v="0"/>
    <x v="39"/>
    <x v="872"/>
    <x v="2"/>
    <x v="0"/>
    <x v="2"/>
    <x v="0"/>
    <x v="21"/>
  </r>
  <r>
    <x v="1"/>
    <x v="726"/>
    <x v="873"/>
    <x v="0"/>
    <x v="1"/>
    <x v="59"/>
    <x v="0"/>
    <x v="2"/>
    <x v="7"/>
    <x v="0"/>
    <x v="54"/>
    <x v="0"/>
    <x v="873"/>
    <s v="Yes"/>
    <x v="59"/>
    <x v="0"/>
    <x v="59"/>
    <x v="873"/>
    <x v="1"/>
    <x v="2"/>
    <x v="2"/>
    <x v="0"/>
    <x v="22"/>
  </r>
  <r>
    <x v="4"/>
    <x v="727"/>
    <x v="874"/>
    <x v="1"/>
    <x v="0"/>
    <x v="39"/>
    <x v="0"/>
    <x v="3"/>
    <x v="8"/>
    <x v="0"/>
    <x v="44"/>
    <x v="0"/>
    <x v="874"/>
    <s v="Yes"/>
    <x v="39"/>
    <x v="0"/>
    <x v="39"/>
    <x v="874"/>
    <x v="0"/>
    <x v="0"/>
    <x v="2"/>
    <x v="0"/>
    <x v="0"/>
  </r>
  <r>
    <x v="2"/>
    <x v="728"/>
    <x v="875"/>
    <x v="2"/>
    <x v="0"/>
    <x v="39"/>
    <x v="0"/>
    <x v="0"/>
    <x v="3"/>
    <x v="0"/>
    <x v="44"/>
    <x v="0"/>
    <x v="875"/>
    <s v="Yes"/>
    <x v="39"/>
    <x v="0"/>
    <x v="39"/>
    <x v="875"/>
    <x v="1"/>
    <x v="2"/>
    <x v="2"/>
    <x v="1"/>
    <x v="1"/>
  </r>
  <r>
    <x v="0"/>
    <x v="729"/>
    <x v="876"/>
    <x v="0"/>
    <x v="0"/>
    <x v="39"/>
    <x v="0"/>
    <x v="1"/>
    <x v="0"/>
    <x v="0"/>
    <x v="35"/>
    <x v="0"/>
    <x v="876"/>
    <s v="Yes"/>
    <x v="39"/>
    <x v="0"/>
    <x v="39"/>
    <x v="876"/>
    <x v="2"/>
    <x v="3"/>
    <x v="2"/>
    <x v="1"/>
    <x v="2"/>
  </r>
  <r>
    <x v="3"/>
    <x v="730"/>
    <x v="877"/>
    <x v="1"/>
    <x v="0"/>
    <x v="39"/>
    <x v="0"/>
    <x v="1"/>
    <x v="1"/>
    <x v="0"/>
    <x v="39"/>
    <x v="0"/>
    <x v="877"/>
    <s v="Yes"/>
    <x v="39"/>
    <x v="0"/>
    <x v="39"/>
    <x v="877"/>
    <x v="1"/>
    <x v="1"/>
    <x v="2"/>
    <x v="1"/>
    <x v="3"/>
  </r>
  <r>
    <x v="1"/>
    <x v="731"/>
    <x v="878"/>
    <x v="2"/>
    <x v="0"/>
    <x v="39"/>
    <x v="0"/>
    <x v="2"/>
    <x v="2"/>
    <x v="0"/>
    <x v="35"/>
    <x v="0"/>
    <x v="878"/>
    <s v="Yes"/>
    <x v="39"/>
    <x v="0"/>
    <x v="39"/>
    <x v="878"/>
    <x v="1"/>
    <x v="3"/>
    <x v="2"/>
    <x v="1"/>
    <x v="4"/>
  </r>
  <r>
    <x v="4"/>
    <x v="732"/>
    <x v="879"/>
    <x v="0"/>
    <x v="0"/>
    <x v="39"/>
    <x v="0"/>
    <x v="3"/>
    <x v="3"/>
    <x v="1"/>
    <x v="11"/>
    <x v="0"/>
    <x v="879"/>
    <s v="Yes"/>
    <x v="39"/>
    <x v="0"/>
    <x v="39"/>
    <x v="879"/>
    <x v="1"/>
    <x v="0"/>
    <x v="2"/>
    <x v="0"/>
    <x v="5"/>
  </r>
  <r>
    <x v="2"/>
    <x v="733"/>
    <x v="880"/>
    <x v="1"/>
    <x v="0"/>
    <x v="40"/>
    <x v="0"/>
    <x v="0"/>
    <x v="0"/>
    <x v="0"/>
    <x v="42"/>
    <x v="0"/>
    <x v="880"/>
    <s v="Yes"/>
    <x v="40"/>
    <x v="0"/>
    <x v="40"/>
    <x v="880"/>
    <x v="0"/>
    <x v="3"/>
    <x v="2"/>
    <x v="0"/>
    <x v="6"/>
  </r>
  <r>
    <x v="0"/>
    <x v="734"/>
    <x v="881"/>
    <x v="2"/>
    <x v="0"/>
    <x v="40"/>
    <x v="0"/>
    <x v="1"/>
    <x v="4"/>
    <x v="0"/>
    <x v="42"/>
    <x v="0"/>
    <x v="881"/>
    <s v="Yes"/>
    <x v="40"/>
    <x v="0"/>
    <x v="40"/>
    <x v="881"/>
    <x v="1"/>
    <x v="2"/>
    <x v="2"/>
    <x v="0"/>
    <x v="7"/>
  </r>
  <r>
    <x v="3"/>
    <x v="735"/>
    <x v="882"/>
    <x v="0"/>
    <x v="0"/>
    <x v="40"/>
    <x v="0"/>
    <x v="1"/>
    <x v="2"/>
    <x v="0"/>
    <x v="1"/>
    <x v="0"/>
    <x v="882"/>
    <s v="No"/>
    <x v="40"/>
    <x v="1"/>
    <x v="40"/>
    <x v="882"/>
    <x v="0"/>
    <x v="2"/>
    <x v="2"/>
    <x v="0"/>
    <x v="8"/>
  </r>
  <r>
    <x v="1"/>
    <x v="736"/>
    <x v="883"/>
    <x v="1"/>
    <x v="0"/>
    <x v="40"/>
    <x v="0"/>
    <x v="2"/>
    <x v="5"/>
    <x v="0"/>
    <x v="46"/>
    <x v="0"/>
    <x v="883"/>
    <s v="Yes"/>
    <x v="40"/>
    <x v="0"/>
    <x v="40"/>
    <x v="883"/>
    <x v="2"/>
    <x v="0"/>
    <x v="2"/>
    <x v="0"/>
    <x v="9"/>
  </r>
  <r>
    <x v="4"/>
    <x v="737"/>
    <x v="884"/>
    <x v="2"/>
    <x v="0"/>
    <x v="40"/>
    <x v="0"/>
    <x v="3"/>
    <x v="6"/>
    <x v="0"/>
    <x v="1"/>
    <x v="0"/>
    <x v="884"/>
    <s v="No"/>
    <x v="40"/>
    <x v="1"/>
    <x v="40"/>
    <x v="884"/>
    <x v="1"/>
    <x v="1"/>
    <x v="2"/>
    <x v="0"/>
    <x v="10"/>
  </r>
  <r>
    <x v="2"/>
    <x v="738"/>
    <x v="885"/>
    <x v="0"/>
    <x v="0"/>
    <x v="41"/>
    <x v="0"/>
    <x v="0"/>
    <x v="7"/>
    <x v="0"/>
    <x v="27"/>
    <x v="0"/>
    <x v="885"/>
    <s v="Yes"/>
    <x v="41"/>
    <x v="0"/>
    <x v="41"/>
    <x v="885"/>
    <x v="1"/>
    <x v="2"/>
    <x v="2"/>
    <x v="1"/>
    <x v="11"/>
  </r>
  <r>
    <x v="0"/>
    <x v="739"/>
    <x v="886"/>
    <x v="1"/>
    <x v="0"/>
    <x v="41"/>
    <x v="0"/>
    <x v="1"/>
    <x v="8"/>
    <x v="0"/>
    <x v="42"/>
    <x v="0"/>
    <x v="886"/>
    <s v="Yes"/>
    <x v="41"/>
    <x v="0"/>
    <x v="41"/>
    <x v="886"/>
    <x v="1"/>
    <x v="1"/>
    <x v="2"/>
    <x v="1"/>
    <x v="12"/>
  </r>
  <r>
    <x v="3"/>
    <x v="740"/>
    <x v="887"/>
    <x v="2"/>
    <x v="0"/>
    <x v="41"/>
    <x v="0"/>
    <x v="1"/>
    <x v="3"/>
    <x v="0"/>
    <x v="47"/>
    <x v="0"/>
    <x v="887"/>
    <s v="Yes"/>
    <x v="41"/>
    <x v="0"/>
    <x v="41"/>
    <x v="887"/>
    <x v="1"/>
    <x v="1"/>
    <x v="2"/>
    <x v="1"/>
    <x v="13"/>
  </r>
  <r>
    <x v="1"/>
    <x v="741"/>
    <x v="888"/>
    <x v="0"/>
    <x v="0"/>
    <x v="41"/>
    <x v="0"/>
    <x v="2"/>
    <x v="0"/>
    <x v="0"/>
    <x v="47"/>
    <x v="0"/>
    <x v="888"/>
    <s v="Yes"/>
    <x v="41"/>
    <x v="0"/>
    <x v="41"/>
    <x v="888"/>
    <x v="2"/>
    <x v="1"/>
    <x v="2"/>
    <x v="0"/>
    <x v="14"/>
  </r>
  <r>
    <x v="4"/>
    <x v="742"/>
    <x v="889"/>
    <x v="1"/>
    <x v="0"/>
    <x v="41"/>
    <x v="0"/>
    <x v="3"/>
    <x v="1"/>
    <x v="1"/>
    <x v="39"/>
    <x v="0"/>
    <x v="889"/>
    <s v="Yes"/>
    <x v="41"/>
    <x v="0"/>
    <x v="41"/>
    <x v="889"/>
    <x v="1"/>
    <x v="1"/>
    <x v="2"/>
    <x v="0"/>
    <x v="15"/>
  </r>
  <r>
    <x v="2"/>
    <x v="743"/>
    <x v="890"/>
    <x v="2"/>
    <x v="0"/>
    <x v="41"/>
    <x v="0"/>
    <x v="0"/>
    <x v="2"/>
    <x v="0"/>
    <x v="27"/>
    <x v="0"/>
    <x v="890"/>
    <s v="Yes"/>
    <x v="41"/>
    <x v="0"/>
    <x v="41"/>
    <x v="890"/>
    <x v="1"/>
    <x v="0"/>
    <x v="2"/>
    <x v="1"/>
    <x v="16"/>
  </r>
  <r>
    <x v="0"/>
    <x v="744"/>
    <x v="891"/>
    <x v="0"/>
    <x v="0"/>
    <x v="42"/>
    <x v="0"/>
    <x v="1"/>
    <x v="3"/>
    <x v="0"/>
    <x v="42"/>
    <x v="0"/>
    <x v="891"/>
    <s v="Yes"/>
    <x v="42"/>
    <x v="0"/>
    <x v="42"/>
    <x v="891"/>
    <x v="2"/>
    <x v="3"/>
    <x v="2"/>
    <x v="0"/>
    <x v="17"/>
  </r>
  <r>
    <x v="3"/>
    <x v="745"/>
    <x v="892"/>
    <x v="1"/>
    <x v="1"/>
    <x v="42"/>
    <x v="0"/>
    <x v="1"/>
    <x v="0"/>
    <x v="0"/>
    <x v="42"/>
    <x v="0"/>
    <x v="892"/>
    <s v="Yes"/>
    <x v="42"/>
    <x v="0"/>
    <x v="42"/>
    <x v="892"/>
    <x v="2"/>
    <x v="0"/>
    <x v="2"/>
    <x v="1"/>
    <x v="18"/>
  </r>
  <r>
    <x v="1"/>
    <x v="746"/>
    <x v="893"/>
    <x v="2"/>
    <x v="0"/>
    <x v="42"/>
    <x v="0"/>
    <x v="2"/>
    <x v="4"/>
    <x v="0"/>
    <x v="42"/>
    <x v="0"/>
    <x v="893"/>
    <s v="Yes"/>
    <x v="42"/>
    <x v="0"/>
    <x v="42"/>
    <x v="893"/>
    <x v="0"/>
    <x v="0"/>
    <x v="2"/>
    <x v="1"/>
    <x v="19"/>
  </r>
  <r>
    <x v="4"/>
    <x v="747"/>
    <x v="894"/>
    <x v="0"/>
    <x v="0"/>
    <x v="42"/>
    <x v="0"/>
    <x v="3"/>
    <x v="2"/>
    <x v="0"/>
    <x v="42"/>
    <x v="0"/>
    <x v="894"/>
    <s v="Yes"/>
    <x v="42"/>
    <x v="0"/>
    <x v="42"/>
    <x v="894"/>
    <x v="0"/>
    <x v="1"/>
    <x v="2"/>
    <x v="1"/>
    <x v="20"/>
  </r>
  <r>
    <x v="2"/>
    <x v="748"/>
    <x v="895"/>
    <x v="1"/>
    <x v="0"/>
    <x v="42"/>
    <x v="0"/>
    <x v="0"/>
    <x v="5"/>
    <x v="0"/>
    <x v="42"/>
    <x v="0"/>
    <x v="895"/>
    <s v="Yes"/>
    <x v="42"/>
    <x v="0"/>
    <x v="42"/>
    <x v="895"/>
    <x v="2"/>
    <x v="0"/>
    <x v="2"/>
    <x v="0"/>
    <x v="21"/>
  </r>
  <r>
    <x v="0"/>
    <x v="749"/>
    <x v="896"/>
    <x v="2"/>
    <x v="0"/>
    <x v="42"/>
    <x v="0"/>
    <x v="1"/>
    <x v="6"/>
    <x v="0"/>
    <x v="48"/>
    <x v="0"/>
    <x v="896"/>
    <s v="Yes"/>
    <x v="42"/>
    <x v="0"/>
    <x v="42"/>
    <x v="896"/>
    <x v="1"/>
    <x v="0"/>
    <x v="2"/>
    <x v="0"/>
    <x v="22"/>
  </r>
  <r>
    <x v="3"/>
    <x v="750"/>
    <x v="897"/>
    <x v="0"/>
    <x v="0"/>
    <x v="42"/>
    <x v="0"/>
    <x v="1"/>
    <x v="7"/>
    <x v="0"/>
    <x v="27"/>
    <x v="0"/>
    <x v="897"/>
    <s v="Yes"/>
    <x v="42"/>
    <x v="0"/>
    <x v="42"/>
    <x v="897"/>
    <x v="0"/>
    <x v="1"/>
    <x v="2"/>
    <x v="0"/>
    <x v="0"/>
  </r>
  <r>
    <x v="1"/>
    <x v="751"/>
    <x v="898"/>
    <x v="1"/>
    <x v="0"/>
    <x v="42"/>
    <x v="0"/>
    <x v="2"/>
    <x v="8"/>
    <x v="0"/>
    <x v="46"/>
    <x v="0"/>
    <x v="898"/>
    <s v="Yes"/>
    <x v="42"/>
    <x v="0"/>
    <x v="42"/>
    <x v="898"/>
    <x v="1"/>
    <x v="3"/>
    <x v="2"/>
    <x v="1"/>
    <x v="1"/>
  </r>
  <r>
    <x v="4"/>
    <x v="752"/>
    <x v="899"/>
    <x v="2"/>
    <x v="0"/>
    <x v="43"/>
    <x v="0"/>
    <x v="3"/>
    <x v="3"/>
    <x v="1"/>
    <x v="49"/>
    <x v="0"/>
    <x v="899"/>
    <s v="Yes"/>
    <x v="43"/>
    <x v="0"/>
    <x v="43"/>
    <x v="899"/>
    <x v="2"/>
    <x v="3"/>
    <x v="2"/>
    <x v="1"/>
    <x v="2"/>
  </r>
  <r>
    <x v="2"/>
    <x v="753"/>
    <x v="900"/>
    <x v="0"/>
    <x v="0"/>
    <x v="43"/>
    <x v="0"/>
    <x v="0"/>
    <x v="0"/>
    <x v="0"/>
    <x v="11"/>
    <x v="0"/>
    <x v="900"/>
    <s v="Yes"/>
    <x v="43"/>
    <x v="0"/>
    <x v="43"/>
    <x v="900"/>
    <x v="1"/>
    <x v="3"/>
    <x v="2"/>
    <x v="1"/>
    <x v="3"/>
  </r>
  <r>
    <x v="0"/>
    <x v="754"/>
    <x v="901"/>
    <x v="1"/>
    <x v="0"/>
    <x v="43"/>
    <x v="0"/>
    <x v="1"/>
    <x v="1"/>
    <x v="0"/>
    <x v="44"/>
    <x v="0"/>
    <x v="901"/>
    <s v="Yes"/>
    <x v="43"/>
    <x v="0"/>
    <x v="43"/>
    <x v="901"/>
    <x v="1"/>
    <x v="3"/>
    <x v="2"/>
    <x v="1"/>
    <x v="4"/>
  </r>
  <r>
    <x v="3"/>
    <x v="755"/>
    <x v="902"/>
    <x v="2"/>
    <x v="0"/>
    <x v="43"/>
    <x v="0"/>
    <x v="1"/>
    <x v="2"/>
    <x v="0"/>
    <x v="39"/>
    <x v="0"/>
    <x v="902"/>
    <s v="Yes"/>
    <x v="43"/>
    <x v="0"/>
    <x v="43"/>
    <x v="902"/>
    <x v="1"/>
    <x v="3"/>
    <x v="2"/>
    <x v="0"/>
    <x v="5"/>
  </r>
  <r>
    <x v="1"/>
    <x v="756"/>
    <x v="903"/>
    <x v="0"/>
    <x v="0"/>
    <x v="43"/>
    <x v="0"/>
    <x v="2"/>
    <x v="3"/>
    <x v="0"/>
    <x v="27"/>
    <x v="0"/>
    <x v="903"/>
    <s v="Yes"/>
    <x v="43"/>
    <x v="0"/>
    <x v="43"/>
    <x v="903"/>
    <x v="0"/>
    <x v="0"/>
    <x v="2"/>
    <x v="0"/>
    <x v="6"/>
  </r>
  <r>
    <x v="4"/>
    <x v="757"/>
    <x v="904"/>
    <x v="1"/>
    <x v="0"/>
    <x v="44"/>
    <x v="0"/>
    <x v="3"/>
    <x v="0"/>
    <x v="0"/>
    <x v="44"/>
    <x v="0"/>
    <x v="904"/>
    <s v="Yes"/>
    <x v="44"/>
    <x v="0"/>
    <x v="44"/>
    <x v="904"/>
    <x v="1"/>
    <x v="1"/>
    <x v="2"/>
    <x v="0"/>
    <x v="7"/>
  </r>
  <r>
    <x v="2"/>
    <x v="758"/>
    <x v="905"/>
    <x v="2"/>
    <x v="0"/>
    <x v="44"/>
    <x v="0"/>
    <x v="0"/>
    <x v="4"/>
    <x v="0"/>
    <x v="46"/>
    <x v="0"/>
    <x v="905"/>
    <s v="Yes"/>
    <x v="44"/>
    <x v="0"/>
    <x v="44"/>
    <x v="905"/>
    <x v="0"/>
    <x v="1"/>
    <x v="2"/>
    <x v="0"/>
    <x v="8"/>
  </r>
  <r>
    <x v="0"/>
    <x v="759"/>
    <x v="906"/>
    <x v="0"/>
    <x v="0"/>
    <x v="44"/>
    <x v="0"/>
    <x v="1"/>
    <x v="2"/>
    <x v="0"/>
    <x v="11"/>
    <x v="0"/>
    <x v="906"/>
    <s v="Yes"/>
    <x v="44"/>
    <x v="0"/>
    <x v="44"/>
    <x v="906"/>
    <x v="2"/>
    <x v="1"/>
    <x v="2"/>
    <x v="0"/>
    <x v="9"/>
  </r>
  <r>
    <x v="3"/>
    <x v="760"/>
    <x v="907"/>
    <x v="1"/>
    <x v="0"/>
    <x v="44"/>
    <x v="0"/>
    <x v="1"/>
    <x v="5"/>
    <x v="0"/>
    <x v="11"/>
    <x v="0"/>
    <x v="907"/>
    <s v="Yes"/>
    <x v="44"/>
    <x v="0"/>
    <x v="44"/>
    <x v="907"/>
    <x v="1"/>
    <x v="2"/>
    <x v="2"/>
    <x v="0"/>
    <x v="10"/>
  </r>
  <r>
    <x v="1"/>
    <x v="761"/>
    <x v="908"/>
    <x v="2"/>
    <x v="0"/>
    <x v="44"/>
    <x v="0"/>
    <x v="2"/>
    <x v="6"/>
    <x v="0"/>
    <x v="44"/>
    <x v="0"/>
    <x v="908"/>
    <s v="Yes"/>
    <x v="44"/>
    <x v="0"/>
    <x v="44"/>
    <x v="908"/>
    <x v="1"/>
    <x v="1"/>
    <x v="2"/>
    <x v="1"/>
    <x v="11"/>
  </r>
  <r>
    <x v="4"/>
    <x v="762"/>
    <x v="909"/>
    <x v="0"/>
    <x v="0"/>
    <x v="44"/>
    <x v="0"/>
    <x v="3"/>
    <x v="7"/>
    <x v="1"/>
    <x v="44"/>
    <x v="0"/>
    <x v="909"/>
    <s v="Yes"/>
    <x v="44"/>
    <x v="0"/>
    <x v="44"/>
    <x v="909"/>
    <x v="1"/>
    <x v="3"/>
    <x v="2"/>
    <x v="1"/>
    <x v="12"/>
  </r>
  <r>
    <x v="2"/>
    <x v="763"/>
    <x v="910"/>
    <x v="1"/>
    <x v="0"/>
    <x v="45"/>
    <x v="0"/>
    <x v="0"/>
    <x v="8"/>
    <x v="0"/>
    <x v="49"/>
    <x v="0"/>
    <x v="910"/>
    <s v="Yes"/>
    <x v="45"/>
    <x v="0"/>
    <x v="45"/>
    <x v="910"/>
    <x v="1"/>
    <x v="1"/>
    <x v="2"/>
    <x v="1"/>
    <x v="13"/>
  </r>
  <r>
    <x v="0"/>
    <x v="764"/>
    <x v="911"/>
    <x v="2"/>
    <x v="1"/>
    <x v="45"/>
    <x v="0"/>
    <x v="1"/>
    <x v="3"/>
    <x v="0"/>
    <x v="51"/>
    <x v="0"/>
    <x v="911"/>
    <s v="Yes"/>
    <x v="45"/>
    <x v="0"/>
    <x v="45"/>
    <x v="911"/>
    <x v="2"/>
    <x v="2"/>
    <x v="2"/>
    <x v="0"/>
    <x v="14"/>
  </r>
  <r>
    <x v="3"/>
    <x v="765"/>
    <x v="912"/>
    <x v="0"/>
    <x v="0"/>
    <x v="45"/>
    <x v="0"/>
    <x v="1"/>
    <x v="0"/>
    <x v="0"/>
    <x v="51"/>
    <x v="0"/>
    <x v="912"/>
    <s v="Yes"/>
    <x v="45"/>
    <x v="0"/>
    <x v="45"/>
    <x v="912"/>
    <x v="1"/>
    <x v="2"/>
    <x v="2"/>
    <x v="0"/>
    <x v="15"/>
  </r>
  <r>
    <x v="1"/>
    <x v="766"/>
    <x v="913"/>
    <x v="1"/>
    <x v="0"/>
    <x v="45"/>
    <x v="0"/>
    <x v="2"/>
    <x v="1"/>
    <x v="0"/>
    <x v="51"/>
    <x v="0"/>
    <x v="913"/>
    <s v="Yes"/>
    <x v="45"/>
    <x v="0"/>
    <x v="45"/>
    <x v="913"/>
    <x v="1"/>
    <x v="2"/>
    <x v="2"/>
    <x v="1"/>
    <x v="16"/>
  </r>
  <r>
    <x v="4"/>
    <x v="767"/>
    <x v="914"/>
    <x v="2"/>
    <x v="0"/>
    <x v="45"/>
    <x v="0"/>
    <x v="3"/>
    <x v="2"/>
    <x v="0"/>
    <x v="48"/>
    <x v="0"/>
    <x v="914"/>
    <s v="Yes"/>
    <x v="45"/>
    <x v="0"/>
    <x v="45"/>
    <x v="914"/>
    <x v="2"/>
    <x v="0"/>
    <x v="2"/>
    <x v="0"/>
    <x v="17"/>
  </r>
  <r>
    <x v="2"/>
    <x v="768"/>
    <x v="915"/>
    <x v="0"/>
    <x v="0"/>
    <x v="45"/>
    <x v="0"/>
    <x v="0"/>
    <x v="3"/>
    <x v="0"/>
    <x v="48"/>
    <x v="0"/>
    <x v="915"/>
    <s v="Yes"/>
    <x v="45"/>
    <x v="0"/>
    <x v="45"/>
    <x v="915"/>
    <x v="2"/>
    <x v="3"/>
    <x v="2"/>
    <x v="1"/>
    <x v="18"/>
  </r>
  <r>
    <x v="0"/>
    <x v="769"/>
    <x v="916"/>
    <x v="1"/>
    <x v="0"/>
    <x v="45"/>
    <x v="0"/>
    <x v="1"/>
    <x v="0"/>
    <x v="0"/>
    <x v="48"/>
    <x v="0"/>
    <x v="916"/>
    <s v="Yes"/>
    <x v="45"/>
    <x v="0"/>
    <x v="45"/>
    <x v="916"/>
    <x v="0"/>
    <x v="0"/>
    <x v="2"/>
    <x v="1"/>
    <x v="19"/>
  </r>
  <r>
    <x v="3"/>
    <x v="770"/>
    <x v="917"/>
    <x v="2"/>
    <x v="0"/>
    <x v="45"/>
    <x v="0"/>
    <x v="1"/>
    <x v="4"/>
    <x v="0"/>
    <x v="48"/>
    <x v="0"/>
    <x v="917"/>
    <s v="Yes"/>
    <x v="45"/>
    <x v="0"/>
    <x v="45"/>
    <x v="917"/>
    <x v="0"/>
    <x v="3"/>
    <x v="2"/>
    <x v="1"/>
    <x v="20"/>
  </r>
  <r>
    <x v="1"/>
    <x v="771"/>
    <x v="918"/>
    <x v="0"/>
    <x v="0"/>
    <x v="45"/>
    <x v="0"/>
    <x v="2"/>
    <x v="2"/>
    <x v="0"/>
    <x v="48"/>
    <x v="0"/>
    <x v="918"/>
    <s v="Yes"/>
    <x v="45"/>
    <x v="0"/>
    <x v="45"/>
    <x v="918"/>
    <x v="2"/>
    <x v="3"/>
    <x v="2"/>
    <x v="0"/>
    <x v="21"/>
  </r>
  <r>
    <x v="4"/>
    <x v="772"/>
    <x v="919"/>
    <x v="1"/>
    <x v="0"/>
    <x v="45"/>
    <x v="0"/>
    <x v="3"/>
    <x v="5"/>
    <x v="1"/>
    <x v="48"/>
    <x v="0"/>
    <x v="919"/>
    <s v="Yes"/>
    <x v="45"/>
    <x v="0"/>
    <x v="45"/>
    <x v="919"/>
    <x v="1"/>
    <x v="0"/>
    <x v="2"/>
    <x v="0"/>
    <x v="22"/>
  </r>
  <r>
    <x v="2"/>
    <x v="773"/>
    <x v="920"/>
    <x v="2"/>
    <x v="0"/>
    <x v="45"/>
    <x v="0"/>
    <x v="0"/>
    <x v="6"/>
    <x v="0"/>
    <x v="52"/>
    <x v="0"/>
    <x v="920"/>
    <s v="Yes"/>
    <x v="45"/>
    <x v="0"/>
    <x v="45"/>
    <x v="920"/>
    <x v="0"/>
    <x v="1"/>
    <x v="2"/>
    <x v="0"/>
    <x v="0"/>
  </r>
  <r>
    <x v="0"/>
    <x v="774"/>
    <x v="921"/>
    <x v="0"/>
    <x v="0"/>
    <x v="45"/>
    <x v="0"/>
    <x v="1"/>
    <x v="7"/>
    <x v="0"/>
    <x v="52"/>
    <x v="0"/>
    <x v="921"/>
    <s v="Yes"/>
    <x v="45"/>
    <x v="0"/>
    <x v="45"/>
    <x v="921"/>
    <x v="1"/>
    <x v="2"/>
    <x v="2"/>
    <x v="1"/>
    <x v="1"/>
  </r>
  <r>
    <x v="3"/>
    <x v="775"/>
    <x v="922"/>
    <x v="1"/>
    <x v="0"/>
    <x v="46"/>
    <x v="0"/>
    <x v="1"/>
    <x v="8"/>
    <x v="0"/>
    <x v="44"/>
    <x v="0"/>
    <x v="922"/>
    <s v="Yes"/>
    <x v="46"/>
    <x v="0"/>
    <x v="46"/>
    <x v="922"/>
    <x v="2"/>
    <x v="0"/>
    <x v="2"/>
    <x v="1"/>
    <x v="2"/>
  </r>
  <r>
    <x v="1"/>
    <x v="776"/>
    <x v="923"/>
    <x v="2"/>
    <x v="0"/>
    <x v="46"/>
    <x v="0"/>
    <x v="2"/>
    <x v="3"/>
    <x v="0"/>
    <x v="40"/>
    <x v="0"/>
    <x v="923"/>
    <s v="Yes"/>
    <x v="46"/>
    <x v="0"/>
    <x v="46"/>
    <x v="923"/>
    <x v="1"/>
    <x v="2"/>
    <x v="2"/>
    <x v="1"/>
    <x v="3"/>
  </r>
  <r>
    <x v="4"/>
    <x v="777"/>
    <x v="924"/>
    <x v="0"/>
    <x v="0"/>
    <x v="46"/>
    <x v="0"/>
    <x v="3"/>
    <x v="0"/>
    <x v="0"/>
    <x v="40"/>
    <x v="0"/>
    <x v="924"/>
    <s v="Yes"/>
    <x v="46"/>
    <x v="0"/>
    <x v="46"/>
    <x v="924"/>
    <x v="1"/>
    <x v="3"/>
    <x v="2"/>
    <x v="1"/>
    <x v="4"/>
  </r>
  <r>
    <x v="2"/>
    <x v="778"/>
    <x v="925"/>
    <x v="1"/>
    <x v="0"/>
    <x v="57"/>
    <x v="0"/>
    <x v="0"/>
    <x v="1"/>
    <x v="0"/>
    <x v="44"/>
    <x v="0"/>
    <x v="925"/>
    <s v="Yes"/>
    <x v="57"/>
    <x v="0"/>
    <x v="57"/>
    <x v="925"/>
    <x v="1"/>
    <x v="2"/>
    <x v="2"/>
    <x v="0"/>
    <x v="5"/>
  </r>
  <r>
    <x v="0"/>
    <x v="779"/>
    <x v="926"/>
    <x v="2"/>
    <x v="0"/>
    <x v="47"/>
    <x v="0"/>
    <x v="1"/>
    <x v="2"/>
    <x v="0"/>
    <x v="53"/>
    <x v="0"/>
    <x v="926"/>
    <s v="Yes"/>
    <x v="47"/>
    <x v="0"/>
    <x v="47"/>
    <x v="926"/>
    <x v="0"/>
    <x v="2"/>
    <x v="2"/>
    <x v="0"/>
    <x v="6"/>
  </r>
  <r>
    <x v="3"/>
    <x v="780"/>
    <x v="927"/>
    <x v="0"/>
    <x v="0"/>
    <x v="47"/>
    <x v="0"/>
    <x v="1"/>
    <x v="3"/>
    <x v="0"/>
    <x v="27"/>
    <x v="0"/>
    <x v="927"/>
    <s v="Yes"/>
    <x v="47"/>
    <x v="0"/>
    <x v="47"/>
    <x v="927"/>
    <x v="1"/>
    <x v="2"/>
    <x v="2"/>
    <x v="0"/>
    <x v="7"/>
  </r>
  <r>
    <x v="1"/>
    <x v="781"/>
    <x v="928"/>
    <x v="1"/>
    <x v="0"/>
    <x v="47"/>
    <x v="0"/>
    <x v="2"/>
    <x v="0"/>
    <x v="0"/>
    <x v="48"/>
    <x v="0"/>
    <x v="928"/>
    <s v="Yes"/>
    <x v="47"/>
    <x v="0"/>
    <x v="47"/>
    <x v="928"/>
    <x v="0"/>
    <x v="3"/>
    <x v="2"/>
    <x v="0"/>
    <x v="8"/>
  </r>
  <r>
    <x v="4"/>
    <x v="782"/>
    <x v="929"/>
    <x v="2"/>
    <x v="0"/>
    <x v="47"/>
    <x v="0"/>
    <x v="3"/>
    <x v="4"/>
    <x v="1"/>
    <x v="27"/>
    <x v="0"/>
    <x v="929"/>
    <s v="Yes"/>
    <x v="47"/>
    <x v="0"/>
    <x v="47"/>
    <x v="929"/>
    <x v="2"/>
    <x v="0"/>
    <x v="2"/>
    <x v="0"/>
    <x v="9"/>
  </r>
  <r>
    <x v="2"/>
    <x v="783"/>
    <x v="930"/>
    <x v="0"/>
    <x v="1"/>
    <x v="47"/>
    <x v="0"/>
    <x v="0"/>
    <x v="2"/>
    <x v="0"/>
    <x v="44"/>
    <x v="0"/>
    <x v="930"/>
    <s v="Yes"/>
    <x v="47"/>
    <x v="0"/>
    <x v="47"/>
    <x v="930"/>
    <x v="1"/>
    <x v="1"/>
    <x v="2"/>
    <x v="0"/>
    <x v="10"/>
  </r>
  <r>
    <x v="0"/>
    <x v="784"/>
    <x v="931"/>
    <x v="1"/>
    <x v="0"/>
    <x v="48"/>
    <x v="0"/>
    <x v="1"/>
    <x v="5"/>
    <x v="0"/>
    <x v="46"/>
    <x v="0"/>
    <x v="931"/>
    <s v="Yes"/>
    <x v="48"/>
    <x v="0"/>
    <x v="48"/>
    <x v="931"/>
    <x v="1"/>
    <x v="1"/>
    <x v="2"/>
    <x v="1"/>
    <x v="11"/>
  </r>
  <r>
    <x v="3"/>
    <x v="785"/>
    <x v="932"/>
    <x v="2"/>
    <x v="0"/>
    <x v="49"/>
    <x v="0"/>
    <x v="1"/>
    <x v="6"/>
    <x v="0"/>
    <x v="53"/>
    <x v="0"/>
    <x v="932"/>
    <s v="Yes"/>
    <x v="49"/>
    <x v="0"/>
    <x v="49"/>
    <x v="932"/>
    <x v="1"/>
    <x v="0"/>
    <x v="2"/>
    <x v="1"/>
    <x v="12"/>
  </r>
  <r>
    <x v="1"/>
    <x v="786"/>
    <x v="933"/>
    <x v="0"/>
    <x v="0"/>
    <x v="50"/>
    <x v="0"/>
    <x v="2"/>
    <x v="7"/>
    <x v="0"/>
    <x v="51"/>
    <x v="0"/>
    <x v="933"/>
    <s v="Yes"/>
    <x v="50"/>
    <x v="0"/>
    <x v="50"/>
    <x v="933"/>
    <x v="1"/>
    <x v="2"/>
    <x v="2"/>
    <x v="1"/>
    <x v="13"/>
  </r>
  <r>
    <x v="4"/>
    <x v="787"/>
    <x v="934"/>
    <x v="1"/>
    <x v="0"/>
    <x v="50"/>
    <x v="0"/>
    <x v="3"/>
    <x v="8"/>
    <x v="0"/>
    <x v="53"/>
    <x v="0"/>
    <x v="934"/>
    <s v="Yes"/>
    <x v="50"/>
    <x v="0"/>
    <x v="50"/>
    <x v="934"/>
    <x v="2"/>
    <x v="3"/>
    <x v="2"/>
    <x v="0"/>
    <x v="14"/>
  </r>
  <r>
    <x v="2"/>
    <x v="788"/>
    <x v="935"/>
    <x v="2"/>
    <x v="0"/>
    <x v="50"/>
    <x v="0"/>
    <x v="0"/>
    <x v="3"/>
    <x v="0"/>
    <x v="51"/>
    <x v="0"/>
    <x v="935"/>
    <s v="Yes"/>
    <x v="50"/>
    <x v="0"/>
    <x v="50"/>
    <x v="935"/>
    <x v="1"/>
    <x v="0"/>
    <x v="2"/>
    <x v="0"/>
    <x v="15"/>
  </r>
  <r>
    <x v="0"/>
    <x v="789"/>
    <x v="936"/>
    <x v="0"/>
    <x v="0"/>
    <x v="50"/>
    <x v="0"/>
    <x v="1"/>
    <x v="0"/>
    <x v="0"/>
    <x v="51"/>
    <x v="0"/>
    <x v="936"/>
    <s v="Yes"/>
    <x v="50"/>
    <x v="0"/>
    <x v="50"/>
    <x v="936"/>
    <x v="1"/>
    <x v="2"/>
    <x v="2"/>
    <x v="1"/>
    <x v="16"/>
  </r>
  <r>
    <x v="3"/>
    <x v="790"/>
    <x v="937"/>
    <x v="1"/>
    <x v="0"/>
    <x v="50"/>
    <x v="0"/>
    <x v="1"/>
    <x v="1"/>
    <x v="0"/>
    <x v="51"/>
    <x v="0"/>
    <x v="937"/>
    <s v="Yes"/>
    <x v="50"/>
    <x v="0"/>
    <x v="50"/>
    <x v="937"/>
    <x v="2"/>
    <x v="0"/>
    <x v="2"/>
    <x v="0"/>
    <x v="17"/>
  </r>
  <r>
    <x v="1"/>
    <x v="791"/>
    <x v="938"/>
    <x v="2"/>
    <x v="0"/>
    <x v="58"/>
    <x v="0"/>
    <x v="2"/>
    <x v="2"/>
    <x v="0"/>
    <x v="51"/>
    <x v="0"/>
    <x v="938"/>
    <s v="Yes"/>
    <x v="58"/>
    <x v="0"/>
    <x v="58"/>
    <x v="938"/>
    <x v="2"/>
    <x v="3"/>
    <x v="2"/>
    <x v="1"/>
    <x v="18"/>
  </r>
  <r>
    <x v="4"/>
    <x v="792"/>
    <x v="939"/>
    <x v="0"/>
    <x v="0"/>
    <x v="51"/>
    <x v="0"/>
    <x v="3"/>
    <x v="3"/>
    <x v="1"/>
    <x v="56"/>
    <x v="0"/>
    <x v="939"/>
    <s v="Yes"/>
    <x v="51"/>
    <x v="0"/>
    <x v="51"/>
    <x v="939"/>
    <x v="0"/>
    <x v="0"/>
    <x v="2"/>
    <x v="1"/>
    <x v="19"/>
  </r>
  <r>
    <x v="2"/>
    <x v="793"/>
    <x v="940"/>
    <x v="1"/>
    <x v="0"/>
    <x v="51"/>
    <x v="0"/>
    <x v="0"/>
    <x v="0"/>
    <x v="0"/>
    <x v="51"/>
    <x v="0"/>
    <x v="940"/>
    <s v="Yes"/>
    <x v="51"/>
    <x v="0"/>
    <x v="51"/>
    <x v="940"/>
    <x v="0"/>
    <x v="1"/>
    <x v="2"/>
    <x v="1"/>
    <x v="20"/>
  </r>
  <r>
    <x v="0"/>
    <x v="794"/>
    <x v="941"/>
    <x v="2"/>
    <x v="0"/>
    <x v="51"/>
    <x v="0"/>
    <x v="1"/>
    <x v="4"/>
    <x v="0"/>
    <x v="32"/>
    <x v="0"/>
    <x v="941"/>
    <s v="Yes"/>
    <x v="51"/>
    <x v="0"/>
    <x v="51"/>
    <x v="941"/>
    <x v="2"/>
    <x v="2"/>
    <x v="2"/>
    <x v="0"/>
    <x v="21"/>
  </r>
  <r>
    <x v="3"/>
    <x v="795"/>
    <x v="942"/>
    <x v="0"/>
    <x v="0"/>
    <x v="51"/>
    <x v="0"/>
    <x v="1"/>
    <x v="2"/>
    <x v="0"/>
    <x v="51"/>
    <x v="0"/>
    <x v="942"/>
    <s v="Yes"/>
    <x v="51"/>
    <x v="0"/>
    <x v="51"/>
    <x v="942"/>
    <x v="1"/>
    <x v="1"/>
    <x v="2"/>
    <x v="0"/>
    <x v="22"/>
  </r>
  <r>
    <x v="1"/>
    <x v="796"/>
    <x v="943"/>
    <x v="1"/>
    <x v="0"/>
    <x v="51"/>
    <x v="0"/>
    <x v="2"/>
    <x v="5"/>
    <x v="0"/>
    <x v="51"/>
    <x v="0"/>
    <x v="943"/>
    <s v="Yes"/>
    <x v="51"/>
    <x v="0"/>
    <x v="51"/>
    <x v="943"/>
    <x v="0"/>
    <x v="1"/>
    <x v="2"/>
    <x v="0"/>
    <x v="0"/>
  </r>
  <r>
    <x v="4"/>
    <x v="797"/>
    <x v="944"/>
    <x v="2"/>
    <x v="0"/>
    <x v="52"/>
    <x v="0"/>
    <x v="3"/>
    <x v="6"/>
    <x v="0"/>
    <x v="51"/>
    <x v="0"/>
    <x v="944"/>
    <s v="Yes"/>
    <x v="52"/>
    <x v="0"/>
    <x v="52"/>
    <x v="944"/>
    <x v="1"/>
    <x v="2"/>
    <x v="2"/>
    <x v="1"/>
    <x v="1"/>
  </r>
  <r>
    <x v="2"/>
    <x v="798"/>
    <x v="945"/>
    <x v="0"/>
    <x v="0"/>
    <x v="52"/>
    <x v="0"/>
    <x v="0"/>
    <x v="7"/>
    <x v="0"/>
    <x v="57"/>
    <x v="0"/>
    <x v="945"/>
    <s v="Yes"/>
    <x v="52"/>
    <x v="0"/>
    <x v="52"/>
    <x v="945"/>
    <x v="2"/>
    <x v="0"/>
    <x v="2"/>
    <x v="1"/>
    <x v="2"/>
  </r>
  <r>
    <x v="0"/>
    <x v="799"/>
    <x v="946"/>
    <x v="1"/>
    <x v="0"/>
    <x v="52"/>
    <x v="0"/>
    <x v="1"/>
    <x v="8"/>
    <x v="0"/>
    <x v="1"/>
    <x v="0"/>
    <x v="946"/>
    <s v="No"/>
    <x v="52"/>
    <x v="0"/>
    <x v="52"/>
    <x v="946"/>
    <x v="1"/>
    <x v="0"/>
    <x v="2"/>
    <x v="1"/>
    <x v="3"/>
  </r>
  <r>
    <x v="3"/>
    <x v="800"/>
    <x v="947"/>
    <x v="2"/>
    <x v="0"/>
    <x v="52"/>
    <x v="0"/>
    <x v="1"/>
    <x v="3"/>
    <x v="0"/>
    <x v="1"/>
    <x v="0"/>
    <x v="947"/>
    <s v="No"/>
    <x v="52"/>
    <x v="0"/>
    <x v="52"/>
    <x v="947"/>
    <x v="1"/>
    <x v="2"/>
    <x v="2"/>
    <x v="1"/>
    <x v="4"/>
  </r>
  <r>
    <x v="1"/>
    <x v="801"/>
    <x v="948"/>
    <x v="0"/>
    <x v="0"/>
    <x v="52"/>
    <x v="0"/>
    <x v="2"/>
    <x v="0"/>
    <x v="0"/>
    <x v="40"/>
    <x v="0"/>
    <x v="948"/>
    <s v="Yes"/>
    <x v="52"/>
    <x v="0"/>
    <x v="52"/>
    <x v="948"/>
    <x v="1"/>
    <x v="3"/>
    <x v="2"/>
    <x v="0"/>
    <x v="5"/>
  </r>
  <r>
    <x v="4"/>
    <x v="802"/>
    <x v="949"/>
    <x v="1"/>
    <x v="1"/>
    <x v="53"/>
    <x v="0"/>
    <x v="3"/>
    <x v="1"/>
    <x v="1"/>
    <x v="57"/>
    <x v="0"/>
    <x v="949"/>
    <s v="Yes"/>
    <x v="53"/>
    <x v="0"/>
    <x v="53"/>
    <x v="949"/>
    <x v="0"/>
    <x v="3"/>
    <x v="2"/>
    <x v="0"/>
    <x v="6"/>
  </r>
  <r>
    <x v="2"/>
    <x v="803"/>
    <x v="950"/>
    <x v="2"/>
    <x v="0"/>
    <x v="53"/>
    <x v="0"/>
    <x v="0"/>
    <x v="2"/>
    <x v="0"/>
    <x v="54"/>
    <x v="0"/>
    <x v="950"/>
    <s v="Yes"/>
    <x v="53"/>
    <x v="0"/>
    <x v="53"/>
    <x v="950"/>
    <x v="1"/>
    <x v="1"/>
    <x v="2"/>
    <x v="0"/>
    <x v="7"/>
  </r>
  <r>
    <x v="0"/>
    <x v="804"/>
    <x v="951"/>
    <x v="0"/>
    <x v="0"/>
    <x v="53"/>
    <x v="0"/>
    <x v="1"/>
    <x v="3"/>
    <x v="0"/>
    <x v="56"/>
    <x v="0"/>
    <x v="951"/>
    <s v="Yes"/>
    <x v="53"/>
    <x v="0"/>
    <x v="53"/>
    <x v="951"/>
    <x v="0"/>
    <x v="0"/>
    <x v="2"/>
    <x v="0"/>
    <x v="8"/>
  </r>
  <r>
    <x v="3"/>
    <x v="805"/>
    <x v="952"/>
    <x v="1"/>
    <x v="0"/>
    <x v="54"/>
    <x v="0"/>
    <x v="1"/>
    <x v="0"/>
    <x v="0"/>
    <x v="32"/>
    <x v="0"/>
    <x v="952"/>
    <s v="Yes"/>
    <x v="54"/>
    <x v="0"/>
    <x v="54"/>
    <x v="952"/>
    <x v="2"/>
    <x v="1"/>
    <x v="2"/>
    <x v="0"/>
    <x v="9"/>
  </r>
  <r>
    <x v="1"/>
    <x v="806"/>
    <x v="953"/>
    <x v="2"/>
    <x v="0"/>
    <x v="54"/>
    <x v="0"/>
    <x v="2"/>
    <x v="4"/>
    <x v="0"/>
    <x v="1"/>
    <x v="0"/>
    <x v="953"/>
    <s v="No"/>
    <x v="54"/>
    <x v="0"/>
    <x v="54"/>
    <x v="953"/>
    <x v="1"/>
    <x v="1"/>
    <x v="2"/>
    <x v="0"/>
    <x v="10"/>
  </r>
  <r>
    <x v="4"/>
    <x v="807"/>
    <x v="954"/>
    <x v="0"/>
    <x v="0"/>
    <x v="54"/>
    <x v="0"/>
    <x v="3"/>
    <x v="2"/>
    <x v="0"/>
    <x v="56"/>
    <x v="0"/>
    <x v="954"/>
    <s v="Yes"/>
    <x v="54"/>
    <x v="0"/>
    <x v="54"/>
    <x v="954"/>
    <x v="1"/>
    <x v="0"/>
    <x v="2"/>
    <x v="1"/>
    <x v="11"/>
  </r>
  <r>
    <x v="2"/>
    <x v="808"/>
    <x v="955"/>
    <x v="1"/>
    <x v="0"/>
    <x v="55"/>
    <x v="0"/>
    <x v="0"/>
    <x v="5"/>
    <x v="0"/>
    <x v="54"/>
    <x v="0"/>
    <x v="955"/>
    <s v="Yes"/>
    <x v="55"/>
    <x v="0"/>
    <x v="55"/>
    <x v="955"/>
    <x v="1"/>
    <x v="0"/>
    <x v="2"/>
    <x v="1"/>
    <x v="12"/>
  </r>
  <r>
    <x v="0"/>
    <x v="809"/>
    <x v="956"/>
    <x v="2"/>
    <x v="0"/>
    <x v="55"/>
    <x v="0"/>
    <x v="1"/>
    <x v="6"/>
    <x v="0"/>
    <x v="55"/>
    <x v="0"/>
    <x v="956"/>
    <s v="Yes"/>
    <x v="55"/>
    <x v="0"/>
    <x v="55"/>
    <x v="956"/>
    <x v="1"/>
    <x v="1"/>
    <x v="2"/>
    <x v="1"/>
    <x v="13"/>
  </r>
  <r>
    <x v="3"/>
    <x v="810"/>
    <x v="957"/>
    <x v="0"/>
    <x v="0"/>
    <x v="56"/>
    <x v="0"/>
    <x v="1"/>
    <x v="7"/>
    <x v="0"/>
    <x v="57"/>
    <x v="0"/>
    <x v="957"/>
    <s v="Yes"/>
    <x v="56"/>
    <x v="0"/>
    <x v="56"/>
    <x v="957"/>
    <x v="2"/>
    <x v="3"/>
    <x v="2"/>
    <x v="0"/>
    <x v="14"/>
  </r>
  <r>
    <x v="1"/>
    <x v="811"/>
    <x v="958"/>
    <x v="1"/>
    <x v="0"/>
    <x v="56"/>
    <x v="0"/>
    <x v="2"/>
    <x v="8"/>
    <x v="0"/>
    <x v="57"/>
    <x v="0"/>
    <x v="958"/>
    <s v="Yes"/>
    <x v="56"/>
    <x v="0"/>
    <x v="56"/>
    <x v="958"/>
    <x v="1"/>
    <x v="0"/>
    <x v="2"/>
    <x v="0"/>
    <x v="15"/>
  </r>
  <r>
    <x v="4"/>
    <x v="812"/>
    <x v="959"/>
    <x v="2"/>
    <x v="0"/>
    <x v="56"/>
    <x v="0"/>
    <x v="3"/>
    <x v="3"/>
    <x v="1"/>
    <x v="57"/>
    <x v="0"/>
    <x v="959"/>
    <s v="Yes"/>
    <x v="56"/>
    <x v="0"/>
    <x v="56"/>
    <x v="959"/>
    <x v="1"/>
    <x v="2"/>
    <x v="2"/>
    <x v="1"/>
    <x v="16"/>
  </r>
  <r>
    <x v="2"/>
    <x v="813"/>
    <x v="960"/>
    <x v="0"/>
    <x v="0"/>
    <x v="56"/>
    <x v="0"/>
    <x v="0"/>
    <x v="0"/>
    <x v="0"/>
    <x v="57"/>
    <x v="0"/>
    <x v="960"/>
    <s v="Yes"/>
    <x v="56"/>
    <x v="0"/>
    <x v="56"/>
    <x v="960"/>
    <x v="2"/>
    <x v="2"/>
    <x v="2"/>
    <x v="0"/>
    <x v="17"/>
  </r>
  <r>
    <x v="0"/>
    <x v="814"/>
    <x v="961"/>
    <x v="1"/>
    <x v="0"/>
    <x v="56"/>
    <x v="0"/>
    <x v="1"/>
    <x v="1"/>
    <x v="0"/>
    <x v="1"/>
    <x v="0"/>
    <x v="961"/>
    <s v="No"/>
    <x v="56"/>
    <x v="0"/>
    <x v="56"/>
    <x v="961"/>
    <x v="2"/>
    <x v="3"/>
    <x v="2"/>
    <x v="1"/>
    <x v="18"/>
  </r>
  <r>
    <x v="3"/>
    <x v="815"/>
    <x v="962"/>
    <x v="2"/>
    <x v="0"/>
    <x v="56"/>
    <x v="0"/>
    <x v="1"/>
    <x v="2"/>
    <x v="0"/>
    <x v="54"/>
    <x v="0"/>
    <x v="962"/>
    <s v="Yes"/>
    <x v="56"/>
    <x v="0"/>
    <x v="56"/>
    <x v="962"/>
    <x v="0"/>
    <x v="3"/>
    <x v="2"/>
    <x v="1"/>
    <x v="19"/>
  </r>
  <r>
    <x v="1"/>
    <x v="816"/>
    <x v="963"/>
    <x v="0"/>
    <x v="0"/>
    <x v="56"/>
    <x v="0"/>
    <x v="2"/>
    <x v="3"/>
    <x v="0"/>
    <x v="55"/>
    <x v="0"/>
    <x v="963"/>
    <s v="Yes"/>
    <x v="56"/>
    <x v="0"/>
    <x v="56"/>
    <x v="963"/>
    <x v="0"/>
    <x v="0"/>
    <x v="2"/>
    <x v="1"/>
    <x v="20"/>
  </r>
  <r>
    <x v="4"/>
    <x v="817"/>
    <x v="964"/>
    <x v="1"/>
    <x v="0"/>
    <x v="56"/>
    <x v="0"/>
    <x v="3"/>
    <x v="0"/>
    <x v="0"/>
    <x v="55"/>
    <x v="0"/>
    <x v="964"/>
    <s v="Yes"/>
    <x v="56"/>
    <x v="0"/>
    <x v="56"/>
    <x v="964"/>
    <x v="2"/>
    <x v="1"/>
    <x v="2"/>
    <x v="0"/>
    <x v="21"/>
  </r>
  <r>
    <x v="2"/>
    <x v="818"/>
    <x v="965"/>
    <x v="2"/>
    <x v="0"/>
    <x v="59"/>
    <x v="0"/>
    <x v="0"/>
    <x v="4"/>
    <x v="0"/>
    <x v="54"/>
    <x v="0"/>
    <x v="965"/>
    <s v="Yes"/>
    <x v="59"/>
    <x v="0"/>
    <x v="59"/>
    <x v="965"/>
    <x v="1"/>
    <x v="0"/>
    <x v="2"/>
    <x v="0"/>
    <x v="2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19" rowHeaderCaption="Status Code 2">
  <location ref="J180:L182" firstHeaderRow="0" firstDataRow="1" firstDataCol="1"/>
  <pivotFields count="25">
    <pivotField showAll="0" defaultSubtotal="0">
      <items count="5">
        <item x="0"/>
        <item x="1"/>
        <item x="2"/>
        <item x="3"/>
        <item x="4"/>
      </items>
    </pivotField>
    <pivotField showAll="0" defaultSubtotal="0">
      <items count="8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s>
    </pivotField>
    <pivotField showAll="0" defaultSubtotal="0">
      <items count="966">
        <item x="0"/>
        <item x="1"/>
        <item x="2"/>
        <item x="3"/>
        <item x="5"/>
        <item x="8"/>
        <item x="4"/>
        <item x="10"/>
        <item x="13"/>
        <item x="6"/>
        <item x="14"/>
        <item x="20"/>
        <item x="7"/>
        <item x="18"/>
        <item x="25"/>
        <item x="9"/>
        <item x="22"/>
        <item x="32"/>
        <item x="11"/>
        <item x="27"/>
        <item x="37"/>
        <item x="12"/>
        <item x="30"/>
        <item x="43"/>
        <item x="15"/>
        <item x="35"/>
        <item x="49"/>
        <item x="16"/>
        <item x="39"/>
        <item x="55"/>
        <item x="17"/>
        <item x="44"/>
        <item x="61"/>
        <item x="19"/>
        <item x="47"/>
        <item x="67"/>
        <item x="21"/>
        <item x="52"/>
        <item x="72"/>
        <item x="23"/>
        <item x="56"/>
        <item x="79"/>
        <item x="24"/>
        <item x="60"/>
        <item x="84"/>
        <item x="26"/>
        <item x="64"/>
        <item x="91"/>
        <item x="28"/>
        <item x="69"/>
        <item x="96"/>
        <item x="29"/>
        <item x="73"/>
        <item x="102"/>
        <item x="31"/>
        <item x="77"/>
        <item x="108"/>
        <item x="33"/>
        <item x="81"/>
        <item x="114"/>
        <item x="34"/>
        <item x="86"/>
        <item x="120"/>
        <item x="36"/>
        <item x="89"/>
        <item x="126"/>
        <item x="38"/>
        <item x="94"/>
        <item x="131"/>
        <item x="40"/>
        <item x="98"/>
        <item x="138"/>
        <item x="41"/>
        <item x="103"/>
        <item x="143"/>
        <item x="42"/>
        <item x="106"/>
        <item x="150"/>
        <item x="45"/>
        <item x="111"/>
        <item x="155"/>
        <item x="46"/>
        <item x="115"/>
        <item x="161"/>
        <item x="48"/>
        <item x="119"/>
        <item x="167"/>
        <item x="50"/>
        <item x="123"/>
        <item x="173"/>
        <item x="51"/>
        <item x="128"/>
        <item x="179"/>
        <item x="53"/>
        <item x="132"/>
        <item x="185"/>
        <item x="54"/>
        <item x="136"/>
        <item x="190"/>
        <item x="57"/>
        <item x="140"/>
        <item x="197"/>
        <item x="58"/>
        <item x="145"/>
        <item x="202"/>
        <item x="59"/>
        <item x="148"/>
        <item x="209"/>
        <item x="62"/>
        <item x="153"/>
        <item x="214"/>
        <item x="63"/>
        <item x="157"/>
        <item x="220"/>
        <item x="65"/>
        <item x="162"/>
        <item x="226"/>
        <item x="66"/>
        <item x="165"/>
        <item x="232"/>
        <item x="68"/>
        <item x="170"/>
        <item x="238"/>
        <item x="70"/>
        <item x="174"/>
        <item x="244"/>
        <item x="71"/>
        <item x="178"/>
        <item x="249"/>
        <item x="74"/>
        <item x="182"/>
        <item x="256"/>
        <item x="75"/>
        <item x="187"/>
        <item x="261"/>
        <item x="76"/>
        <item x="191"/>
        <item x="268"/>
        <item x="78"/>
        <item x="195"/>
        <item x="273"/>
        <item x="80"/>
        <item x="199"/>
        <item x="279"/>
        <item x="82"/>
        <item x="204"/>
        <item x="285"/>
        <item x="83"/>
        <item x="207"/>
        <item x="291"/>
        <item x="85"/>
        <item x="212"/>
        <item x="297"/>
        <item x="87"/>
        <item x="216"/>
        <item x="303"/>
        <item x="88"/>
        <item x="221"/>
        <item x="308"/>
        <item x="90"/>
        <item x="224"/>
        <item x="315"/>
        <item x="92"/>
        <item x="229"/>
        <item x="320"/>
        <item x="93"/>
        <item x="233"/>
        <item x="327"/>
        <item x="95"/>
        <item x="237"/>
        <item x="332"/>
        <item x="97"/>
        <item x="241"/>
        <item x="338"/>
        <item x="99"/>
        <item x="246"/>
        <item x="344"/>
        <item x="100"/>
        <item x="250"/>
        <item x="350"/>
        <item x="101"/>
        <item x="254"/>
        <item x="356"/>
        <item x="104"/>
        <item x="258"/>
        <item x="362"/>
        <item x="105"/>
        <item x="263"/>
        <item x="367"/>
        <item x="107"/>
        <item x="266"/>
        <item x="374"/>
        <item x="109"/>
        <item x="271"/>
        <item x="379"/>
        <item x="110"/>
        <item x="275"/>
        <item x="386"/>
        <item x="112"/>
        <item x="280"/>
        <item x="391"/>
        <item x="113"/>
        <item x="283"/>
        <item x="397"/>
        <item x="116"/>
        <item x="288"/>
        <item x="403"/>
        <item x="117"/>
        <item x="292"/>
        <item x="409"/>
        <item x="118"/>
        <item x="296"/>
        <item x="415"/>
        <item x="121"/>
        <item x="300"/>
        <item x="421"/>
        <item x="122"/>
        <item x="305"/>
        <item x="426"/>
        <item x="124"/>
        <item x="309"/>
        <item x="433"/>
        <item x="125"/>
        <item x="313"/>
        <item x="438"/>
        <item x="127"/>
        <item x="317"/>
        <item x="445"/>
        <item x="129"/>
        <item x="322"/>
        <item x="450"/>
        <item x="130"/>
        <item x="325"/>
        <item x="456"/>
        <item x="133"/>
        <item x="330"/>
        <item x="462"/>
        <item x="134"/>
        <item x="334"/>
        <item x="468"/>
        <item x="135"/>
        <item x="339"/>
        <item x="474"/>
        <item x="137"/>
        <item x="342"/>
        <item x="480"/>
        <item x="139"/>
        <item x="347"/>
        <item x="485"/>
        <item x="141"/>
        <item x="351"/>
        <item x="492"/>
        <item x="142"/>
        <item x="355"/>
        <item x="497"/>
        <item x="144"/>
        <item x="359"/>
        <item x="504"/>
        <item x="146"/>
        <item x="364"/>
        <item x="509"/>
        <item x="147"/>
        <item x="368"/>
        <item x="515"/>
        <item x="149"/>
        <item x="372"/>
        <item x="521"/>
        <item x="151"/>
        <item x="376"/>
        <item x="527"/>
        <item x="152"/>
        <item x="381"/>
        <item x="533"/>
        <item x="154"/>
        <item x="384"/>
        <item x="539"/>
        <item x="156"/>
        <item x="389"/>
        <item x="543"/>
        <item x="158"/>
        <item x="393"/>
        <item x="546"/>
        <item x="159"/>
        <item x="398"/>
        <item x="548"/>
        <item x="160"/>
        <item x="401"/>
        <item x="551"/>
        <item x="163"/>
        <item x="406"/>
        <item x="553"/>
        <item x="164"/>
        <item x="410"/>
        <item x="555"/>
        <item x="166"/>
        <item x="414"/>
        <item x="558"/>
        <item x="168"/>
        <item x="418"/>
        <item x="560"/>
        <item x="169"/>
        <item x="423"/>
        <item x="563"/>
        <item x="171"/>
        <item x="427"/>
        <item x="565"/>
        <item x="172"/>
        <item x="431"/>
        <item x="567"/>
        <item x="175"/>
        <item x="435"/>
        <item x="570"/>
        <item x="176"/>
        <item x="440"/>
        <item x="572"/>
        <item x="177"/>
        <item x="443"/>
        <item x="575"/>
        <item x="180"/>
        <item x="448"/>
        <item x="577"/>
        <item x="181"/>
        <item x="452"/>
        <item x="579"/>
        <item x="183"/>
        <item x="457"/>
        <item x="582"/>
        <item x="184"/>
        <item x="460"/>
        <item x="584"/>
        <item x="186"/>
        <item x="465"/>
        <item x="587"/>
        <item x="188"/>
        <item x="469"/>
        <item x="589"/>
        <item x="189"/>
        <item x="473"/>
        <item x="591"/>
        <item x="192"/>
        <item x="477"/>
        <item x="594"/>
        <item x="193"/>
        <item x="482"/>
        <item x="596"/>
        <item x="194"/>
        <item x="486"/>
        <item x="599"/>
        <item x="196"/>
        <item x="490"/>
        <item x="601"/>
        <item x="198"/>
        <item x="494"/>
        <item x="603"/>
        <item x="200"/>
        <item x="499"/>
        <item x="606"/>
        <item x="201"/>
        <item x="502"/>
        <item x="608"/>
        <item x="203"/>
        <item x="507"/>
        <item x="611"/>
        <item x="205"/>
        <item x="511"/>
        <item x="613"/>
        <item x="206"/>
        <item x="516"/>
        <item x="615"/>
        <item x="208"/>
        <item x="519"/>
        <item x="618"/>
        <item x="210"/>
        <item x="524"/>
        <item x="620"/>
        <item x="211"/>
        <item x="528"/>
        <item x="623"/>
        <item x="213"/>
        <item x="532"/>
        <item x="625"/>
        <item x="215"/>
        <item x="536"/>
        <item x="627"/>
        <item x="217"/>
        <item x="541"/>
        <item x="630"/>
        <item x="218"/>
        <item x="544"/>
        <item x="632"/>
        <item x="219"/>
        <item x="545"/>
        <item x="635"/>
        <item x="222"/>
        <item x="547"/>
        <item x="637"/>
        <item x="223"/>
        <item x="549"/>
        <item x="639"/>
        <item x="225"/>
        <item x="550"/>
        <item x="642"/>
        <item x="227"/>
        <item x="552"/>
        <item x="644"/>
        <item x="228"/>
        <item x="554"/>
        <item x="647"/>
        <item x="230"/>
        <item x="556"/>
        <item x="649"/>
        <item x="231"/>
        <item x="557"/>
        <item x="651"/>
        <item x="234"/>
        <item x="559"/>
        <item x="654"/>
        <item x="235"/>
        <item x="561"/>
        <item x="656"/>
        <item x="236"/>
        <item x="562"/>
        <item x="659"/>
        <item x="239"/>
        <item x="564"/>
        <item x="661"/>
        <item x="240"/>
        <item x="566"/>
        <item x="663"/>
        <item x="242"/>
        <item x="568"/>
        <item x="666"/>
        <item x="243"/>
        <item x="569"/>
        <item x="668"/>
        <item x="245"/>
        <item x="571"/>
        <item x="671"/>
        <item x="247"/>
        <item x="573"/>
        <item x="673"/>
        <item x="248"/>
        <item x="574"/>
        <item x="675"/>
        <item x="251"/>
        <item x="576"/>
        <item x="678"/>
        <item x="252"/>
        <item x="578"/>
        <item x="680"/>
        <item x="253"/>
        <item x="580"/>
        <item x="683"/>
        <item x="255"/>
        <item x="581"/>
        <item x="685"/>
        <item x="257"/>
        <item x="583"/>
        <item x="687"/>
        <item x="259"/>
        <item x="585"/>
        <item x="690"/>
        <item x="260"/>
        <item x="586"/>
        <item x="692"/>
        <item x="262"/>
        <item x="588"/>
        <item x="695"/>
        <item x="264"/>
        <item x="590"/>
        <item x="697"/>
        <item x="265"/>
        <item x="592"/>
        <item x="699"/>
        <item x="267"/>
        <item x="593"/>
        <item x="702"/>
        <item x="269"/>
        <item x="595"/>
        <item x="704"/>
        <item x="270"/>
        <item x="597"/>
        <item x="707"/>
        <item x="272"/>
        <item x="598"/>
        <item x="709"/>
        <item x="274"/>
        <item x="600"/>
        <item x="711"/>
        <item x="276"/>
        <item x="602"/>
        <item x="714"/>
        <item x="277"/>
        <item x="604"/>
        <item x="716"/>
        <item x="278"/>
        <item x="605"/>
        <item x="719"/>
        <item x="281"/>
        <item x="607"/>
        <item x="721"/>
        <item x="282"/>
        <item x="609"/>
        <item x="723"/>
        <item x="284"/>
        <item x="610"/>
        <item x="726"/>
        <item x="286"/>
        <item x="612"/>
        <item x="728"/>
        <item x="287"/>
        <item x="614"/>
        <item x="731"/>
        <item x="289"/>
        <item x="616"/>
        <item x="733"/>
        <item x="290"/>
        <item x="617"/>
        <item x="735"/>
        <item x="293"/>
        <item x="619"/>
        <item x="738"/>
        <item x="294"/>
        <item x="621"/>
        <item x="740"/>
        <item x="295"/>
        <item x="622"/>
        <item x="743"/>
        <item x="298"/>
        <item x="624"/>
        <item x="745"/>
        <item x="299"/>
        <item x="626"/>
        <item x="747"/>
        <item x="301"/>
        <item x="628"/>
        <item x="750"/>
        <item x="302"/>
        <item x="629"/>
        <item x="752"/>
        <item x="304"/>
        <item x="631"/>
        <item x="755"/>
        <item x="306"/>
        <item x="633"/>
        <item x="757"/>
        <item x="307"/>
        <item x="634"/>
        <item x="759"/>
        <item x="310"/>
        <item x="636"/>
        <item x="762"/>
        <item x="311"/>
        <item x="638"/>
        <item x="764"/>
        <item x="312"/>
        <item x="640"/>
        <item x="767"/>
        <item x="314"/>
        <item x="641"/>
        <item x="769"/>
        <item x="316"/>
        <item x="643"/>
        <item x="771"/>
        <item x="318"/>
        <item x="645"/>
        <item x="774"/>
        <item x="319"/>
        <item x="646"/>
        <item x="776"/>
        <item x="321"/>
        <item x="648"/>
        <item x="779"/>
        <item x="323"/>
        <item x="650"/>
        <item x="781"/>
        <item x="324"/>
        <item x="652"/>
        <item x="783"/>
        <item x="326"/>
        <item x="653"/>
        <item x="786"/>
        <item x="328"/>
        <item x="655"/>
        <item x="788"/>
        <item x="329"/>
        <item x="657"/>
        <item x="791"/>
        <item x="331"/>
        <item x="658"/>
        <item x="793"/>
        <item x="333"/>
        <item x="660"/>
        <item x="795"/>
        <item x="335"/>
        <item x="662"/>
        <item x="798"/>
        <item x="336"/>
        <item x="664"/>
        <item x="800"/>
        <item x="337"/>
        <item x="665"/>
        <item x="803"/>
        <item x="340"/>
        <item x="667"/>
        <item x="805"/>
        <item x="341"/>
        <item x="669"/>
        <item x="807"/>
        <item x="343"/>
        <item x="670"/>
        <item x="810"/>
        <item x="345"/>
        <item x="672"/>
        <item x="812"/>
        <item x="346"/>
        <item x="674"/>
        <item x="815"/>
        <item x="348"/>
        <item x="676"/>
        <item x="817"/>
        <item x="349"/>
        <item x="677"/>
        <item x="819"/>
        <item x="352"/>
        <item x="679"/>
        <item x="822"/>
        <item x="353"/>
        <item x="681"/>
        <item x="824"/>
        <item x="354"/>
        <item x="682"/>
        <item x="827"/>
        <item x="357"/>
        <item x="684"/>
        <item x="829"/>
        <item x="358"/>
        <item x="686"/>
        <item x="831"/>
        <item x="360"/>
        <item x="688"/>
        <item x="834"/>
        <item x="361"/>
        <item x="689"/>
        <item x="836"/>
        <item x="363"/>
        <item x="691"/>
        <item x="839"/>
        <item x="365"/>
        <item x="693"/>
        <item x="841"/>
        <item x="366"/>
        <item x="694"/>
        <item x="843"/>
        <item x="369"/>
        <item x="696"/>
        <item x="846"/>
        <item x="370"/>
        <item x="698"/>
        <item x="848"/>
        <item x="371"/>
        <item x="700"/>
        <item x="851"/>
        <item x="373"/>
        <item x="701"/>
        <item x="853"/>
        <item x="375"/>
        <item x="703"/>
        <item x="855"/>
        <item x="377"/>
        <item x="705"/>
        <item x="858"/>
        <item x="378"/>
        <item x="706"/>
        <item x="860"/>
        <item x="380"/>
        <item x="708"/>
        <item x="863"/>
        <item x="382"/>
        <item x="710"/>
        <item x="865"/>
        <item x="383"/>
        <item x="712"/>
        <item x="867"/>
        <item x="385"/>
        <item x="713"/>
        <item x="870"/>
        <item x="387"/>
        <item x="715"/>
        <item x="872"/>
        <item x="388"/>
        <item x="717"/>
        <item x="874"/>
        <item x="390"/>
        <item x="718"/>
        <item x="875"/>
        <item x="392"/>
        <item x="720"/>
        <item x="876"/>
        <item x="394"/>
        <item x="722"/>
        <item x="877"/>
        <item x="395"/>
        <item x="724"/>
        <item x="878"/>
        <item x="396"/>
        <item x="725"/>
        <item x="879"/>
        <item x="399"/>
        <item x="727"/>
        <item x="880"/>
        <item x="400"/>
        <item x="729"/>
        <item x="881"/>
        <item x="402"/>
        <item x="730"/>
        <item x="882"/>
        <item x="404"/>
        <item x="732"/>
        <item x="883"/>
        <item x="405"/>
        <item x="734"/>
        <item x="884"/>
        <item x="407"/>
        <item x="736"/>
        <item x="885"/>
        <item x="408"/>
        <item x="737"/>
        <item x="886"/>
        <item x="411"/>
        <item x="739"/>
        <item x="887"/>
        <item x="412"/>
        <item x="741"/>
        <item x="888"/>
        <item x="413"/>
        <item x="742"/>
        <item x="889"/>
        <item x="416"/>
        <item x="744"/>
        <item x="890"/>
        <item x="417"/>
        <item x="746"/>
        <item x="891"/>
        <item x="419"/>
        <item x="748"/>
        <item x="892"/>
        <item x="420"/>
        <item x="749"/>
        <item x="893"/>
        <item x="422"/>
        <item x="751"/>
        <item x="894"/>
        <item x="424"/>
        <item x="753"/>
        <item x="895"/>
        <item x="425"/>
        <item x="754"/>
        <item x="896"/>
        <item x="428"/>
        <item x="756"/>
        <item x="897"/>
        <item x="429"/>
        <item x="758"/>
        <item x="898"/>
        <item x="430"/>
        <item x="760"/>
        <item x="899"/>
        <item x="432"/>
        <item x="761"/>
        <item x="900"/>
        <item x="434"/>
        <item x="763"/>
        <item x="901"/>
        <item x="436"/>
        <item x="765"/>
        <item x="902"/>
        <item x="437"/>
        <item x="766"/>
        <item x="903"/>
        <item x="439"/>
        <item x="768"/>
        <item x="904"/>
        <item x="441"/>
        <item x="770"/>
        <item x="905"/>
        <item x="442"/>
        <item x="772"/>
        <item x="906"/>
        <item x="444"/>
        <item x="773"/>
        <item x="907"/>
        <item x="446"/>
        <item x="775"/>
        <item x="908"/>
        <item x="447"/>
        <item x="777"/>
        <item x="909"/>
        <item x="449"/>
        <item x="778"/>
        <item x="910"/>
        <item x="451"/>
        <item x="780"/>
        <item x="911"/>
        <item x="453"/>
        <item x="782"/>
        <item x="912"/>
        <item x="454"/>
        <item x="784"/>
        <item x="913"/>
        <item x="455"/>
        <item x="785"/>
        <item x="914"/>
        <item x="458"/>
        <item x="787"/>
        <item x="915"/>
        <item x="459"/>
        <item x="789"/>
        <item x="916"/>
        <item x="461"/>
        <item x="790"/>
        <item x="917"/>
        <item x="463"/>
        <item x="792"/>
        <item x="918"/>
        <item x="464"/>
        <item x="794"/>
        <item x="919"/>
        <item x="466"/>
        <item x="796"/>
        <item x="920"/>
        <item x="467"/>
        <item x="797"/>
        <item x="921"/>
        <item x="470"/>
        <item x="799"/>
        <item x="922"/>
        <item x="471"/>
        <item x="801"/>
        <item x="923"/>
        <item x="472"/>
        <item x="802"/>
        <item x="924"/>
        <item x="475"/>
        <item x="804"/>
        <item x="925"/>
        <item x="476"/>
        <item x="806"/>
        <item x="926"/>
        <item x="478"/>
        <item x="808"/>
        <item x="927"/>
        <item x="479"/>
        <item x="809"/>
        <item x="928"/>
        <item x="481"/>
        <item x="811"/>
        <item x="929"/>
        <item x="483"/>
        <item x="813"/>
        <item x="930"/>
        <item x="484"/>
        <item x="814"/>
        <item x="931"/>
        <item x="487"/>
        <item x="816"/>
        <item x="932"/>
        <item x="488"/>
        <item x="818"/>
        <item x="933"/>
        <item x="489"/>
        <item x="820"/>
        <item x="934"/>
        <item x="491"/>
        <item x="821"/>
        <item x="935"/>
        <item x="493"/>
        <item x="823"/>
        <item x="936"/>
        <item x="495"/>
        <item x="825"/>
        <item x="937"/>
        <item x="496"/>
        <item x="826"/>
        <item x="938"/>
        <item x="498"/>
        <item x="828"/>
        <item x="939"/>
        <item x="500"/>
        <item x="830"/>
        <item x="940"/>
        <item x="501"/>
        <item x="832"/>
        <item x="941"/>
        <item x="503"/>
        <item x="833"/>
        <item x="942"/>
        <item x="505"/>
        <item x="835"/>
        <item x="943"/>
        <item x="506"/>
        <item x="837"/>
        <item x="944"/>
        <item x="508"/>
        <item x="838"/>
        <item x="945"/>
        <item x="510"/>
        <item x="840"/>
        <item x="946"/>
        <item x="512"/>
        <item x="842"/>
        <item x="947"/>
        <item x="513"/>
        <item x="844"/>
        <item x="948"/>
        <item x="514"/>
        <item x="845"/>
        <item x="949"/>
        <item x="517"/>
        <item x="847"/>
        <item x="950"/>
        <item x="518"/>
        <item x="849"/>
        <item x="951"/>
        <item x="520"/>
        <item x="850"/>
        <item x="952"/>
        <item x="522"/>
        <item x="852"/>
        <item x="953"/>
        <item x="523"/>
        <item x="854"/>
        <item x="954"/>
        <item x="525"/>
        <item x="856"/>
        <item x="955"/>
        <item x="526"/>
        <item x="857"/>
        <item x="956"/>
        <item x="529"/>
        <item x="859"/>
        <item x="957"/>
        <item x="530"/>
        <item x="861"/>
        <item x="958"/>
        <item x="531"/>
        <item x="862"/>
        <item x="959"/>
        <item x="534"/>
        <item x="864"/>
        <item x="960"/>
        <item x="535"/>
        <item x="866"/>
        <item x="961"/>
        <item x="537"/>
        <item x="868"/>
        <item x="962"/>
        <item x="538"/>
        <item x="869"/>
        <item x="963"/>
        <item x="540"/>
        <item x="871"/>
        <item x="964"/>
        <item x="542"/>
        <item x="873"/>
        <item x="965"/>
      </items>
    </pivotField>
    <pivotField showAll="0" defaultSubtotal="0">
      <items count="3">
        <item x="0"/>
        <item x="1"/>
        <item x="2"/>
      </items>
    </pivotField>
    <pivotField showAll="0" defaultSubtotal="0">
      <items count="2">
        <item x="0"/>
        <item x="1"/>
      </items>
    </pivotField>
    <pivotField showAll="0" defaultSubtotal="0">
      <items count="60">
        <item x="32"/>
        <item x="54"/>
        <item x="33"/>
        <item x="55"/>
        <item x="13"/>
        <item x="34"/>
        <item x="14"/>
        <item x="35"/>
        <item x="15"/>
        <item x="36"/>
        <item x="56"/>
        <item x="16"/>
        <item x="59"/>
        <item x="17"/>
        <item x="37"/>
        <item x="38"/>
        <item x="39"/>
        <item x="18"/>
        <item x="40"/>
        <item x="19"/>
        <item x="41"/>
        <item x="20"/>
        <item x="0"/>
        <item x="21"/>
        <item x="1"/>
        <item x="42"/>
        <item x="2"/>
        <item x="43"/>
        <item x="3"/>
        <item x="22"/>
        <item x="44"/>
        <item x="23"/>
        <item x="45"/>
        <item x="24"/>
        <item x="46"/>
        <item x="4"/>
        <item x="25"/>
        <item x="5"/>
        <item x="26"/>
        <item x="6"/>
        <item x="57"/>
        <item x="7"/>
        <item x="47"/>
        <item x="8"/>
        <item x="27"/>
        <item x="48"/>
        <item x="28"/>
        <item x="49"/>
        <item x="29"/>
        <item x="50"/>
        <item x="9"/>
        <item x="30"/>
        <item x="58"/>
        <item x="10"/>
        <item x="31"/>
        <item x="11"/>
        <item x="51"/>
        <item x="52"/>
        <item x="12"/>
        <item x="53"/>
      </items>
    </pivotField>
    <pivotField numFmtId="20" showAll="0" defaultSubtotal="0">
      <items count="1">
        <item x="0"/>
      </items>
    </pivotField>
    <pivotField showAll="0" defaultSubtotal="0">
      <items count="4">
        <item x="2"/>
        <item x="0"/>
        <item x="3"/>
        <item x="1"/>
      </items>
    </pivotField>
    <pivotField showAll="0" defaultSubtotal="0">
      <items count="9">
        <item x="0"/>
        <item x="1"/>
        <item x="4"/>
        <item x="2"/>
        <item x="5"/>
        <item x="6"/>
        <item x="7"/>
        <item x="8"/>
        <item x="3"/>
      </items>
    </pivotField>
    <pivotField showAll="0" defaultSubtotal="0">
      <items count="2">
        <item x="0"/>
        <item x="1"/>
      </items>
    </pivotField>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axis="axisRow" dataField="1" showAll="0" defaultSubtotal="0">
      <items count="1">
        <item x="0"/>
      </items>
    </pivotField>
    <pivotField showAll="0" defaultSubtotal="0">
      <items count="966">
        <item x="0"/>
        <item x="1"/>
        <item x="2"/>
        <item x="3"/>
        <item x="5"/>
        <item x="8"/>
        <item x="4"/>
        <item x="10"/>
        <item x="13"/>
        <item x="6"/>
        <item x="14"/>
        <item x="20"/>
        <item x="7"/>
        <item x="18"/>
        <item x="25"/>
        <item x="9"/>
        <item x="22"/>
        <item x="32"/>
        <item x="11"/>
        <item x="27"/>
        <item x="37"/>
        <item x="12"/>
        <item x="30"/>
        <item x="43"/>
        <item x="15"/>
        <item x="35"/>
        <item x="49"/>
        <item x="16"/>
        <item x="39"/>
        <item x="55"/>
        <item x="17"/>
        <item x="44"/>
        <item x="61"/>
        <item x="19"/>
        <item x="47"/>
        <item x="67"/>
        <item x="21"/>
        <item x="52"/>
        <item x="72"/>
        <item x="23"/>
        <item x="56"/>
        <item x="79"/>
        <item x="24"/>
        <item x="60"/>
        <item x="84"/>
        <item x="26"/>
        <item x="64"/>
        <item x="91"/>
        <item x="28"/>
        <item x="69"/>
        <item x="96"/>
        <item x="29"/>
        <item x="73"/>
        <item x="102"/>
        <item x="31"/>
        <item x="77"/>
        <item x="108"/>
        <item x="33"/>
        <item x="81"/>
        <item x="114"/>
        <item x="34"/>
        <item x="86"/>
        <item x="120"/>
        <item x="36"/>
        <item x="89"/>
        <item x="126"/>
        <item x="38"/>
        <item x="94"/>
        <item x="131"/>
        <item x="40"/>
        <item x="98"/>
        <item x="138"/>
        <item x="41"/>
        <item x="103"/>
        <item x="143"/>
        <item x="42"/>
        <item x="106"/>
        <item x="150"/>
        <item x="45"/>
        <item x="111"/>
        <item x="155"/>
        <item x="46"/>
        <item x="115"/>
        <item x="161"/>
        <item x="48"/>
        <item x="119"/>
        <item x="167"/>
        <item x="50"/>
        <item x="123"/>
        <item x="173"/>
        <item x="51"/>
        <item x="128"/>
        <item x="179"/>
        <item x="53"/>
        <item x="132"/>
        <item x="185"/>
        <item x="54"/>
        <item x="136"/>
        <item x="190"/>
        <item x="57"/>
        <item x="140"/>
        <item x="197"/>
        <item x="58"/>
        <item x="145"/>
        <item x="202"/>
        <item x="59"/>
        <item x="148"/>
        <item x="209"/>
        <item x="62"/>
        <item x="153"/>
        <item x="214"/>
        <item x="63"/>
        <item x="157"/>
        <item x="220"/>
        <item x="65"/>
        <item x="162"/>
        <item x="226"/>
        <item x="66"/>
        <item x="165"/>
        <item x="232"/>
        <item x="68"/>
        <item x="170"/>
        <item x="238"/>
        <item x="70"/>
        <item x="174"/>
        <item x="244"/>
        <item x="71"/>
        <item x="178"/>
        <item x="249"/>
        <item x="74"/>
        <item x="182"/>
        <item x="256"/>
        <item x="75"/>
        <item x="187"/>
        <item x="261"/>
        <item x="76"/>
        <item x="191"/>
        <item x="268"/>
        <item x="78"/>
        <item x="195"/>
        <item x="273"/>
        <item x="80"/>
        <item x="199"/>
        <item x="279"/>
        <item x="82"/>
        <item x="204"/>
        <item x="285"/>
        <item x="83"/>
        <item x="207"/>
        <item x="291"/>
        <item x="85"/>
        <item x="212"/>
        <item x="297"/>
        <item x="87"/>
        <item x="216"/>
        <item x="303"/>
        <item x="88"/>
        <item x="221"/>
        <item x="308"/>
        <item x="90"/>
        <item x="224"/>
        <item x="315"/>
        <item x="92"/>
        <item x="229"/>
        <item x="320"/>
        <item x="93"/>
        <item x="233"/>
        <item x="327"/>
        <item x="95"/>
        <item x="237"/>
        <item x="332"/>
        <item x="97"/>
        <item x="241"/>
        <item x="338"/>
        <item x="99"/>
        <item x="246"/>
        <item x="344"/>
        <item x="100"/>
        <item x="250"/>
        <item x="350"/>
        <item x="101"/>
        <item x="254"/>
        <item x="356"/>
        <item x="104"/>
        <item x="258"/>
        <item x="362"/>
        <item x="105"/>
        <item x="263"/>
        <item x="367"/>
        <item x="107"/>
        <item x="266"/>
        <item x="374"/>
        <item x="109"/>
        <item x="271"/>
        <item x="379"/>
        <item x="110"/>
        <item x="275"/>
        <item x="386"/>
        <item x="112"/>
        <item x="280"/>
        <item x="391"/>
        <item x="113"/>
        <item x="283"/>
        <item x="397"/>
        <item x="116"/>
        <item x="288"/>
        <item x="403"/>
        <item x="117"/>
        <item x="292"/>
        <item x="409"/>
        <item x="118"/>
        <item x="296"/>
        <item x="415"/>
        <item x="121"/>
        <item x="300"/>
        <item x="421"/>
        <item x="122"/>
        <item x="305"/>
        <item x="426"/>
        <item x="124"/>
        <item x="309"/>
        <item x="433"/>
        <item x="125"/>
        <item x="313"/>
        <item x="438"/>
        <item x="127"/>
        <item x="317"/>
        <item x="445"/>
        <item x="129"/>
        <item x="322"/>
        <item x="450"/>
        <item x="130"/>
        <item x="325"/>
        <item x="456"/>
        <item x="133"/>
        <item x="330"/>
        <item x="462"/>
        <item x="134"/>
        <item x="334"/>
        <item x="468"/>
        <item x="135"/>
        <item x="339"/>
        <item x="474"/>
        <item x="137"/>
        <item x="342"/>
        <item x="480"/>
        <item x="139"/>
        <item x="347"/>
        <item x="485"/>
        <item x="141"/>
        <item x="351"/>
        <item x="492"/>
        <item x="142"/>
        <item x="355"/>
        <item x="497"/>
        <item x="144"/>
        <item x="359"/>
        <item x="504"/>
        <item x="146"/>
        <item x="364"/>
        <item x="509"/>
        <item x="147"/>
        <item x="368"/>
        <item x="515"/>
        <item x="149"/>
        <item x="372"/>
        <item x="521"/>
        <item x="151"/>
        <item x="376"/>
        <item x="527"/>
        <item x="152"/>
        <item x="381"/>
        <item x="533"/>
        <item x="154"/>
        <item x="384"/>
        <item x="539"/>
        <item x="156"/>
        <item x="389"/>
        <item x="543"/>
        <item x="158"/>
        <item x="393"/>
        <item x="546"/>
        <item x="159"/>
        <item x="398"/>
        <item x="548"/>
        <item x="160"/>
        <item x="401"/>
        <item x="551"/>
        <item x="163"/>
        <item x="406"/>
        <item x="553"/>
        <item x="164"/>
        <item x="410"/>
        <item x="555"/>
        <item x="166"/>
        <item x="414"/>
        <item x="558"/>
        <item x="168"/>
        <item x="418"/>
        <item x="560"/>
        <item x="169"/>
        <item x="423"/>
        <item x="563"/>
        <item x="171"/>
        <item x="427"/>
        <item x="565"/>
        <item x="172"/>
        <item x="431"/>
        <item x="567"/>
        <item x="175"/>
        <item x="435"/>
        <item x="570"/>
        <item x="176"/>
        <item x="440"/>
        <item x="572"/>
        <item x="177"/>
        <item x="443"/>
        <item x="575"/>
        <item x="180"/>
        <item x="448"/>
        <item x="577"/>
        <item x="181"/>
        <item x="452"/>
        <item x="579"/>
        <item x="183"/>
        <item x="457"/>
        <item x="582"/>
        <item x="184"/>
        <item x="460"/>
        <item x="584"/>
        <item x="186"/>
        <item x="465"/>
        <item x="587"/>
        <item x="188"/>
        <item x="469"/>
        <item x="589"/>
        <item x="189"/>
        <item x="473"/>
        <item x="591"/>
        <item x="192"/>
        <item x="477"/>
        <item x="594"/>
        <item x="193"/>
        <item x="482"/>
        <item x="596"/>
        <item x="194"/>
        <item x="486"/>
        <item x="599"/>
        <item x="196"/>
        <item x="490"/>
        <item x="601"/>
        <item x="198"/>
        <item x="494"/>
        <item x="603"/>
        <item x="200"/>
        <item x="499"/>
        <item x="606"/>
        <item x="201"/>
        <item x="502"/>
        <item x="608"/>
        <item x="203"/>
        <item x="507"/>
        <item x="611"/>
        <item x="205"/>
        <item x="511"/>
        <item x="613"/>
        <item x="206"/>
        <item x="516"/>
        <item x="615"/>
        <item x="208"/>
        <item x="519"/>
        <item x="618"/>
        <item x="210"/>
        <item x="524"/>
        <item x="620"/>
        <item x="211"/>
        <item x="528"/>
        <item x="623"/>
        <item x="213"/>
        <item x="532"/>
        <item x="625"/>
        <item x="215"/>
        <item x="536"/>
        <item x="627"/>
        <item x="217"/>
        <item x="541"/>
        <item x="630"/>
        <item x="218"/>
        <item x="544"/>
        <item x="632"/>
        <item x="219"/>
        <item x="545"/>
        <item x="635"/>
        <item x="222"/>
        <item x="547"/>
        <item x="637"/>
        <item x="223"/>
        <item x="549"/>
        <item x="639"/>
        <item x="225"/>
        <item x="550"/>
        <item x="642"/>
        <item x="227"/>
        <item x="552"/>
        <item x="644"/>
        <item x="228"/>
        <item x="554"/>
        <item x="647"/>
        <item x="230"/>
        <item x="556"/>
        <item x="649"/>
        <item x="231"/>
        <item x="557"/>
        <item x="651"/>
        <item x="234"/>
        <item x="559"/>
        <item x="654"/>
        <item x="235"/>
        <item x="561"/>
        <item x="656"/>
        <item x="236"/>
        <item x="562"/>
        <item x="659"/>
        <item x="239"/>
        <item x="564"/>
        <item x="661"/>
        <item x="240"/>
        <item x="566"/>
        <item x="663"/>
        <item x="242"/>
        <item x="568"/>
        <item x="666"/>
        <item x="243"/>
        <item x="569"/>
        <item x="668"/>
        <item x="245"/>
        <item x="571"/>
        <item x="671"/>
        <item x="247"/>
        <item x="573"/>
        <item x="673"/>
        <item x="248"/>
        <item x="574"/>
        <item x="675"/>
        <item x="251"/>
        <item x="576"/>
        <item x="678"/>
        <item x="252"/>
        <item x="578"/>
        <item x="680"/>
        <item x="253"/>
        <item x="580"/>
        <item x="683"/>
        <item x="255"/>
        <item x="581"/>
        <item x="685"/>
        <item x="257"/>
        <item x="583"/>
        <item x="687"/>
        <item x="259"/>
        <item x="585"/>
        <item x="690"/>
        <item x="260"/>
        <item x="586"/>
        <item x="692"/>
        <item x="262"/>
        <item x="588"/>
        <item x="695"/>
        <item x="264"/>
        <item x="590"/>
        <item x="697"/>
        <item x="265"/>
        <item x="592"/>
        <item x="699"/>
        <item x="267"/>
        <item x="593"/>
        <item x="702"/>
        <item x="269"/>
        <item x="595"/>
        <item x="704"/>
        <item x="270"/>
        <item x="597"/>
        <item x="707"/>
        <item x="272"/>
        <item x="598"/>
        <item x="709"/>
        <item x="274"/>
        <item x="600"/>
        <item x="711"/>
        <item x="276"/>
        <item x="602"/>
        <item x="714"/>
        <item x="277"/>
        <item x="604"/>
        <item x="716"/>
        <item x="278"/>
        <item x="605"/>
        <item x="719"/>
        <item x="281"/>
        <item x="607"/>
        <item x="721"/>
        <item x="282"/>
        <item x="609"/>
        <item x="723"/>
        <item x="284"/>
        <item x="610"/>
        <item x="726"/>
        <item x="286"/>
        <item x="612"/>
        <item x="728"/>
        <item x="287"/>
        <item x="614"/>
        <item x="731"/>
        <item x="289"/>
        <item x="616"/>
        <item x="733"/>
        <item x="290"/>
        <item x="617"/>
        <item x="735"/>
        <item x="293"/>
        <item x="619"/>
        <item x="738"/>
        <item x="294"/>
        <item x="621"/>
        <item x="740"/>
        <item x="295"/>
        <item x="622"/>
        <item x="743"/>
        <item x="298"/>
        <item x="624"/>
        <item x="745"/>
        <item x="299"/>
        <item x="626"/>
        <item x="747"/>
        <item x="301"/>
        <item x="628"/>
        <item x="750"/>
        <item x="302"/>
        <item x="629"/>
        <item x="752"/>
        <item x="304"/>
        <item x="631"/>
        <item x="755"/>
        <item x="306"/>
        <item x="633"/>
        <item x="757"/>
        <item x="307"/>
        <item x="634"/>
        <item x="759"/>
        <item x="310"/>
        <item x="636"/>
        <item x="762"/>
        <item x="311"/>
        <item x="638"/>
        <item x="764"/>
        <item x="312"/>
        <item x="640"/>
        <item x="767"/>
        <item x="314"/>
        <item x="641"/>
        <item x="769"/>
        <item x="316"/>
        <item x="643"/>
        <item x="771"/>
        <item x="318"/>
        <item x="645"/>
        <item x="774"/>
        <item x="319"/>
        <item x="646"/>
        <item x="776"/>
        <item x="321"/>
        <item x="648"/>
        <item x="779"/>
        <item x="323"/>
        <item x="650"/>
        <item x="781"/>
        <item x="324"/>
        <item x="652"/>
        <item x="783"/>
        <item x="326"/>
        <item x="653"/>
        <item x="786"/>
        <item x="328"/>
        <item x="655"/>
        <item x="788"/>
        <item x="329"/>
        <item x="657"/>
        <item x="791"/>
        <item x="331"/>
        <item x="658"/>
        <item x="793"/>
        <item x="333"/>
        <item x="660"/>
        <item x="795"/>
        <item x="335"/>
        <item x="662"/>
        <item x="798"/>
        <item x="336"/>
        <item x="664"/>
        <item x="800"/>
        <item x="337"/>
        <item x="665"/>
        <item x="803"/>
        <item x="340"/>
        <item x="667"/>
        <item x="805"/>
        <item x="341"/>
        <item x="669"/>
        <item x="807"/>
        <item x="343"/>
        <item x="670"/>
        <item x="810"/>
        <item x="345"/>
        <item x="672"/>
        <item x="812"/>
        <item x="346"/>
        <item x="674"/>
        <item x="815"/>
        <item x="348"/>
        <item x="676"/>
        <item x="817"/>
        <item x="349"/>
        <item x="677"/>
        <item x="819"/>
        <item x="352"/>
        <item x="679"/>
        <item x="822"/>
        <item x="353"/>
        <item x="681"/>
        <item x="824"/>
        <item x="354"/>
        <item x="682"/>
        <item x="827"/>
        <item x="357"/>
        <item x="684"/>
        <item x="829"/>
        <item x="358"/>
        <item x="686"/>
        <item x="831"/>
        <item x="360"/>
        <item x="688"/>
        <item x="834"/>
        <item x="361"/>
        <item x="689"/>
        <item x="836"/>
        <item x="363"/>
        <item x="691"/>
        <item x="839"/>
        <item x="365"/>
        <item x="693"/>
        <item x="841"/>
        <item x="366"/>
        <item x="694"/>
        <item x="843"/>
        <item x="369"/>
        <item x="696"/>
        <item x="846"/>
        <item x="370"/>
        <item x="698"/>
        <item x="848"/>
        <item x="371"/>
        <item x="700"/>
        <item x="851"/>
        <item x="373"/>
        <item x="701"/>
        <item x="853"/>
        <item x="375"/>
        <item x="703"/>
        <item x="855"/>
        <item x="377"/>
        <item x="705"/>
        <item x="858"/>
        <item x="378"/>
        <item x="706"/>
        <item x="860"/>
        <item x="380"/>
        <item x="708"/>
        <item x="863"/>
        <item x="382"/>
        <item x="710"/>
        <item x="865"/>
        <item x="383"/>
        <item x="712"/>
        <item x="867"/>
        <item x="385"/>
        <item x="713"/>
        <item x="870"/>
        <item x="387"/>
        <item x="715"/>
        <item x="872"/>
        <item x="388"/>
        <item x="717"/>
        <item x="874"/>
        <item x="390"/>
        <item x="718"/>
        <item x="875"/>
        <item x="392"/>
        <item x="720"/>
        <item x="876"/>
        <item x="394"/>
        <item x="722"/>
        <item x="877"/>
        <item x="395"/>
        <item x="724"/>
        <item x="878"/>
        <item x="396"/>
        <item x="725"/>
        <item x="879"/>
        <item x="399"/>
        <item x="727"/>
        <item x="880"/>
        <item x="400"/>
        <item x="729"/>
        <item x="881"/>
        <item x="402"/>
        <item x="730"/>
        <item x="882"/>
        <item x="404"/>
        <item x="732"/>
        <item x="883"/>
        <item x="405"/>
        <item x="734"/>
        <item x="884"/>
        <item x="407"/>
        <item x="736"/>
        <item x="885"/>
        <item x="408"/>
        <item x="737"/>
        <item x="886"/>
        <item x="411"/>
        <item x="739"/>
        <item x="887"/>
        <item x="412"/>
        <item x="741"/>
        <item x="888"/>
        <item x="413"/>
        <item x="742"/>
        <item x="889"/>
        <item x="416"/>
        <item x="744"/>
        <item x="890"/>
        <item x="417"/>
        <item x="746"/>
        <item x="891"/>
        <item x="419"/>
        <item x="748"/>
        <item x="892"/>
        <item x="420"/>
        <item x="749"/>
        <item x="893"/>
        <item x="422"/>
        <item x="751"/>
        <item x="894"/>
        <item x="424"/>
        <item x="753"/>
        <item x="895"/>
        <item x="425"/>
        <item x="754"/>
        <item x="896"/>
        <item x="428"/>
        <item x="756"/>
        <item x="897"/>
        <item x="429"/>
        <item x="758"/>
        <item x="898"/>
        <item x="430"/>
        <item x="760"/>
        <item x="899"/>
        <item x="432"/>
        <item x="761"/>
        <item x="900"/>
        <item x="434"/>
        <item x="763"/>
        <item x="901"/>
        <item x="436"/>
        <item x="765"/>
        <item x="902"/>
        <item x="437"/>
        <item x="766"/>
        <item x="903"/>
        <item x="439"/>
        <item x="768"/>
        <item x="904"/>
        <item x="441"/>
        <item x="770"/>
        <item x="905"/>
        <item x="442"/>
        <item x="772"/>
        <item x="906"/>
        <item x="444"/>
        <item x="773"/>
        <item x="907"/>
        <item x="446"/>
        <item x="775"/>
        <item x="908"/>
        <item x="447"/>
        <item x="777"/>
        <item x="909"/>
        <item x="449"/>
        <item x="778"/>
        <item x="910"/>
        <item x="451"/>
        <item x="780"/>
        <item x="911"/>
        <item x="453"/>
        <item x="782"/>
        <item x="912"/>
        <item x="454"/>
        <item x="784"/>
        <item x="913"/>
        <item x="455"/>
        <item x="785"/>
        <item x="914"/>
        <item x="458"/>
        <item x="787"/>
        <item x="915"/>
        <item x="459"/>
        <item x="789"/>
        <item x="916"/>
        <item x="461"/>
        <item x="790"/>
        <item x="917"/>
        <item x="463"/>
        <item x="792"/>
        <item x="918"/>
        <item x="464"/>
        <item x="794"/>
        <item x="919"/>
        <item x="466"/>
        <item x="796"/>
        <item x="920"/>
        <item x="467"/>
        <item x="797"/>
        <item x="921"/>
        <item x="470"/>
        <item x="799"/>
        <item x="922"/>
        <item x="471"/>
        <item x="801"/>
        <item x="923"/>
        <item x="472"/>
        <item x="802"/>
        <item x="924"/>
        <item x="475"/>
        <item x="804"/>
        <item x="925"/>
        <item x="476"/>
        <item x="806"/>
        <item x="926"/>
        <item x="478"/>
        <item x="808"/>
        <item x="927"/>
        <item x="479"/>
        <item x="809"/>
        <item x="928"/>
        <item x="481"/>
        <item x="811"/>
        <item x="929"/>
        <item x="483"/>
        <item x="813"/>
        <item x="930"/>
        <item x="484"/>
        <item x="814"/>
        <item x="931"/>
        <item x="487"/>
        <item x="816"/>
        <item x="932"/>
        <item x="488"/>
        <item x="818"/>
        <item x="933"/>
        <item x="489"/>
        <item x="820"/>
        <item x="934"/>
        <item x="491"/>
        <item x="821"/>
        <item x="935"/>
        <item x="493"/>
        <item x="823"/>
        <item x="936"/>
        <item x="495"/>
        <item x="825"/>
        <item x="937"/>
        <item x="496"/>
        <item x="826"/>
        <item x="938"/>
        <item x="498"/>
        <item x="828"/>
        <item x="939"/>
        <item x="500"/>
        <item x="830"/>
        <item x="940"/>
        <item x="501"/>
        <item x="832"/>
        <item x="941"/>
        <item x="503"/>
        <item x="833"/>
        <item x="942"/>
        <item x="505"/>
        <item x="835"/>
        <item x="943"/>
        <item x="506"/>
        <item x="837"/>
        <item x="944"/>
        <item x="508"/>
        <item x="838"/>
        <item x="945"/>
        <item x="510"/>
        <item x="840"/>
        <item x="946"/>
        <item x="512"/>
        <item x="842"/>
        <item x="947"/>
        <item x="513"/>
        <item x="844"/>
        <item x="948"/>
        <item x="514"/>
        <item x="845"/>
        <item x="949"/>
        <item x="517"/>
        <item x="847"/>
        <item x="950"/>
        <item x="518"/>
        <item x="849"/>
        <item x="951"/>
        <item x="520"/>
        <item x="850"/>
        <item x="952"/>
        <item x="522"/>
        <item x="852"/>
        <item x="953"/>
        <item x="523"/>
        <item x="854"/>
        <item x="954"/>
        <item x="525"/>
        <item x="856"/>
        <item x="955"/>
        <item x="526"/>
        <item x="857"/>
        <item x="956"/>
        <item x="529"/>
        <item x="859"/>
        <item x="957"/>
        <item x="530"/>
        <item x="861"/>
        <item x="958"/>
        <item x="531"/>
        <item x="862"/>
        <item x="959"/>
        <item x="534"/>
        <item x="864"/>
        <item x="960"/>
        <item x="535"/>
        <item x="866"/>
        <item x="961"/>
        <item x="537"/>
        <item x="868"/>
        <item x="962"/>
        <item x="538"/>
        <item x="869"/>
        <item x="963"/>
        <item x="540"/>
        <item x="871"/>
        <item x="964"/>
        <item x="542"/>
        <item x="873"/>
        <item x="965"/>
      </items>
    </pivotField>
    <pivotField showAll="0" defaultSubtotal="0"/>
    <pivotField numFmtId="1" showAll="0" defaultSubtotal="0"/>
    <pivotField showAll="0" defaultSubtotal="0">
      <items count="2">
        <item x="0"/>
        <item x="1"/>
      </items>
    </pivotField>
    <pivotField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items count="966">
        <item x="2"/>
        <item x="1"/>
        <item x="4"/>
        <item x="6"/>
        <item x="9"/>
        <item x="7"/>
        <item x="15"/>
        <item x="8"/>
        <item x="18"/>
        <item x="11"/>
        <item x="13"/>
        <item x="27"/>
        <item x="24"/>
        <item x="19"/>
        <item x="36"/>
        <item x="14"/>
        <item x="25"/>
        <item x="33"/>
        <item x="45"/>
        <item x="23"/>
        <item x="17"/>
        <item x="54"/>
        <item x="42"/>
        <item x="26"/>
        <item x="63"/>
        <item x="28"/>
        <item x="66"/>
        <item x="31"/>
        <item x="32"/>
        <item x="46"/>
        <item x="34"/>
        <item x="49"/>
        <item x="60"/>
        <item x="38"/>
        <item x="90"/>
        <item x="29"/>
        <item x="93"/>
        <item x="69"/>
        <item x="99"/>
        <item x="102"/>
        <item x="72"/>
        <item x="47"/>
        <item x="78"/>
        <item x="111"/>
        <item x="70"/>
        <item x="0"/>
        <item x="81"/>
        <item x="3"/>
        <item x="53"/>
        <item x="5"/>
        <item x="12"/>
        <item x="52"/>
        <item x="76"/>
        <item x="10"/>
        <item x="21"/>
        <item x="129"/>
        <item x="16"/>
        <item x="55"/>
        <item x="30"/>
        <item x="59"/>
        <item x="22"/>
        <item x="39"/>
        <item x="58"/>
        <item x="138"/>
        <item x="20"/>
        <item x="48"/>
        <item x="62"/>
        <item x="51"/>
        <item x="44"/>
        <item x="57"/>
        <item x="147"/>
        <item x="37"/>
        <item x="40"/>
        <item x="105"/>
        <item x="91"/>
        <item x="43"/>
        <item x="75"/>
        <item x="94"/>
        <item x="35"/>
        <item x="108"/>
        <item x="84"/>
        <item x="97"/>
        <item x="87"/>
        <item x="41"/>
        <item x="50"/>
        <item x="165"/>
        <item x="96"/>
        <item x="61"/>
        <item x="74"/>
        <item x="64"/>
        <item x="117"/>
        <item x="67"/>
        <item x="174"/>
        <item x="114"/>
        <item x="120"/>
        <item x="73"/>
        <item x="177"/>
        <item x="123"/>
        <item x="56"/>
        <item x="183"/>
        <item x="126"/>
        <item x="132"/>
        <item x="82"/>
        <item x="186"/>
        <item x="141"/>
        <item x="79"/>
        <item x="88"/>
        <item x="115"/>
        <item x="150"/>
        <item x="68"/>
        <item x="118"/>
        <item x="135"/>
        <item x="159"/>
        <item x="71"/>
        <item x="121"/>
        <item x="168"/>
        <item x="85"/>
        <item x="171"/>
        <item x="89"/>
        <item x="77"/>
        <item x="109"/>
        <item x="210"/>
        <item x="144"/>
        <item x="112"/>
        <item x="83"/>
        <item x="213"/>
        <item x="195"/>
        <item x="65"/>
        <item x="198"/>
        <item x="95"/>
        <item x="204"/>
        <item x="207"/>
        <item x="222"/>
        <item x="153"/>
        <item x="92"/>
        <item x="216"/>
        <item x="136"/>
        <item x="133"/>
        <item x="156"/>
        <item x="98"/>
        <item x="231"/>
        <item x="139"/>
        <item x="234"/>
        <item x="142"/>
        <item x="162"/>
        <item x="104"/>
        <item x="240"/>
        <item x="243"/>
        <item x="107"/>
        <item x="100"/>
        <item x="148"/>
        <item x="252"/>
        <item x="154"/>
        <item x="249"/>
        <item x="157"/>
        <item x="103"/>
        <item x="160"/>
        <item x="110"/>
        <item x="270"/>
        <item x="119"/>
        <item x="106"/>
        <item x="258"/>
        <item x="279"/>
        <item x="282"/>
        <item x="261"/>
        <item x="288"/>
        <item x="180"/>
        <item x="291"/>
        <item x="267"/>
        <item x="178"/>
        <item x="181"/>
        <item x="80"/>
        <item x="163"/>
        <item x="184"/>
        <item x="134"/>
        <item x="166"/>
        <item x="315"/>
        <item x="189"/>
        <item x="318"/>
        <item x="169"/>
        <item x="140"/>
        <item x="327"/>
        <item x="192"/>
        <item x="285"/>
        <item x="199"/>
        <item x="336"/>
        <item x="125"/>
        <item x="205"/>
        <item x="86"/>
        <item x="345"/>
        <item x="294"/>
        <item x="211"/>
        <item x="354"/>
        <item x="201"/>
        <item x="297"/>
        <item x="155"/>
        <item x="363"/>
        <item x="131"/>
        <item x="366"/>
        <item x="124"/>
        <item x="372"/>
        <item x="306"/>
        <item x="226"/>
        <item x="229"/>
        <item x="127"/>
        <item x="187"/>
        <item x="232"/>
        <item x="390"/>
        <item x="190"/>
        <item x="170"/>
        <item x="130"/>
        <item x="399"/>
        <item x="193"/>
        <item x="402"/>
        <item x="176"/>
        <item x="219"/>
        <item x="324"/>
        <item x="411"/>
        <item x="250"/>
        <item x="330"/>
        <item x="253"/>
        <item x="225"/>
        <item x="256"/>
        <item x="333"/>
        <item x="429"/>
        <item x="435"/>
        <item x="228"/>
        <item x="146"/>
        <item x="438"/>
        <item x="191"/>
        <item x="342"/>
        <item x="447"/>
        <item x="101"/>
        <item x="271"/>
        <item x="208"/>
        <item x="456"/>
        <item x="277"/>
        <item x="237"/>
        <item x="351"/>
        <item x="465"/>
        <item x="203"/>
        <item x="214"/>
        <item x="474"/>
        <item x="145"/>
        <item x="206"/>
        <item x="360"/>
        <item x="483"/>
        <item x="486"/>
        <item x="246"/>
        <item x="158"/>
        <item x="212"/>
        <item x="298"/>
        <item x="369"/>
        <item x="301"/>
        <item x="151"/>
        <item x="218"/>
        <item x="161"/>
        <item x="510"/>
        <item x="513"/>
        <item x="255"/>
        <item x="378"/>
        <item x="519"/>
        <item x="522"/>
        <item x="381"/>
        <item x="227"/>
        <item x="113"/>
        <item x="531"/>
        <item x="167"/>
        <item x="322"/>
        <item x="233"/>
        <item x="264"/>
        <item x="235"/>
        <item x="328"/>
        <item x="549"/>
        <item x="238"/>
        <item x="239"/>
        <item x="116"/>
        <item x="558"/>
        <item x="173"/>
        <item x="242"/>
        <item x="567"/>
        <item x="273"/>
        <item x="405"/>
        <item x="343"/>
        <item x="346"/>
        <item x="408"/>
        <item x="349"/>
        <item x="276"/>
        <item x="585"/>
        <item x="414"/>
        <item x="254"/>
        <item x="594"/>
        <item x="122"/>
        <item x="417"/>
        <item x="597"/>
        <item x="603"/>
        <item x="182"/>
        <item x="606"/>
        <item x="172"/>
        <item x="367"/>
        <item x="426"/>
        <item x="370"/>
        <item x="373"/>
        <item x="175"/>
        <item x="259"/>
        <item x="269"/>
        <item x="630"/>
        <item x="188"/>
        <item x="633"/>
        <item x="128"/>
        <item x="275"/>
        <item x="265"/>
        <item x="642"/>
        <item x="388"/>
        <item x="300"/>
        <item x="444"/>
        <item x="651"/>
        <item x="394"/>
        <item x="194"/>
        <item x="660"/>
        <item x="303"/>
        <item x="400"/>
        <item x="453"/>
        <item x="669"/>
        <item x="290"/>
        <item x="309"/>
        <item x="197"/>
        <item x="678"/>
        <item x="681"/>
        <item x="462"/>
        <item x="687"/>
        <item x="312"/>
        <item x="415"/>
        <item x="280"/>
        <item x="418"/>
        <item x="421"/>
        <item x="137"/>
        <item x="283"/>
        <item x="705"/>
        <item x="305"/>
        <item x="286"/>
        <item x="714"/>
        <item x="321"/>
        <item x="717"/>
        <item x="480"/>
        <item x="311"/>
        <item x="726"/>
        <item x="196"/>
        <item x="209"/>
        <item x="439"/>
        <item x="442"/>
        <item x="489"/>
        <item x="445"/>
        <item x="143"/>
        <item x="744"/>
        <item x="492"/>
        <item x="750"/>
        <item x="753"/>
        <item x="202"/>
        <item x="498"/>
        <item x="326"/>
        <item x="762"/>
        <item x="501"/>
        <item x="460"/>
        <item x="339"/>
        <item x="771"/>
        <item x="304"/>
        <item x="466"/>
        <item x="780"/>
        <item x="149"/>
        <item x="307"/>
        <item x="338"/>
        <item x="789"/>
        <item x="310"/>
        <item x="341"/>
        <item x="348"/>
        <item x="798"/>
        <item x="224"/>
        <item x="801"/>
        <item x="347"/>
        <item x="152"/>
        <item x="525"/>
        <item x="487"/>
        <item x="490"/>
        <item x="528"/>
        <item x="353"/>
        <item x="357"/>
        <item x="825"/>
        <item x="230"/>
        <item x="828"/>
        <item x="834"/>
        <item x="217"/>
        <item x="537"/>
        <item x="837"/>
        <item x="362"/>
        <item x="325"/>
        <item x="846"/>
        <item x="220"/>
        <item x="511"/>
        <item x="546"/>
        <item x="368"/>
        <item x="517"/>
        <item x="223"/>
        <item x="331"/>
        <item x="864"/>
        <item x="374"/>
        <item x="555"/>
        <item x="873"/>
        <item x="375"/>
        <item x="377"/>
        <item x="337"/>
        <item x="882"/>
        <item x="532"/>
        <item x="164"/>
        <item x="564"/>
        <item x="535"/>
        <item x="538"/>
        <item x="245"/>
        <item x="900"/>
        <item x="384"/>
        <item x="389"/>
        <item x="573"/>
        <item x="909"/>
        <item x="912"/>
        <item x="387"/>
        <item x="576"/>
        <item x="918"/>
        <item x="921"/>
        <item x="582"/>
        <item x="556"/>
        <item x="393"/>
        <item x="559"/>
        <item x="352"/>
        <item x="562"/>
        <item x="404"/>
        <item x="396"/>
        <item x="355"/>
        <item x="945"/>
        <item x="948"/>
        <item x="358"/>
        <item x="410"/>
        <item x="241"/>
        <item x="957"/>
        <item x="600"/>
        <item x="577"/>
        <item x="416"/>
        <item x="244"/>
        <item x="260"/>
        <item x="586"/>
        <item x="592"/>
        <item x="609"/>
        <item x="428"/>
        <item x="247"/>
        <item x="431"/>
        <item x="612"/>
        <item x="607"/>
        <item x="613"/>
        <item x="179"/>
        <item x="266"/>
        <item x="443"/>
        <item x="446"/>
        <item x="621"/>
        <item x="628"/>
        <item x="420"/>
        <item x="634"/>
        <item x="376"/>
        <item x="458"/>
        <item x="461"/>
        <item x="423"/>
        <item x="379"/>
        <item x="649"/>
        <item x="655"/>
        <item x="382"/>
        <item x="473"/>
        <item x="185"/>
        <item x="476"/>
        <item x="639"/>
        <item x="670"/>
        <item x="676"/>
        <item x="432"/>
        <item x="645"/>
        <item x="488"/>
        <item x="491"/>
        <item x="648"/>
        <item x="691"/>
        <item x="262"/>
        <item x="697"/>
        <item x="281"/>
        <item x="503"/>
        <item x="506"/>
        <item x="441"/>
        <item x="657"/>
        <item x="712"/>
        <item x="718"/>
        <item x="397"/>
        <item x="518"/>
        <item x="268"/>
        <item x="521"/>
        <item x="666"/>
        <item x="733"/>
        <item x="739"/>
        <item x="450"/>
        <item x="403"/>
        <item x="533"/>
        <item x="536"/>
        <item x="675"/>
        <item x="754"/>
        <item x="274"/>
        <item x="760"/>
        <item x="293"/>
        <item x="548"/>
        <item x="551"/>
        <item x="459"/>
        <item x="684"/>
        <item x="775"/>
        <item x="781"/>
        <item x="296"/>
        <item x="563"/>
        <item x="200"/>
        <item x="566"/>
        <item x="693"/>
        <item x="796"/>
        <item x="802"/>
        <item x="468"/>
        <item x="696"/>
        <item x="578"/>
        <item x="581"/>
        <item x="302"/>
        <item x="817"/>
        <item x="471"/>
        <item x="823"/>
        <item x="424"/>
        <item x="593"/>
        <item x="596"/>
        <item x="477"/>
        <item x="427"/>
        <item x="838"/>
        <item x="844"/>
        <item x="308"/>
        <item x="608"/>
        <item x="289"/>
        <item x="611"/>
        <item x="720"/>
        <item x="859"/>
        <item x="865"/>
        <item x="292"/>
        <item x="723"/>
        <item x="623"/>
        <item x="626"/>
        <item x="729"/>
        <item x="880"/>
        <item x="295"/>
        <item x="886"/>
        <item x="732"/>
        <item x="638"/>
        <item x="641"/>
        <item x="495"/>
        <item x="317"/>
        <item x="901"/>
        <item x="907"/>
        <item x="741"/>
        <item x="653"/>
        <item x="215"/>
        <item x="656"/>
        <item x="448"/>
        <item x="922"/>
        <item x="928"/>
        <item x="504"/>
        <item x="323"/>
        <item x="668"/>
        <item x="671"/>
        <item x="454"/>
        <item x="943"/>
        <item x="507"/>
        <item x="949"/>
        <item x="759"/>
        <item x="683"/>
        <item x="686"/>
        <item x="221"/>
        <item x="329"/>
        <item x="964"/>
        <item x="698"/>
        <item x="768"/>
        <item x="707"/>
        <item x="516"/>
        <item x="716"/>
        <item x="332"/>
        <item x="725"/>
        <item x="734"/>
        <item x="313"/>
        <item x="777"/>
        <item x="743"/>
        <item x="752"/>
        <item x="469"/>
        <item x="761"/>
        <item x="316"/>
        <item x="770"/>
        <item x="472"/>
        <item x="779"/>
        <item x="788"/>
        <item x="319"/>
        <item x="475"/>
        <item x="797"/>
        <item x="806"/>
        <item x="795"/>
        <item x="815"/>
        <item x="534"/>
        <item x="824"/>
        <item x="344"/>
        <item x="833"/>
        <item x="842"/>
        <item x="540"/>
        <item x="804"/>
        <item x="851"/>
        <item x="860"/>
        <item x="807"/>
        <item x="869"/>
        <item x="543"/>
        <item x="878"/>
        <item x="813"/>
        <item x="887"/>
        <item x="896"/>
        <item x="236"/>
        <item x="816"/>
        <item x="905"/>
        <item x="914"/>
        <item x="493"/>
        <item x="923"/>
        <item x="552"/>
        <item x="932"/>
        <item x="496"/>
        <item x="941"/>
        <item x="950"/>
        <item x="334"/>
        <item x="499"/>
        <item x="959"/>
        <item x="359"/>
        <item x="561"/>
        <item x="840"/>
        <item x="340"/>
        <item x="843"/>
        <item x="365"/>
        <item x="570"/>
        <item x="852"/>
        <item x="248"/>
        <item x="514"/>
        <item x="861"/>
        <item x="579"/>
        <item x="520"/>
        <item x="251"/>
        <item x="870"/>
        <item x="526"/>
        <item x="588"/>
        <item x="879"/>
        <item x="591"/>
        <item x="380"/>
        <item x="888"/>
        <item x="257"/>
        <item x="891"/>
        <item x="361"/>
        <item x="897"/>
        <item x="541"/>
        <item x="364"/>
        <item x="544"/>
        <item x="263"/>
        <item x="547"/>
        <item x="915"/>
        <item x="615"/>
        <item x="395"/>
        <item x="618"/>
        <item x="924"/>
        <item x="927"/>
        <item x="624"/>
        <item x="401"/>
        <item x="627"/>
        <item x="936"/>
        <item x="565"/>
        <item x="272"/>
        <item x="568"/>
        <item x="636"/>
        <item x="571"/>
        <item x="954"/>
        <item x="385"/>
        <item x="960"/>
        <item x="278"/>
        <item x="963"/>
        <item x="583"/>
        <item x="391"/>
        <item x="589"/>
        <item x="654"/>
        <item x="425"/>
        <item x="598"/>
        <item x="284"/>
        <item x="604"/>
        <item x="663"/>
        <item x="610"/>
        <item x="440"/>
        <item x="287"/>
        <item x="619"/>
        <item x="672"/>
        <item x="625"/>
        <item x="631"/>
        <item x="406"/>
        <item x="455"/>
        <item x="409"/>
        <item x="640"/>
        <item x="646"/>
        <item x="412"/>
        <item x="652"/>
        <item x="690"/>
        <item x="470"/>
        <item x="661"/>
        <item x="299"/>
        <item x="667"/>
        <item x="699"/>
        <item x="673"/>
        <item x="485"/>
        <item x="702"/>
        <item x="682"/>
        <item x="708"/>
        <item x="688"/>
        <item x="694"/>
        <item x="711"/>
        <item x="500"/>
        <item x="430"/>
        <item x="703"/>
        <item x="709"/>
        <item x="433"/>
        <item x="715"/>
        <item x="436"/>
        <item x="515"/>
        <item x="724"/>
        <item x="314"/>
        <item x="730"/>
        <item x="735"/>
        <item x="736"/>
        <item x="530"/>
        <item x="738"/>
        <item x="745"/>
        <item x="320"/>
        <item x="751"/>
        <item x="757"/>
        <item x="747"/>
        <item x="545"/>
        <item x="451"/>
        <item x="766"/>
        <item x="772"/>
        <item x="756"/>
        <item x="778"/>
        <item x="457"/>
        <item x="560"/>
        <item x="787"/>
        <item x="765"/>
        <item x="793"/>
        <item x="463"/>
        <item x="799"/>
        <item x="575"/>
        <item x="774"/>
        <item x="808"/>
        <item x="335"/>
        <item x="814"/>
        <item x="820"/>
        <item x="783"/>
        <item x="590"/>
        <item x="786"/>
        <item x="829"/>
        <item x="835"/>
        <item x="792"/>
        <item x="841"/>
        <item x="478"/>
        <item x="605"/>
        <item x="850"/>
        <item x="481"/>
        <item x="856"/>
        <item x="484"/>
        <item x="862"/>
        <item x="620"/>
        <item x="810"/>
        <item x="871"/>
        <item x="350"/>
        <item x="877"/>
        <item x="883"/>
        <item x="819"/>
        <item x="635"/>
        <item x="822"/>
        <item x="892"/>
        <item x="898"/>
        <item x="356"/>
        <item x="904"/>
        <item x="831"/>
        <item x="650"/>
        <item x="913"/>
        <item x="502"/>
        <item x="919"/>
        <item x="505"/>
        <item x="925"/>
        <item x="665"/>
        <item x="508"/>
        <item x="934"/>
        <item x="849"/>
        <item x="940"/>
        <item x="946"/>
        <item x="855"/>
        <item x="680"/>
        <item x="858"/>
        <item x="955"/>
        <item x="961"/>
        <item x="371"/>
        <item x="692"/>
        <item x="867"/>
        <item x="701"/>
        <item x="710"/>
        <item x="523"/>
        <item x="719"/>
        <item x="876"/>
        <item x="728"/>
        <item x="737"/>
        <item x="529"/>
        <item x="746"/>
        <item x="885"/>
        <item x="755"/>
        <item x="764"/>
        <item x="383"/>
        <item x="773"/>
        <item x="894"/>
        <item x="782"/>
        <item x="791"/>
        <item x="386"/>
        <item x="800"/>
        <item x="903"/>
        <item x="809"/>
        <item x="818"/>
        <item x="906"/>
        <item x="827"/>
        <item x="392"/>
        <item x="836"/>
        <item x="845"/>
        <item x="550"/>
        <item x="854"/>
        <item x="553"/>
        <item x="863"/>
        <item x="872"/>
        <item x="398"/>
        <item x="881"/>
        <item x="930"/>
        <item x="890"/>
        <item x="899"/>
        <item x="933"/>
        <item x="908"/>
        <item x="939"/>
        <item x="917"/>
        <item x="926"/>
        <item x="942"/>
        <item x="935"/>
        <item x="407"/>
        <item x="944"/>
        <item x="953"/>
        <item x="951"/>
        <item x="962"/>
        <item x="574"/>
        <item x="413"/>
        <item x="580"/>
        <item x="419"/>
        <item x="422"/>
        <item x="595"/>
        <item x="601"/>
        <item x="434"/>
        <item x="437"/>
        <item x="616"/>
        <item x="622"/>
        <item x="449"/>
        <item x="452"/>
        <item x="637"/>
        <item x="643"/>
        <item x="464"/>
        <item x="467"/>
        <item x="658"/>
        <item x="664"/>
        <item x="479"/>
        <item x="482"/>
        <item x="679"/>
        <item x="685"/>
        <item x="494"/>
        <item x="497"/>
        <item x="700"/>
        <item x="706"/>
        <item x="509"/>
        <item x="512"/>
        <item x="721"/>
        <item x="727"/>
        <item x="524"/>
        <item x="527"/>
        <item x="742"/>
        <item x="748"/>
        <item x="539"/>
        <item x="542"/>
        <item x="763"/>
        <item x="769"/>
        <item x="554"/>
        <item x="557"/>
        <item x="784"/>
        <item x="790"/>
        <item x="569"/>
        <item x="572"/>
        <item x="805"/>
        <item x="811"/>
        <item x="584"/>
        <item x="587"/>
        <item x="826"/>
        <item x="832"/>
        <item x="599"/>
        <item x="602"/>
        <item x="847"/>
        <item x="853"/>
        <item x="614"/>
        <item x="617"/>
        <item x="868"/>
        <item x="874"/>
        <item x="629"/>
        <item x="632"/>
        <item x="889"/>
        <item x="895"/>
        <item x="644"/>
        <item x="647"/>
        <item x="910"/>
        <item x="916"/>
        <item x="659"/>
        <item x="662"/>
        <item x="931"/>
        <item x="937"/>
        <item x="674"/>
        <item x="677"/>
        <item x="952"/>
        <item x="958"/>
        <item x="689"/>
        <item x="695"/>
        <item x="704"/>
        <item x="713"/>
        <item x="722"/>
        <item x="731"/>
        <item x="740"/>
        <item x="749"/>
        <item x="758"/>
        <item x="767"/>
        <item x="776"/>
        <item x="785"/>
        <item x="794"/>
        <item x="803"/>
        <item x="812"/>
        <item x="821"/>
        <item x="830"/>
        <item x="839"/>
        <item x="848"/>
        <item x="857"/>
        <item x="866"/>
        <item x="875"/>
        <item x="884"/>
        <item x="893"/>
        <item x="902"/>
        <item x="911"/>
        <item x="920"/>
        <item x="929"/>
        <item x="938"/>
        <item x="947"/>
        <item x="956"/>
        <item x="965"/>
      </items>
    </pivotField>
    <pivotField showAll="0" defaultSubtotal="0">
      <items count="3">
        <item x="2"/>
        <item x="1"/>
        <item x="0"/>
      </items>
    </pivotField>
    <pivotField showAll="0" defaultSubtotal="0">
      <items count="4">
        <item x="1"/>
        <item x="0"/>
        <item x="2"/>
        <item x="3"/>
      </items>
    </pivotField>
    <pivotField showAll="0" defaultSubtotal="0">
      <items count="3">
        <item x="2"/>
        <item x="0"/>
        <item x="1"/>
      </items>
    </pivotField>
    <pivotField showAll="0" defaultSubtotal="0">
      <items count="2">
        <item x="0"/>
        <item x="1"/>
      </items>
    </pivotField>
    <pivotField showAll="0" defaultSubtotal="0">
      <items count="23">
        <item x="19"/>
        <item x="18"/>
        <item x="14"/>
        <item x="21"/>
        <item x="13"/>
        <item x="11"/>
        <item x="10"/>
        <item x="16"/>
        <item x="5"/>
        <item x="12"/>
        <item x="15"/>
        <item x="0"/>
        <item x="17"/>
        <item x="20"/>
        <item x="2"/>
        <item x="4"/>
        <item x="6"/>
        <item x="22"/>
        <item x="1"/>
        <item x="7"/>
        <item x="8"/>
        <item x="9"/>
        <item x="3"/>
      </items>
    </pivotField>
    <pivotField showAll="0" defaultSubtotal="0">
      <items count="14">
        <item x="0"/>
        <item x="1"/>
        <item x="2"/>
        <item x="3"/>
        <item x="4"/>
        <item x="5"/>
        <item x="6"/>
        <item x="7"/>
        <item x="8"/>
        <item x="9"/>
        <item x="10"/>
        <item x="11"/>
        <item x="12"/>
        <item x="13"/>
      </items>
    </pivotField>
    <pivotField showAll="0" defaultSubtotal="0">
      <items count="14">
        <item x="0"/>
        <item x="1"/>
        <item x="2"/>
        <item x="3"/>
        <item x="4"/>
        <item x="5"/>
        <item x="6"/>
        <item x="7"/>
        <item x="8"/>
        <item x="9"/>
        <item x="10"/>
        <item x="11"/>
        <item x="12"/>
        <item x="13"/>
      </items>
    </pivotField>
  </pivotFields>
  <rowFields count="1">
    <field x="11"/>
  </rowFields>
  <rowItems count="2">
    <i>
      <x/>
    </i>
    <i t="grand">
      <x/>
    </i>
  </rowItems>
  <colFields count="1">
    <field x="-2"/>
  </colFields>
  <colItems count="2">
    <i>
      <x/>
    </i>
    <i i="1">
      <x v="1"/>
    </i>
  </colItems>
  <dataFields count="2">
    <dataField name="Count" fld="11" subtotal="count" baseField="0" baseItem="0"/>
    <dataField name="% of Total" fld="11" subtotal="count" showDataAs="percentOfTotal" baseField="11" baseItem="0" numFmtId="10"/>
  </dataFields>
  <formats count="5">
    <format dxfId="703">
      <pivotArea outline="0" collapsedLevelsAreSubtotals="1" fieldPosition="0"/>
    </format>
    <format dxfId="702">
      <pivotArea outline="0" collapsedLevelsAreSubtotals="1" fieldPosition="0"/>
    </format>
    <format dxfId="701">
      <pivotArea outline="0" fieldPosition="0">
        <references count="1">
          <reference field="4294967294" count="1">
            <x v="1"/>
          </reference>
        </references>
      </pivotArea>
    </format>
    <format dxfId="700">
      <pivotArea collapsedLevelsAreSubtotals="1" fieldPosition="0">
        <references count="2">
          <reference field="4294967294" count="1" selected="0">
            <x v="1"/>
          </reference>
          <reference field="11" count="0"/>
        </references>
      </pivotArea>
    </format>
    <format dxfId="699">
      <pivotArea field="11" grandRow="1" outline="0" collapsedLevelsAreSubtotals="1" axis="axisRow" fieldPosition="0">
        <references count="1">
          <reference field="4294967294" count="1" selected="0">
            <x v="1"/>
          </reference>
        </references>
      </pivotArea>
    </format>
  </formats>
  <chartFormats count="3">
    <chartFormat chart="18" format="2" series="1">
      <pivotArea type="data" outline="0" fieldPosition="0">
        <references count="1">
          <reference field="4294967294" count="1" selected="0">
            <x v="0"/>
          </reference>
        </references>
      </pivotArea>
    </chartFormat>
    <chartFormat chart="18" format="3" series="1">
      <pivotArea type="data" outline="0" fieldPosition="0">
        <references count="1">
          <reference field="4294967294" count="1" selected="0">
            <x v="1"/>
          </reference>
        </references>
      </pivotArea>
    </chartFormat>
    <chartFormat chart="18" format="4">
      <pivotArea type="data" outline="0" fieldPosition="0">
        <references count="2">
          <reference field="4294967294" count="1" selected="0">
            <x v="0"/>
          </reference>
          <reference field="1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1"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17" rowHeaderCaption="SKU Segmentation">
  <location ref="J236:L241" firstHeaderRow="0" firstDataRow="1" firstDataCol="1"/>
  <pivotFields count="25">
    <pivotField showAll="0" defaultSubtotal="0">
      <items count="5">
        <item x="0"/>
        <item x="1"/>
        <item x="2"/>
        <item x="3"/>
        <item x="4"/>
      </items>
    </pivotField>
    <pivotField showAll="0" defaultSubtotal="0">
      <items count="8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s>
    </pivotField>
    <pivotField showAll="0" defaultSubtotal="0">
      <items count="966">
        <item x="0"/>
        <item x="1"/>
        <item x="2"/>
        <item x="3"/>
        <item x="5"/>
        <item x="8"/>
        <item x="4"/>
        <item x="10"/>
        <item x="13"/>
        <item x="6"/>
        <item x="14"/>
        <item x="20"/>
        <item x="7"/>
        <item x="18"/>
        <item x="25"/>
        <item x="9"/>
        <item x="22"/>
        <item x="32"/>
        <item x="11"/>
        <item x="27"/>
        <item x="37"/>
        <item x="12"/>
        <item x="30"/>
        <item x="43"/>
        <item x="15"/>
        <item x="35"/>
        <item x="49"/>
        <item x="16"/>
        <item x="39"/>
        <item x="55"/>
        <item x="17"/>
        <item x="44"/>
        <item x="61"/>
        <item x="19"/>
        <item x="47"/>
        <item x="67"/>
        <item x="21"/>
        <item x="52"/>
        <item x="72"/>
        <item x="23"/>
        <item x="56"/>
        <item x="79"/>
        <item x="24"/>
        <item x="60"/>
        <item x="84"/>
        <item x="26"/>
        <item x="64"/>
        <item x="91"/>
        <item x="28"/>
        <item x="69"/>
        <item x="96"/>
        <item x="29"/>
        <item x="73"/>
        <item x="102"/>
        <item x="31"/>
        <item x="77"/>
        <item x="108"/>
        <item x="33"/>
        <item x="81"/>
        <item x="114"/>
        <item x="34"/>
        <item x="86"/>
        <item x="120"/>
        <item x="36"/>
        <item x="89"/>
        <item x="126"/>
        <item x="38"/>
        <item x="94"/>
        <item x="131"/>
        <item x="40"/>
        <item x="98"/>
        <item x="138"/>
        <item x="41"/>
        <item x="103"/>
        <item x="143"/>
        <item x="42"/>
        <item x="106"/>
        <item x="150"/>
        <item x="45"/>
        <item x="111"/>
        <item x="155"/>
        <item x="46"/>
        <item x="115"/>
        <item x="161"/>
        <item x="48"/>
        <item x="119"/>
        <item x="167"/>
        <item x="50"/>
        <item x="123"/>
        <item x="173"/>
        <item x="51"/>
        <item x="128"/>
        <item x="179"/>
        <item x="53"/>
        <item x="132"/>
        <item x="185"/>
        <item x="54"/>
        <item x="136"/>
        <item x="190"/>
        <item x="57"/>
        <item x="140"/>
        <item x="197"/>
        <item x="58"/>
        <item x="145"/>
        <item x="202"/>
        <item x="59"/>
        <item x="148"/>
        <item x="209"/>
        <item x="62"/>
        <item x="153"/>
        <item x="214"/>
        <item x="63"/>
        <item x="157"/>
        <item x="220"/>
        <item x="65"/>
        <item x="162"/>
        <item x="226"/>
        <item x="66"/>
        <item x="165"/>
        <item x="232"/>
        <item x="68"/>
        <item x="170"/>
        <item x="238"/>
        <item x="70"/>
        <item x="174"/>
        <item x="244"/>
        <item x="71"/>
        <item x="178"/>
        <item x="249"/>
        <item x="74"/>
        <item x="182"/>
        <item x="256"/>
        <item x="75"/>
        <item x="187"/>
        <item x="261"/>
        <item x="76"/>
        <item x="191"/>
        <item x="268"/>
        <item x="78"/>
        <item x="195"/>
        <item x="273"/>
        <item x="80"/>
        <item x="199"/>
        <item x="279"/>
        <item x="82"/>
        <item x="204"/>
        <item x="285"/>
        <item x="83"/>
        <item x="207"/>
        <item x="291"/>
        <item x="85"/>
        <item x="212"/>
        <item x="297"/>
        <item x="87"/>
        <item x="216"/>
        <item x="303"/>
        <item x="88"/>
        <item x="221"/>
        <item x="308"/>
        <item x="90"/>
        <item x="224"/>
        <item x="315"/>
        <item x="92"/>
        <item x="229"/>
        <item x="320"/>
        <item x="93"/>
        <item x="233"/>
        <item x="327"/>
        <item x="95"/>
        <item x="237"/>
        <item x="332"/>
        <item x="97"/>
        <item x="241"/>
        <item x="338"/>
        <item x="99"/>
        <item x="246"/>
        <item x="344"/>
        <item x="100"/>
        <item x="250"/>
        <item x="350"/>
        <item x="101"/>
        <item x="254"/>
        <item x="356"/>
        <item x="104"/>
        <item x="258"/>
        <item x="362"/>
        <item x="105"/>
        <item x="263"/>
        <item x="367"/>
        <item x="107"/>
        <item x="266"/>
        <item x="374"/>
        <item x="109"/>
        <item x="271"/>
        <item x="379"/>
        <item x="110"/>
        <item x="275"/>
        <item x="386"/>
        <item x="112"/>
        <item x="280"/>
        <item x="391"/>
        <item x="113"/>
        <item x="283"/>
        <item x="397"/>
        <item x="116"/>
        <item x="288"/>
        <item x="403"/>
        <item x="117"/>
        <item x="292"/>
        <item x="409"/>
        <item x="118"/>
        <item x="296"/>
        <item x="415"/>
        <item x="121"/>
        <item x="300"/>
        <item x="421"/>
        <item x="122"/>
        <item x="305"/>
        <item x="426"/>
        <item x="124"/>
        <item x="309"/>
        <item x="433"/>
        <item x="125"/>
        <item x="313"/>
        <item x="438"/>
        <item x="127"/>
        <item x="317"/>
        <item x="445"/>
        <item x="129"/>
        <item x="322"/>
        <item x="450"/>
        <item x="130"/>
        <item x="325"/>
        <item x="456"/>
        <item x="133"/>
        <item x="330"/>
        <item x="462"/>
        <item x="134"/>
        <item x="334"/>
        <item x="468"/>
        <item x="135"/>
        <item x="339"/>
        <item x="474"/>
        <item x="137"/>
        <item x="342"/>
        <item x="480"/>
        <item x="139"/>
        <item x="347"/>
        <item x="485"/>
        <item x="141"/>
        <item x="351"/>
        <item x="492"/>
        <item x="142"/>
        <item x="355"/>
        <item x="497"/>
        <item x="144"/>
        <item x="359"/>
        <item x="504"/>
        <item x="146"/>
        <item x="364"/>
        <item x="509"/>
        <item x="147"/>
        <item x="368"/>
        <item x="515"/>
        <item x="149"/>
        <item x="372"/>
        <item x="521"/>
        <item x="151"/>
        <item x="376"/>
        <item x="527"/>
        <item x="152"/>
        <item x="381"/>
        <item x="533"/>
        <item x="154"/>
        <item x="384"/>
        <item x="539"/>
        <item x="156"/>
        <item x="389"/>
        <item x="543"/>
        <item x="158"/>
        <item x="393"/>
        <item x="546"/>
        <item x="159"/>
        <item x="398"/>
        <item x="548"/>
        <item x="160"/>
        <item x="401"/>
        <item x="551"/>
        <item x="163"/>
        <item x="406"/>
        <item x="553"/>
        <item x="164"/>
        <item x="410"/>
        <item x="555"/>
        <item x="166"/>
        <item x="414"/>
        <item x="558"/>
        <item x="168"/>
        <item x="418"/>
        <item x="560"/>
        <item x="169"/>
        <item x="423"/>
        <item x="563"/>
        <item x="171"/>
        <item x="427"/>
        <item x="565"/>
        <item x="172"/>
        <item x="431"/>
        <item x="567"/>
        <item x="175"/>
        <item x="435"/>
        <item x="570"/>
        <item x="176"/>
        <item x="440"/>
        <item x="572"/>
        <item x="177"/>
        <item x="443"/>
        <item x="575"/>
        <item x="180"/>
        <item x="448"/>
        <item x="577"/>
        <item x="181"/>
        <item x="452"/>
        <item x="579"/>
        <item x="183"/>
        <item x="457"/>
        <item x="582"/>
        <item x="184"/>
        <item x="460"/>
        <item x="584"/>
        <item x="186"/>
        <item x="465"/>
        <item x="587"/>
        <item x="188"/>
        <item x="469"/>
        <item x="589"/>
        <item x="189"/>
        <item x="473"/>
        <item x="591"/>
        <item x="192"/>
        <item x="477"/>
        <item x="594"/>
        <item x="193"/>
        <item x="482"/>
        <item x="596"/>
        <item x="194"/>
        <item x="486"/>
        <item x="599"/>
        <item x="196"/>
        <item x="490"/>
        <item x="601"/>
        <item x="198"/>
        <item x="494"/>
        <item x="603"/>
        <item x="200"/>
        <item x="499"/>
        <item x="606"/>
        <item x="201"/>
        <item x="502"/>
        <item x="608"/>
        <item x="203"/>
        <item x="507"/>
        <item x="611"/>
        <item x="205"/>
        <item x="511"/>
        <item x="613"/>
        <item x="206"/>
        <item x="516"/>
        <item x="615"/>
        <item x="208"/>
        <item x="519"/>
        <item x="618"/>
        <item x="210"/>
        <item x="524"/>
        <item x="620"/>
        <item x="211"/>
        <item x="528"/>
        <item x="623"/>
        <item x="213"/>
        <item x="532"/>
        <item x="625"/>
        <item x="215"/>
        <item x="536"/>
        <item x="627"/>
        <item x="217"/>
        <item x="541"/>
        <item x="630"/>
        <item x="218"/>
        <item x="544"/>
        <item x="632"/>
        <item x="219"/>
        <item x="545"/>
        <item x="635"/>
        <item x="222"/>
        <item x="547"/>
        <item x="637"/>
        <item x="223"/>
        <item x="549"/>
        <item x="639"/>
        <item x="225"/>
        <item x="550"/>
        <item x="642"/>
        <item x="227"/>
        <item x="552"/>
        <item x="644"/>
        <item x="228"/>
        <item x="554"/>
        <item x="647"/>
        <item x="230"/>
        <item x="556"/>
        <item x="649"/>
        <item x="231"/>
        <item x="557"/>
        <item x="651"/>
        <item x="234"/>
        <item x="559"/>
        <item x="654"/>
        <item x="235"/>
        <item x="561"/>
        <item x="656"/>
        <item x="236"/>
        <item x="562"/>
        <item x="659"/>
        <item x="239"/>
        <item x="564"/>
        <item x="661"/>
        <item x="240"/>
        <item x="566"/>
        <item x="663"/>
        <item x="242"/>
        <item x="568"/>
        <item x="666"/>
        <item x="243"/>
        <item x="569"/>
        <item x="668"/>
        <item x="245"/>
        <item x="571"/>
        <item x="671"/>
        <item x="247"/>
        <item x="573"/>
        <item x="673"/>
        <item x="248"/>
        <item x="574"/>
        <item x="675"/>
        <item x="251"/>
        <item x="576"/>
        <item x="678"/>
        <item x="252"/>
        <item x="578"/>
        <item x="680"/>
        <item x="253"/>
        <item x="580"/>
        <item x="683"/>
        <item x="255"/>
        <item x="581"/>
        <item x="685"/>
        <item x="257"/>
        <item x="583"/>
        <item x="687"/>
        <item x="259"/>
        <item x="585"/>
        <item x="690"/>
        <item x="260"/>
        <item x="586"/>
        <item x="692"/>
        <item x="262"/>
        <item x="588"/>
        <item x="695"/>
        <item x="264"/>
        <item x="590"/>
        <item x="697"/>
        <item x="265"/>
        <item x="592"/>
        <item x="699"/>
        <item x="267"/>
        <item x="593"/>
        <item x="702"/>
        <item x="269"/>
        <item x="595"/>
        <item x="704"/>
        <item x="270"/>
        <item x="597"/>
        <item x="707"/>
        <item x="272"/>
        <item x="598"/>
        <item x="709"/>
        <item x="274"/>
        <item x="600"/>
        <item x="711"/>
        <item x="276"/>
        <item x="602"/>
        <item x="714"/>
        <item x="277"/>
        <item x="604"/>
        <item x="716"/>
        <item x="278"/>
        <item x="605"/>
        <item x="719"/>
        <item x="281"/>
        <item x="607"/>
        <item x="721"/>
        <item x="282"/>
        <item x="609"/>
        <item x="723"/>
        <item x="284"/>
        <item x="610"/>
        <item x="726"/>
        <item x="286"/>
        <item x="612"/>
        <item x="728"/>
        <item x="287"/>
        <item x="614"/>
        <item x="731"/>
        <item x="289"/>
        <item x="616"/>
        <item x="733"/>
        <item x="290"/>
        <item x="617"/>
        <item x="735"/>
        <item x="293"/>
        <item x="619"/>
        <item x="738"/>
        <item x="294"/>
        <item x="621"/>
        <item x="740"/>
        <item x="295"/>
        <item x="622"/>
        <item x="743"/>
        <item x="298"/>
        <item x="624"/>
        <item x="745"/>
        <item x="299"/>
        <item x="626"/>
        <item x="747"/>
        <item x="301"/>
        <item x="628"/>
        <item x="750"/>
        <item x="302"/>
        <item x="629"/>
        <item x="752"/>
        <item x="304"/>
        <item x="631"/>
        <item x="755"/>
        <item x="306"/>
        <item x="633"/>
        <item x="757"/>
        <item x="307"/>
        <item x="634"/>
        <item x="759"/>
        <item x="310"/>
        <item x="636"/>
        <item x="762"/>
        <item x="311"/>
        <item x="638"/>
        <item x="764"/>
        <item x="312"/>
        <item x="640"/>
        <item x="767"/>
        <item x="314"/>
        <item x="641"/>
        <item x="769"/>
        <item x="316"/>
        <item x="643"/>
        <item x="771"/>
        <item x="318"/>
        <item x="645"/>
        <item x="774"/>
        <item x="319"/>
        <item x="646"/>
        <item x="776"/>
        <item x="321"/>
        <item x="648"/>
        <item x="779"/>
        <item x="323"/>
        <item x="650"/>
        <item x="781"/>
        <item x="324"/>
        <item x="652"/>
        <item x="783"/>
        <item x="326"/>
        <item x="653"/>
        <item x="786"/>
        <item x="328"/>
        <item x="655"/>
        <item x="788"/>
        <item x="329"/>
        <item x="657"/>
        <item x="791"/>
        <item x="331"/>
        <item x="658"/>
        <item x="793"/>
        <item x="333"/>
        <item x="660"/>
        <item x="795"/>
        <item x="335"/>
        <item x="662"/>
        <item x="798"/>
        <item x="336"/>
        <item x="664"/>
        <item x="800"/>
        <item x="337"/>
        <item x="665"/>
        <item x="803"/>
        <item x="340"/>
        <item x="667"/>
        <item x="805"/>
        <item x="341"/>
        <item x="669"/>
        <item x="807"/>
        <item x="343"/>
        <item x="670"/>
        <item x="810"/>
        <item x="345"/>
        <item x="672"/>
        <item x="812"/>
        <item x="346"/>
        <item x="674"/>
        <item x="815"/>
        <item x="348"/>
        <item x="676"/>
        <item x="817"/>
        <item x="349"/>
        <item x="677"/>
        <item x="819"/>
        <item x="352"/>
        <item x="679"/>
        <item x="822"/>
        <item x="353"/>
        <item x="681"/>
        <item x="824"/>
        <item x="354"/>
        <item x="682"/>
        <item x="827"/>
        <item x="357"/>
        <item x="684"/>
        <item x="829"/>
        <item x="358"/>
        <item x="686"/>
        <item x="831"/>
        <item x="360"/>
        <item x="688"/>
        <item x="834"/>
        <item x="361"/>
        <item x="689"/>
        <item x="836"/>
        <item x="363"/>
        <item x="691"/>
        <item x="839"/>
        <item x="365"/>
        <item x="693"/>
        <item x="841"/>
        <item x="366"/>
        <item x="694"/>
        <item x="843"/>
        <item x="369"/>
        <item x="696"/>
        <item x="846"/>
        <item x="370"/>
        <item x="698"/>
        <item x="848"/>
        <item x="371"/>
        <item x="700"/>
        <item x="851"/>
        <item x="373"/>
        <item x="701"/>
        <item x="853"/>
        <item x="375"/>
        <item x="703"/>
        <item x="855"/>
        <item x="377"/>
        <item x="705"/>
        <item x="858"/>
        <item x="378"/>
        <item x="706"/>
        <item x="860"/>
        <item x="380"/>
        <item x="708"/>
        <item x="863"/>
        <item x="382"/>
        <item x="710"/>
        <item x="865"/>
        <item x="383"/>
        <item x="712"/>
        <item x="867"/>
        <item x="385"/>
        <item x="713"/>
        <item x="870"/>
        <item x="387"/>
        <item x="715"/>
        <item x="872"/>
        <item x="388"/>
        <item x="717"/>
        <item x="874"/>
        <item x="390"/>
        <item x="718"/>
        <item x="875"/>
        <item x="392"/>
        <item x="720"/>
        <item x="876"/>
        <item x="394"/>
        <item x="722"/>
        <item x="877"/>
        <item x="395"/>
        <item x="724"/>
        <item x="878"/>
        <item x="396"/>
        <item x="725"/>
        <item x="879"/>
        <item x="399"/>
        <item x="727"/>
        <item x="880"/>
        <item x="400"/>
        <item x="729"/>
        <item x="881"/>
        <item x="402"/>
        <item x="730"/>
        <item x="882"/>
        <item x="404"/>
        <item x="732"/>
        <item x="883"/>
        <item x="405"/>
        <item x="734"/>
        <item x="884"/>
        <item x="407"/>
        <item x="736"/>
        <item x="885"/>
        <item x="408"/>
        <item x="737"/>
        <item x="886"/>
        <item x="411"/>
        <item x="739"/>
        <item x="887"/>
        <item x="412"/>
        <item x="741"/>
        <item x="888"/>
        <item x="413"/>
        <item x="742"/>
        <item x="889"/>
        <item x="416"/>
        <item x="744"/>
        <item x="890"/>
        <item x="417"/>
        <item x="746"/>
        <item x="891"/>
        <item x="419"/>
        <item x="748"/>
        <item x="892"/>
        <item x="420"/>
        <item x="749"/>
        <item x="893"/>
        <item x="422"/>
        <item x="751"/>
        <item x="894"/>
        <item x="424"/>
        <item x="753"/>
        <item x="895"/>
        <item x="425"/>
        <item x="754"/>
        <item x="896"/>
        <item x="428"/>
        <item x="756"/>
        <item x="897"/>
        <item x="429"/>
        <item x="758"/>
        <item x="898"/>
        <item x="430"/>
        <item x="760"/>
        <item x="899"/>
        <item x="432"/>
        <item x="761"/>
        <item x="900"/>
        <item x="434"/>
        <item x="763"/>
        <item x="901"/>
        <item x="436"/>
        <item x="765"/>
        <item x="902"/>
        <item x="437"/>
        <item x="766"/>
        <item x="903"/>
        <item x="439"/>
        <item x="768"/>
        <item x="904"/>
        <item x="441"/>
        <item x="770"/>
        <item x="905"/>
        <item x="442"/>
        <item x="772"/>
        <item x="906"/>
        <item x="444"/>
        <item x="773"/>
        <item x="907"/>
        <item x="446"/>
        <item x="775"/>
        <item x="908"/>
        <item x="447"/>
        <item x="777"/>
        <item x="909"/>
        <item x="449"/>
        <item x="778"/>
        <item x="910"/>
        <item x="451"/>
        <item x="780"/>
        <item x="911"/>
        <item x="453"/>
        <item x="782"/>
        <item x="912"/>
        <item x="454"/>
        <item x="784"/>
        <item x="913"/>
        <item x="455"/>
        <item x="785"/>
        <item x="914"/>
        <item x="458"/>
        <item x="787"/>
        <item x="915"/>
        <item x="459"/>
        <item x="789"/>
        <item x="916"/>
        <item x="461"/>
        <item x="790"/>
        <item x="917"/>
        <item x="463"/>
        <item x="792"/>
        <item x="918"/>
        <item x="464"/>
        <item x="794"/>
        <item x="919"/>
        <item x="466"/>
        <item x="796"/>
        <item x="920"/>
        <item x="467"/>
        <item x="797"/>
        <item x="921"/>
        <item x="470"/>
        <item x="799"/>
        <item x="922"/>
        <item x="471"/>
        <item x="801"/>
        <item x="923"/>
        <item x="472"/>
        <item x="802"/>
        <item x="924"/>
        <item x="475"/>
        <item x="804"/>
        <item x="925"/>
        <item x="476"/>
        <item x="806"/>
        <item x="926"/>
        <item x="478"/>
        <item x="808"/>
        <item x="927"/>
        <item x="479"/>
        <item x="809"/>
        <item x="928"/>
        <item x="481"/>
        <item x="811"/>
        <item x="929"/>
        <item x="483"/>
        <item x="813"/>
        <item x="930"/>
        <item x="484"/>
        <item x="814"/>
        <item x="931"/>
        <item x="487"/>
        <item x="816"/>
        <item x="932"/>
        <item x="488"/>
        <item x="818"/>
        <item x="933"/>
        <item x="489"/>
        <item x="820"/>
        <item x="934"/>
        <item x="491"/>
        <item x="821"/>
        <item x="935"/>
        <item x="493"/>
        <item x="823"/>
        <item x="936"/>
        <item x="495"/>
        <item x="825"/>
        <item x="937"/>
        <item x="496"/>
        <item x="826"/>
        <item x="938"/>
        <item x="498"/>
        <item x="828"/>
        <item x="939"/>
        <item x="500"/>
        <item x="830"/>
        <item x="940"/>
        <item x="501"/>
        <item x="832"/>
        <item x="941"/>
        <item x="503"/>
        <item x="833"/>
        <item x="942"/>
        <item x="505"/>
        <item x="835"/>
        <item x="943"/>
        <item x="506"/>
        <item x="837"/>
        <item x="944"/>
        <item x="508"/>
        <item x="838"/>
        <item x="945"/>
        <item x="510"/>
        <item x="840"/>
        <item x="946"/>
        <item x="512"/>
        <item x="842"/>
        <item x="947"/>
        <item x="513"/>
        <item x="844"/>
        <item x="948"/>
        <item x="514"/>
        <item x="845"/>
        <item x="949"/>
        <item x="517"/>
        <item x="847"/>
        <item x="950"/>
        <item x="518"/>
        <item x="849"/>
        <item x="951"/>
        <item x="520"/>
        <item x="850"/>
        <item x="952"/>
        <item x="522"/>
        <item x="852"/>
        <item x="953"/>
        <item x="523"/>
        <item x="854"/>
        <item x="954"/>
        <item x="525"/>
        <item x="856"/>
        <item x="955"/>
        <item x="526"/>
        <item x="857"/>
        <item x="956"/>
        <item x="529"/>
        <item x="859"/>
        <item x="957"/>
        <item x="530"/>
        <item x="861"/>
        <item x="958"/>
        <item x="531"/>
        <item x="862"/>
        <item x="959"/>
        <item x="534"/>
        <item x="864"/>
        <item x="960"/>
        <item x="535"/>
        <item x="866"/>
        <item x="961"/>
        <item x="537"/>
        <item x="868"/>
        <item x="962"/>
        <item x="538"/>
        <item x="869"/>
        <item x="963"/>
        <item x="540"/>
        <item x="871"/>
        <item x="964"/>
        <item x="542"/>
        <item x="873"/>
        <item x="965"/>
      </items>
    </pivotField>
    <pivotField showAll="0" defaultSubtotal="0">
      <items count="3">
        <item x="0"/>
        <item x="1"/>
        <item x="2"/>
      </items>
    </pivotField>
    <pivotField showAll="0" defaultSubtotal="0">
      <items count="2">
        <item x="0"/>
        <item x="1"/>
      </items>
    </pivotField>
    <pivotField showAll="0" defaultSubtotal="0">
      <items count="60">
        <item x="32"/>
        <item x="54"/>
        <item x="33"/>
        <item x="55"/>
        <item x="13"/>
        <item x="34"/>
        <item x="14"/>
        <item x="35"/>
        <item x="15"/>
        <item x="36"/>
        <item x="56"/>
        <item x="16"/>
        <item x="59"/>
        <item x="17"/>
        <item x="37"/>
        <item x="38"/>
        <item x="39"/>
        <item x="18"/>
        <item x="40"/>
        <item x="19"/>
        <item x="41"/>
        <item x="20"/>
        <item x="0"/>
        <item x="21"/>
        <item x="1"/>
        <item x="42"/>
        <item x="2"/>
        <item x="43"/>
        <item x="3"/>
        <item x="22"/>
        <item x="44"/>
        <item x="23"/>
        <item x="45"/>
        <item x="24"/>
        <item x="46"/>
        <item x="4"/>
        <item x="25"/>
        <item x="5"/>
        <item x="26"/>
        <item x="6"/>
        <item x="57"/>
        <item x="7"/>
        <item x="47"/>
        <item x="8"/>
        <item x="27"/>
        <item x="48"/>
        <item x="28"/>
        <item x="49"/>
        <item x="29"/>
        <item x="50"/>
        <item x="9"/>
        <item x="30"/>
        <item x="58"/>
        <item x="10"/>
        <item x="31"/>
        <item x="11"/>
        <item x="51"/>
        <item x="52"/>
        <item x="12"/>
        <item x="53"/>
      </items>
    </pivotField>
    <pivotField numFmtId="20" showAll="0" defaultSubtotal="0">
      <items count="1">
        <item x="0"/>
      </items>
    </pivotField>
    <pivotField showAll="0" defaultSubtotal="0">
      <items count="4">
        <item x="2"/>
        <item x="0"/>
        <item x="3"/>
        <item x="1"/>
      </items>
    </pivotField>
    <pivotField showAll="0" defaultSubtotal="0">
      <items count="9">
        <item x="0"/>
        <item x="1"/>
        <item x="4"/>
        <item x="2"/>
        <item x="5"/>
        <item x="6"/>
        <item x="7"/>
        <item x="8"/>
        <item x="3"/>
      </items>
    </pivotField>
    <pivotField showAll="0" defaultSubtotal="0">
      <items count="2">
        <item x="0"/>
        <item x="1"/>
      </items>
    </pivotField>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items count="1">
        <item x="0"/>
      </items>
    </pivotField>
    <pivotField showAll="0" defaultSubtotal="0">
      <items count="966">
        <item x="0"/>
        <item x="1"/>
        <item x="2"/>
        <item x="3"/>
        <item x="5"/>
        <item x="8"/>
        <item x="4"/>
        <item x="10"/>
        <item x="13"/>
        <item x="6"/>
        <item x="14"/>
        <item x="20"/>
        <item x="7"/>
        <item x="18"/>
        <item x="25"/>
        <item x="9"/>
        <item x="22"/>
        <item x="32"/>
        <item x="11"/>
        <item x="27"/>
        <item x="37"/>
        <item x="12"/>
        <item x="30"/>
        <item x="43"/>
        <item x="15"/>
        <item x="35"/>
        <item x="49"/>
        <item x="16"/>
        <item x="39"/>
        <item x="55"/>
        <item x="17"/>
        <item x="44"/>
        <item x="61"/>
        <item x="19"/>
        <item x="47"/>
        <item x="67"/>
        <item x="21"/>
        <item x="52"/>
        <item x="72"/>
        <item x="23"/>
        <item x="56"/>
        <item x="79"/>
        <item x="24"/>
        <item x="60"/>
        <item x="84"/>
        <item x="26"/>
        <item x="64"/>
        <item x="91"/>
        <item x="28"/>
        <item x="69"/>
        <item x="96"/>
        <item x="29"/>
        <item x="73"/>
        <item x="102"/>
        <item x="31"/>
        <item x="77"/>
        <item x="108"/>
        <item x="33"/>
        <item x="81"/>
        <item x="114"/>
        <item x="34"/>
        <item x="86"/>
        <item x="120"/>
        <item x="36"/>
        <item x="89"/>
        <item x="126"/>
        <item x="38"/>
        <item x="94"/>
        <item x="131"/>
        <item x="40"/>
        <item x="98"/>
        <item x="138"/>
        <item x="41"/>
        <item x="103"/>
        <item x="143"/>
        <item x="42"/>
        <item x="106"/>
        <item x="150"/>
        <item x="45"/>
        <item x="111"/>
        <item x="155"/>
        <item x="46"/>
        <item x="115"/>
        <item x="161"/>
        <item x="48"/>
        <item x="119"/>
        <item x="167"/>
        <item x="50"/>
        <item x="123"/>
        <item x="173"/>
        <item x="51"/>
        <item x="128"/>
        <item x="179"/>
        <item x="53"/>
        <item x="132"/>
        <item x="185"/>
        <item x="54"/>
        <item x="136"/>
        <item x="190"/>
        <item x="57"/>
        <item x="140"/>
        <item x="197"/>
        <item x="58"/>
        <item x="145"/>
        <item x="202"/>
        <item x="59"/>
        <item x="148"/>
        <item x="209"/>
        <item x="62"/>
        <item x="153"/>
        <item x="214"/>
        <item x="63"/>
        <item x="157"/>
        <item x="220"/>
        <item x="65"/>
        <item x="162"/>
        <item x="226"/>
        <item x="66"/>
        <item x="165"/>
        <item x="232"/>
        <item x="68"/>
        <item x="170"/>
        <item x="238"/>
        <item x="70"/>
        <item x="174"/>
        <item x="244"/>
        <item x="71"/>
        <item x="178"/>
        <item x="249"/>
        <item x="74"/>
        <item x="182"/>
        <item x="256"/>
        <item x="75"/>
        <item x="187"/>
        <item x="261"/>
        <item x="76"/>
        <item x="191"/>
        <item x="268"/>
        <item x="78"/>
        <item x="195"/>
        <item x="273"/>
        <item x="80"/>
        <item x="199"/>
        <item x="279"/>
        <item x="82"/>
        <item x="204"/>
        <item x="285"/>
        <item x="83"/>
        <item x="207"/>
        <item x="291"/>
        <item x="85"/>
        <item x="212"/>
        <item x="297"/>
        <item x="87"/>
        <item x="216"/>
        <item x="303"/>
        <item x="88"/>
        <item x="221"/>
        <item x="308"/>
        <item x="90"/>
        <item x="224"/>
        <item x="315"/>
        <item x="92"/>
        <item x="229"/>
        <item x="320"/>
        <item x="93"/>
        <item x="233"/>
        <item x="327"/>
        <item x="95"/>
        <item x="237"/>
        <item x="332"/>
        <item x="97"/>
        <item x="241"/>
        <item x="338"/>
        <item x="99"/>
        <item x="246"/>
        <item x="344"/>
        <item x="100"/>
        <item x="250"/>
        <item x="350"/>
        <item x="101"/>
        <item x="254"/>
        <item x="356"/>
        <item x="104"/>
        <item x="258"/>
        <item x="362"/>
        <item x="105"/>
        <item x="263"/>
        <item x="367"/>
        <item x="107"/>
        <item x="266"/>
        <item x="374"/>
        <item x="109"/>
        <item x="271"/>
        <item x="379"/>
        <item x="110"/>
        <item x="275"/>
        <item x="386"/>
        <item x="112"/>
        <item x="280"/>
        <item x="391"/>
        <item x="113"/>
        <item x="283"/>
        <item x="397"/>
        <item x="116"/>
        <item x="288"/>
        <item x="403"/>
        <item x="117"/>
        <item x="292"/>
        <item x="409"/>
        <item x="118"/>
        <item x="296"/>
        <item x="415"/>
        <item x="121"/>
        <item x="300"/>
        <item x="421"/>
        <item x="122"/>
        <item x="305"/>
        <item x="426"/>
        <item x="124"/>
        <item x="309"/>
        <item x="433"/>
        <item x="125"/>
        <item x="313"/>
        <item x="438"/>
        <item x="127"/>
        <item x="317"/>
        <item x="445"/>
        <item x="129"/>
        <item x="322"/>
        <item x="450"/>
        <item x="130"/>
        <item x="325"/>
        <item x="456"/>
        <item x="133"/>
        <item x="330"/>
        <item x="462"/>
        <item x="134"/>
        <item x="334"/>
        <item x="468"/>
        <item x="135"/>
        <item x="339"/>
        <item x="474"/>
        <item x="137"/>
        <item x="342"/>
        <item x="480"/>
        <item x="139"/>
        <item x="347"/>
        <item x="485"/>
        <item x="141"/>
        <item x="351"/>
        <item x="492"/>
        <item x="142"/>
        <item x="355"/>
        <item x="497"/>
        <item x="144"/>
        <item x="359"/>
        <item x="504"/>
        <item x="146"/>
        <item x="364"/>
        <item x="509"/>
        <item x="147"/>
        <item x="368"/>
        <item x="515"/>
        <item x="149"/>
        <item x="372"/>
        <item x="521"/>
        <item x="151"/>
        <item x="376"/>
        <item x="527"/>
        <item x="152"/>
        <item x="381"/>
        <item x="533"/>
        <item x="154"/>
        <item x="384"/>
        <item x="539"/>
        <item x="156"/>
        <item x="389"/>
        <item x="543"/>
        <item x="158"/>
        <item x="393"/>
        <item x="546"/>
        <item x="159"/>
        <item x="398"/>
        <item x="548"/>
        <item x="160"/>
        <item x="401"/>
        <item x="551"/>
        <item x="163"/>
        <item x="406"/>
        <item x="553"/>
        <item x="164"/>
        <item x="410"/>
        <item x="555"/>
        <item x="166"/>
        <item x="414"/>
        <item x="558"/>
        <item x="168"/>
        <item x="418"/>
        <item x="560"/>
        <item x="169"/>
        <item x="423"/>
        <item x="563"/>
        <item x="171"/>
        <item x="427"/>
        <item x="565"/>
        <item x="172"/>
        <item x="431"/>
        <item x="567"/>
        <item x="175"/>
        <item x="435"/>
        <item x="570"/>
        <item x="176"/>
        <item x="440"/>
        <item x="572"/>
        <item x="177"/>
        <item x="443"/>
        <item x="575"/>
        <item x="180"/>
        <item x="448"/>
        <item x="577"/>
        <item x="181"/>
        <item x="452"/>
        <item x="579"/>
        <item x="183"/>
        <item x="457"/>
        <item x="582"/>
        <item x="184"/>
        <item x="460"/>
        <item x="584"/>
        <item x="186"/>
        <item x="465"/>
        <item x="587"/>
        <item x="188"/>
        <item x="469"/>
        <item x="589"/>
        <item x="189"/>
        <item x="473"/>
        <item x="591"/>
        <item x="192"/>
        <item x="477"/>
        <item x="594"/>
        <item x="193"/>
        <item x="482"/>
        <item x="596"/>
        <item x="194"/>
        <item x="486"/>
        <item x="599"/>
        <item x="196"/>
        <item x="490"/>
        <item x="601"/>
        <item x="198"/>
        <item x="494"/>
        <item x="603"/>
        <item x="200"/>
        <item x="499"/>
        <item x="606"/>
        <item x="201"/>
        <item x="502"/>
        <item x="608"/>
        <item x="203"/>
        <item x="507"/>
        <item x="611"/>
        <item x="205"/>
        <item x="511"/>
        <item x="613"/>
        <item x="206"/>
        <item x="516"/>
        <item x="615"/>
        <item x="208"/>
        <item x="519"/>
        <item x="618"/>
        <item x="210"/>
        <item x="524"/>
        <item x="620"/>
        <item x="211"/>
        <item x="528"/>
        <item x="623"/>
        <item x="213"/>
        <item x="532"/>
        <item x="625"/>
        <item x="215"/>
        <item x="536"/>
        <item x="627"/>
        <item x="217"/>
        <item x="541"/>
        <item x="630"/>
        <item x="218"/>
        <item x="544"/>
        <item x="632"/>
        <item x="219"/>
        <item x="545"/>
        <item x="635"/>
        <item x="222"/>
        <item x="547"/>
        <item x="637"/>
        <item x="223"/>
        <item x="549"/>
        <item x="639"/>
        <item x="225"/>
        <item x="550"/>
        <item x="642"/>
        <item x="227"/>
        <item x="552"/>
        <item x="644"/>
        <item x="228"/>
        <item x="554"/>
        <item x="647"/>
        <item x="230"/>
        <item x="556"/>
        <item x="649"/>
        <item x="231"/>
        <item x="557"/>
        <item x="651"/>
        <item x="234"/>
        <item x="559"/>
        <item x="654"/>
        <item x="235"/>
        <item x="561"/>
        <item x="656"/>
        <item x="236"/>
        <item x="562"/>
        <item x="659"/>
        <item x="239"/>
        <item x="564"/>
        <item x="661"/>
        <item x="240"/>
        <item x="566"/>
        <item x="663"/>
        <item x="242"/>
        <item x="568"/>
        <item x="666"/>
        <item x="243"/>
        <item x="569"/>
        <item x="668"/>
        <item x="245"/>
        <item x="571"/>
        <item x="671"/>
        <item x="247"/>
        <item x="573"/>
        <item x="673"/>
        <item x="248"/>
        <item x="574"/>
        <item x="675"/>
        <item x="251"/>
        <item x="576"/>
        <item x="678"/>
        <item x="252"/>
        <item x="578"/>
        <item x="680"/>
        <item x="253"/>
        <item x="580"/>
        <item x="683"/>
        <item x="255"/>
        <item x="581"/>
        <item x="685"/>
        <item x="257"/>
        <item x="583"/>
        <item x="687"/>
        <item x="259"/>
        <item x="585"/>
        <item x="690"/>
        <item x="260"/>
        <item x="586"/>
        <item x="692"/>
        <item x="262"/>
        <item x="588"/>
        <item x="695"/>
        <item x="264"/>
        <item x="590"/>
        <item x="697"/>
        <item x="265"/>
        <item x="592"/>
        <item x="699"/>
        <item x="267"/>
        <item x="593"/>
        <item x="702"/>
        <item x="269"/>
        <item x="595"/>
        <item x="704"/>
        <item x="270"/>
        <item x="597"/>
        <item x="707"/>
        <item x="272"/>
        <item x="598"/>
        <item x="709"/>
        <item x="274"/>
        <item x="600"/>
        <item x="711"/>
        <item x="276"/>
        <item x="602"/>
        <item x="714"/>
        <item x="277"/>
        <item x="604"/>
        <item x="716"/>
        <item x="278"/>
        <item x="605"/>
        <item x="719"/>
        <item x="281"/>
        <item x="607"/>
        <item x="721"/>
        <item x="282"/>
        <item x="609"/>
        <item x="723"/>
        <item x="284"/>
        <item x="610"/>
        <item x="726"/>
        <item x="286"/>
        <item x="612"/>
        <item x="728"/>
        <item x="287"/>
        <item x="614"/>
        <item x="731"/>
        <item x="289"/>
        <item x="616"/>
        <item x="733"/>
        <item x="290"/>
        <item x="617"/>
        <item x="735"/>
        <item x="293"/>
        <item x="619"/>
        <item x="738"/>
        <item x="294"/>
        <item x="621"/>
        <item x="740"/>
        <item x="295"/>
        <item x="622"/>
        <item x="743"/>
        <item x="298"/>
        <item x="624"/>
        <item x="745"/>
        <item x="299"/>
        <item x="626"/>
        <item x="747"/>
        <item x="301"/>
        <item x="628"/>
        <item x="750"/>
        <item x="302"/>
        <item x="629"/>
        <item x="752"/>
        <item x="304"/>
        <item x="631"/>
        <item x="755"/>
        <item x="306"/>
        <item x="633"/>
        <item x="757"/>
        <item x="307"/>
        <item x="634"/>
        <item x="759"/>
        <item x="310"/>
        <item x="636"/>
        <item x="762"/>
        <item x="311"/>
        <item x="638"/>
        <item x="764"/>
        <item x="312"/>
        <item x="640"/>
        <item x="767"/>
        <item x="314"/>
        <item x="641"/>
        <item x="769"/>
        <item x="316"/>
        <item x="643"/>
        <item x="771"/>
        <item x="318"/>
        <item x="645"/>
        <item x="774"/>
        <item x="319"/>
        <item x="646"/>
        <item x="776"/>
        <item x="321"/>
        <item x="648"/>
        <item x="779"/>
        <item x="323"/>
        <item x="650"/>
        <item x="781"/>
        <item x="324"/>
        <item x="652"/>
        <item x="783"/>
        <item x="326"/>
        <item x="653"/>
        <item x="786"/>
        <item x="328"/>
        <item x="655"/>
        <item x="788"/>
        <item x="329"/>
        <item x="657"/>
        <item x="791"/>
        <item x="331"/>
        <item x="658"/>
        <item x="793"/>
        <item x="333"/>
        <item x="660"/>
        <item x="795"/>
        <item x="335"/>
        <item x="662"/>
        <item x="798"/>
        <item x="336"/>
        <item x="664"/>
        <item x="800"/>
        <item x="337"/>
        <item x="665"/>
        <item x="803"/>
        <item x="340"/>
        <item x="667"/>
        <item x="805"/>
        <item x="341"/>
        <item x="669"/>
        <item x="807"/>
        <item x="343"/>
        <item x="670"/>
        <item x="810"/>
        <item x="345"/>
        <item x="672"/>
        <item x="812"/>
        <item x="346"/>
        <item x="674"/>
        <item x="815"/>
        <item x="348"/>
        <item x="676"/>
        <item x="817"/>
        <item x="349"/>
        <item x="677"/>
        <item x="819"/>
        <item x="352"/>
        <item x="679"/>
        <item x="822"/>
        <item x="353"/>
        <item x="681"/>
        <item x="824"/>
        <item x="354"/>
        <item x="682"/>
        <item x="827"/>
        <item x="357"/>
        <item x="684"/>
        <item x="829"/>
        <item x="358"/>
        <item x="686"/>
        <item x="831"/>
        <item x="360"/>
        <item x="688"/>
        <item x="834"/>
        <item x="361"/>
        <item x="689"/>
        <item x="836"/>
        <item x="363"/>
        <item x="691"/>
        <item x="839"/>
        <item x="365"/>
        <item x="693"/>
        <item x="841"/>
        <item x="366"/>
        <item x="694"/>
        <item x="843"/>
        <item x="369"/>
        <item x="696"/>
        <item x="846"/>
        <item x="370"/>
        <item x="698"/>
        <item x="848"/>
        <item x="371"/>
        <item x="700"/>
        <item x="851"/>
        <item x="373"/>
        <item x="701"/>
        <item x="853"/>
        <item x="375"/>
        <item x="703"/>
        <item x="855"/>
        <item x="377"/>
        <item x="705"/>
        <item x="858"/>
        <item x="378"/>
        <item x="706"/>
        <item x="860"/>
        <item x="380"/>
        <item x="708"/>
        <item x="863"/>
        <item x="382"/>
        <item x="710"/>
        <item x="865"/>
        <item x="383"/>
        <item x="712"/>
        <item x="867"/>
        <item x="385"/>
        <item x="713"/>
        <item x="870"/>
        <item x="387"/>
        <item x="715"/>
        <item x="872"/>
        <item x="388"/>
        <item x="717"/>
        <item x="874"/>
        <item x="390"/>
        <item x="718"/>
        <item x="875"/>
        <item x="392"/>
        <item x="720"/>
        <item x="876"/>
        <item x="394"/>
        <item x="722"/>
        <item x="877"/>
        <item x="395"/>
        <item x="724"/>
        <item x="878"/>
        <item x="396"/>
        <item x="725"/>
        <item x="879"/>
        <item x="399"/>
        <item x="727"/>
        <item x="880"/>
        <item x="400"/>
        <item x="729"/>
        <item x="881"/>
        <item x="402"/>
        <item x="730"/>
        <item x="882"/>
        <item x="404"/>
        <item x="732"/>
        <item x="883"/>
        <item x="405"/>
        <item x="734"/>
        <item x="884"/>
        <item x="407"/>
        <item x="736"/>
        <item x="885"/>
        <item x="408"/>
        <item x="737"/>
        <item x="886"/>
        <item x="411"/>
        <item x="739"/>
        <item x="887"/>
        <item x="412"/>
        <item x="741"/>
        <item x="888"/>
        <item x="413"/>
        <item x="742"/>
        <item x="889"/>
        <item x="416"/>
        <item x="744"/>
        <item x="890"/>
        <item x="417"/>
        <item x="746"/>
        <item x="891"/>
        <item x="419"/>
        <item x="748"/>
        <item x="892"/>
        <item x="420"/>
        <item x="749"/>
        <item x="893"/>
        <item x="422"/>
        <item x="751"/>
        <item x="894"/>
        <item x="424"/>
        <item x="753"/>
        <item x="895"/>
        <item x="425"/>
        <item x="754"/>
        <item x="896"/>
        <item x="428"/>
        <item x="756"/>
        <item x="897"/>
        <item x="429"/>
        <item x="758"/>
        <item x="898"/>
        <item x="430"/>
        <item x="760"/>
        <item x="899"/>
        <item x="432"/>
        <item x="761"/>
        <item x="900"/>
        <item x="434"/>
        <item x="763"/>
        <item x="901"/>
        <item x="436"/>
        <item x="765"/>
        <item x="902"/>
        <item x="437"/>
        <item x="766"/>
        <item x="903"/>
        <item x="439"/>
        <item x="768"/>
        <item x="904"/>
        <item x="441"/>
        <item x="770"/>
        <item x="905"/>
        <item x="442"/>
        <item x="772"/>
        <item x="906"/>
        <item x="444"/>
        <item x="773"/>
        <item x="907"/>
        <item x="446"/>
        <item x="775"/>
        <item x="908"/>
        <item x="447"/>
        <item x="777"/>
        <item x="909"/>
        <item x="449"/>
        <item x="778"/>
        <item x="910"/>
        <item x="451"/>
        <item x="780"/>
        <item x="911"/>
        <item x="453"/>
        <item x="782"/>
        <item x="912"/>
        <item x="454"/>
        <item x="784"/>
        <item x="913"/>
        <item x="455"/>
        <item x="785"/>
        <item x="914"/>
        <item x="458"/>
        <item x="787"/>
        <item x="915"/>
        <item x="459"/>
        <item x="789"/>
        <item x="916"/>
        <item x="461"/>
        <item x="790"/>
        <item x="917"/>
        <item x="463"/>
        <item x="792"/>
        <item x="918"/>
        <item x="464"/>
        <item x="794"/>
        <item x="919"/>
        <item x="466"/>
        <item x="796"/>
        <item x="920"/>
        <item x="467"/>
        <item x="797"/>
        <item x="921"/>
        <item x="470"/>
        <item x="799"/>
        <item x="922"/>
        <item x="471"/>
        <item x="801"/>
        <item x="923"/>
        <item x="472"/>
        <item x="802"/>
        <item x="924"/>
        <item x="475"/>
        <item x="804"/>
        <item x="925"/>
        <item x="476"/>
        <item x="806"/>
        <item x="926"/>
        <item x="478"/>
        <item x="808"/>
        <item x="927"/>
        <item x="479"/>
        <item x="809"/>
        <item x="928"/>
        <item x="481"/>
        <item x="811"/>
        <item x="929"/>
        <item x="483"/>
        <item x="813"/>
        <item x="930"/>
        <item x="484"/>
        <item x="814"/>
        <item x="931"/>
        <item x="487"/>
        <item x="816"/>
        <item x="932"/>
        <item x="488"/>
        <item x="818"/>
        <item x="933"/>
        <item x="489"/>
        <item x="820"/>
        <item x="934"/>
        <item x="491"/>
        <item x="821"/>
        <item x="935"/>
        <item x="493"/>
        <item x="823"/>
        <item x="936"/>
        <item x="495"/>
        <item x="825"/>
        <item x="937"/>
        <item x="496"/>
        <item x="826"/>
        <item x="938"/>
        <item x="498"/>
        <item x="828"/>
        <item x="939"/>
        <item x="500"/>
        <item x="830"/>
        <item x="940"/>
        <item x="501"/>
        <item x="832"/>
        <item x="941"/>
        <item x="503"/>
        <item x="833"/>
        <item x="942"/>
        <item x="505"/>
        <item x="835"/>
        <item x="943"/>
        <item x="506"/>
        <item x="837"/>
        <item x="944"/>
        <item x="508"/>
        <item x="838"/>
        <item x="945"/>
        <item x="510"/>
        <item x="840"/>
        <item x="946"/>
        <item x="512"/>
        <item x="842"/>
        <item x="947"/>
        <item x="513"/>
        <item x="844"/>
        <item x="948"/>
        <item x="514"/>
        <item x="845"/>
        <item x="949"/>
        <item x="517"/>
        <item x="847"/>
        <item x="950"/>
        <item x="518"/>
        <item x="849"/>
        <item x="951"/>
        <item x="520"/>
        <item x="850"/>
        <item x="952"/>
        <item x="522"/>
        <item x="852"/>
        <item x="953"/>
        <item x="523"/>
        <item x="854"/>
        <item x="954"/>
        <item x="525"/>
        <item x="856"/>
        <item x="955"/>
        <item x="526"/>
        <item x="857"/>
        <item x="956"/>
        <item x="529"/>
        <item x="859"/>
        <item x="957"/>
        <item x="530"/>
        <item x="861"/>
        <item x="958"/>
        <item x="531"/>
        <item x="862"/>
        <item x="959"/>
        <item x="534"/>
        <item x="864"/>
        <item x="960"/>
        <item x="535"/>
        <item x="866"/>
        <item x="961"/>
        <item x="537"/>
        <item x="868"/>
        <item x="962"/>
        <item x="538"/>
        <item x="869"/>
        <item x="963"/>
        <item x="540"/>
        <item x="871"/>
        <item x="964"/>
        <item x="542"/>
        <item x="873"/>
        <item x="965"/>
      </items>
    </pivotField>
    <pivotField showAll="0" defaultSubtotal="0"/>
    <pivotField numFmtId="1" showAll="0" defaultSubtotal="0"/>
    <pivotField showAll="0" defaultSubtotal="0">
      <items count="2">
        <item x="0"/>
        <item x="1"/>
      </items>
    </pivotField>
    <pivotField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items count="966">
        <item x="2"/>
        <item x="1"/>
        <item x="4"/>
        <item x="6"/>
        <item x="9"/>
        <item x="7"/>
        <item x="15"/>
        <item x="8"/>
        <item x="18"/>
        <item x="11"/>
        <item x="13"/>
        <item x="27"/>
        <item x="24"/>
        <item x="19"/>
        <item x="36"/>
        <item x="14"/>
        <item x="25"/>
        <item x="33"/>
        <item x="45"/>
        <item x="23"/>
        <item x="17"/>
        <item x="54"/>
        <item x="42"/>
        <item x="26"/>
        <item x="63"/>
        <item x="28"/>
        <item x="66"/>
        <item x="31"/>
        <item x="32"/>
        <item x="46"/>
        <item x="34"/>
        <item x="49"/>
        <item x="60"/>
        <item x="38"/>
        <item x="90"/>
        <item x="29"/>
        <item x="93"/>
        <item x="69"/>
        <item x="99"/>
        <item x="102"/>
        <item x="72"/>
        <item x="47"/>
        <item x="78"/>
        <item x="111"/>
        <item x="70"/>
        <item x="0"/>
        <item x="81"/>
        <item x="3"/>
        <item x="53"/>
        <item x="5"/>
        <item x="12"/>
        <item x="52"/>
        <item x="76"/>
        <item x="10"/>
        <item x="21"/>
        <item x="129"/>
        <item x="16"/>
        <item x="55"/>
        <item x="30"/>
        <item x="59"/>
        <item x="22"/>
        <item x="39"/>
        <item x="58"/>
        <item x="138"/>
        <item x="20"/>
        <item x="48"/>
        <item x="62"/>
        <item x="51"/>
        <item x="44"/>
        <item x="57"/>
        <item x="147"/>
        <item x="37"/>
        <item x="40"/>
        <item x="105"/>
        <item x="91"/>
        <item x="43"/>
        <item x="75"/>
        <item x="94"/>
        <item x="35"/>
        <item x="108"/>
        <item x="84"/>
        <item x="97"/>
        <item x="87"/>
        <item x="41"/>
        <item x="50"/>
        <item x="165"/>
        <item x="96"/>
        <item x="61"/>
        <item x="74"/>
        <item x="64"/>
        <item x="117"/>
        <item x="67"/>
        <item x="174"/>
        <item x="114"/>
        <item x="120"/>
        <item x="73"/>
        <item x="177"/>
        <item x="123"/>
        <item x="56"/>
        <item x="183"/>
        <item x="126"/>
        <item x="132"/>
        <item x="82"/>
        <item x="186"/>
        <item x="141"/>
        <item x="79"/>
        <item x="88"/>
        <item x="115"/>
        <item x="150"/>
        <item x="68"/>
        <item x="118"/>
        <item x="135"/>
        <item x="159"/>
        <item x="71"/>
        <item x="121"/>
        <item x="168"/>
        <item x="85"/>
        <item x="171"/>
        <item x="89"/>
        <item x="77"/>
        <item x="109"/>
        <item x="210"/>
        <item x="144"/>
        <item x="112"/>
        <item x="83"/>
        <item x="213"/>
        <item x="195"/>
        <item x="65"/>
        <item x="198"/>
        <item x="95"/>
        <item x="204"/>
        <item x="207"/>
        <item x="222"/>
        <item x="153"/>
        <item x="92"/>
        <item x="216"/>
        <item x="136"/>
        <item x="133"/>
        <item x="156"/>
        <item x="98"/>
        <item x="231"/>
        <item x="139"/>
        <item x="234"/>
        <item x="142"/>
        <item x="162"/>
        <item x="104"/>
        <item x="240"/>
        <item x="243"/>
        <item x="107"/>
        <item x="100"/>
        <item x="148"/>
        <item x="252"/>
        <item x="154"/>
        <item x="249"/>
        <item x="157"/>
        <item x="103"/>
        <item x="160"/>
        <item x="110"/>
        <item x="270"/>
        <item x="119"/>
        <item x="106"/>
        <item x="258"/>
        <item x="279"/>
        <item x="282"/>
        <item x="261"/>
        <item x="288"/>
        <item x="180"/>
        <item x="291"/>
        <item x="267"/>
        <item x="178"/>
        <item x="181"/>
        <item x="80"/>
        <item x="163"/>
        <item x="184"/>
        <item x="134"/>
        <item x="166"/>
        <item x="315"/>
        <item x="189"/>
        <item x="318"/>
        <item x="169"/>
        <item x="140"/>
        <item x="327"/>
        <item x="192"/>
        <item x="285"/>
        <item x="199"/>
        <item x="336"/>
        <item x="125"/>
        <item x="205"/>
        <item x="86"/>
        <item x="345"/>
        <item x="294"/>
        <item x="211"/>
        <item x="354"/>
        <item x="201"/>
        <item x="297"/>
        <item x="155"/>
        <item x="363"/>
        <item x="131"/>
        <item x="366"/>
        <item x="124"/>
        <item x="372"/>
        <item x="306"/>
        <item x="226"/>
        <item x="229"/>
        <item x="127"/>
        <item x="187"/>
        <item x="232"/>
        <item x="390"/>
        <item x="190"/>
        <item x="170"/>
        <item x="130"/>
        <item x="399"/>
        <item x="193"/>
        <item x="402"/>
        <item x="176"/>
        <item x="219"/>
        <item x="324"/>
        <item x="411"/>
        <item x="250"/>
        <item x="330"/>
        <item x="253"/>
        <item x="225"/>
        <item x="256"/>
        <item x="333"/>
        <item x="429"/>
        <item x="435"/>
        <item x="228"/>
        <item x="146"/>
        <item x="438"/>
        <item x="191"/>
        <item x="342"/>
        <item x="447"/>
        <item x="101"/>
        <item x="271"/>
        <item x="208"/>
        <item x="456"/>
        <item x="277"/>
        <item x="237"/>
        <item x="351"/>
        <item x="465"/>
        <item x="203"/>
        <item x="214"/>
        <item x="474"/>
        <item x="145"/>
        <item x="206"/>
        <item x="360"/>
        <item x="483"/>
        <item x="486"/>
        <item x="246"/>
        <item x="158"/>
        <item x="212"/>
        <item x="298"/>
        <item x="369"/>
        <item x="301"/>
        <item x="151"/>
        <item x="218"/>
        <item x="161"/>
        <item x="510"/>
        <item x="513"/>
        <item x="255"/>
        <item x="378"/>
        <item x="519"/>
        <item x="522"/>
        <item x="381"/>
        <item x="227"/>
        <item x="113"/>
        <item x="531"/>
        <item x="167"/>
        <item x="322"/>
        <item x="233"/>
        <item x="264"/>
        <item x="235"/>
        <item x="328"/>
        <item x="549"/>
        <item x="238"/>
        <item x="239"/>
        <item x="116"/>
        <item x="558"/>
        <item x="173"/>
        <item x="242"/>
        <item x="567"/>
        <item x="273"/>
        <item x="405"/>
        <item x="343"/>
        <item x="346"/>
        <item x="408"/>
        <item x="349"/>
        <item x="276"/>
        <item x="585"/>
        <item x="414"/>
        <item x="254"/>
        <item x="594"/>
        <item x="122"/>
        <item x="417"/>
        <item x="597"/>
        <item x="603"/>
        <item x="182"/>
        <item x="606"/>
        <item x="172"/>
        <item x="367"/>
        <item x="426"/>
        <item x="370"/>
        <item x="373"/>
        <item x="175"/>
        <item x="259"/>
        <item x="269"/>
        <item x="630"/>
        <item x="188"/>
        <item x="633"/>
        <item x="128"/>
        <item x="275"/>
        <item x="265"/>
        <item x="642"/>
        <item x="388"/>
        <item x="300"/>
        <item x="444"/>
        <item x="651"/>
        <item x="394"/>
        <item x="194"/>
        <item x="660"/>
        <item x="303"/>
        <item x="400"/>
        <item x="453"/>
        <item x="669"/>
        <item x="290"/>
        <item x="309"/>
        <item x="197"/>
        <item x="678"/>
        <item x="681"/>
        <item x="462"/>
        <item x="687"/>
        <item x="312"/>
        <item x="415"/>
        <item x="280"/>
        <item x="418"/>
        <item x="421"/>
        <item x="137"/>
        <item x="283"/>
        <item x="705"/>
        <item x="305"/>
        <item x="286"/>
        <item x="714"/>
        <item x="321"/>
        <item x="717"/>
        <item x="480"/>
        <item x="311"/>
        <item x="726"/>
        <item x="196"/>
        <item x="209"/>
        <item x="439"/>
        <item x="442"/>
        <item x="489"/>
        <item x="445"/>
        <item x="143"/>
        <item x="744"/>
        <item x="492"/>
        <item x="750"/>
        <item x="753"/>
        <item x="202"/>
        <item x="498"/>
        <item x="326"/>
        <item x="762"/>
        <item x="501"/>
        <item x="460"/>
        <item x="339"/>
        <item x="771"/>
        <item x="304"/>
        <item x="466"/>
        <item x="780"/>
        <item x="149"/>
        <item x="307"/>
        <item x="338"/>
        <item x="789"/>
        <item x="310"/>
        <item x="341"/>
        <item x="348"/>
        <item x="798"/>
        <item x="224"/>
        <item x="801"/>
        <item x="347"/>
        <item x="152"/>
        <item x="525"/>
        <item x="487"/>
        <item x="490"/>
        <item x="528"/>
        <item x="353"/>
        <item x="357"/>
        <item x="825"/>
        <item x="230"/>
        <item x="828"/>
        <item x="834"/>
        <item x="217"/>
        <item x="537"/>
        <item x="837"/>
        <item x="362"/>
        <item x="325"/>
        <item x="846"/>
        <item x="220"/>
        <item x="511"/>
        <item x="546"/>
        <item x="368"/>
        <item x="517"/>
        <item x="223"/>
        <item x="331"/>
        <item x="864"/>
        <item x="374"/>
        <item x="555"/>
        <item x="873"/>
        <item x="375"/>
        <item x="377"/>
        <item x="337"/>
        <item x="882"/>
        <item x="532"/>
        <item x="164"/>
        <item x="564"/>
        <item x="535"/>
        <item x="538"/>
        <item x="245"/>
        <item x="900"/>
        <item x="384"/>
        <item x="389"/>
        <item x="573"/>
        <item x="909"/>
        <item x="912"/>
        <item x="387"/>
        <item x="576"/>
        <item x="918"/>
        <item x="921"/>
        <item x="582"/>
        <item x="556"/>
        <item x="393"/>
        <item x="559"/>
        <item x="352"/>
        <item x="562"/>
        <item x="404"/>
        <item x="396"/>
        <item x="355"/>
        <item x="945"/>
        <item x="948"/>
        <item x="358"/>
        <item x="410"/>
        <item x="241"/>
        <item x="957"/>
        <item x="600"/>
        <item x="577"/>
        <item x="416"/>
        <item x="244"/>
        <item x="260"/>
        <item x="586"/>
        <item x="592"/>
        <item x="609"/>
        <item x="428"/>
        <item x="247"/>
        <item x="431"/>
        <item x="612"/>
        <item x="607"/>
        <item x="613"/>
        <item x="179"/>
        <item x="266"/>
        <item x="443"/>
        <item x="446"/>
        <item x="621"/>
        <item x="628"/>
        <item x="420"/>
        <item x="634"/>
        <item x="376"/>
        <item x="458"/>
        <item x="461"/>
        <item x="423"/>
        <item x="379"/>
        <item x="649"/>
        <item x="655"/>
        <item x="382"/>
        <item x="473"/>
        <item x="185"/>
        <item x="476"/>
        <item x="639"/>
        <item x="670"/>
        <item x="676"/>
        <item x="432"/>
        <item x="645"/>
        <item x="488"/>
        <item x="491"/>
        <item x="648"/>
        <item x="691"/>
        <item x="262"/>
        <item x="697"/>
        <item x="281"/>
        <item x="503"/>
        <item x="506"/>
        <item x="441"/>
        <item x="657"/>
        <item x="712"/>
        <item x="718"/>
        <item x="397"/>
        <item x="518"/>
        <item x="268"/>
        <item x="521"/>
        <item x="666"/>
        <item x="733"/>
        <item x="739"/>
        <item x="450"/>
        <item x="403"/>
        <item x="533"/>
        <item x="536"/>
        <item x="675"/>
        <item x="754"/>
        <item x="274"/>
        <item x="760"/>
        <item x="293"/>
        <item x="548"/>
        <item x="551"/>
        <item x="459"/>
        <item x="684"/>
        <item x="775"/>
        <item x="781"/>
        <item x="296"/>
        <item x="563"/>
        <item x="200"/>
        <item x="566"/>
        <item x="693"/>
        <item x="796"/>
        <item x="802"/>
        <item x="468"/>
        <item x="696"/>
        <item x="578"/>
        <item x="581"/>
        <item x="302"/>
        <item x="817"/>
        <item x="471"/>
        <item x="823"/>
        <item x="424"/>
        <item x="593"/>
        <item x="596"/>
        <item x="477"/>
        <item x="427"/>
        <item x="838"/>
        <item x="844"/>
        <item x="308"/>
        <item x="608"/>
        <item x="289"/>
        <item x="611"/>
        <item x="720"/>
        <item x="859"/>
        <item x="865"/>
        <item x="292"/>
        <item x="723"/>
        <item x="623"/>
        <item x="626"/>
        <item x="729"/>
        <item x="880"/>
        <item x="295"/>
        <item x="886"/>
        <item x="732"/>
        <item x="638"/>
        <item x="641"/>
        <item x="495"/>
        <item x="317"/>
        <item x="901"/>
        <item x="907"/>
        <item x="741"/>
        <item x="653"/>
        <item x="215"/>
        <item x="656"/>
        <item x="448"/>
        <item x="922"/>
        <item x="928"/>
        <item x="504"/>
        <item x="323"/>
        <item x="668"/>
        <item x="671"/>
        <item x="454"/>
        <item x="943"/>
        <item x="507"/>
        <item x="949"/>
        <item x="759"/>
        <item x="683"/>
        <item x="686"/>
        <item x="221"/>
        <item x="329"/>
        <item x="964"/>
        <item x="698"/>
        <item x="768"/>
        <item x="707"/>
        <item x="516"/>
        <item x="716"/>
        <item x="332"/>
        <item x="725"/>
        <item x="734"/>
        <item x="313"/>
        <item x="777"/>
        <item x="743"/>
        <item x="752"/>
        <item x="469"/>
        <item x="761"/>
        <item x="316"/>
        <item x="770"/>
        <item x="472"/>
        <item x="779"/>
        <item x="788"/>
        <item x="319"/>
        <item x="475"/>
        <item x="797"/>
        <item x="806"/>
        <item x="795"/>
        <item x="815"/>
        <item x="534"/>
        <item x="824"/>
        <item x="344"/>
        <item x="833"/>
        <item x="842"/>
        <item x="540"/>
        <item x="804"/>
        <item x="851"/>
        <item x="860"/>
        <item x="807"/>
        <item x="869"/>
        <item x="543"/>
        <item x="878"/>
        <item x="813"/>
        <item x="887"/>
        <item x="896"/>
        <item x="236"/>
        <item x="816"/>
        <item x="905"/>
        <item x="914"/>
        <item x="493"/>
        <item x="923"/>
        <item x="552"/>
        <item x="932"/>
        <item x="496"/>
        <item x="941"/>
        <item x="950"/>
        <item x="334"/>
        <item x="499"/>
        <item x="959"/>
        <item x="359"/>
        <item x="561"/>
        <item x="840"/>
        <item x="340"/>
        <item x="843"/>
        <item x="365"/>
        <item x="570"/>
        <item x="852"/>
        <item x="248"/>
        <item x="514"/>
        <item x="861"/>
        <item x="579"/>
        <item x="520"/>
        <item x="251"/>
        <item x="870"/>
        <item x="526"/>
        <item x="588"/>
        <item x="879"/>
        <item x="591"/>
        <item x="380"/>
        <item x="888"/>
        <item x="257"/>
        <item x="891"/>
        <item x="361"/>
        <item x="897"/>
        <item x="541"/>
        <item x="364"/>
        <item x="544"/>
        <item x="263"/>
        <item x="547"/>
        <item x="915"/>
        <item x="615"/>
        <item x="395"/>
        <item x="618"/>
        <item x="924"/>
        <item x="927"/>
        <item x="624"/>
        <item x="401"/>
        <item x="627"/>
        <item x="936"/>
        <item x="565"/>
        <item x="272"/>
        <item x="568"/>
        <item x="636"/>
        <item x="571"/>
        <item x="954"/>
        <item x="385"/>
        <item x="960"/>
        <item x="278"/>
        <item x="963"/>
        <item x="583"/>
        <item x="391"/>
        <item x="589"/>
        <item x="654"/>
        <item x="425"/>
        <item x="598"/>
        <item x="284"/>
        <item x="604"/>
        <item x="663"/>
        <item x="610"/>
        <item x="440"/>
        <item x="287"/>
        <item x="619"/>
        <item x="672"/>
        <item x="625"/>
        <item x="631"/>
        <item x="406"/>
        <item x="455"/>
        <item x="409"/>
        <item x="640"/>
        <item x="646"/>
        <item x="412"/>
        <item x="652"/>
        <item x="690"/>
        <item x="470"/>
        <item x="661"/>
        <item x="299"/>
        <item x="667"/>
        <item x="699"/>
        <item x="673"/>
        <item x="485"/>
        <item x="702"/>
        <item x="682"/>
        <item x="708"/>
        <item x="688"/>
        <item x="694"/>
        <item x="711"/>
        <item x="500"/>
        <item x="430"/>
        <item x="703"/>
        <item x="709"/>
        <item x="433"/>
        <item x="715"/>
        <item x="436"/>
        <item x="515"/>
        <item x="724"/>
        <item x="314"/>
        <item x="730"/>
        <item x="735"/>
        <item x="736"/>
        <item x="530"/>
        <item x="738"/>
        <item x="745"/>
        <item x="320"/>
        <item x="751"/>
        <item x="757"/>
        <item x="747"/>
        <item x="545"/>
        <item x="451"/>
        <item x="766"/>
        <item x="772"/>
        <item x="756"/>
        <item x="778"/>
        <item x="457"/>
        <item x="560"/>
        <item x="787"/>
        <item x="765"/>
        <item x="793"/>
        <item x="463"/>
        <item x="799"/>
        <item x="575"/>
        <item x="774"/>
        <item x="808"/>
        <item x="335"/>
        <item x="814"/>
        <item x="820"/>
        <item x="783"/>
        <item x="590"/>
        <item x="786"/>
        <item x="829"/>
        <item x="835"/>
        <item x="792"/>
        <item x="841"/>
        <item x="478"/>
        <item x="605"/>
        <item x="850"/>
        <item x="481"/>
        <item x="856"/>
        <item x="484"/>
        <item x="862"/>
        <item x="620"/>
        <item x="810"/>
        <item x="871"/>
        <item x="350"/>
        <item x="877"/>
        <item x="883"/>
        <item x="819"/>
        <item x="635"/>
        <item x="822"/>
        <item x="892"/>
        <item x="898"/>
        <item x="356"/>
        <item x="904"/>
        <item x="831"/>
        <item x="650"/>
        <item x="913"/>
        <item x="502"/>
        <item x="919"/>
        <item x="505"/>
        <item x="925"/>
        <item x="665"/>
        <item x="508"/>
        <item x="934"/>
        <item x="849"/>
        <item x="940"/>
        <item x="946"/>
        <item x="855"/>
        <item x="680"/>
        <item x="858"/>
        <item x="955"/>
        <item x="961"/>
        <item x="371"/>
        <item x="692"/>
        <item x="867"/>
        <item x="701"/>
        <item x="710"/>
        <item x="523"/>
        <item x="719"/>
        <item x="876"/>
        <item x="728"/>
        <item x="737"/>
        <item x="529"/>
        <item x="746"/>
        <item x="885"/>
        <item x="755"/>
        <item x="764"/>
        <item x="383"/>
        <item x="773"/>
        <item x="894"/>
        <item x="782"/>
        <item x="791"/>
        <item x="386"/>
        <item x="800"/>
        <item x="903"/>
        <item x="809"/>
        <item x="818"/>
        <item x="906"/>
        <item x="827"/>
        <item x="392"/>
        <item x="836"/>
        <item x="845"/>
        <item x="550"/>
        <item x="854"/>
        <item x="553"/>
        <item x="863"/>
        <item x="872"/>
        <item x="398"/>
        <item x="881"/>
        <item x="930"/>
        <item x="890"/>
        <item x="899"/>
        <item x="933"/>
        <item x="908"/>
        <item x="939"/>
        <item x="917"/>
        <item x="926"/>
        <item x="942"/>
        <item x="935"/>
        <item x="407"/>
        <item x="944"/>
        <item x="953"/>
        <item x="951"/>
        <item x="962"/>
        <item x="574"/>
        <item x="413"/>
        <item x="580"/>
        <item x="419"/>
        <item x="422"/>
        <item x="595"/>
        <item x="601"/>
        <item x="434"/>
        <item x="437"/>
        <item x="616"/>
        <item x="622"/>
        <item x="449"/>
        <item x="452"/>
        <item x="637"/>
        <item x="643"/>
        <item x="464"/>
        <item x="467"/>
        <item x="658"/>
        <item x="664"/>
        <item x="479"/>
        <item x="482"/>
        <item x="679"/>
        <item x="685"/>
        <item x="494"/>
        <item x="497"/>
        <item x="700"/>
        <item x="706"/>
        <item x="509"/>
        <item x="512"/>
        <item x="721"/>
        <item x="727"/>
        <item x="524"/>
        <item x="527"/>
        <item x="742"/>
        <item x="748"/>
        <item x="539"/>
        <item x="542"/>
        <item x="763"/>
        <item x="769"/>
        <item x="554"/>
        <item x="557"/>
        <item x="784"/>
        <item x="790"/>
        <item x="569"/>
        <item x="572"/>
        <item x="805"/>
        <item x="811"/>
        <item x="584"/>
        <item x="587"/>
        <item x="826"/>
        <item x="832"/>
        <item x="599"/>
        <item x="602"/>
        <item x="847"/>
        <item x="853"/>
        <item x="614"/>
        <item x="617"/>
        <item x="868"/>
        <item x="874"/>
        <item x="629"/>
        <item x="632"/>
        <item x="889"/>
        <item x="895"/>
        <item x="644"/>
        <item x="647"/>
        <item x="910"/>
        <item x="916"/>
        <item x="659"/>
        <item x="662"/>
        <item x="931"/>
        <item x="937"/>
        <item x="674"/>
        <item x="677"/>
        <item x="952"/>
        <item x="958"/>
        <item x="689"/>
        <item x="695"/>
        <item x="704"/>
        <item x="713"/>
        <item x="722"/>
        <item x="731"/>
        <item x="740"/>
        <item x="749"/>
        <item x="758"/>
        <item x="767"/>
        <item x="776"/>
        <item x="785"/>
        <item x="794"/>
        <item x="803"/>
        <item x="812"/>
        <item x="821"/>
        <item x="830"/>
        <item x="839"/>
        <item x="848"/>
        <item x="857"/>
        <item x="866"/>
        <item x="875"/>
        <item x="884"/>
        <item x="893"/>
        <item x="902"/>
        <item x="911"/>
        <item x="920"/>
        <item x="929"/>
        <item x="938"/>
        <item x="947"/>
        <item x="956"/>
        <item x="965"/>
      </items>
    </pivotField>
    <pivotField showAll="0" defaultSubtotal="0">
      <items count="3">
        <item x="2"/>
        <item x="1"/>
        <item x="0"/>
      </items>
    </pivotField>
    <pivotField axis="axisRow" dataField="1" showAll="0" defaultSubtotal="0">
      <items count="4">
        <item x="1"/>
        <item x="0"/>
        <item x="2"/>
        <item x="3"/>
      </items>
    </pivotField>
    <pivotField showAll="0" defaultSubtotal="0">
      <items count="3">
        <item x="2"/>
        <item x="0"/>
        <item x="1"/>
      </items>
    </pivotField>
    <pivotField showAll="0" defaultSubtotal="0">
      <items count="2">
        <item x="0"/>
        <item x="1"/>
      </items>
    </pivotField>
    <pivotField showAll="0" defaultSubtotal="0">
      <items count="23">
        <item x="19"/>
        <item x="18"/>
        <item x="14"/>
        <item x="21"/>
        <item x="13"/>
        <item x="11"/>
        <item x="10"/>
        <item x="16"/>
        <item x="5"/>
        <item x="12"/>
        <item x="15"/>
        <item x="0"/>
        <item x="17"/>
        <item x="20"/>
        <item x="2"/>
        <item x="4"/>
        <item x="6"/>
        <item x="22"/>
        <item x="1"/>
        <item x="7"/>
        <item x="8"/>
        <item x="9"/>
        <item x="3"/>
      </items>
    </pivotField>
    <pivotField showAll="0" defaultSubtotal="0">
      <items count="14">
        <item x="0"/>
        <item x="1"/>
        <item x="2"/>
        <item x="3"/>
        <item x="4"/>
        <item x="5"/>
        <item x="6"/>
        <item x="7"/>
        <item x="8"/>
        <item x="9"/>
        <item x="10"/>
        <item x="11"/>
        <item x="12"/>
        <item x="13"/>
      </items>
    </pivotField>
    <pivotField showAll="0" defaultSubtotal="0">
      <items count="14">
        <item x="0"/>
        <item x="1"/>
        <item x="2"/>
        <item x="3"/>
        <item x="4"/>
        <item x="5"/>
        <item x="6"/>
        <item x="7"/>
        <item x="8"/>
        <item x="9"/>
        <item x="10"/>
        <item x="11"/>
        <item x="12"/>
        <item x="13"/>
      </items>
    </pivotField>
  </pivotFields>
  <rowFields count="1">
    <field x="19"/>
  </rowFields>
  <rowItems count="5">
    <i>
      <x/>
    </i>
    <i>
      <x v="1"/>
    </i>
    <i>
      <x v="2"/>
    </i>
    <i>
      <x v="3"/>
    </i>
    <i t="grand">
      <x/>
    </i>
  </rowItems>
  <colFields count="1">
    <field x="-2"/>
  </colFields>
  <colItems count="2">
    <i>
      <x/>
    </i>
    <i i="1">
      <x v="1"/>
    </i>
  </colItems>
  <dataFields count="2">
    <dataField name="Count" fld="19" subtotal="count" baseField="0" baseItem="0"/>
    <dataField name="% of Total" fld="19" subtotal="count" showDataAs="percentOfTotal" baseField="19" baseItem="0" numFmtId="164"/>
  </dataFields>
  <formats count="4">
    <format dxfId="707">
      <pivotArea outline="0" collapsedLevelsAreSubtotals="1" fieldPosition="0"/>
    </format>
    <format dxfId="706">
      <pivotArea outline="0" collapsedLevelsAreSubtotals="1" fieldPosition="0"/>
    </format>
    <format dxfId="705">
      <pivotArea outline="0" fieldPosition="0">
        <references count="1">
          <reference field="4294967294" count="1">
            <x v="1"/>
          </reference>
        </references>
      </pivotArea>
    </format>
    <format dxfId="704">
      <pivotArea outline="0" collapsedLevelsAreSubtotals="1" fieldPosition="0">
        <references count="1">
          <reference field="4294967294" count="1" selected="0">
            <x v="1"/>
          </reference>
        </references>
      </pivotArea>
    </format>
  </formats>
  <chartFormats count="2">
    <chartFormat chart="16" format="2" series="1">
      <pivotArea type="data" outline="0" fieldPosition="0">
        <references count="1">
          <reference field="4294967294" count="1" selected="0">
            <x v="0"/>
          </reference>
        </references>
      </pivotArea>
    </chartFormat>
    <chartFormat chart="16" format="3" series="1">
      <pivotArea type="data" outline="0" fieldPosition="0">
        <references count="1">
          <reference field="4294967294" count="1" selected="0">
            <x v="1"/>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18" rowHeaderCaption="Temperature Restriction">
  <location ref="E152:G155" firstHeaderRow="0" firstDataRow="1" firstDataCol="1"/>
  <pivotFields count="25">
    <pivotField showAll="0" defaultSubtotal="0">
      <items count="5">
        <item x="0"/>
        <item x="1"/>
        <item x="2"/>
        <item x="3"/>
        <item x="4"/>
      </items>
    </pivotField>
    <pivotField showAll="0" defaultSubtotal="0">
      <items count="8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s>
    </pivotField>
    <pivotField showAll="0" defaultSubtotal="0">
      <items count="966">
        <item x="0"/>
        <item x="1"/>
        <item x="2"/>
        <item x="3"/>
        <item x="5"/>
        <item x="8"/>
        <item x="4"/>
        <item x="10"/>
        <item x="13"/>
        <item x="6"/>
        <item x="14"/>
        <item x="20"/>
        <item x="7"/>
        <item x="18"/>
        <item x="25"/>
        <item x="9"/>
        <item x="22"/>
        <item x="32"/>
        <item x="11"/>
        <item x="27"/>
        <item x="37"/>
        <item x="12"/>
        <item x="30"/>
        <item x="43"/>
        <item x="15"/>
        <item x="35"/>
        <item x="49"/>
        <item x="16"/>
        <item x="39"/>
        <item x="55"/>
        <item x="17"/>
        <item x="44"/>
        <item x="61"/>
        <item x="19"/>
        <item x="47"/>
        <item x="67"/>
        <item x="21"/>
        <item x="52"/>
        <item x="72"/>
        <item x="23"/>
        <item x="56"/>
        <item x="79"/>
        <item x="24"/>
        <item x="60"/>
        <item x="84"/>
        <item x="26"/>
        <item x="64"/>
        <item x="91"/>
        <item x="28"/>
        <item x="69"/>
        <item x="96"/>
        <item x="29"/>
        <item x="73"/>
        <item x="102"/>
        <item x="31"/>
        <item x="77"/>
        <item x="108"/>
        <item x="33"/>
        <item x="81"/>
        <item x="114"/>
        <item x="34"/>
        <item x="86"/>
        <item x="120"/>
        <item x="36"/>
        <item x="89"/>
        <item x="126"/>
        <item x="38"/>
        <item x="94"/>
        <item x="131"/>
        <item x="40"/>
        <item x="98"/>
        <item x="138"/>
        <item x="41"/>
        <item x="103"/>
        <item x="143"/>
        <item x="42"/>
        <item x="106"/>
        <item x="150"/>
        <item x="45"/>
        <item x="111"/>
        <item x="155"/>
        <item x="46"/>
        <item x="115"/>
        <item x="161"/>
        <item x="48"/>
        <item x="119"/>
        <item x="167"/>
        <item x="50"/>
        <item x="123"/>
        <item x="173"/>
        <item x="51"/>
        <item x="128"/>
        <item x="179"/>
        <item x="53"/>
        <item x="132"/>
        <item x="185"/>
        <item x="54"/>
        <item x="136"/>
        <item x="190"/>
        <item x="57"/>
        <item x="140"/>
        <item x="197"/>
        <item x="58"/>
        <item x="145"/>
        <item x="202"/>
        <item x="59"/>
        <item x="148"/>
        <item x="209"/>
        <item x="62"/>
        <item x="153"/>
        <item x="214"/>
        <item x="63"/>
        <item x="157"/>
        <item x="220"/>
        <item x="65"/>
        <item x="162"/>
        <item x="226"/>
        <item x="66"/>
        <item x="165"/>
        <item x="232"/>
        <item x="68"/>
        <item x="170"/>
        <item x="238"/>
        <item x="70"/>
        <item x="174"/>
        <item x="244"/>
        <item x="71"/>
        <item x="178"/>
        <item x="249"/>
        <item x="74"/>
        <item x="182"/>
        <item x="256"/>
        <item x="75"/>
        <item x="187"/>
        <item x="261"/>
        <item x="76"/>
        <item x="191"/>
        <item x="268"/>
        <item x="78"/>
        <item x="195"/>
        <item x="273"/>
        <item x="80"/>
        <item x="199"/>
        <item x="279"/>
        <item x="82"/>
        <item x="204"/>
        <item x="285"/>
        <item x="83"/>
        <item x="207"/>
        <item x="291"/>
        <item x="85"/>
        <item x="212"/>
        <item x="297"/>
        <item x="87"/>
        <item x="216"/>
        <item x="303"/>
        <item x="88"/>
        <item x="221"/>
        <item x="308"/>
        <item x="90"/>
        <item x="224"/>
        <item x="315"/>
        <item x="92"/>
        <item x="229"/>
        <item x="320"/>
        <item x="93"/>
        <item x="233"/>
        <item x="327"/>
        <item x="95"/>
        <item x="237"/>
        <item x="332"/>
        <item x="97"/>
        <item x="241"/>
        <item x="338"/>
        <item x="99"/>
        <item x="246"/>
        <item x="344"/>
        <item x="100"/>
        <item x="250"/>
        <item x="350"/>
        <item x="101"/>
        <item x="254"/>
        <item x="356"/>
        <item x="104"/>
        <item x="258"/>
        <item x="362"/>
        <item x="105"/>
        <item x="263"/>
        <item x="367"/>
        <item x="107"/>
        <item x="266"/>
        <item x="374"/>
        <item x="109"/>
        <item x="271"/>
        <item x="379"/>
        <item x="110"/>
        <item x="275"/>
        <item x="386"/>
        <item x="112"/>
        <item x="280"/>
        <item x="391"/>
        <item x="113"/>
        <item x="283"/>
        <item x="397"/>
        <item x="116"/>
        <item x="288"/>
        <item x="403"/>
        <item x="117"/>
        <item x="292"/>
        <item x="409"/>
        <item x="118"/>
        <item x="296"/>
        <item x="415"/>
        <item x="121"/>
        <item x="300"/>
        <item x="421"/>
        <item x="122"/>
        <item x="305"/>
        <item x="426"/>
        <item x="124"/>
        <item x="309"/>
        <item x="433"/>
        <item x="125"/>
        <item x="313"/>
        <item x="438"/>
        <item x="127"/>
        <item x="317"/>
        <item x="445"/>
        <item x="129"/>
        <item x="322"/>
        <item x="450"/>
        <item x="130"/>
        <item x="325"/>
        <item x="456"/>
        <item x="133"/>
        <item x="330"/>
        <item x="462"/>
        <item x="134"/>
        <item x="334"/>
        <item x="468"/>
        <item x="135"/>
        <item x="339"/>
        <item x="474"/>
        <item x="137"/>
        <item x="342"/>
        <item x="480"/>
        <item x="139"/>
        <item x="347"/>
        <item x="485"/>
        <item x="141"/>
        <item x="351"/>
        <item x="492"/>
        <item x="142"/>
        <item x="355"/>
        <item x="497"/>
        <item x="144"/>
        <item x="359"/>
        <item x="504"/>
        <item x="146"/>
        <item x="364"/>
        <item x="509"/>
        <item x="147"/>
        <item x="368"/>
        <item x="515"/>
        <item x="149"/>
        <item x="372"/>
        <item x="521"/>
        <item x="151"/>
        <item x="376"/>
        <item x="527"/>
        <item x="152"/>
        <item x="381"/>
        <item x="533"/>
        <item x="154"/>
        <item x="384"/>
        <item x="539"/>
        <item x="156"/>
        <item x="389"/>
        <item x="543"/>
        <item x="158"/>
        <item x="393"/>
        <item x="546"/>
        <item x="159"/>
        <item x="398"/>
        <item x="548"/>
        <item x="160"/>
        <item x="401"/>
        <item x="551"/>
        <item x="163"/>
        <item x="406"/>
        <item x="553"/>
        <item x="164"/>
        <item x="410"/>
        <item x="555"/>
        <item x="166"/>
        <item x="414"/>
        <item x="558"/>
        <item x="168"/>
        <item x="418"/>
        <item x="560"/>
        <item x="169"/>
        <item x="423"/>
        <item x="563"/>
        <item x="171"/>
        <item x="427"/>
        <item x="565"/>
        <item x="172"/>
        <item x="431"/>
        <item x="567"/>
        <item x="175"/>
        <item x="435"/>
        <item x="570"/>
        <item x="176"/>
        <item x="440"/>
        <item x="572"/>
        <item x="177"/>
        <item x="443"/>
        <item x="575"/>
        <item x="180"/>
        <item x="448"/>
        <item x="577"/>
        <item x="181"/>
        <item x="452"/>
        <item x="579"/>
        <item x="183"/>
        <item x="457"/>
        <item x="582"/>
        <item x="184"/>
        <item x="460"/>
        <item x="584"/>
        <item x="186"/>
        <item x="465"/>
        <item x="587"/>
        <item x="188"/>
        <item x="469"/>
        <item x="589"/>
        <item x="189"/>
        <item x="473"/>
        <item x="591"/>
        <item x="192"/>
        <item x="477"/>
        <item x="594"/>
        <item x="193"/>
        <item x="482"/>
        <item x="596"/>
        <item x="194"/>
        <item x="486"/>
        <item x="599"/>
        <item x="196"/>
        <item x="490"/>
        <item x="601"/>
        <item x="198"/>
        <item x="494"/>
        <item x="603"/>
        <item x="200"/>
        <item x="499"/>
        <item x="606"/>
        <item x="201"/>
        <item x="502"/>
        <item x="608"/>
        <item x="203"/>
        <item x="507"/>
        <item x="611"/>
        <item x="205"/>
        <item x="511"/>
        <item x="613"/>
        <item x="206"/>
        <item x="516"/>
        <item x="615"/>
        <item x="208"/>
        <item x="519"/>
        <item x="618"/>
        <item x="210"/>
        <item x="524"/>
        <item x="620"/>
        <item x="211"/>
        <item x="528"/>
        <item x="623"/>
        <item x="213"/>
        <item x="532"/>
        <item x="625"/>
        <item x="215"/>
        <item x="536"/>
        <item x="627"/>
        <item x="217"/>
        <item x="541"/>
        <item x="630"/>
        <item x="218"/>
        <item x="544"/>
        <item x="632"/>
        <item x="219"/>
        <item x="545"/>
        <item x="635"/>
        <item x="222"/>
        <item x="547"/>
        <item x="637"/>
        <item x="223"/>
        <item x="549"/>
        <item x="639"/>
        <item x="225"/>
        <item x="550"/>
        <item x="642"/>
        <item x="227"/>
        <item x="552"/>
        <item x="644"/>
        <item x="228"/>
        <item x="554"/>
        <item x="647"/>
        <item x="230"/>
        <item x="556"/>
        <item x="649"/>
        <item x="231"/>
        <item x="557"/>
        <item x="651"/>
        <item x="234"/>
        <item x="559"/>
        <item x="654"/>
        <item x="235"/>
        <item x="561"/>
        <item x="656"/>
        <item x="236"/>
        <item x="562"/>
        <item x="659"/>
        <item x="239"/>
        <item x="564"/>
        <item x="661"/>
        <item x="240"/>
        <item x="566"/>
        <item x="663"/>
        <item x="242"/>
        <item x="568"/>
        <item x="666"/>
        <item x="243"/>
        <item x="569"/>
        <item x="668"/>
        <item x="245"/>
        <item x="571"/>
        <item x="671"/>
        <item x="247"/>
        <item x="573"/>
        <item x="673"/>
        <item x="248"/>
        <item x="574"/>
        <item x="675"/>
        <item x="251"/>
        <item x="576"/>
        <item x="678"/>
        <item x="252"/>
        <item x="578"/>
        <item x="680"/>
        <item x="253"/>
        <item x="580"/>
        <item x="683"/>
        <item x="255"/>
        <item x="581"/>
        <item x="685"/>
        <item x="257"/>
        <item x="583"/>
        <item x="687"/>
        <item x="259"/>
        <item x="585"/>
        <item x="690"/>
        <item x="260"/>
        <item x="586"/>
        <item x="692"/>
        <item x="262"/>
        <item x="588"/>
        <item x="695"/>
        <item x="264"/>
        <item x="590"/>
        <item x="697"/>
        <item x="265"/>
        <item x="592"/>
        <item x="699"/>
        <item x="267"/>
        <item x="593"/>
        <item x="702"/>
        <item x="269"/>
        <item x="595"/>
        <item x="704"/>
        <item x="270"/>
        <item x="597"/>
        <item x="707"/>
        <item x="272"/>
        <item x="598"/>
        <item x="709"/>
        <item x="274"/>
        <item x="600"/>
        <item x="711"/>
        <item x="276"/>
        <item x="602"/>
        <item x="714"/>
        <item x="277"/>
        <item x="604"/>
        <item x="716"/>
        <item x="278"/>
        <item x="605"/>
        <item x="719"/>
        <item x="281"/>
        <item x="607"/>
        <item x="721"/>
        <item x="282"/>
        <item x="609"/>
        <item x="723"/>
        <item x="284"/>
        <item x="610"/>
        <item x="726"/>
        <item x="286"/>
        <item x="612"/>
        <item x="728"/>
        <item x="287"/>
        <item x="614"/>
        <item x="731"/>
        <item x="289"/>
        <item x="616"/>
        <item x="733"/>
        <item x="290"/>
        <item x="617"/>
        <item x="735"/>
        <item x="293"/>
        <item x="619"/>
        <item x="738"/>
        <item x="294"/>
        <item x="621"/>
        <item x="740"/>
        <item x="295"/>
        <item x="622"/>
        <item x="743"/>
        <item x="298"/>
        <item x="624"/>
        <item x="745"/>
        <item x="299"/>
        <item x="626"/>
        <item x="747"/>
        <item x="301"/>
        <item x="628"/>
        <item x="750"/>
        <item x="302"/>
        <item x="629"/>
        <item x="752"/>
        <item x="304"/>
        <item x="631"/>
        <item x="755"/>
        <item x="306"/>
        <item x="633"/>
        <item x="757"/>
        <item x="307"/>
        <item x="634"/>
        <item x="759"/>
        <item x="310"/>
        <item x="636"/>
        <item x="762"/>
        <item x="311"/>
        <item x="638"/>
        <item x="764"/>
        <item x="312"/>
        <item x="640"/>
        <item x="767"/>
        <item x="314"/>
        <item x="641"/>
        <item x="769"/>
        <item x="316"/>
        <item x="643"/>
        <item x="771"/>
        <item x="318"/>
        <item x="645"/>
        <item x="774"/>
        <item x="319"/>
        <item x="646"/>
        <item x="776"/>
        <item x="321"/>
        <item x="648"/>
        <item x="779"/>
        <item x="323"/>
        <item x="650"/>
        <item x="781"/>
        <item x="324"/>
        <item x="652"/>
        <item x="783"/>
        <item x="326"/>
        <item x="653"/>
        <item x="786"/>
        <item x="328"/>
        <item x="655"/>
        <item x="788"/>
        <item x="329"/>
        <item x="657"/>
        <item x="791"/>
        <item x="331"/>
        <item x="658"/>
        <item x="793"/>
        <item x="333"/>
        <item x="660"/>
        <item x="795"/>
        <item x="335"/>
        <item x="662"/>
        <item x="798"/>
        <item x="336"/>
        <item x="664"/>
        <item x="800"/>
        <item x="337"/>
        <item x="665"/>
        <item x="803"/>
        <item x="340"/>
        <item x="667"/>
        <item x="805"/>
        <item x="341"/>
        <item x="669"/>
        <item x="807"/>
        <item x="343"/>
        <item x="670"/>
        <item x="810"/>
        <item x="345"/>
        <item x="672"/>
        <item x="812"/>
        <item x="346"/>
        <item x="674"/>
        <item x="815"/>
        <item x="348"/>
        <item x="676"/>
        <item x="817"/>
        <item x="349"/>
        <item x="677"/>
        <item x="819"/>
        <item x="352"/>
        <item x="679"/>
        <item x="822"/>
        <item x="353"/>
        <item x="681"/>
        <item x="824"/>
        <item x="354"/>
        <item x="682"/>
        <item x="827"/>
        <item x="357"/>
        <item x="684"/>
        <item x="829"/>
        <item x="358"/>
        <item x="686"/>
        <item x="831"/>
        <item x="360"/>
        <item x="688"/>
        <item x="834"/>
        <item x="361"/>
        <item x="689"/>
        <item x="836"/>
        <item x="363"/>
        <item x="691"/>
        <item x="839"/>
        <item x="365"/>
        <item x="693"/>
        <item x="841"/>
        <item x="366"/>
        <item x="694"/>
        <item x="843"/>
        <item x="369"/>
        <item x="696"/>
        <item x="846"/>
        <item x="370"/>
        <item x="698"/>
        <item x="848"/>
        <item x="371"/>
        <item x="700"/>
        <item x="851"/>
        <item x="373"/>
        <item x="701"/>
        <item x="853"/>
        <item x="375"/>
        <item x="703"/>
        <item x="855"/>
        <item x="377"/>
        <item x="705"/>
        <item x="858"/>
        <item x="378"/>
        <item x="706"/>
        <item x="860"/>
        <item x="380"/>
        <item x="708"/>
        <item x="863"/>
        <item x="382"/>
        <item x="710"/>
        <item x="865"/>
        <item x="383"/>
        <item x="712"/>
        <item x="867"/>
        <item x="385"/>
        <item x="713"/>
        <item x="870"/>
        <item x="387"/>
        <item x="715"/>
        <item x="872"/>
        <item x="388"/>
        <item x="717"/>
        <item x="874"/>
        <item x="390"/>
        <item x="718"/>
        <item x="875"/>
        <item x="392"/>
        <item x="720"/>
        <item x="876"/>
        <item x="394"/>
        <item x="722"/>
        <item x="877"/>
        <item x="395"/>
        <item x="724"/>
        <item x="878"/>
        <item x="396"/>
        <item x="725"/>
        <item x="879"/>
        <item x="399"/>
        <item x="727"/>
        <item x="880"/>
        <item x="400"/>
        <item x="729"/>
        <item x="881"/>
        <item x="402"/>
        <item x="730"/>
        <item x="882"/>
        <item x="404"/>
        <item x="732"/>
        <item x="883"/>
        <item x="405"/>
        <item x="734"/>
        <item x="884"/>
        <item x="407"/>
        <item x="736"/>
        <item x="885"/>
        <item x="408"/>
        <item x="737"/>
        <item x="886"/>
        <item x="411"/>
        <item x="739"/>
        <item x="887"/>
        <item x="412"/>
        <item x="741"/>
        <item x="888"/>
        <item x="413"/>
        <item x="742"/>
        <item x="889"/>
        <item x="416"/>
        <item x="744"/>
        <item x="890"/>
        <item x="417"/>
        <item x="746"/>
        <item x="891"/>
        <item x="419"/>
        <item x="748"/>
        <item x="892"/>
        <item x="420"/>
        <item x="749"/>
        <item x="893"/>
        <item x="422"/>
        <item x="751"/>
        <item x="894"/>
        <item x="424"/>
        <item x="753"/>
        <item x="895"/>
        <item x="425"/>
        <item x="754"/>
        <item x="896"/>
        <item x="428"/>
        <item x="756"/>
        <item x="897"/>
        <item x="429"/>
        <item x="758"/>
        <item x="898"/>
        <item x="430"/>
        <item x="760"/>
        <item x="899"/>
        <item x="432"/>
        <item x="761"/>
        <item x="900"/>
        <item x="434"/>
        <item x="763"/>
        <item x="901"/>
        <item x="436"/>
        <item x="765"/>
        <item x="902"/>
        <item x="437"/>
        <item x="766"/>
        <item x="903"/>
        <item x="439"/>
        <item x="768"/>
        <item x="904"/>
        <item x="441"/>
        <item x="770"/>
        <item x="905"/>
        <item x="442"/>
        <item x="772"/>
        <item x="906"/>
        <item x="444"/>
        <item x="773"/>
        <item x="907"/>
        <item x="446"/>
        <item x="775"/>
        <item x="908"/>
        <item x="447"/>
        <item x="777"/>
        <item x="909"/>
        <item x="449"/>
        <item x="778"/>
        <item x="910"/>
        <item x="451"/>
        <item x="780"/>
        <item x="911"/>
        <item x="453"/>
        <item x="782"/>
        <item x="912"/>
        <item x="454"/>
        <item x="784"/>
        <item x="913"/>
        <item x="455"/>
        <item x="785"/>
        <item x="914"/>
        <item x="458"/>
        <item x="787"/>
        <item x="915"/>
        <item x="459"/>
        <item x="789"/>
        <item x="916"/>
        <item x="461"/>
        <item x="790"/>
        <item x="917"/>
        <item x="463"/>
        <item x="792"/>
        <item x="918"/>
        <item x="464"/>
        <item x="794"/>
        <item x="919"/>
        <item x="466"/>
        <item x="796"/>
        <item x="920"/>
        <item x="467"/>
        <item x="797"/>
        <item x="921"/>
        <item x="470"/>
        <item x="799"/>
        <item x="922"/>
        <item x="471"/>
        <item x="801"/>
        <item x="923"/>
        <item x="472"/>
        <item x="802"/>
        <item x="924"/>
        <item x="475"/>
        <item x="804"/>
        <item x="925"/>
        <item x="476"/>
        <item x="806"/>
        <item x="926"/>
        <item x="478"/>
        <item x="808"/>
        <item x="927"/>
        <item x="479"/>
        <item x="809"/>
        <item x="928"/>
        <item x="481"/>
        <item x="811"/>
        <item x="929"/>
        <item x="483"/>
        <item x="813"/>
        <item x="930"/>
        <item x="484"/>
        <item x="814"/>
        <item x="931"/>
        <item x="487"/>
        <item x="816"/>
        <item x="932"/>
        <item x="488"/>
        <item x="818"/>
        <item x="933"/>
        <item x="489"/>
        <item x="820"/>
        <item x="934"/>
        <item x="491"/>
        <item x="821"/>
        <item x="935"/>
        <item x="493"/>
        <item x="823"/>
        <item x="936"/>
        <item x="495"/>
        <item x="825"/>
        <item x="937"/>
        <item x="496"/>
        <item x="826"/>
        <item x="938"/>
        <item x="498"/>
        <item x="828"/>
        <item x="939"/>
        <item x="500"/>
        <item x="830"/>
        <item x="940"/>
        <item x="501"/>
        <item x="832"/>
        <item x="941"/>
        <item x="503"/>
        <item x="833"/>
        <item x="942"/>
        <item x="505"/>
        <item x="835"/>
        <item x="943"/>
        <item x="506"/>
        <item x="837"/>
        <item x="944"/>
        <item x="508"/>
        <item x="838"/>
        <item x="945"/>
        <item x="510"/>
        <item x="840"/>
        <item x="946"/>
        <item x="512"/>
        <item x="842"/>
        <item x="947"/>
        <item x="513"/>
        <item x="844"/>
        <item x="948"/>
        <item x="514"/>
        <item x="845"/>
        <item x="949"/>
        <item x="517"/>
        <item x="847"/>
        <item x="950"/>
        <item x="518"/>
        <item x="849"/>
        <item x="951"/>
        <item x="520"/>
        <item x="850"/>
        <item x="952"/>
        <item x="522"/>
        <item x="852"/>
        <item x="953"/>
        <item x="523"/>
        <item x="854"/>
        <item x="954"/>
        <item x="525"/>
        <item x="856"/>
        <item x="955"/>
        <item x="526"/>
        <item x="857"/>
        <item x="956"/>
        <item x="529"/>
        <item x="859"/>
        <item x="957"/>
        <item x="530"/>
        <item x="861"/>
        <item x="958"/>
        <item x="531"/>
        <item x="862"/>
        <item x="959"/>
        <item x="534"/>
        <item x="864"/>
        <item x="960"/>
        <item x="535"/>
        <item x="866"/>
        <item x="961"/>
        <item x="537"/>
        <item x="868"/>
        <item x="962"/>
        <item x="538"/>
        <item x="869"/>
        <item x="963"/>
        <item x="540"/>
        <item x="871"/>
        <item x="964"/>
        <item x="542"/>
        <item x="873"/>
        <item x="965"/>
      </items>
    </pivotField>
    <pivotField showAll="0" defaultSubtotal="0">
      <items count="3">
        <item x="0"/>
        <item x="1"/>
        <item x="2"/>
      </items>
    </pivotField>
    <pivotField showAll="0" defaultSubtotal="0">
      <items count="2">
        <item x="0"/>
        <item x="1"/>
      </items>
    </pivotField>
    <pivotField showAll="0" defaultSubtotal="0">
      <items count="60">
        <item x="32"/>
        <item x="54"/>
        <item x="33"/>
        <item x="55"/>
        <item x="13"/>
        <item x="34"/>
        <item x="14"/>
        <item x="35"/>
        <item x="15"/>
        <item x="36"/>
        <item x="56"/>
        <item x="16"/>
        <item x="59"/>
        <item x="17"/>
        <item x="37"/>
        <item x="38"/>
        <item x="39"/>
        <item x="18"/>
        <item x="40"/>
        <item x="19"/>
        <item x="41"/>
        <item x="20"/>
        <item x="0"/>
        <item x="21"/>
        <item x="1"/>
        <item x="42"/>
        <item x="2"/>
        <item x="43"/>
        <item x="3"/>
        <item x="22"/>
        <item x="44"/>
        <item x="23"/>
        <item x="45"/>
        <item x="24"/>
        <item x="46"/>
        <item x="4"/>
        <item x="25"/>
        <item x="5"/>
        <item x="26"/>
        <item x="6"/>
        <item x="57"/>
        <item x="7"/>
        <item x="47"/>
        <item x="8"/>
        <item x="27"/>
        <item x="48"/>
        <item x="28"/>
        <item x="49"/>
        <item x="29"/>
        <item x="50"/>
        <item x="9"/>
        <item x="30"/>
        <item x="58"/>
        <item x="10"/>
        <item x="31"/>
        <item x="11"/>
        <item x="51"/>
        <item x="52"/>
        <item x="12"/>
        <item x="53"/>
      </items>
    </pivotField>
    <pivotField numFmtId="20" showAll="0" defaultSubtotal="0">
      <items count="1">
        <item x="0"/>
      </items>
    </pivotField>
    <pivotField showAll="0" defaultSubtotal="0">
      <items count="4">
        <item x="2"/>
        <item x="0"/>
        <item x="3"/>
        <item x="1"/>
      </items>
    </pivotField>
    <pivotField showAll="0" defaultSubtotal="0">
      <items count="9">
        <item x="0"/>
        <item x="1"/>
        <item x="4"/>
        <item x="2"/>
        <item x="5"/>
        <item x="6"/>
        <item x="7"/>
        <item x="8"/>
        <item x="3"/>
      </items>
    </pivotField>
    <pivotField axis="axisRow" dataField="1" showAll="0" defaultSubtotal="0">
      <items count="2">
        <item x="0"/>
        <item x="1"/>
      </items>
    </pivotField>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items count="1">
        <item x="0"/>
      </items>
    </pivotField>
    <pivotField showAll="0" defaultSubtotal="0">
      <items count="966">
        <item x="0"/>
        <item x="1"/>
        <item x="2"/>
        <item x="3"/>
        <item x="5"/>
        <item x="8"/>
        <item x="4"/>
        <item x="10"/>
        <item x="13"/>
        <item x="6"/>
        <item x="14"/>
        <item x="20"/>
        <item x="7"/>
        <item x="18"/>
        <item x="25"/>
        <item x="9"/>
        <item x="22"/>
        <item x="32"/>
        <item x="11"/>
        <item x="27"/>
        <item x="37"/>
        <item x="12"/>
        <item x="30"/>
        <item x="43"/>
        <item x="15"/>
        <item x="35"/>
        <item x="49"/>
        <item x="16"/>
        <item x="39"/>
        <item x="55"/>
        <item x="17"/>
        <item x="44"/>
        <item x="61"/>
        <item x="19"/>
        <item x="47"/>
        <item x="67"/>
        <item x="21"/>
        <item x="52"/>
        <item x="72"/>
        <item x="23"/>
        <item x="56"/>
        <item x="79"/>
        <item x="24"/>
        <item x="60"/>
        <item x="84"/>
        <item x="26"/>
        <item x="64"/>
        <item x="91"/>
        <item x="28"/>
        <item x="69"/>
        <item x="96"/>
        <item x="29"/>
        <item x="73"/>
        <item x="102"/>
        <item x="31"/>
        <item x="77"/>
        <item x="108"/>
        <item x="33"/>
        <item x="81"/>
        <item x="114"/>
        <item x="34"/>
        <item x="86"/>
        <item x="120"/>
        <item x="36"/>
        <item x="89"/>
        <item x="126"/>
        <item x="38"/>
        <item x="94"/>
        <item x="131"/>
        <item x="40"/>
        <item x="98"/>
        <item x="138"/>
        <item x="41"/>
        <item x="103"/>
        <item x="143"/>
        <item x="42"/>
        <item x="106"/>
        <item x="150"/>
        <item x="45"/>
        <item x="111"/>
        <item x="155"/>
        <item x="46"/>
        <item x="115"/>
        <item x="161"/>
        <item x="48"/>
        <item x="119"/>
        <item x="167"/>
        <item x="50"/>
        <item x="123"/>
        <item x="173"/>
        <item x="51"/>
        <item x="128"/>
        <item x="179"/>
        <item x="53"/>
        <item x="132"/>
        <item x="185"/>
        <item x="54"/>
        <item x="136"/>
        <item x="190"/>
        <item x="57"/>
        <item x="140"/>
        <item x="197"/>
        <item x="58"/>
        <item x="145"/>
        <item x="202"/>
        <item x="59"/>
        <item x="148"/>
        <item x="209"/>
        <item x="62"/>
        <item x="153"/>
        <item x="214"/>
        <item x="63"/>
        <item x="157"/>
        <item x="220"/>
        <item x="65"/>
        <item x="162"/>
        <item x="226"/>
        <item x="66"/>
        <item x="165"/>
        <item x="232"/>
        <item x="68"/>
        <item x="170"/>
        <item x="238"/>
        <item x="70"/>
        <item x="174"/>
        <item x="244"/>
        <item x="71"/>
        <item x="178"/>
        <item x="249"/>
        <item x="74"/>
        <item x="182"/>
        <item x="256"/>
        <item x="75"/>
        <item x="187"/>
        <item x="261"/>
        <item x="76"/>
        <item x="191"/>
        <item x="268"/>
        <item x="78"/>
        <item x="195"/>
        <item x="273"/>
        <item x="80"/>
        <item x="199"/>
        <item x="279"/>
        <item x="82"/>
        <item x="204"/>
        <item x="285"/>
        <item x="83"/>
        <item x="207"/>
        <item x="291"/>
        <item x="85"/>
        <item x="212"/>
        <item x="297"/>
        <item x="87"/>
        <item x="216"/>
        <item x="303"/>
        <item x="88"/>
        <item x="221"/>
        <item x="308"/>
        <item x="90"/>
        <item x="224"/>
        <item x="315"/>
        <item x="92"/>
        <item x="229"/>
        <item x="320"/>
        <item x="93"/>
        <item x="233"/>
        <item x="327"/>
        <item x="95"/>
        <item x="237"/>
        <item x="332"/>
        <item x="97"/>
        <item x="241"/>
        <item x="338"/>
        <item x="99"/>
        <item x="246"/>
        <item x="344"/>
        <item x="100"/>
        <item x="250"/>
        <item x="350"/>
        <item x="101"/>
        <item x="254"/>
        <item x="356"/>
        <item x="104"/>
        <item x="258"/>
        <item x="362"/>
        <item x="105"/>
        <item x="263"/>
        <item x="367"/>
        <item x="107"/>
        <item x="266"/>
        <item x="374"/>
        <item x="109"/>
        <item x="271"/>
        <item x="379"/>
        <item x="110"/>
        <item x="275"/>
        <item x="386"/>
        <item x="112"/>
        <item x="280"/>
        <item x="391"/>
        <item x="113"/>
        <item x="283"/>
        <item x="397"/>
        <item x="116"/>
        <item x="288"/>
        <item x="403"/>
        <item x="117"/>
        <item x="292"/>
        <item x="409"/>
        <item x="118"/>
        <item x="296"/>
        <item x="415"/>
        <item x="121"/>
        <item x="300"/>
        <item x="421"/>
        <item x="122"/>
        <item x="305"/>
        <item x="426"/>
        <item x="124"/>
        <item x="309"/>
        <item x="433"/>
        <item x="125"/>
        <item x="313"/>
        <item x="438"/>
        <item x="127"/>
        <item x="317"/>
        <item x="445"/>
        <item x="129"/>
        <item x="322"/>
        <item x="450"/>
        <item x="130"/>
        <item x="325"/>
        <item x="456"/>
        <item x="133"/>
        <item x="330"/>
        <item x="462"/>
        <item x="134"/>
        <item x="334"/>
        <item x="468"/>
        <item x="135"/>
        <item x="339"/>
        <item x="474"/>
        <item x="137"/>
        <item x="342"/>
        <item x="480"/>
        <item x="139"/>
        <item x="347"/>
        <item x="485"/>
        <item x="141"/>
        <item x="351"/>
        <item x="492"/>
        <item x="142"/>
        <item x="355"/>
        <item x="497"/>
        <item x="144"/>
        <item x="359"/>
        <item x="504"/>
        <item x="146"/>
        <item x="364"/>
        <item x="509"/>
        <item x="147"/>
        <item x="368"/>
        <item x="515"/>
        <item x="149"/>
        <item x="372"/>
        <item x="521"/>
        <item x="151"/>
        <item x="376"/>
        <item x="527"/>
        <item x="152"/>
        <item x="381"/>
        <item x="533"/>
        <item x="154"/>
        <item x="384"/>
        <item x="539"/>
        <item x="156"/>
        <item x="389"/>
        <item x="543"/>
        <item x="158"/>
        <item x="393"/>
        <item x="546"/>
        <item x="159"/>
        <item x="398"/>
        <item x="548"/>
        <item x="160"/>
        <item x="401"/>
        <item x="551"/>
        <item x="163"/>
        <item x="406"/>
        <item x="553"/>
        <item x="164"/>
        <item x="410"/>
        <item x="555"/>
        <item x="166"/>
        <item x="414"/>
        <item x="558"/>
        <item x="168"/>
        <item x="418"/>
        <item x="560"/>
        <item x="169"/>
        <item x="423"/>
        <item x="563"/>
        <item x="171"/>
        <item x="427"/>
        <item x="565"/>
        <item x="172"/>
        <item x="431"/>
        <item x="567"/>
        <item x="175"/>
        <item x="435"/>
        <item x="570"/>
        <item x="176"/>
        <item x="440"/>
        <item x="572"/>
        <item x="177"/>
        <item x="443"/>
        <item x="575"/>
        <item x="180"/>
        <item x="448"/>
        <item x="577"/>
        <item x="181"/>
        <item x="452"/>
        <item x="579"/>
        <item x="183"/>
        <item x="457"/>
        <item x="582"/>
        <item x="184"/>
        <item x="460"/>
        <item x="584"/>
        <item x="186"/>
        <item x="465"/>
        <item x="587"/>
        <item x="188"/>
        <item x="469"/>
        <item x="589"/>
        <item x="189"/>
        <item x="473"/>
        <item x="591"/>
        <item x="192"/>
        <item x="477"/>
        <item x="594"/>
        <item x="193"/>
        <item x="482"/>
        <item x="596"/>
        <item x="194"/>
        <item x="486"/>
        <item x="599"/>
        <item x="196"/>
        <item x="490"/>
        <item x="601"/>
        <item x="198"/>
        <item x="494"/>
        <item x="603"/>
        <item x="200"/>
        <item x="499"/>
        <item x="606"/>
        <item x="201"/>
        <item x="502"/>
        <item x="608"/>
        <item x="203"/>
        <item x="507"/>
        <item x="611"/>
        <item x="205"/>
        <item x="511"/>
        <item x="613"/>
        <item x="206"/>
        <item x="516"/>
        <item x="615"/>
        <item x="208"/>
        <item x="519"/>
        <item x="618"/>
        <item x="210"/>
        <item x="524"/>
        <item x="620"/>
        <item x="211"/>
        <item x="528"/>
        <item x="623"/>
        <item x="213"/>
        <item x="532"/>
        <item x="625"/>
        <item x="215"/>
        <item x="536"/>
        <item x="627"/>
        <item x="217"/>
        <item x="541"/>
        <item x="630"/>
        <item x="218"/>
        <item x="544"/>
        <item x="632"/>
        <item x="219"/>
        <item x="545"/>
        <item x="635"/>
        <item x="222"/>
        <item x="547"/>
        <item x="637"/>
        <item x="223"/>
        <item x="549"/>
        <item x="639"/>
        <item x="225"/>
        <item x="550"/>
        <item x="642"/>
        <item x="227"/>
        <item x="552"/>
        <item x="644"/>
        <item x="228"/>
        <item x="554"/>
        <item x="647"/>
        <item x="230"/>
        <item x="556"/>
        <item x="649"/>
        <item x="231"/>
        <item x="557"/>
        <item x="651"/>
        <item x="234"/>
        <item x="559"/>
        <item x="654"/>
        <item x="235"/>
        <item x="561"/>
        <item x="656"/>
        <item x="236"/>
        <item x="562"/>
        <item x="659"/>
        <item x="239"/>
        <item x="564"/>
        <item x="661"/>
        <item x="240"/>
        <item x="566"/>
        <item x="663"/>
        <item x="242"/>
        <item x="568"/>
        <item x="666"/>
        <item x="243"/>
        <item x="569"/>
        <item x="668"/>
        <item x="245"/>
        <item x="571"/>
        <item x="671"/>
        <item x="247"/>
        <item x="573"/>
        <item x="673"/>
        <item x="248"/>
        <item x="574"/>
        <item x="675"/>
        <item x="251"/>
        <item x="576"/>
        <item x="678"/>
        <item x="252"/>
        <item x="578"/>
        <item x="680"/>
        <item x="253"/>
        <item x="580"/>
        <item x="683"/>
        <item x="255"/>
        <item x="581"/>
        <item x="685"/>
        <item x="257"/>
        <item x="583"/>
        <item x="687"/>
        <item x="259"/>
        <item x="585"/>
        <item x="690"/>
        <item x="260"/>
        <item x="586"/>
        <item x="692"/>
        <item x="262"/>
        <item x="588"/>
        <item x="695"/>
        <item x="264"/>
        <item x="590"/>
        <item x="697"/>
        <item x="265"/>
        <item x="592"/>
        <item x="699"/>
        <item x="267"/>
        <item x="593"/>
        <item x="702"/>
        <item x="269"/>
        <item x="595"/>
        <item x="704"/>
        <item x="270"/>
        <item x="597"/>
        <item x="707"/>
        <item x="272"/>
        <item x="598"/>
        <item x="709"/>
        <item x="274"/>
        <item x="600"/>
        <item x="711"/>
        <item x="276"/>
        <item x="602"/>
        <item x="714"/>
        <item x="277"/>
        <item x="604"/>
        <item x="716"/>
        <item x="278"/>
        <item x="605"/>
        <item x="719"/>
        <item x="281"/>
        <item x="607"/>
        <item x="721"/>
        <item x="282"/>
        <item x="609"/>
        <item x="723"/>
        <item x="284"/>
        <item x="610"/>
        <item x="726"/>
        <item x="286"/>
        <item x="612"/>
        <item x="728"/>
        <item x="287"/>
        <item x="614"/>
        <item x="731"/>
        <item x="289"/>
        <item x="616"/>
        <item x="733"/>
        <item x="290"/>
        <item x="617"/>
        <item x="735"/>
        <item x="293"/>
        <item x="619"/>
        <item x="738"/>
        <item x="294"/>
        <item x="621"/>
        <item x="740"/>
        <item x="295"/>
        <item x="622"/>
        <item x="743"/>
        <item x="298"/>
        <item x="624"/>
        <item x="745"/>
        <item x="299"/>
        <item x="626"/>
        <item x="747"/>
        <item x="301"/>
        <item x="628"/>
        <item x="750"/>
        <item x="302"/>
        <item x="629"/>
        <item x="752"/>
        <item x="304"/>
        <item x="631"/>
        <item x="755"/>
        <item x="306"/>
        <item x="633"/>
        <item x="757"/>
        <item x="307"/>
        <item x="634"/>
        <item x="759"/>
        <item x="310"/>
        <item x="636"/>
        <item x="762"/>
        <item x="311"/>
        <item x="638"/>
        <item x="764"/>
        <item x="312"/>
        <item x="640"/>
        <item x="767"/>
        <item x="314"/>
        <item x="641"/>
        <item x="769"/>
        <item x="316"/>
        <item x="643"/>
        <item x="771"/>
        <item x="318"/>
        <item x="645"/>
        <item x="774"/>
        <item x="319"/>
        <item x="646"/>
        <item x="776"/>
        <item x="321"/>
        <item x="648"/>
        <item x="779"/>
        <item x="323"/>
        <item x="650"/>
        <item x="781"/>
        <item x="324"/>
        <item x="652"/>
        <item x="783"/>
        <item x="326"/>
        <item x="653"/>
        <item x="786"/>
        <item x="328"/>
        <item x="655"/>
        <item x="788"/>
        <item x="329"/>
        <item x="657"/>
        <item x="791"/>
        <item x="331"/>
        <item x="658"/>
        <item x="793"/>
        <item x="333"/>
        <item x="660"/>
        <item x="795"/>
        <item x="335"/>
        <item x="662"/>
        <item x="798"/>
        <item x="336"/>
        <item x="664"/>
        <item x="800"/>
        <item x="337"/>
        <item x="665"/>
        <item x="803"/>
        <item x="340"/>
        <item x="667"/>
        <item x="805"/>
        <item x="341"/>
        <item x="669"/>
        <item x="807"/>
        <item x="343"/>
        <item x="670"/>
        <item x="810"/>
        <item x="345"/>
        <item x="672"/>
        <item x="812"/>
        <item x="346"/>
        <item x="674"/>
        <item x="815"/>
        <item x="348"/>
        <item x="676"/>
        <item x="817"/>
        <item x="349"/>
        <item x="677"/>
        <item x="819"/>
        <item x="352"/>
        <item x="679"/>
        <item x="822"/>
        <item x="353"/>
        <item x="681"/>
        <item x="824"/>
        <item x="354"/>
        <item x="682"/>
        <item x="827"/>
        <item x="357"/>
        <item x="684"/>
        <item x="829"/>
        <item x="358"/>
        <item x="686"/>
        <item x="831"/>
        <item x="360"/>
        <item x="688"/>
        <item x="834"/>
        <item x="361"/>
        <item x="689"/>
        <item x="836"/>
        <item x="363"/>
        <item x="691"/>
        <item x="839"/>
        <item x="365"/>
        <item x="693"/>
        <item x="841"/>
        <item x="366"/>
        <item x="694"/>
        <item x="843"/>
        <item x="369"/>
        <item x="696"/>
        <item x="846"/>
        <item x="370"/>
        <item x="698"/>
        <item x="848"/>
        <item x="371"/>
        <item x="700"/>
        <item x="851"/>
        <item x="373"/>
        <item x="701"/>
        <item x="853"/>
        <item x="375"/>
        <item x="703"/>
        <item x="855"/>
        <item x="377"/>
        <item x="705"/>
        <item x="858"/>
        <item x="378"/>
        <item x="706"/>
        <item x="860"/>
        <item x="380"/>
        <item x="708"/>
        <item x="863"/>
        <item x="382"/>
        <item x="710"/>
        <item x="865"/>
        <item x="383"/>
        <item x="712"/>
        <item x="867"/>
        <item x="385"/>
        <item x="713"/>
        <item x="870"/>
        <item x="387"/>
        <item x="715"/>
        <item x="872"/>
        <item x="388"/>
        <item x="717"/>
        <item x="874"/>
        <item x="390"/>
        <item x="718"/>
        <item x="875"/>
        <item x="392"/>
        <item x="720"/>
        <item x="876"/>
        <item x="394"/>
        <item x="722"/>
        <item x="877"/>
        <item x="395"/>
        <item x="724"/>
        <item x="878"/>
        <item x="396"/>
        <item x="725"/>
        <item x="879"/>
        <item x="399"/>
        <item x="727"/>
        <item x="880"/>
        <item x="400"/>
        <item x="729"/>
        <item x="881"/>
        <item x="402"/>
        <item x="730"/>
        <item x="882"/>
        <item x="404"/>
        <item x="732"/>
        <item x="883"/>
        <item x="405"/>
        <item x="734"/>
        <item x="884"/>
        <item x="407"/>
        <item x="736"/>
        <item x="885"/>
        <item x="408"/>
        <item x="737"/>
        <item x="886"/>
        <item x="411"/>
        <item x="739"/>
        <item x="887"/>
        <item x="412"/>
        <item x="741"/>
        <item x="888"/>
        <item x="413"/>
        <item x="742"/>
        <item x="889"/>
        <item x="416"/>
        <item x="744"/>
        <item x="890"/>
        <item x="417"/>
        <item x="746"/>
        <item x="891"/>
        <item x="419"/>
        <item x="748"/>
        <item x="892"/>
        <item x="420"/>
        <item x="749"/>
        <item x="893"/>
        <item x="422"/>
        <item x="751"/>
        <item x="894"/>
        <item x="424"/>
        <item x="753"/>
        <item x="895"/>
        <item x="425"/>
        <item x="754"/>
        <item x="896"/>
        <item x="428"/>
        <item x="756"/>
        <item x="897"/>
        <item x="429"/>
        <item x="758"/>
        <item x="898"/>
        <item x="430"/>
        <item x="760"/>
        <item x="899"/>
        <item x="432"/>
        <item x="761"/>
        <item x="900"/>
        <item x="434"/>
        <item x="763"/>
        <item x="901"/>
        <item x="436"/>
        <item x="765"/>
        <item x="902"/>
        <item x="437"/>
        <item x="766"/>
        <item x="903"/>
        <item x="439"/>
        <item x="768"/>
        <item x="904"/>
        <item x="441"/>
        <item x="770"/>
        <item x="905"/>
        <item x="442"/>
        <item x="772"/>
        <item x="906"/>
        <item x="444"/>
        <item x="773"/>
        <item x="907"/>
        <item x="446"/>
        <item x="775"/>
        <item x="908"/>
        <item x="447"/>
        <item x="777"/>
        <item x="909"/>
        <item x="449"/>
        <item x="778"/>
        <item x="910"/>
        <item x="451"/>
        <item x="780"/>
        <item x="911"/>
        <item x="453"/>
        <item x="782"/>
        <item x="912"/>
        <item x="454"/>
        <item x="784"/>
        <item x="913"/>
        <item x="455"/>
        <item x="785"/>
        <item x="914"/>
        <item x="458"/>
        <item x="787"/>
        <item x="915"/>
        <item x="459"/>
        <item x="789"/>
        <item x="916"/>
        <item x="461"/>
        <item x="790"/>
        <item x="917"/>
        <item x="463"/>
        <item x="792"/>
        <item x="918"/>
        <item x="464"/>
        <item x="794"/>
        <item x="919"/>
        <item x="466"/>
        <item x="796"/>
        <item x="920"/>
        <item x="467"/>
        <item x="797"/>
        <item x="921"/>
        <item x="470"/>
        <item x="799"/>
        <item x="922"/>
        <item x="471"/>
        <item x="801"/>
        <item x="923"/>
        <item x="472"/>
        <item x="802"/>
        <item x="924"/>
        <item x="475"/>
        <item x="804"/>
        <item x="925"/>
        <item x="476"/>
        <item x="806"/>
        <item x="926"/>
        <item x="478"/>
        <item x="808"/>
        <item x="927"/>
        <item x="479"/>
        <item x="809"/>
        <item x="928"/>
        <item x="481"/>
        <item x="811"/>
        <item x="929"/>
        <item x="483"/>
        <item x="813"/>
        <item x="930"/>
        <item x="484"/>
        <item x="814"/>
        <item x="931"/>
        <item x="487"/>
        <item x="816"/>
        <item x="932"/>
        <item x="488"/>
        <item x="818"/>
        <item x="933"/>
        <item x="489"/>
        <item x="820"/>
        <item x="934"/>
        <item x="491"/>
        <item x="821"/>
        <item x="935"/>
        <item x="493"/>
        <item x="823"/>
        <item x="936"/>
        <item x="495"/>
        <item x="825"/>
        <item x="937"/>
        <item x="496"/>
        <item x="826"/>
        <item x="938"/>
        <item x="498"/>
        <item x="828"/>
        <item x="939"/>
        <item x="500"/>
        <item x="830"/>
        <item x="940"/>
        <item x="501"/>
        <item x="832"/>
        <item x="941"/>
        <item x="503"/>
        <item x="833"/>
        <item x="942"/>
        <item x="505"/>
        <item x="835"/>
        <item x="943"/>
        <item x="506"/>
        <item x="837"/>
        <item x="944"/>
        <item x="508"/>
        <item x="838"/>
        <item x="945"/>
        <item x="510"/>
        <item x="840"/>
        <item x="946"/>
        <item x="512"/>
        <item x="842"/>
        <item x="947"/>
        <item x="513"/>
        <item x="844"/>
        <item x="948"/>
        <item x="514"/>
        <item x="845"/>
        <item x="949"/>
        <item x="517"/>
        <item x="847"/>
        <item x="950"/>
        <item x="518"/>
        <item x="849"/>
        <item x="951"/>
        <item x="520"/>
        <item x="850"/>
        <item x="952"/>
        <item x="522"/>
        <item x="852"/>
        <item x="953"/>
        <item x="523"/>
        <item x="854"/>
        <item x="954"/>
        <item x="525"/>
        <item x="856"/>
        <item x="955"/>
        <item x="526"/>
        <item x="857"/>
        <item x="956"/>
        <item x="529"/>
        <item x="859"/>
        <item x="957"/>
        <item x="530"/>
        <item x="861"/>
        <item x="958"/>
        <item x="531"/>
        <item x="862"/>
        <item x="959"/>
        <item x="534"/>
        <item x="864"/>
        <item x="960"/>
        <item x="535"/>
        <item x="866"/>
        <item x="961"/>
        <item x="537"/>
        <item x="868"/>
        <item x="962"/>
        <item x="538"/>
        <item x="869"/>
        <item x="963"/>
        <item x="540"/>
        <item x="871"/>
        <item x="964"/>
        <item x="542"/>
        <item x="873"/>
        <item x="965"/>
      </items>
    </pivotField>
    <pivotField showAll="0" defaultSubtotal="0"/>
    <pivotField numFmtId="1" showAll="0" defaultSubtotal="0"/>
    <pivotField showAll="0" defaultSubtotal="0">
      <items count="2">
        <item x="0"/>
        <item x="1"/>
      </items>
    </pivotField>
    <pivotField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items count="966">
        <item x="2"/>
        <item x="1"/>
        <item x="4"/>
        <item x="6"/>
        <item x="9"/>
        <item x="7"/>
        <item x="15"/>
        <item x="8"/>
        <item x="18"/>
        <item x="11"/>
        <item x="13"/>
        <item x="27"/>
        <item x="24"/>
        <item x="19"/>
        <item x="36"/>
        <item x="14"/>
        <item x="25"/>
        <item x="33"/>
        <item x="45"/>
        <item x="23"/>
        <item x="17"/>
        <item x="54"/>
        <item x="42"/>
        <item x="26"/>
        <item x="63"/>
        <item x="28"/>
        <item x="66"/>
        <item x="31"/>
        <item x="32"/>
        <item x="46"/>
        <item x="34"/>
        <item x="49"/>
        <item x="60"/>
        <item x="38"/>
        <item x="90"/>
        <item x="29"/>
        <item x="93"/>
        <item x="69"/>
        <item x="99"/>
        <item x="102"/>
        <item x="72"/>
        <item x="47"/>
        <item x="78"/>
        <item x="111"/>
        <item x="70"/>
        <item x="0"/>
        <item x="81"/>
        <item x="3"/>
        <item x="53"/>
        <item x="5"/>
        <item x="12"/>
        <item x="52"/>
        <item x="76"/>
        <item x="10"/>
        <item x="21"/>
        <item x="129"/>
        <item x="16"/>
        <item x="55"/>
        <item x="30"/>
        <item x="59"/>
        <item x="22"/>
        <item x="39"/>
        <item x="58"/>
        <item x="138"/>
        <item x="20"/>
        <item x="48"/>
        <item x="62"/>
        <item x="51"/>
        <item x="44"/>
        <item x="57"/>
        <item x="147"/>
        <item x="37"/>
        <item x="40"/>
        <item x="105"/>
        <item x="91"/>
        <item x="43"/>
        <item x="75"/>
        <item x="94"/>
        <item x="35"/>
        <item x="108"/>
        <item x="84"/>
        <item x="97"/>
        <item x="87"/>
        <item x="41"/>
        <item x="50"/>
        <item x="165"/>
        <item x="96"/>
        <item x="61"/>
        <item x="74"/>
        <item x="64"/>
        <item x="117"/>
        <item x="67"/>
        <item x="174"/>
        <item x="114"/>
        <item x="120"/>
        <item x="73"/>
        <item x="177"/>
        <item x="123"/>
        <item x="56"/>
        <item x="183"/>
        <item x="126"/>
        <item x="132"/>
        <item x="82"/>
        <item x="186"/>
        <item x="141"/>
        <item x="79"/>
        <item x="88"/>
        <item x="115"/>
        <item x="150"/>
        <item x="68"/>
        <item x="118"/>
        <item x="135"/>
        <item x="159"/>
        <item x="71"/>
        <item x="121"/>
        <item x="168"/>
        <item x="85"/>
        <item x="171"/>
        <item x="89"/>
        <item x="77"/>
        <item x="109"/>
        <item x="210"/>
        <item x="144"/>
        <item x="112"/>
        <item x="83"/>
        <item x="213"/>
        <item x="195"/>
        <item x="65"/>
        <item x="198"/>
        <item x="95"/>
        <item x="204"/>
        <item x="207"/>
        <item x="222"/>
        <item x="153"/>
        <item x="92"/>
        <item x="216"/>
        <item x="136"/>
        <item x="133"/>
        <item x="156"/>
        <item x="98"/>
        <item x="231"/>
        <item x="139"/>
        <item x="234"/>
        <item x="142"/>
        <item x="162"/>
        <item x="104"/>
        <item x="240"/>
        <item x="243"/>
        <item x="107"/>
        <item x="100"/>
        <item x="148"/>
        <item x="252"/>
        <item x="154"/>
        <item x="249"/>
        <item x="157"/>
        <item x="103"/>
        <item x="160"/>
        <item x="110"/>
        <item x="270"/>
        <item x="119"/>
        <item x="106"/>
        <item x="258"/>
        <item x="279"/>
        <item x="282"/>
        <item x="261"/>
        <item x="288"/>
        <item x="180"/>
        <item x="291"/>
        <item x="267"/>
        <item x="178"/>
        <item x="181"/>
        <item x="80"/>
        <item x="163"/>
        <item x="184"/>
        <item x="134"/>
        <item x="166"/>
        <item x="315"/>
        <item x="189"/>
        <item x="318"/>
        <item x="169"/>
        <item x="140"/>
        <item x="327"/>
        <item x="192"/>
        <item x="285"/>
        <item x="199"/>
        <item x="336"/>
        <item x="125"/>
        <item x="205"/>
        <item x="86"/>
        <item x="345"/>
        <item x="294"/>
        <item x="211"/>
        <item x="354"/>
        <item x="201"/>
        <item x="297"/>
        <item x="155"/>
        <item x="363"/>
        <item x="131"/>
        <item x="366"/>
        <item x="124"/>
        <item x="372"/>
        <item x="306"/>
        <item x="226"/>
        <item x="229"/>
        <item x="127"/>
        <item x="187"/>
        <item x="232"/>
        <item x="390"/>
        <item x="190"/>
        <item x="170"/>
        <item x="130"/>
        <item x="399"/>
        <item x="193"/>
        <item x="402"/>
        <item x="176"/>
        <item x="219"/>
        <item x="324"/>
        <item x="411"/>
        <item x="250"/>
        <item x="330"/>
        <item x="253"/>
        <item x="225"/>
        <item x="256"/>
        <item x="333"/>
        <item x="429"/>
        <item x="435"/>
        <item x="228"/>
        <item x="146"/>
        <item x="438"/>
        <item x="191"/>
        <item x="342"/>
        <item x="447"/>
        <item x="101"/>
        <item x="271"/>
        <item x="208"/>
        <item x="456"/>
        <item x="277"/>
        <item x="237"/>
        <item x="351"/>
        <item x="465"/>
        <item x="203"/>
        <item x="214"/>
        <item x="474"/>
        <item x="145"/>
        <item x="206"/>
        <item x="360"/>
        <item x="483"/>
        <item x="486"/>
        <item x="246"/>
        <item x="158"/>
        <item x="212"/>
        <item x="298"/>
        <item x="369"/>
        <item x="301"/>
        <item x="151"/>
        <item x="218"/>
        <item x="161"/>
        <item x="510"/>
        <item x="513"/>
        <item x="255"/>
        <item x="378"/>
        <item x="519"/>
        <item x="522"/>
        <item x="381"/>
        <item x="227"/>
        <item x="113"/>
        <item x="531"/>
        <item x="167"/>
        <item x="322"/>
        <item x="233"/>
        <item x="264"/>
        <item x="235"/>
        <item x="328"/>
        <item x="549"/>
        <item x="238"/>
        <item x="239"/>
        <item x="116"/>
        <item x="558"/>
        <item x="173"/>
        <item x="242"/>
        <item x="567"/>
        <item x="273"/>
        <item x="405"/>
        <item x="343"/>
        <item x="346"/>
        <item x="408"/>
        <item x="349"/>
        <item x="276"/>
        <item x="585"/>
        <item x="414"/>
        <item x="254"/>
        <item x="594"/>
        <item x="122"/>
        <item x="417"/>
        <item x="597"/>
        <item x="603"/>
        <item x="182"/>
        <item x="606"/>
        <item x="172"/>
        <item x="367"/>
        <item x="426"/>
        <item x="370"/>
        <item x="373"/>
        <item x="175"/>
        <item x="259"/>
        <item x="269"/>
        <item x="630"/>
        <item x="188"/>
        <item x="633"/>
        <item x="128"/>
        <item x="275"/>
        <item x="265"/>
        <item x="642"/>
        <item x="388"/>
        <item x="300"/>
        <item x="444"/>
        <item x="651"/>
        <item x="394"/>
        <item x="194"/>
        <item x="660"/>
        <item x="303"/>
        <item x="400"/>
        <item x="453"/>
        <item x="669"/>
        <item x="290"/>
        <item x="309"/>
        <item x="197"/>
        <item x="678"/>
        <item x="681"/>
        <item x="462"/>
        <item x="687"/>
        <item x="312"/>
        <item x="415"/>
        <item x="280"/>
        <item x="418"/>
        <item x="421"/>
        <item x="137"/>
        <item x="283"/>
        <item x="705"/>
        <item x="305"/>
        <item x="286"/>
        <item x="714"/>
        <item x="321"/>
        <item x="717"/>
        <item x="480"/>
        <item x="311"/>
        <item x="726"/>
        <item x="196"/>
        <item x="209"/>
        <item x="439"/>
        <item x="442"/>
        <item x="489"/>
        <item x="445"/>
        <item x="143"/>
        <item x="744"/>
        <item x="492"/>
        <item x="750"/>
        <item x="753"/>
        <item x="202"/>
        <item x="498"/>
        <item x="326"/>
        <item x="762"/>
        <item x="501"/>
        <item x="460"/>
        <item x="339"/>
        <item x="771"/>
        <item x="304"/>
        <item x="466"/>
        <item x="780"/>
        <item x="149"/>
        <item x="307"/>
        <item x="338"/>
        <item x="789"/>
        <item x="310"/>
        <item x="341"/>
        <item x="348"/>
        <item x="798"/>
        <item x="224"/>
        <item x="801"/>
        <item x="347"/>
        <item x="152"/>
        <item x="525"/>
        <item x="487"/>
        <item x="490"/>
        <item x="528"/>
        <item x="353"/>
        <item x="357"/>
        <item x="825"/>
        <item x="230"/>
        <item x="828"/>
        <item x="834"/>
        <item x="217"/>
        <item x="537"/>
        <item x="837"/>
        <item x="362"/>
        <item x="325"/>
        <item x="846"/>
        <item x="220"/>
        <item x="511"/>
        <item x="546"/>
        <item x="368"/>
        <item x="517"/>
        <item x="223"/>
        <item x="331"/>
        <item x="864"/>
        <item x="374"/>
        <item x="555"/>
        <item x="873"/>
        <item x="375"/>
        <item x="377"/>
        <item x="337"/>
        <item x="882"/>
        <item x="532"/>
        <item x="164"/>
        <item x="564"/>
        <item x="535"/>
        <item x="538"/>
        <item x="245"/>
        <item x="900"/>
        <item x="384"/>
        <item x="389"/>
        <item x="573"/>
        <item x="909"/>
        <item x="912"/>
        <item x="387"/>
        <item x="576"/>
        <item x="918"/>
        <item x="921"/>
        <item x="582"/>
        <item x="556"/>
        <item x="393"/>
        <item x="559"/>
        <item x="352"/>
        <item x="562"/>
        <item x="404"/>
        <item x="396"/>
        <item x="355"/>
        <item x="945"/>
        <item x="948"/>
        <item x="358"/>
        <item x="410"/>
        <item x="241"/>
        <item x="957"/>
        <item x="600"/>
        <item x="577"/>
        <item x="416"/>
        <item x="244"/>
        <item x="260"/>
        <item x="586"/>
        <item x="592"/>
        <item x="609"/>
        <item x="428"/>
        <item x="247"/>
        <item x="431"/>
        <item x="612"/>
        <item x="607"/>
        <item x="613"/>
        <item x="179"/>
        <item x="266"/>
        <item x="443"/>
        <item x="446"/>
        <item x="621"/>
        <item x="628"/>
        <item x="420"/>
        <item x="634"/>
        <item x="376"/>
        <item x="458"/>
        <item x="461"/>
        <item x="423"/>
        <item x="379"/>
        <item x="649"/>
        <item x="655"/>
        <item x="382"/>
        <item x="473"/>
        <item x="185"/>
        <item x="476"/>
        <item x="639"/>
        <item x="670"/>
        <item x="676"/>
        <item x="432"/>
        <item x="645"/>
        <item x="488"/>
        <item x="491"/>
        <item x="648"/>
        <item x="691"/>
        <item x="262"/>
        <item x="697"/>
        <item x="281"/>
        <item x="503"/>
        <item x="506"/>
        <item x="441"/>
        <item x="657"/>
        <item x="712"/>
        <item x="718"/>
        <item x="397"/>
        <item x="518"/>
        <item x="268"/>
        <item x="521"/>
        <item x="666"/>
        <item x="733"/>
        <item x="739"/>
        <item x="450"/>
        <item x="403"/>
        <item x="533"/>
        <item x="536"/>
        <item x="675"/>
        <item x="754"/>
        <item x="274"/>
        <item x="760"/>
        <item x="293"/>
        <item x="548"/>
        <item x="551"/>
        <item x="459"/>
        <item x="684"/>
        <item x="775"/>
        <item x="781"/>
        <item x="296"/>
        <item x="563"/>
        <item x="200"/>
        <item x="566"/>
        <item x="693"/>
        <item x="796"/>
        <item x="802"/>
        <item x="468"/>
        <item x="696"/>
        <item x="578"/>
        <item x="581"/>
        <item x="302"/>
        <item x="817"/>
        <item x="471"/>
        <item x="823"/>
        <item x="424"/>
        <item x="593"/>
        <item x="596"/>
        <item x="477"/>
        <item x="427"/>
        <item x="838"/>
        <item x="844"/>
        <item x="308"/>
        <item x="608"/>
        <item x="289"/>
        <item x="611"/>
        <item x="720"/>
        <item x="859"/>
        <item x="865"/>
        <item x="292"/>
        <item x="723"/>
        <item x="623"/>
        <item x="626"/>
        <item x="729"/>
        <item x="880"/>
        <item x="295"/>
        <item x="886"/>
        <item x="732"/>
        <item x="638"/>
        <item x="641"/>
        <item x="495"/>
        <item x="317"/>
        <item x="901"/>
        <item x="907"/>
        <item x="741"/>
        <item x="653"/>
        <item x="215"/>
        <item x="656"/>
        <item x="448"/>
        <item x="922"/>
        <item x="928"/>
        <item x="504"/>
        <item x="323"/>
        <item x="668"/>
        <item x="671"/>
        <item x="454"/>
        <item x="943"/>
        <item x="507"/>
        <item x="949"/>
        <item x="759"/>
        <item x="683"/>
        <item x="686"/>
        <item x="221"/>
        <item x="329"/>
        <item x="964"/>
        <item x="698"/>
        <item x="768"/>
        <item x="707"/>
        <item x="516"/>
        <item x="716"/>
        <item x="332"/>
        <item x="725"/>
        <item x="734"/>
        <item x="313"/>
        <item x="777"/>
        <item x="743"/>
        <item x="752"/>
        <item x="469"/>
        <item x="761"/>
        <item x="316"/>
        <item x="770"/>
        <item x="472"/>
        <item x="779"/>
        <item x="788"/>
        <item x="319"/>
        <item x="475"/>
        <item x="797"/>
        <item x="806"/>
        <item x="795"/>
        <item x="815"/>
        <item x="534"/>
        <item x="824"/>
        <item x="344"/>
        <item x="833"/>
        <item x="842"/>
        <item x="540"/>
        <item x="804"/>
        <item x="851"/>
        <item x="860"/>
        <item x="807"/>
        <item x="869"/>
        <item x="543"/>
        <item x="878"/>
        <item x="813"/>
        <item x="887"/>
        <item x="896"/>
        <item x="236"/>
        <item x="816"/>
        <item x="905"/>
        <item x="914"/>
        <item x="493"/>
        <item x="923"/>
        <item x="552"/>
        <item x="932"/>
        <item x="496"/>
        <item x="941"/>
        <item x="950"/>
        <item x="334"/>
        <item x="499"/>
        <item x="959"/>
        <item x="359"/>
        <item x="561"/>
        <item x="840"/>
        <item x="340"/>
        <item x="843"/>
        <item x="365"/>
        <item x="570"/>
        <item x="852"/>
        <item x="248"/>
        <item x="514"/>
        <item x="861"/>
        <item x="579"/>
        <item x="520"/>
        <item x="251"/>
        <item x="870"/>
        <item x="526"/>
        <item x="588"/>
        <item x="879"/>
        <item x="591"/>
        <item x="380"/>
        <item x="888"/>
        <item x="257"/>
        <item x="891"/>
        <item x="361"/>
        <item x="897"/>
        <item x="541"/>
        <item x="364"/>
        <item x="544"/>
        <item x="263"/>
        <item x="547"/>
        <item x="915"/>
        <item x="615"/>
        <item x="395"/>
        <item x="618"/>
        <item x="924"/>
        <item x="927"/>
        <item x="624"/>
        <item x="401"/>
        <item x="627"/>
        <item x="936"/>
        <item x="565"/>
        <item x="272"/>
        <item x="568"/>
        <item x="636"/>
        <item x="571"/>
        <item x="954"/>
        <item x="385"/>
        <item x="960"/>
        <item x="278"/>
        <item x="963"/>
        <item x="583"/>
        <item x="391"/>
        <item x="589"/>
        <item x="654"/>
        <item x="425"/>
        <item x="598"/>
        <item x="284"/>
        <item x="604"/>
        <item x="663"/>
        <item x="610"/>
        <item x="440"/>
        <item x="287"/>
        <item x="619"/>
        <item x="672"/>
        <item x="625"/>
        <item x="631"/>
        <item x="406"/>
        <item x="455"/>
        <item x="409"/>
        <item x="640"/>
        <item x="646"/>
        <item x="412"/>
        <item x="652"/>
        <item x="690"/>
        <item x="470"/>
        <item x="661"/>
        <item x="299"/>
        <item x="667"/>
        <item x="699"/>
        <item x="673"/>
        <item x="485"/>
        <item x="702"/>
        <item x="682"/>
        <item x="708"/>
        <item x="688"/>
        <item x="694"/>
        <item x="711"/>
        <item x="500"/>
        <item x="430"/>
        <item x="703"/>
        <item x="709"/>
        <item x="433"/>
        <item x="715"/>
        <item x="436"/>
        <item x="515"/>
        <item x="724"/>
        <item x="314"/>
        <item x="730"/>
        <item x="735"/>
        <item x="736"/>
        <item x="530"/>
        <item x="738"/>
        <item x="745"/>
        <item x="320"/>
        <item x="751"/>
        <item x="757"/>
        <item x="747"/>
        <item x="545"/>
        <item x="451"/>
        <item x="766"/>
        <item x="772"/>
        <item x="756"/>
        <item x="778"/>
        <item x="457"/>
        <item x="560"/>
        <item x="787"/>
        <item x="765"/>
        <item x="793"/>
        <item x="463"/>
        <item x="799"/>
        <item x="575"/>
        <item x="774"/>
        <item x="808"/>
        <item x="335"/>
        <item x="814"/>
        <item x="820"/>
        <item x="783"/>
        <item x="590"/>
        <item x="786"/>
        <item x="829"/>
        <item x="835"/>
        <item x="792"/>
        <item x="841"/>
        <item x="478"/>
        <item x="605"/>
        <item x="850"/>
        <item x="481"/>
        <item x="856"/>
        <item x="484"/>
        <item x="862"/>
        <item x="620"/>
        <item x="810"/>
        <item x="871"/>
        <item x="350"/>
        <item x="877"/>
        <item x="883"/>
        <item x="819"/>
        <item x="635"/>
        <item x="822"/>
        <item x="892"/>
        <item x="898"/>
        <item x="356"/>
        <item x="904"/>
        <item x="831"/>
        <item x="650"/>
        <item x="913"/>
        <item x="502"/>
        <item x="919"/>
        <item x="505"/>
        <item x="925"/>
        <item x="665"/>
        <item x="508"/>
        <item x="934"/>
        <item x="849"/>
        <item x="940"/>
        <item x="946"/>
        <item x="855"/>
        <item x="680"/>
        <item x="858"/>
        <item x="955"/>
        <item x="961"/>
        <item x="371"/>
        <item x="692"/>
        <item x="867"/>
        <item x="701"/>
        <item x="710"/>
        <item x="523"/>
        <item x="719"/>
        <item x="876"/>
        <item x="728"/>
        <item x="737"/>
        <item x="529"/>
        <item x="746"/>
        <item x="885"/>
        <item x="755"/>
        <item x="764"/>
        <item x="383"/>
        <item x="773"/>
        <item x="894"/>
        <item x="782"/>
        <item x="791"/>
        <item x="386"/>
        <item x="800"/>
        <item x="903"/>
        <item x="809"/>
        <item x="818"/>
        <item x="906"/>
        <item x="827"/>
        <item x="392"/>
        <item x="836"/>
        <item x="845"/>
        <item x="550"/>
        <item x="854"/>
        <item x="553"/>
        <item x="863"/>
        <item x="872"/>
        <item x="398"/>
        <item x="881"/>
        <item x="930"/>
        <item x="890"/>
        <item x="899"/>
        <item x="933"/>
        <item x="908"/>
        <item x="939"/>
        <item x="917"/>
        <item x="926"/>
        <item x="942"/>
        <item x="935"/>
        <item x="407"/>
        <item x="944"/>
        <item x="953"/>
        <item x="951"/>
        <item x="962"/>
        <item x="574"/>
        <item x="413"/>
        <item x="580"/>
        <item x="419"/>
        <item x="422"/>
        <item x="595"/>
        <item x="601"/>
        <item x="434"/>
        <item x="437"/>
        <item x="616"/>
        <item x="622"/>
        <item x="449"/>
        <item x="452"/>
        <item x="637"/>
        <item x="643"/>
        <item x="464"/>
        <item x="467"/>
        <item x="658"/>
        <item x="664"/>
        <item x="479"/>
        <item x="482"/>
        <item x="679"/>
        <item x="685"/>
        <item x="494"/>
        <item x="497"/>
        <item x="700"/>
        <item x="706"/>
        <item x="509"/>
        <item x="512"/>
        <item x="721"/>
        <item x="727"/>
        <item x="524"/>
        <item x="527"/>
        <item x="742"/>
        <item x="748"/>
        <item x="539"/>
        <item x="542"/>
        <item x="763"/>
        <item x="769"/>
        <item x="554"/>
        <item x="557"/>
        <item x="784"/>
        <item x="790"/>
        <item x="569"/>
        <item x="572"/>
        <item x="805"/>
        <item x="811"/>
        <item x="584"/>
        <item x="587"/>
        <item x="826"/>
        <item x="832"/>
        <item x="599"/>
        <item x="602"/>
        <item x="847"/>
        <item x="853"/>
        <item x="614"/>
        <item x="617"/>
        <item x="868"/>
        <item x="874"/>
        <item x="629"/>
        <item x="632"/>
        <item x="889"/>
        <item x="895"/>
        <item x="644"/>
        <item x="647"/>
        <item x="910"/>
        <item x="916"/>
        <item x="659"/>
        <item x="662"/>
        <item x="931"/>
        <item x="937"/>
        <item x="674"/>
        <item x="677"/>
        <item x="952"/>
        <item x="958"/>
        <item x="689"/>
        <item x="695"/>
        <item x="704"/>
        <item x="713"/>
        <item x="722"/>
        <item x="731"/>
        <item x="740"/>
        <item x="749"/>
        <item x="758"/>
        <item x="767"/>
        <item x="776"/>
        <item x="785"/>
        <item x="794"/>
        <item x="803"/>
        <item x="812"/>
        <item x="821"/>
        <item x="830"/>
        <item x="839"/>
        <item x="848"/>
        <item x="857"/>
        <item x="866"/>
        <item x="875"/>
        <item x="884"/>
        <item x="893"/>
        <item x="902"/>
        <item x="911"/>
        <item x="920"/>
        <item x="929"/>
        <item x="938"/>
        <item x="947"/>
        <item x="956"/>
        <item x="965"/>
      </items>
    </pivotField>
    <pivotField showAll="0" defaultSubtotal="0">
      <items count="3">
        <item x="2"/>
        <item x="1"/>
        <item x="0"/>
      </items>
    </pivotField>
    <pivotField showAll="0" defaultSubtotal="0">
      <items count="4">
        <item x="1"/>
        <item x="0"/>
        <item x="2"/>
        <item x="3"/>
      </items>
    </pivotField>
    <pivotField showAll="0" defaultSubtotal="0">
      <items count="3">
        <item x="2"/>
        <item x="0"/>
        <item x="1"/>
      </items>
    </pivotField>
    <pivotField showAll="0" defaultSubtotal="0">
      <items count="2">
        <item x="0"/>
        <item x="1"/>
      </items>
    </pivotField>
    <pivotField showAll="0" defaultSubtotal="0">
      <items count="23">
        <item x="19"/>
        <item x="18"/>
        <item x="14"/>
        <item x="21"/>
        <item x="13"/>
        <item x="11"/>
        <item x="10"/>
        <item x="16"/>
        <item x="5"/>
        <item x="12"/>
        <item x="15"/>
        <item x="0"/>
        <item x="17"/>
        <item x="20"/>
        <item x="2"/>
        <item x="4"/>
        <item x="6"/>
        <item x="22"/>
        <item x="1"/>
        <item x="7"/>
        <item x="8"/>
        <item x="9"/>
        <item x="3"/>
      </items>
    </pivotField>
    <pivotField showAll="0" defaultSubtotal="0">
      <items count="14">
        <item x="0"/>
        <item x="1"/>
        <item x="2"/>
        <item x="3"/>
        <item x="4"/>
        <item x="5"/>
        <item x="6"/>
        <item x="7"/>
        <item x="8"/>
        <item x="9"/>
        <item x="10"/>
        <item x="11"/>
        <item x="12"/>
        <item x="13"/>
      </items>
    </pivotField>
    <pivotField showAll="0" defaultSubtotal="0">
      <items count="14">
        <item x="0"/>
        <item x="1"/>
        <item x="2"/>
        <item x="3"/>
        <item x="4"/>
        <item x="5"/>
        <item x="6"/>
        <item x="7"/>
        <item x="8"/>
        <item x="9"/>
        <item x="10"/>
        <item x="11"/>
        <item x="12"/>
        <item x="13"/>
      </items>
    </pivotField>
  </pivotFields>
  <rowFields count="1">
    <field x="9"/>
  </rowFields>
  <rowItems count="3">
    <i>
      <x/>
    </i>
    <i>
      <x v="1"/>
    </i>
    <i t="grand">
      <x/>
    </i>
  </rowItems>
  <colFields count="1">
    <field x="-2"/>
  </colFields>
  <colItems count="2">
    <i>
      <x/>
    </i>
    <i i="1">
      <x v="1"/>
    </i>
  </colItems>
  <dataFields count="2">
    <dataField name="Count" fld="9" subtotal="count" baseField="9" baseItem="0"/>
    <dataField name="% of Total" fld="9" subtotal="count" showDataAs="percentOfTotal" baseField="9" baseItem="0" numFmtId="164"/>
  </dataFields>
  <formats count="4">
    <format dxfId="711">
      <pivotArea outline="0" collapsedLevelsAreSubtotals="1" fieldPosition="0"/>
    </format>
    <format dxfId="710">
      <pivotArea outline="0" collapsedLevelsAreSubtotals="1" fieldPosition="0"/>
    </format>
    <format dxfId="709">
      <pivotArea outline="0" fieldPosition="0">
        <references count="1">
          <reference field="4294967294" count="1">
            <x v="1"/>
          </reference>
        </references>
      </pivotArea>
    </format>
    <format dxfId="708">
      <pivotArea outline="0" collapsedLevelsAreSubtotals="1" fieldPosition="0">
        <references count="1">
          <reference field="4294967294" count="1" selected="0">
            <x v="1"/>
          </reference>
        </references>
      </pivotArea>
    </format>
  </formats>
  <chartFormats count="3">
    <chartFormat chart="15" format="4">
      <pivotArea type="data" outline="0" fieldPosition="0">
        <references count="2">
          <reference field="4294967294" count="1" selected="0">
            <x v="0"/>
          </reference>
          <reference field="9" count="1" selected="0">
            <x v="0"/>
          </reference>
        </references>
      </pivotArea>
    </chartFormat>
    <chartFormat chart="15" format="5" series="1">
      <pivotArea type="data" outline="0" fieldPosition="0">
        <references count="1">
          <reference field="4294967294" count="1" selected="0">
            <x v="0"/>
          </reference>
        </references>
      </pivotArea>
    </chartFormat>
    <chartFormat chart="15" format="6"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8"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17" rowHeaderCaption="Tier">
  <location ref="J207:L211" firstHeaderRow="0" firstDataRow="1" firstDataCol="1"/>
  <pivotFields count="25">
    <pivotField showAll="0" defaultSubtotal="0">
      <items count="5">
        <item x="0"/>
        <item x="1"/>
        <item x="2"/>
        <item x="3"/>
        <item x="4"/>
      </items>
    </pivotField>
    <pivotField showAll="0" defaultSubtotal="0">
      <items count="8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s>
    </pivotField>
    <pivotField showAll="0" defaultSubtotal="0">
      <items count="966">
        <item x="0"/>
        <item x="1"/>
        <item x="2"/>
        <item x="3"/>
        <item x="5"/>
        <item x="8"/>
        <item x="4"/>
        <item x="10"/>
        <item x="13"/>
        <item x="6"/>
        <item x="14"/>
        <item x="20"/>
        <item x="7"/>
        <item x="18"/>
        <item x="25"/>
        <item x="9"/>
        <item x="22"/>
        <item x="32"/>
        <item x="11"/>
        <item x="27"/>
        <item x="37"/>
        <item x="12"/>
        <item x="30"/>
        <item x="43"/>
        <item x="15"/>
        <item x="35"/>
        <item x="49"/>
        <item x="16"/>
        <item x="39"/>
        <item x="55"/>
        <item x="17"/>
        <item x="44"/>
        <item x="61"/>
        <item x="19"/>
        <item x="47"/>
        <item x="67"/>
        <item x="21"/>
        <item x="52"/>
        <item x="72"/>
        <item x="23"/>
        <item x="56"/>
        <item x="79"/>
        <item x="24"/>
        <item x="60"/>
        <item x="84"/>
        <item x="26"/>
        <item x="64"/>
        <item x="91"/>
        <item x="28"/>
        <item x="69"/>
        <item x="96"/>
        <item x="29"/>
        <item x="73"/>
        <item x="102"/>
        <item x="31"/>
        <item x="77"/>
        <item x="108"/>
        <item x="33"/>
        <item x="81"/>
        <item x="114"/>
        <item x="34"/>
        <item x="86"/>
        <item x="120"/>
        <item x="36"/>
        <item x="89"/>
        <item x="126"/>
        <item x="38"/>
        <item x="94"/>
        <item x="131"/>
        <item x="40"/>
        <item x="98"/>
        <item x="138"/>
        <item x="41"/>
        <item x="103"/>
        <item x="143"/>
        <item x="42"/>
        <item x="106"/>
        <item x="150"/>
        <item x="45"/>
        <item x="111"/>
        <item x="155"/>
        <item x="46"/>
        <item x="115"/>
        <item x="161"/>
        <item x="48"/>
        <item x="119"/>
        <item x="167"/>
        <item x="50"/>
        <item x="123"/>
        <item x="173"/>
        <item x="51"/>
        <item x="128"/>
        <item x="179"/>
        <item x="53"/>
        <item x="132"/>
        <item x="185"/>
        <item x="54"/>
        <item x="136"/>
        <item x="190"/>
        <item x="57"/>
        <item x="140"/>
        <item x="197"/>
        <item x="58"/>
        <item x="145"/>
        <item x="202"/>
        <item x="59"/>
        <item x="148"/>
        <item x="209"/>
        <item x="62"/>
        <item x="153"/>
        <item x="214"/>
        <item x="63"/>
        <item x="157"/>
        <item x="220"/>
        <item x="65"/>
        <item x="162"/>
        <item x="226"/>
        <item x="66"/>
        <item x="165"/>
        <item x="232"/>
        <item x="68"/>
        <item x="170"/>
        <item x="238"/>
        <item x="70"/>
        <item x="174"/>
        <item x="244"/>
        <item x="71"/>
        <item x="178"/>
        <item x="249"/>
        <item x="74"/>
        <item x="182"/>
        <item x="256"/>
        <item x="75"/>
        <item x="187"/>
        <item x="261"/>
        <item x="76"/>
        <item x="191"/>
        <item x="268"/>
        <item x="78"/>
        <item x="195"/>
        <item x="273"/>
        <item x="80"/>
        <item x="199"/>
        <item x="279"/>
        <item x="82"/>
        <item x="204"/>
        <item x="285"/>
        <item x="83"/>
        <item x="207"/>
        <item x="291"/>
        <item x="85"/>
        <item x="212"/>
        <item x="297"/>
        <item x="87"/>
        <item x="216"/>
        <item x="303"/>
        <item x="88"/>
        <item x="221"/>
        <item x="308"/>
        <item x="90"/>
        <item x="224"/>
        <item x="315"/>
        <item x="92"/>
        <item x="229"/>
        <item x="320"/>
        <item x="93"/>
        <item x="233"/>
        <item x="327"/>
        <item x="95"/>
        <item x="237"/>
        <item x="332"/>
        <item x="97"/>
        <item x="241"/>
        <item x="338"/>
        <item x="99"/>
        <item x="246"/>
        <item x="344"/>
        <item x="100"/>
        <item x="250"/>
        <item x="350"/>
        <item x="101"/>
        <item x="254"/>
        <item x="356"/>
        <item x="104"/>
        <item x="258"/>
        <item x="362"/>
        <item x="105"/>
        <item x="263"/>
        <item x="367"/>
        <item x="107"/>
        <item x="266"/>
        <item x="374"/>
        <item x="109"/>
        <item x="271"/>
        <item x="379"/>
        <item x="110"/>
        <item x="275"/>
        <item x="386"/>
        <item x="112"/>
        <item x="280"/>
        <item x="391"/>
        <item x="113"/>
        <item x="283"/>
        <item x="397"/>
        <item x="116"/>
        <item x="288"/>
        <item x="403"/>
        <item x="117"/>
        <item x="292"/>
        <item x="409"/>
        <item x="118"/>
        <item x="296"/>
        <item x="415"/>
        <item x="121"/>
        <item x="300"/>
        <item x="421"/>
        <item x="122"/>
        <item x="305"/>
        <item x="426"/>
        <item x="124"/>
        <item x="309"/>
        <item x="433"/>
        <item x="125"/>
        <item x="313"/>
        <item x="438"/>
        <item x="127"/>
        <item x="317"/>
        <item x="445"/>
        <item x="129"/>
        <item x="322"/>
        <item x="450"/>
        <item x="130"/>
        <item x="325"/>
        <item x="456"/>
        <item x="133"/>
        <item x="330"/>
        <item x="462"/>
        <item x="134"/>
        <item x="334"/>
        <item x="468"/>
        <item x="135"/>
        <item x="339"/>
        <item x="474"/>
        <item x="137"/>
        <item x="342"/>
        <item x="480"/>
        <item x="139"/>
        <item x="347"/>
        <item x="485"/>
        <item x="141"/>
        <item x="351"/>
        <item x="492"/>
        <item x="142"/>
        <item x="355"/>
        <item x="497"/>
        <item x="144"/>
        <item x="359"/>
        <item x="504"/>
        <item x="146"/>
        <item x="364"/>
        <item x="509"/>
        <item x="147"/>
        <item x="368"/>
        <item x="515"/>
        <item x="149"/>
        <item x="372"/>
        <item x="521"/>
        <item x="151"/>
        <item x="376"/>
        <item x="527"/>
        <item x="152"/>
        <item x="381"/>
        <item x="533"/>
        <item x="154"/>
        <item x="384"/>
        <item x="539"/>
        <item x="156"/>
        <item x="389"/>
        <item x="543"/>
        <item x="158"/>
        <item x="393"/>
        <item x="546"/>
        <item x="159"/>
        <item x="398"/>
        <item x="548"/>
        <item x="160"/>
        <item x="401"/>
        <item x="551"/>
        <item x="163"/>
        <item x="406"/>
        <item x="553"/>
        <item x="164"/>
        <item x="410"/>
        <item x="555"/>
        <item x="166"/>
        <item x="414"/>
        <item x="558"/>
        <item x="168"/>
        <item x="418"/>
        <item x="560"/>
        <item x="169"/>
        <item x="423"/>
        <item x="563"/>
        <item x="171"/>
        <item x="427"/>
        <item x="565"/>
        <item x="172"/>
        <item x="431"/>
        <item x="567"/>
        <item x="175"/>
        <item x="435"/>
        <item x="570"/>
        <item x="176"/>
        <item x="440"/>
        <item x="572"/>
        <item x="177"/>
        <item x="443"/>
        <item x="575"/>
        <item x="180"/>
        <item x="448"/>
        <item x="577"/>
        <item x="181"/>
        <item x="452"/>
        <item x="579"/>
        <item x="183"/>
        <item x="457"/>
        <item x="582"/>
        <item x="184"/>
        <item x="460"/>
        <item x="584"/>
        <item x="186"/>
        <item x="465"/>
        <item x="587"/>
        <item x="188"/>
        <item x="469"/>
        <item x="589"/>
        <item x="189"/>
        <item x="473"/>
        <item x="591"/>
        <item x="192"/>
        <item x="477"/>
        <item x="594"/>
        <item x="193"/>
        <item x="482"/>
        <item x="596"/>
        <item x="194"/>
        <item x="486"/>
        <item x="599"/>
        <item x="196"/>
        <item x="490"/>
        <item x="601"/>
        <item x="198"/>
        <item x="494"/>
        <item x="603"/>
        <item x="200"/>
        <item x="499"/>
        <item x="606"/>
        <item x="201"/>
        <item x="502"/>
        <item x="608"/>
        <item x="203"/>
        <item x="507"/>
        <item x="611"/>
        <item x="205"/>
        <item x="511"/>
        <item x="613"/>
        <item x="206"/>
        <item x="516"/>
        <item x="615"/>
        <item x="208"/>
        <item x="519"/>
        <item x="618"/>
        <item x="210"/>
        <item x="524"/>
        <item x="620"/>
        <item x="211"/>
        <item x="528"/>
        <item x="623"/>
        <item x="213"/>
        <item x="532"/>
        <item x="625"/>
        <item x="215"/>
        <item x="536"/>
        <item x="627"/>
        <item x="217"/>
        <item x="541"/>
        <item x="630"/>
        <item x="218"/>
        <item x="544"/>
        <item x="632"/>
        <item x="219"/>
        <item x="545"/>
        <item x="635"/>
        <item x="222"/>
        <item x="547"/>
        <item x="637"/>
        <item x="223"/>
        <item x="549"/>
        <item x="639"/>
        <item x="225"/>
        <item x="550"/>
        <item x="642"/>
        <item x="227"/>
        <item x="552"/>
        <item x="644"/>
        <item x="228"/>
        <item x="554"/>
        <item x="647"/>
        <item x="230"/>
        <item x="556"/>
        <item x="649"/>
        <item x="231"/>
        <item x="557"/>
        <item x="651"/>
        <item x="234"/>
        <item x="559"/>
        <item x="654"/>
        <item x="235"/>
        <item x="561"/>
        <item x="656"/>
        <item x="236"/>
        <item x="562"/>
        <item x="659"/>
        <item x="239"/>
        <item x="564"/>
        <item x="661"/>
        <item x="240"/>
        <item x="566"/>
        <item x="663"/>
        <item x="242"/>
        <item x="568"/>
        <item x="666"/>
        <item x="243"/>
        <item x="569"/>
        <item x="668"/>
        <item x="245"/>
        <item x="571"/>
        <item x="671"/>
        <item x="247"/>
        <item x="573"/>
        <item x="673"/>
        <item x="248"/>
        <item x="574"/>
        <item x="675"/>
        <item x="251"/>
        <item x="576"/>
        <item x="678"/>
        <item x="252"/>
        <item x="578"/>
        <item x="680"/>
        <item x="253"/>
        <item x="580"/>
        <item x="683"/>
        <item x="255"/>
        <item x="581"/>
        <item x="685"/>
        <item x="257"/>
        <item x="583"/>
        <item x="687"/>
        <item x="259"/>
        <item x="585"/>
        <item x="690"/>
        <item x="260"/>
        <item x="586"/>
        <item x="692"/>
        <item x="262"/>
        <item x="588"/>
        <item x="695"/>
        <item x="264"/>
        <item x="590"/>
        <item x="697"/>
        <item x="265"/>
        <item x="592"/>
        <item x="699"/>
        <item x="267"/>
        <item x="593"/>
        <item x="702"/>
        <item x="269"/>
        <item x="595"/>
        <item x="704"/>
        <item x="270"/>
        <item x="597"/>
        <item x="707"/>
        <item x="272"/>
        <item x="598"/>
        <item x="709"/>
        <item x="274"/>
        <item x="600"/>
        <item x="711"/>
        <item x="276"/>
        <item x="602"/>
        <item x="714"/>
        <item x="277"/>
        <item x="604"/>
        <item x="716"/>
        <item x="278"/>
        <item x="605"/>
        <item x="719"/>
        <item x="281"/>
        <item x="607"/>
        <item x="721"/>
        <item x="282"/>
        <item x="609"/>
        <item x="723"/>
        <item x="284"/>
        <item x="610"/>
        <item x="726"/>
        <item x="286"/>
        <item x="612"/>
        <item x="728"/>
        <item x="287"/>
        <item x="614"/>
        <item x="731"/>
        <item x="289"/>
        <item x="616"/>
        <item x="733"/>
        <item x="290"/>
        <item x="617"/>
        <item x="735"/>
        <item x="293"/>
        <item x="619"/>
        <item x="738"/>
        <item x="294"/>
        <item x="621"/>
        <item x="740"/>
        <item x="295"/>
        <item x="622"/>
        <item x="743"/>
        <item x="298"/>
        <item x="624"/>
        <item x="745"/>
        <item x="299"/>
        <item x="626"/>
        <item x="747"/>
        <item x="301"/>
        <item x="628"/>
        <item x="750"/>
        <item x="302"/>
        <item x="629"/>
        <item x="752"/>
        <item x="304"/>
        <item x="631"/>
        <item x="755"/>
        <item x="306"/>
        <item x="633"/>
        <item x="757"/>
        <item x="307"/>
        <item x="634"/>
        <item x="759"/>
        <item x="310"/>
        <item x="636"/>
        <item x="762"/>
        <item x="311"/>
        <item x="638"/>
        <item x="764"/>
        <item x="312"/>
        <item x="640"/>
        <item x="767"/>
        <item x="314"/>
        <item x="641"/>
        <item x="769"/>
        <item x="316"/>
        <item x="643"/>
        <item x="771"/>
        <item x="318"/>
        <item x="645"/>
        <item x="774"/>
        <item x="319"/>
        <item x="646"/>
        <item x="776"/>
        <item x="321"/>
        <item x="648"/>
        <item x="779"/>
        <item x="323"/>
        <item x="650"/>
        <item x="781"/>
        <item x="324"/>
        <item x="652"/>
        <item x="783"/>
        <item x="326"/>
        <item x="653"/>
        <item x="786"/>
        <item x="328"/>
        <item x="655"/>
        <item x="788"/>
        <item x="329"/>
        <item x="657"/>
        <item x="791"/>
        <item x="331"/>
        <item x="658"/>
        <item x="793"/>
        <item x="333"/>
        <item x="660"/>
        <item x="795"/>
        <item x="335"/>
        <item x="662"/>
        <item x="798"/>
        <item x="336"/>
        <item x="664"/>
        <item x="800"/>
        <item x="337"/>
        <item x="665"/>
        <item x="803"/>
        <item x="340"/>
        <item x="667"/>
        <item x="805"/>
        <item x="341"/>
        <item x="669"/>
        <item x="807"/>
        <item x="343"/>
        <item x="670"/>
        <item x="810"/>
        <item x="345"/>
        <item x="672"/>
        <item x="812"/>
        <item x="346"/>
        <item x="674"/>
        <item x="815"/>
        <item x="348"/>
        <item x="676"/>
        <item x="817"/>
        <item x="349"/>
        <item x="677"/>
        <item x="819"/>
        <item x="352"/>
        <item x="679"/>
        <item x="822"/>
        <item x="353"/>
        <item x="681"/>
        <item x="824"/>
        <item x="354"/>
        <item x="682"/>
        <item x="827"/>
        <item x="357"/>
        <item x="684"/>
        <item x="829"/>
        <item x="358"/>
        <item x="686"/>
        <item x="831"/>
        <item x="360"/>
        <item x="688"/>
        <item x="834"/>
        <item x="361"/>
        <item x="689"/>
        <item x="836"/>
        <item x="363"/>
        <item x="691"/>
        <item x="839"/>
        <item x="365"/>
        <item x="693"/>
        <item x="841"/>
        <item x="366"/>
        <item x="694"/>
        <item x="843"/>
        <item x="369"/>
        <item x="696"/>
        <item x="846"/>
        <item x="370"/>
        <item x="698"/>
        <item x="848"/>
        <item x="371"/>
        <item x="700"/>
        <item x="851"/>
        <item x="373"/>
        <item x="701"/>
        <item x="853"/>
        <item x="375"/>
        <item x="703"/>
        <item x="855"/>
        <item x="377"/>
        <item x="705"/>
        <item x="858"/>
        <item x="378"/>
        <item x="706"/>
        <item x="860"/>
        <item x="380"/>
        <item x="708"/>
        <item x="863"/>
        <item x="382"/>
        <item x="710"/>
        <item x="865"/>
        <item x="383"/>
        <item x="712"/>
        <item x="867"/>
        <item x="385"/>
        <item x="713"/>
        <item x="870"/>
        <item x="387"/>
        <item x="715"/>
        <item x="872"/>
        <item x="388"/>
        <item x="717"/>
        <item x="874"/>
        <item x="390"/>
        <item x="718"/>
        <item x="875"/>
        <item x="392"/>
        <item x="720"/>
        <item x="876"/>
        <item x="394"/>
        <item x="722"/>
        <item x="877"/>
        <item x="395"/>
        <item x="724"/>
        <item x="878"/>
        <item x="396"/>
        <item x="725"/>
        <item x="879"/>
        <item x="399"/>
        <item x="727"/>
        <item x="880"/>
        <item x="400"/>
        <item x="729"/>
        <item x="881"/>
        <item x="402"/>
        <item x="730"/>
        <item x="882"/>
        <item x="404"/>
        <item x="732"/>
        <item x="883"/>
        <item x="405"/>
        <item x="734"/>
        <item x="884"/>
        <item x="407"/>
        <item x="736"/>
        <item x="885"/>
        <item x="408"/>
        <item x="737"/>
        <item x="886"/>
        <item x="411"/>
        <item x="739"/>
        <item x="887"/>
        <item x="412"/>
        <item x="741"/>
        <item x="888"/>
        <item x="413"/>
        <item x="742"/>
        <item x="889"/>
        <item x="416"/>
        <item x="744"/>
        <item x="890"/>
        <item x="417"/>
        <item x="746"/>
        <item x="891"/>
        <item x="419"/>
        <item x="748"/>
        <item x="892"/>
        <item x="420"/>
        <item x="749"/>
        <item x="893"/>
        <item x="422"/>
        <item x="751"/>
        <item x="894"/>
        <item x="424"/>
        <item x="753"/>
        <item x="895"/>
        <item x="425"/>
        <item x="754"/>
        <item x="896"/>
        <item x="428"/>
        <item x="756"/>
        <item x="897"/>
        <item x="429"/>
        <item x="758"/>
        <item x="898"/>
        <item x="430"/>
        <item x="760"/>
        <item x="899"/>
        <item x="432"/>
        <item x="761"/>
        <item x="900"/>
        <item x="434"/>
        <item x="763"/>
        <item x="901"/>
        <item x="436"/>
        <item x="765"/>
        <item x="902"/>
        <item x="437"/>
        <item x="766"/>
        <item x="903"/>
        <item x="439"/>
        <item x="768"/>
        <item x="904"/>
        <item x="441"/>
        <item x="770"/>
        <item x="905"/>
        <item x="442"/>
        <item x="772"/>
        <item x="906"/>
        <item x="444"/>
        <item x="773"/>
        <item x="907"/>
        <item x="446"/>
        <item x="775"/>
        <item x="908"/>
        <item x="447"/>
        <item x="777"/>
        <item x="909"/>
        <item x="449"/>
        <item x="778"/>
        <item x="910"/>
        <item x="451"/>
        <item x="780"/>
        <item x="911"/>
        <item x="453"/>
        <item x="782"/>
        <item x="912"/>
        <item x="454"/>
        <item x="784"/>
        <item x="913"/>
        <item x="455"/>
        <item x="785"/>
        <item x="914"/>
        <item x="458"/>
        <item x="787"/>
        <item x="915"/>
        <item x="459"/>
        <item x="789"/>
        <item x="916"/>
        <item x="461"/>
        <item x="790"/>
        <item x="917"/>
        <item x="463"/>
        <item x="792"/>
        <item x="918"/>
        <item x="464"/>
        <item x="794"/>
        <item x="919"/>
        <item x="466"/>
        <item x="796"/>
        <item x="920"/>
        <item x="467"/>
        <item x="797"/>
        <item x="921"/>
        <item x="470"/>
        <item x="799"/>
        <item x="922"/>
        <item x="471"/>
        <item x="801"/>
        <item x="923"/>
        <item x="472"/>
        <item x="802"/>
        <item x="924"/>
        <item x="475"/>
        <item x="804"/>
        <item x="925"/>
        <item x="476"/>
        <item x="806"/>
        <item x="926"/>
        <item x="478"/>
        <item x="808"/>
        <item x="927"/>
        <item x="479"/>
        <item x="809"/>
        <item x="928"/>
        <item x="481"/>
        <item x="811"/>
        <item x="929"/>
        <item x="483"/>
        <item x="813"/>
        <item x="930"/>
        <item x="484"/>
        <item x="814"/>
        <item x="931"/>
        <item x="487"/>
        <item x="816"/>
        <item x="932"/>
        <item x="488"/>
        <item x="818"/>
        <item x="933"/>
        <item x="489"/>
        <item x="820"/>
        <item x="934"/>
        <item x="491"/>
        <item x="821"/>
        <item x="935"/>
        <item x="493"/>
        <item x="823"/>
        <item x="936"/>
        <item x="495"/>
        <item x="825"/>
        <item x="937"/>
        <item x="496"/>
        <item x="826"/>
        <item x="938"/>
        <item x="498"/>
        <item x="828"/>
        <item x="939"/>
        <item x="500"/>
        <item x="830"/>
        <item x="940"/>
        <item x="501"/>
        <item x="832"/>
        <item x="941"/>
        <item x="503"/>
        <item x="833"/>
        <item x="942"/>
        <item x="505"/>
        <item x="835"/>
        <item x="943"/>
        <item x="506"/>
        <item x="837"/>
        <item x="944"/>
        <item x="508"/>
        <item x="838"/>
        <item x="945"/>
        <item x="510"/>
        <item x="840"/>
        <item x="946"/>
        <item x="512"/>
        <item x="842"/>
        <item x="947"/>
        <item x="513"/>
        <item x="844"/>
        <item x="948"/>
        <item x="514"/>
        <item x="845"/>
        <item x="949"/>
        <item x="517"/>
        <item x="847"/>
        <item x="950"/>
        <item x="518"/>
        <item x="849"/>
        <item x="951"/>
        <item x="520"/>
        <item x="850"/>
        <item x="952"/>
        <item x="522"/>
        <item x="852"/>
        <item x="953"/>
        <item x="523"/>
        <item x="854"/>
        <item x="954"/>
        <item x="525"/>
        <item x="856"/>
        <item x="955"/>
        <item x="526"/>
        <item x="857"/>
        <item x="956"/>
        <item x="529"/>
        <item x="859"/>
        <item x="957"/>
        <item x="530"/>
        <item x="861"/>
        <item x="958"/>
        <item x="531"/>
        <item x="862"/>
        <item x="959"/>
        <item x="534"/>
        <item x="864"/>
        <item x="960"/>
        <item x="535"/>
        <item x="866"/>
        <item x="961"/>
        <item x="537"/>
        <item x="868"/>
        <item x="962"/>
        <item x="538"/>
        <item x="869"/>
        <item x="963"/>
        <item x="540"/>
        <item x="871"/>
        <item x="964"/>
        <item x="542"/>
        <item x="873"/>
        <item x="965"/>
      </items>
    </pivotField>
    <pivotField showAll="0" defaultSubtotal="0">
      <items count="3">
        <item x="0"/>
        <item x="1"/>
        <item x="2"/>
      </items>
    </pivotField>
    <pivotField showAll="0" defaultSubtotal="0">
      <items count="2">
        <item x="0"/>
        <item x="1"/>
      </items>
    </pivotField>
    <pivotField showAll="0" defaultSubtotal="0">
      <items count="60">
        <item x="32"/>
        <item x="54"/>
        <item x="33"/>
        <item x="55"/>
        <item x="13"/>
        <item x="34"/>
        <item x="14"/>
        <item x="35"/>
        <item x="15"/>
        <item x="36"/>
        <item x="56"/>
        <item x="16"/>
        <item x="59"/>
        <item x="17"/>
        <item x="37"/>
        <item x="38"/>
        <item x="39"/>
        <item x="18"/>
        <item x="40"/>
        <item x="19"/>
        <item x="41"/>
        <item x="20"/>
        <item x="0"/>
        <item x="21"/>
        <item x="1"/>
        <item x="42"/>
        <item x="2"/>
        <item x="43"/>
        <item x="3"/>
        <item x="22"/>
        <item x="44"/>
        <item x="23"/>
        <item x="45"/>
        <item x="24"/>
        <item x="46"/>
        <item x="4"/>
        <item x="25"/>
        <item x="5"/>
        <item x="26"/>
        <item x="6"/>
        <item x="57"/>
        <item x="7"/>
        <item x="47"/>
        <item x="8"/>
        <item x="27"/>
        <item x="48"/>
        <item x="28"/>
        <item x="49"/>
        <item x="29"/>
        <item x="50"/>
        <item x="9"/>
        <item x="30"/>
        <item x="58"/>
        <item x="10"/>
        <item x="31"/>
        <item x="11"/>
        <item x="51"/>
        <item x="52"/>
        <item x="12"/>
        <item x="53"/>
      </items>
    </pivotField>
    <pivotField numFmtId="20" showAll="0" defaultSubtotal="0">
      <items count="1">
        <item x="0"/>
      </items>
    </pivotField>
    <pivotField showAll="0" defaultSubtotal="0">
      <items count="4">
        <item x="2"/>
        <item x="0"/>
        <item x="3"/>
        <item x="1"/>
      </items>
    </pivotField>
    <pivotField showAll="0" defaultSubtotal="0">
      <items count="9">
        <item x="0"/>
        <item x="1"/>
        <item x="4"/>
        <item x="2"/>
        <item x="5"/>
        <item x="6"/>
        <item x="7"/>
        <item x="8"/>
        <item x="3"/>
      </items>
    </pivotField>
    <pivotField showAll="0" defaultSubtotal="0">
      <items count="2">
        <item x="0"/>
        <item x="1"/>
      </items>
    </pivotField>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items count="1">
        <item x="0"/>
      </items>
    </pivotField>
    <pivotField showAll="0" defaultSubtotal="0">
      <items count="966">
        <item x="0"/>
        <item x="1"/>
        <item x="2"/>
        <item x="3"/>
        <item x="5"/>
        <item x="8"/>
        <item x="4"/>
        <item x="10"/>
        <item x="13"/>
        <item x="6"/>
        <item x="14"/>
        <item x="20"/>
        <item x="7"/>
        <item x="18"/>
        <item x="25"/>
        <item x="9"/>
        <item x="22"/>
        <item x="32"/>
        <item x="11"/>
        <item x="27"/>
        <item x="37"/>
        <item x="12"/>
        <item x="30"/>
        <item x="43"/>
        <item x="15"/>
        <item x="35"/>
        <item x="49"/>
        <item x="16"/>
        <item x="39"/>
        <item x="55"/>
        <item x="17"/>
        <item x="44"/>
        <item x="61"/>
        <item x="19"/>
        <item x="47"/>
        <item x="67"/>
        <item x="21"/>
        <item x="52"/>
        <item x="72"/>
        <item x="23"/>
        <item x="56"/>
        <item x="79"/>
        <item x="24"/>
        <item x="60"/>
        <item x="84"/>
        <item x="26"/>
        <item x="64"/>
        <item x="91"/>
        <item x="28"/>
        <item x="69"/>
        <item x="96"/>
        <item x="29"/>
        <item x="73"/>
        <item x="102"/>
        <item x="31"/>
        <item x="77"/>
        <item x="108"/>
        <item x="33"/>
        <item x="81"/>
        <item x="114"/>
        <item x="34"/>
        <item x="86"/>
        <item x="120"/>
        <item x="36"/>
        <item x="89"/>
        <item x="126"/>
        <item x="38"/>
        <item x="94"/>
        <item x="131"/>
        <item x="40"/>
        <item x="98"/>
        <item x="138"/>
        <item x="41"/>
        <item x="103"/>
        <item x="143"/>
        <item x="42"/>
        <item x="106"/>
        <item x="150"/>
        <item x="45"/>
        <item x="111"/>
        <item x="155"/>
        <item x="46"/>
        <item x="115"/>
        <item x="161"/>
        <item x="48"/>
        <item x="119"/>
        <item x="167"/>
        <item x="50"/>
        <item x="123"/>
        <item x="173"/>
        <item x="51"/>
        <item x="128"/>
        <item x="179"/>
        <item x="53"/>
        <item x="132"/>
        <item x="185"/>
        <item x="54"/>
        <item x="136"/>
        <item x="190"/>
        <item x="57"/>
        <item x="140"/>
        <item x="197"/>
        <item x="58"/>
        <item x="145"/>
        <item x="202"/>
        <item x="59"/>
        <item x="148"/>
        <item x="209"/>
        <item x="62"/>
        <item x="153"/>
        <item x="214"/>
        <item x="63"/>
        <item x="157"/>
        <item x="220"/>
        <item x="65"/>
        <item x="162"/>
        <item x="226"/>
        <item x="66"/>
        <item x="165"/>
        <item x="232"/>
        <item x="68"/>
        <item x="170"/>
        <item x="238"/>
        <item x="70"/>
        <item x="174"/>
        <item x="244"/>
        <item x="71"/>
        <item x="178"/>
        <item x="249"/>
        <item x="74"/>
        <item x="182"/>
        <item x="256"/>
        <item x="75"/>
        <item x="187"/>
        <item x="261"/>
        <item x="76"/>
        <item x="191"/>
        <item x="268"/>
        <item x="78"/>
        <item x="195"/>
        <item x="273"/>
        <item x="80"/>
        <item x="199"/>
        <item x="279"/>
        <item x="82"/>
        <item x="204"/>
        <item x="285"/>
        <item x="83"/>
        <item x="207"/>
        <item x="291"/>
        <item x="85"/>
        <item x="212"/>
        <item x="297"/>
        <item x="87"/>
        <item x="216"/>
        <item x="303"/>
        <item x="88"/>
        <item x="221"/>
        <item x="308"/>
        <item x="90"/>
        <item x="224"/>
        <item x="315"/>
        <item x="92"/>
        <item x="229"/>
        <item x="320"/>
        <item x="93"/>
        <item x="233"/>
        <item x="327"/>
        <item x="95"/>
        <item x="237"/>
        <item x="332"/>
        <item x="97"/>
        <item x="241"/>
        <item x="338"/>
        <item x="99"/>
        <item x="246"/>
        <item x="344"/>
        <item x="100"/>
        <item x="250"/>
        <item x="350"/>
        <item x="101"/>
        <item x="254"/>
        <item x="356"/>
        <item x="104"/>
        <item x="258"/>
        <item x="362"/>
        <item x="105"/>
        <item x="263"/>
        <item x="367"/>
        <item x="107"/>
        <item x="266"/>
        <item x="374"/>
        <item x="109"/>
        <item x="271"/>
        <item x="379"/>
        <item x="110"/>
        <item x="275"/>
        <item x="386"/>
        <item x="112"/>
        <item x="280"/>
        <item x="391"/>
        <item x="113"/>
        <item x="283"/>
        <item x="397"/>
        <item x="116"/>
        <item x="288"/>
        <item x="403"/>
        <item x="117"/>
        <item x="292"/>
        <item x="409"/>
        <item x="118"/>
        <item x="296"/>
        <item x="415"/>
        <item x="121"/>
        <item x="300"/>
        <item x="421"/>
        <item x="122"/>
        <item x="305"/>
        <item x="426"/>
        <item x="124"/>
        <item x="309"/>
        <item x="433"/>
        <item x="125"/>
        <item x="313"/>
        <item x="438"/>
        <item x="127"/>
        <item x="317"/>
        <item x="445"/>
        <item x="129"/>
        <item x="322"/>
        <item x="450"/>
        <item x="130"/>
        <item x="325"/>
        <item x="456"/>
        <item x="133"/>
        <item x="330"/>
        <item x="462"/>
        <item x="134"/>
        <item x="334"/>
        <item x="468"/>
        <item x="135"/>
        <item x="339"/>
        <item x="474"/>
        <item x="137"/>
        <item x="342"/>
        <item x="480"/>
        <item x="139"/>
        <item x="347"/>
        <item x="485"/>
        <item x="141"/>
        <item x="351"/>
        <item x="492"/>
        <item x="142"/>
        <item x="355"/>
        <item x="497"/>
        <item x="144"/>
        <item x="359"/>
        <item x="504"/>
        <item x="146"/>
        <item x="364"/>
        <item x="509"/>
        <item x="147"/>
        <item x="368"/>
        <item x="515"/>
        <item x="149"/>
        <item x="372"/>
        <item x="521"/>
        <item x="151"/>
        <item x="376"/>
        <item x="527"/>
        <item x="152"/>
        <item x="381"/>
        <item x="533"/>
        <item x="154"/>
        <item x="384"/>
        <item x="539"/>
        <item x="156"/>
        <item x="389"/>
        <item x="543"/>
        <item x="158"/>
        <item x="393"/>
        <item x="546"/>
        <item x="159"/>
        <item x="398"/>
        <item x="548"/>
        <item x="160"/>
        <item x="401"/>
        <item x="551"/>
        <item x="163"/>
        <item x="406"/>
        <item x="553"/>
        <item x="164"/>
        <item x="410"/>
        <item x="555"/>
        <item x="166"/>
        <item x="414"/>
        <item x="558"/>
        <item x="168"/>
        <item x="418"/>
        <item x="560"/>
        <item x="169"/>
        <item x="423"/>
        <item x="563"/>
        <item x="171"/>
        <item x="427"/>
        <item x="565"/>
        <item x="172"/>
        <item x="431"/>
        <item x="567"/>
        <item x="175"/>
        <item x="435"/>
        <item x="570"/>
        <item x="176"/>
        <item x="440"/>
        <item x="572"/>
        <item x="177"/>
        <item x="443"/>
        <item x="575"/>
        <item x="180"/>
        <item x="448"/>
        <item x="577"/>
        <item x="181"/>
        <item x="452"/>
        <item x="579"/>
        <item x="183"/>
        <item x="457"/>
        <item x="582"/>
        <item x="184"/>
        <item x="460"/>
        <item x="584"/>
        <item x="186"/>
        <item x="465"/>
        <item x="587"/>
        <item x="188"/>
        <item x="469"/>
        <item x="589"/>
        <item x="189"/>
        <item x="473"/>
        <item x="591"/>
        <item x="192"/>
        <item x="477"/>
        <item x="594"/>
        <item x="193"/>
        <item x="482"/>
        <item x="596"/>
        <item x="194"/>
        <item x="486"/>
        <item x="599"/>
        <item x="196"/>
        <item x="490"/>
        <item x="601"/>
        <item x="198"/>
        <item x="494"/>
        <item x="603"/>
        <item x="200"/>
        <item x="499"/>
        <item x="606"/>
        <item x="201"/>
        <item x="502"/>
        <item x="608"/>
        <item x="203"/>
        <item x="507"/>
        <item x="611"/>
        <item x="205"/>
        <item x="511"/>
        <item x="613"/>
        <item x="206"/>
        <item x="516"/>
        <item x="615"/>
        <item x="208"/>
        <item x="519"/>
        <item x="618"/>
        <item x="210"/>
        <item x="524"/>
        <item x="620"/>
        <item x="211"/>
        <item x="528"/>
        <item x="623"/>
        <item x="213"/>
        <item x="532"/>
        <item x="625"/>
        <item x="215"/>
        <item x="536"/>
        <item x="627"/>
        <item x="217"/>
        <item x="541"/>
        <item x="630"/>
        <item x="218"/>
        <item x="544"/>
        <item x="632"/>
        <item x="219"/>
        <item x="545"/>
        <item x="635"/>
        <item x="222"/>
        <item x="547"/>
        <item x="637"/>
        <item x="223"/>
        <item x="549"/>
        <item x="639"/>
        <item x="225"/>
        <item x="550"/>
        <item x="642"/>
        <item x="227"/>
        <item x="552"/>
        <item x="644"/>
        <item x="228"/>
        <item x="554"/>
        <item x="647"/>
        <item x="230"/>
        <item x="556"/>
        <item x="649"/>
        <item x="231"/>
        <item x="557"/>
        <item x="651"/>
        <item x="234"/>
        <item x="559"/>
        <item x="654"/>
        <item x="235"/>
        <item x="561"/>
        <item x="656"/>
        <item x="236"/>
        <item x="562"/>
        <item x="659"/>
        <item x="239"/>
        <item x="564"/>
        <item x="661"/>
        <item x="240"/>
        <item x="566"/>
        <item x="663"/>
        <item x="242"/>
        <item x="568"/>
        <item x="666"/>
        <item x="243"/>
        <item x="569"/>
        <item x="668"/>
        <item x="245"/>
        <item x="571"/>
        <item x="671"/>
        <item x="247"/>
        <item x="573"/>
        <item x="673"/>
        <item x="248"/>
        <item x="574"/>
        <item x="675"/>
        <item x="251"/>
        <item x="576"/>
        <item x="678"/>
        <item x="252"/>
        <item x="578"/>
        <item x="680"/>
        <item x="253"/>
        <item x="580"/>
        <item x="683"/>
        <item x="255"/>
        <item x="581"/>
        <item x="685"/>
        <item x="257"/>
        <item x="583"/>
        <item x="687"/>
        <item x="259"/>
        <item x="585"/>
        <item x="690"/>
        <item x="260"/>
        <item x="586"/>
        <item x="692"/>
        <item x="262"/>
        <item x="588"/>
        <item x="695"/>
        <item x="264"/>
        <item x="590"/>
        <item x="697"/>
        <item x="265"/>
        <item x="592"/>
        <item x="699"/>
        <item x="267"/>
        <item x="593"/>
        <item x="702"/>
        <item x="269"/>
        <item x="595"/>
        <item x="704"/>
        <item x="270"/>
        <item x="597"/>
        <item x="707"/>
        <item x="272"/>
        <item x="598"/>
        <item x="709"/>
        <item x="274"/>
        <item x="600"/>
        <item x="711"/>
        <item x="276"/>
        <item x="602"/>
        <item x="714"/>
        <item x="277"/>
        <item x="604"/>
        <item x="716"/>
        <item x="278"/>
        <item x="605"/>
        <item x="719"/>
        <item x="281"/>
        <item x="607"/>
        <item x="721"/>
        <item x="282"/>
        <item x="609"/>
        <item x="723"/>
        <item x="284"/>
        <item x="610"/>
        <item x="726"/>
        <item x="286"/>
        <item x="612"/>
        <item x="728"/>
        <item x="287"/>
        <item x="614"/>
        <item x="731"/>
        <item x="289"/>
        <item x="616"/>
        <item x="733"/>
        <item x="290"/>
        <item x="617"/>
        <item x="735"/>
        <item x="293"/>
        <item x="619"/>
        <item x="738"/>
        <item x="294"/>
        <item x="621"/>
        <item x="740"/>
        <item x="295"/>
        <item x="622"/>
        <item x="743"/>
        <item x="298"/>
        <item x="624"/>
        <item x="745"/>
        <item x="299"/>
        <item x="626"/>
        <item x="747"/>
        <item x="301"/>
        <item x="628"/>
        <item x="750"/>
        <item x="302"/>
        <item x="629"/>
        <item x="752"/>
        <item x="304"/>
        <item x="631"/>
        <item x="755"/>
        <item x="306"/>
        <item x="633"/>
        <item x="757"/>
        <item x="307"/>
        <item x="634"/>
        <item x="759"/>
        <item x="310"/>
        <item x="636"/>
        <item x="762"/>
        <item x="311"/>
        <item x="638"/>
        <item x="764"/>
        <item x="312"/>
        <item x="640"/>
        <item x="767"/>
        <item x="314"/>
        <item x="641"/>
        <item x="769"/>
        <item x="316"/>
        <item x="643"/>
        <item x="771"/>
        <item x="318"/>
        <item x="645"/>
        <item x="774"/>
        <item x="319"/>
        <item x="646"/>
        <item x="776"/>
        <item x="321"/>
        <item x="648"/>
        <item x="779"/>
        <item x="323"/>
        <item x="650"/>
        <item x="781"/>
        <item x="324"/>
        <item x="652"/>
        <item x="783"/>
        <item x="326"/>
        <item x="653"/>
        <item x="786"/>
        <item x="328"/>
        <item x="655"/>
        <item x="788"/>
        <item x="329"/>
        <item x="657"/>
        <item x="791"/>
        <item x="331"/>
        <item x="658"/>
        <item x="793"/>
        <item x="333"/>
        <item x="660"/>
        <item x="795"/>
        <item x="335"/>
        <item x="662"/>
        <item x="798"/>
        <item x="336"/>
        <item x="664"/>
        <item x="800"/>
        <item x="337"/>
        <item x="665"/>
        <item x="803"/>
        <item x="340"/>
        <item x="667"/>
        <item x="805"/>
        <item x="341"/>
        <item x="669"/>
        <item x="807"/>
        <item x="343"/>
        <item x="670"/>
        <item x="810"/>
        <item x="345"/>
        <item x="672"/>
        <item x="812"/>
        <item x="346"/>
        <item x="674"/>
        <item x="815"/>
        <item x="348"/>
        <item x="676"/>
        <item x="817"/>
        <item x="349"/>
        <item x="677"/>
        <item x="819"/>
        <item x="352"/>
        <item x="679"/>
        <item x="822"/>
        <item x="353"/>
        <item x="681"/>
        <item x="824"/>
        <item x="354"/>
        <item x="682"/>
        <item x="827"/>
        <item x="357"/>
        <item x="684"/>
        <item x="829"/>
        <item x="358"/>
        <item x="686"/>
        <item x="831"/>
        <item x="360"/>
        <item x="688"/>
        <item x="834"/>
        <item x="361"/>
        <item x="689"/>
        <item x="836"/>
        <item x="363"/>
        <item x="691"/>
        <item x="839"/>
        <item x="365"/>
        <item x="693"/>
        <item x="841"/>
        <item x="366"/>
        <item x="694"/>
        <item x="843"/>
        <item x="369"/>
        <item x="696"/>
        <item x="846"/>
        <item x="370"/>
        <item x="698"/>
        <item x="848"/>
        <item x="371"/>
        <item x="700"/>
        <item x="851"/>
        <item x="373"/>
        <item x="701"/>
        <item x="853"/>
        <item x="375"/>
        <item x="703"/>
        <item x="855"/>
        <item x="377"/>
        <item x="705"/>
        <item x="858"/>
        <item x="378"/>
        <item x="706"/>
        <item x="860"/>
        <item x="380"/>
        <item x="708"/>
        <item x="863"/>
        <item x="382"/>
        <item x="710"/>
        <item x="865"/>
        <item x="383"/>
        <item x="712"/>
        <item x="867"/>
        <item x="385"/>
        <item x="713"/>
        <item x="870"/>
        <item x="387"/>
        <item x="715"/>
        <item x="872"/>
        <item x="388"/>
        <item x="717"/>
        <item x="874"/>
        <item x="390"/>
        <item x="718"/>
        <item x="875"/>
        <item x="392"/>
        <item x="720"/>
        <item x="876"/>
        <item x="394"/>
        <item x="722"/>
        <item x="877"/>
        <item x="395"/>
        <item x="724"/>
        <item x="878"/>
        <item x="396"/>
        <item x="725"/>
        <item x="879"/>
        <item x="399"/>
        <item x="727"/>
        <item x="880"/>
        <item x="400"/>
        <item x="729"/>
        <item x="881"/>
        <item x="402"/>
        <item x="730"/>
        <item x="882"/>
        <item x="404"/>
        <item x="732"/>
        <item x="883"/>
        <item x="405"/>
        <item x="734"/>
        <item x="884"/>
        <item x="407"/>
        <item x="736"/>
        <item x="885"/>
        <item x="408"/>
        <item x="737"/>
        <item x="886"/>
        <item x="411"/>
        <item x="739"/>
        <item x="887"/>
        <item x="412"/>
        <item x="741"/>
        <item x="888"/>
        <item x="413"/>
        <item x="742"/>
        <item x="889"/>
        <item x="416"/>
        <item x="744"/>
        <item x="890"/>
        <item x="417"/>
        <item x="746"/>
        <item x="891"/>
        <item x="419"/>
        <item x="748"/>
        <item x="892"/>
        <item x="420"/>
        <item x="749"/>
        <item x="893"/>
        <item x="422"/>
        <item x="751"/>
        <item x="894"/>
        <item x="424"/>
        <item x="753"/>
        <item x="895"/>
        <item x="425"/>
        <item x="754"/>
        <item x="896"/>
        <item x="428"/>
        <item x="756"/>
        <item x="897"/>
        <item x="429"/>
        <item x="758"/>
        <item x="898"/>
        <item x="430"/>
        <item x="760"/>
        <item x="899"/>
        <item x="432"/>
        <item x="761"/>
        <item x="900"/>
        <item x="434"/>
        <item x="763"/>
        <item x="901"/>
        <item x="436"/>
        <item x="765"/>
        <item x="902"/>
        <item x="437"/>
        <item x="766"/>
        <item x="903"/>
        <item x="439"/>
        <item x="768"/>
        <item x="904"/>
        <item x="441"/>
        <item x="770"/>
        <item x="905"/>
        <item x="442"/>
        <item x="772"/>
        <item x="906"/>
        <item x="444"/>
        <item x="773"/>
        <item x="907"/>
        <item x="446"/>
        <item x="775"/>
        <item x="908"/>
        <item x="447"/>
        <item x="777"/>
        <item x="909"/>
        <item x="449"/>
        <item x="778"/>
        <item x="910"/>
        <item x="451"/>
        <item x="780"/>
        <item x="911"/>
        <item x="453"/>
        <item x="782"/>
        <item x="912"/>
        <item x="454"/>
        <item x="784"/>
        <item x="913"/>
        <item x="455"/>
        <item x="785"/>
        <item x="914"/>
        <item x="458"/>
        <item x="787"/>
        <item x="915"/>
        <item x="459"/>
        <item x="789"/>
        <item x="916"/>
        <item x="461"/>
        <item x="790"/>
        <item x="917"/>
        <item x="463"/>
        <item x="792"/>
        <item x="918"/>
        <item x="464"/>
        <item x="794"/>
        <item x="919"/>
        <item x="466"/>
        <item x="796"/>
        <item x="920"/>
        <item x="467"/>
        <item x="797"/>
        <item x="921"/>
        <item x="470"/>
        <item x="799"/>
        <item x="922"/>
        <item x="471"/>
        <item x="801"/>
        <item x="923"/>
        <item x="472"/>
        <item x="802"/>
        <item x="924"/>
        <item x="475"/>
        <item x="804"/>
        <item x="925"/>
        <item x="476"/>
        <item x="806"/>
        <item x="926"/>
        <item x="478"/>
        <item x="808"/>
        <item x="927"/>
        <item x="479"/>
        <item x="809"/>
        <item x="928"/>
        <item x="481"/>
        <item x="811"/>
        <item x="929"/>
        <item x="483"/>
        <item x="813"/>
        <item x="930"/>
        <item x="484"/>
        <item x="814"/>
        <item x="931"/>
        <item x="487"/>
        <item x="816"/>
        <item x="932"/>
        <item x="488"/>
        <item x="818"/>
        <item x="933"/>
        <item x="489"/>
        <item x="820"/>
        <item x="934"/>
        <item x="491"/>
        <item x="821"/>
        <item x="935"/>
        <item x="493"/>
        <item x="823"/>
        <item x="936"/>
        <item x="495"/>
        <item x="825"/>
        <item x="937"/>
        <item x="496"/>
        <item x="826"/>
        <item x="938"/>
        <item x="498"/>
        <item x="828"/>
        <item x="939"/>
        <item x="500"/>
        <item x="830"/>
        <item x="940"/>
        <item x="501"/>
        <item x="832"/>
        <item x="941"/>
        <item x="503"/>
        <item x="833"/>
        <item x="942"/>
        <item x="505"/>
        <item x="835"/>
        <item x="943"/>
        <item x="506"/>
        <item x="837"/>
        <item x="944"/>
        <item x="508"/>
        <item x="838"/>
        <item x="945"/>
        <item x="510"/>
        <item x="840"/>
        <item x="946"/>
        <item x="512"/>
        <item x="842"/>
        <item x="947"/>
        <item x="513"/>
        <item x="844"/>
        <item x="948"/>
        <item x="514"/>
        <item x="845"/>
        <item x="949"/>
        <item x="517"/>
        <item x="847"/>
        <item x="950"/>
        <item x="518"/>
        <item x="849"/>
        <item x="951"/>
        <item x="520"/>
        <item x="850"/>
        <item x="952"/>
        <item x="522"/>
        <item x="852"/>
        <item x="953"/>
        <item x="523"/>
        <item x="854"/>
        <item x="954"/>
        <item x="525"/>
        <item x="856"/>
        <item x="955"/>
        <item x="526"/>
        <item x="857"/>
        <item x="956"/>
        <item x="529"/>
        <item x="859"/>
        <item x="957"/>
        <item x="530"/>
        <item x="861"/>
        <item x="958"/>
        <item x="531"/>
        <item x="862"/>
        <item x="959"/>
        <item x="534"/>
        <item x="864"/>
        <item x="960"/>
        <item x="535"/>
        <item x="866"/>
        <item x="961"/>
        <item x="537"/>
        <item x="868"/>
        <item x="962"/>
        <item x="538"/>
        <item x="869"/>
        <item x="963"/>
        <item x="540"/>
        <item x="871"/>
        <item x="964"/>
        <item x="542"/>
        <item x="873"/>
        <item x="965"/>
      </items>
    </pivotField>
    <pivotField showAll="0" defaultSubtotal="0"/>
    <pivotField numFmtId="1" showAll="0" defaultSubtotal="0"/>
    <pivotField showAll="0" defaultSubtotal="0">
      <items count="2">
        <item x="0"/>
        <item x="1"/>
      </items>
    </pivotField>
    <pivotField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items count="966">
        <item x="2"/>
        <item x="1"/>
        <item x="4"/>
        <item x="6"/>
        <item x="9"/>
        <item x="7"/>
        <item x="15"/>
        <item x="8"/>
        <item x="18"/>
        <item x="11"/>
        <item x="13"/>
        <item x="27"/>
        <item x="24"/>
        <item x="19"/>
        <item x="36"/>
        <item x="14"/>
        <item x="25"/>
        <item x="33"/>
        <item x="45"/>
        <item x="23"/>
        <item x="17"/>
        <item x="54"/>
        <item x="42"/>
        <item x="26"/>
        <item x="63"/>
        <item x="28"/>
        <item x="66"/>
        <item x="31"/>
        <item x="32"/>
        <item x="46"/>
        <item x="34"/>
        <item x="49"/>
        <item x="60"/>
        <item x="38"/>
        <item x="90"/>
        <item x="29"/>
        <item x="93"/>
        <item x="69"/>
        <item x="99"/>
        <item x="102"/>
        <item x="72"/>
        <item x="47"/>
        <item x="78"/>
        <item x="111"/>
        <item x="70"/>
        <item x="0"/>
        <item x="81"/>
        <item x="3"/>
        <item x="53"/>
        <item x="5"/>
        <item x="12"/>
        <item x="52"/>
        <item x="76"/>
        <item x="10"/>
        <item x="21"/>
        <item x="129"/>
        <item x="16"/>
        <item x="55"/>
        <item x="30"/>
        <item x="59"/>
        <item x="22"/>
        <item x="39"/>
        <item x="58"/>
        <item x="138"/>
        <item x="20"/>
        <item x="48"/>
        <item x="62"/>
        <item x="51"/>
        <item x="44"/>
        <item x="57"/>
        <item x="147"/>
        <item x="37"/>
        <item x="40"/>
        <item x="105"/>
        <item x="91"/>
        <item x="43"/>
        <item x="75"/>
        <item x="94"/>
        <item x="35"/>
        <item x="108"/>
        <item x="84"/>
        <item x="97"/>
        <item x="87"/>
        <item x="41"/>
        <item x="50"/>
        <item x="165"/>
        <item x="96"/>
        <item x="61"/>
        <item x="74"/>
        <item x="64"/>
        <item x="117"/>
        <item x="67"/>
        <item x="174"/>
        <item x="114"/>
        <item x="120"/>
        <item x="73"/>
        <item x="177"/>
        <item x="123"/>
        <item x="56"/>
        <item x="183"/>
        <item x="126"/>
        <item x="132"/>
        <item x="82"/>
        <item x="186"/>
        <item x="141"/>
        <item x="79"/>
        <item x="88"/>
        <item x="115"/>
        <item x="150"/>
        <item x="68"/>
        <item x="118"/>
        <item x="135"/>
        <item x="159"/>
        <item x="71"/>
        <item x="121"/>
        <item x="168"/>
        <item x="85"/>
        <item x="171"/>
        <item x="89"/>
        <item x="77"/>
        <item x="109"/>
        <item x="210"/>
        <item x="144"/>
        <item x="112"/>
        <item x="83"/>
        <item x="213"/>
        <item x="195"/>
        <item x="65"/>
        <item x="198"/>
        <item x="95"/>
        <item x="204"/>
        <item x="207"/>
        <item x="222"/>
        <item x="153"/>
        <item x="92"/>
        <item x="216"/>
        <item x="136"/>
        <item x="133"/>
        <item x="156"/>
        <item x="98"/>
        <item x="231"/>
        <item x="139"/>
        <item x="234"/>
        <item x="142"/>
        <item x="162"/>
        <item x="104"/>
        <item x="240"/>
        <item x="243"/>
        <item x="107"/>
        <item x="100"/>
        <item x="148"/>
        <item x="252"/>
        <item x="154"/>
        <item x="249"/>
        <item x="157"/>
        <item x="103"/>
        <item x="160"/>
        <item x="110"/>
        <item x="270"/>
        <item x="119"/>
        <item x="106"/>
        <item x="258"/>
        <item x="279"/>
        <item x="282"/>
        <item x="261"/>
        <item x="288"/>
        <item x="180"/>
        <item x="291"/>
        <item x="267"/>
        <item x="178"/>
        <item x="181"/>
        <item x="80"/>
        <item x="163"/>
        <item x="184"/>
        <item x="134"/>
        <item x="166"/>
        <item x="315"/>
        <item x="189"/>
        <item x="318"/>
        <item x="169"/>
        <item x="140"/>
        <item x="327"/>
        <item x="192"/>
        <item x="285"/>
        <item x="199"/>
        <item x="336"/>
        <item x="125"/>
        <item x="205"/>
        <item x="86"/>
        <item x="345"/>
        <item x="294"/>
        <item x="211"/>
        <item x="354"/>
        <item x="201"/>
        <item x="297"/>
        <item x="155"/>
        <item x="363"/>
        <item x="131"/>
        <item x="366"/>
        <item x="124"/>
        <item x="372"/>
        <item x="306"/>
        <item x="226"/>
        <item x="229"/>
        <item x="127"/>
        <item x="187"/>
        <item x="232"/>
        <item x="390"/>
        <item x="190"/>
        <item x="170"/>
        <item x="130"/>
        <item x="399"/>
        <item x="193"/>
        <item x="402"/>
        <item x="176"/>
        <item x="219"/>
        <item x="324"/>
        <item x="411"/>
        <item x="250"/>
        <item x="330"/>
        <item x="253"/>
        <item x="225"/>
        <item x="256"/>
        <item x="333"/>
        <item x="429"/>
        <item x="435"/>
        <item x="228"/>
        <item x="146"/>
        <item x="438"/>
        <item x="191"/>
        <item x="342"/>
        <item x="447"/>
        <item x="101"/>
        <item x="271"/>
        <item x="208"/>
        <item x="456"/>
        <item x="277"/>
        <item x="237"/>
        <item x="351"/>
        <item x="465"/>
        <item x="203"/>
        <item x="214"/>
        <item x="474"/>
        <item x="145"/>
        <item x="206"/>
        <item x="360"/>
        <item x="483"/>
        <item x="486"/>
        <item x="246"/>
        <item x="158"/>
        <item x="212"/>
        <item x="298"/>
        <item x="369"/>
        <item x="301"/>
        <item x="151"/>
        <item x="218"/>
        <item x="161"/>
        <item x="510"/>
        <item x="513"/>
        <item x="255"/>
        <item x="378"/>
        <item x="519"/>
        <item x="522"/>
        <item x="381"/>
        <item x="227"/>
        <item x="113"/>
        <item x="531"/>
        <item x="167"/>
        <item x="322"/>
        <item x="233"/>
        <item x="264"/>
        <item x="235"/>
        <item x="328"/>
        <item x="549"/>
        <item x="238"/>
        <item x="239"/>
        <item x="116"/>
        <item x="558"/>
        <item x="173"/>
        <item x="242"/>
        <item x="567"/>
        <item x="273"/>
        <item x="405"/>
        <item x="343"/>
        <item x="346"/>
        <item x="408"/>
        <item x="349"/>
        <item x="276"/>
        <item x="585"/>
        <item x="414"/>
        <item x="254"/>
        <item x="594"/>
        <item x="122"/>
        <item x="417"/>
        <item x="597"/>
        <item x="603"/>
        <item x="182"/>
        <item x="606"/>
        <item x="172"/>
        <item x="367"/>
        <item x="426"/>
        <item x="370"/>
        <item x="373"/>
        <item x="175"/>
        <item x="259"/>
        <item x="269"/>
        <item x="630"/>
        <item x="188"/>
        <item x="633"/>
        <item x="128"/>
        <item x="275"/>
        <item x="265"/>
        <item x="642"/>
        <item x="388"/>
        <item x="300"/>
        <item x="444"/>
        <item x="651"/>
        <item x="394"/>
        <item x="194"/>
        <item x="660"/>
        <item x="303"/>
        <item x="400"/>
        <item x="453"/>
        <item x="669"/>
        <item x="290"/>
        <item x="309"/>
        <item x="197"/>
        <item x="678"/>
        <item x="681"/>
        <item x="462"/>
        <item x="687"/>
        <item x="312"/>
        <item x="415"/>
        <item x="280"/>
        <item x="418"/>
        <item x="421"/>
        <item x="137"/>
        <item x="283"/>
        <item x="705"/>
        <item x="305"/>
        <item x="286"/>
        <item x="714"/>
        <item x="321"/>
        <item x="717"/>
        <item x="480"/>
        <item x="311"/>
        <item x="726"/>
        <item x="196"/>
        <item x="209"/>
        <item x="439"/>
        <item x="442"/>
        <item x="489"/>
        <item x="445"/>
        <item x="143"/>
        <item x="744"/>
        <item x="492"/>
        <item x="750"/>
        <item x="753"/>
        <item x="202"/>
        <item x="498"/>
        <item x="326"/>
        <item x="762"/>
        <item x="501"/>
        <item x="460"/>
        <item x="339"/>
        <item x="771"/>
        <item x="304"/>
        <item x="466"/>
        <item x="780"/>
        <item x="149"/>
        <item x="307"/>
        <item x="338"/>
        <item x="789"/>
        <item x="310"/>
        <item x="341"/>
        <item x="348"/>
        <item x="798"/>
        <item x="224"/>
        <item x="801"/>
        <item x="347"/>
        <item x="152"/>
        <item x="525"/>
        <item x="487"/>
        <item x="490"/>
        <item x="528"/>
        <item x="353"/>
        <item x="357"/>
        <item x="825"/>
        <item x="230"/>
        <item x="828"/>
        <item x="834"/>
        <item x="217"/>
        <item x="537"/>
        <item x="837"/>
        <item x="362"/>
        <item x="325"/>
        <item x="846"/>
        <item x="220"/>
        <item x="511"/>
        <item x="546"/>
        <item x="368"/>
        <item x="517"/>
        <item x="223"/>
        <item x="331"/>
        <item x="864"/>
        <item x="374"/>
        <item x="555"/>
        <item x="873"/>
        <item x="375"/>
        <item x="377"/>
        <item x="337"/>
        <item x="882"/>
        <item x="532"/>
        <item x="164"/>
        <item x="564"/>
        <item x="535"/>
        <item x="538"/>
        <item x="245"/>
        <item x="900"/>
        <item x="384"/>
        <item x="389"/>
        <item x="573"/>
        <item x="909"/>
        <item x="912"/>
        <item x="387"/>
        <item x="576"/>
        <item x="918"/>
        <item x="921"/>
        <item x="582"/>
        <item x="556"/>
        <item x="393"/>
        <item x="559"/>
        <item x="352"/>
        <item x="562"/>
        <item x="404"/>
        <item x="396"/>
        <item x="355"/>
        <item x="945"/>
        <item x="948"/>
        <item x="358"/>
        <item x="410"/>
        <item x="241"/>
        <item x="957"/>
        <item x="600"/>
        <item x="577"/>
        <item x="416"/>
        <item x="244"/>
        <item x="260"/>
        <item x="586"/>
        <item x="592"/>
        <item x="609"/>
        <item x="428"/>
        <item x="247"/>
        <item x="431"/>
        <item x="612"/>
        <item x="607"/>
        <item x="613"/>
        <item x="179"/>
        <item x="266"/>
        <item x="443"/>
        <item x="446"/>
        <item x="621"/>
        <item x="628"/>
        <item x="420"/>
        <item x="634"/>
        <item x="376"/>
        <item x="458"/>
        <item x="461"/>
        <item x="423"/>
        <item x="379"/>
        <item x="649"/>
        <item x="655"/>
        <item x="382"/>
        <item x="473"/>
        <item x="185"/>
        <item x="476"/>
        <item x="639"/>
        <item x="670"/>
        <item x="676"/>
        <item x="432"/>
        <item x="645"/>
        <item x="488"/>
        <item x="491"/>
        <item x="648"/>
        <item x="691"/>
        <item x="262"/>
        <item x="697"/>
        <item x="281"/>
        <item x="503"/>
        <item x="506"/>
        <item x="441"/>
        <item x="657"/>
        <item x="712"/>
        <item x="718"/>
        <item x="397"/>
        <item x="518"/>
        <item x="268"/>
        <item x="521"/>
        <item x="666"/>
        <item x="733"/>
        <item x="739"/>
        <item x="450"/>
        <item x="403"/>
        <item x="533"/>
        <item x="536"/>
        <item x="675"/>
        <item x="754"/>
        <item x="274"/>
        <item x="760"/>
        <item x="293"/>
        <item x="548"/>
        <item x="551"/>
        <item x="459"/>
        <item x="684"/>
        <item x="775"/>
        <item x="781"/>
        <item x="296"/>
        <item x="563"/>
        <item x="200"/>
        <item x="566"/>
        <item x="693"/>
        <item x="796"/>
        <item x="802"/>
        <item x="468"/>
        <item x="696"/>
        <item x="578"/>
        <item x="581"/>
        <item x="302"/>
        <item x="817"/>
        <item x="471"/>
        <item x="823"/>
        <item x="424"/>
        <item x="593"/>
        <item x="596"/>
        <item x="477"/>
        <item x="427"/>
        <item x="838"/>
        <item x="844"/>
        <item x="308"/>
        <item x="608"/>
        <item x="289"/>
        <item x="611"/>
        <item x="720"/>
        <item x="859"/>
        <item x="865"/>
        <item x="292"/>
        <item x="723"/>
        <item x="623"/>
        <item x="626"/>
        <item x="729"/>
        <item x="880"/>
        <item x="295"/>
        <item x="886"/>
        <item x="732"/>
        <item x="638"/>
        <item x="641"/>
        <item x="495"/>
        <item x="317"/>
        <item x="901"/>
        <item x="907"/>
        <item x="741"/>
        <item x="653"/>
        <item x="215"/>
        <item x="656"/>
        <item x="448"/>
        <item x="922"/>
        <item x="928"/>
        <item x="504"/>
        <item x="323"/>
        <item x="668"/>
        <item x="671"/>
        <item x="454"/>
        <item x="943"/>
        <item x="507"/>
        <item x="949"/>
        <item x="759"/>
        <item x="683"/>
        <item x="686"/>
        <item x="221"/>
        <item x="329"/>
        <item x="964"/>
        <item x="698"/>
        <item x="768"/>
        <item x="707"/>
        <item x="516"/>
        <item x="716"/>
        <item x="332"/>
        <item x="725"/>
        <item x="734"/>
        <item x="313"/>
        <item x="777"/>
        <item x="743"/>
        <item x="752"/>
        <item x="469"/>
        <item x="761"/>
        <item x="316"/>
        <item x="770"/>
        <item x="472"/>
        <item x="779"/>
        <item x="788"/>
        <item x="319"/>
        <item x="475"/>
        <item x="797"/>
        <item x="806"/>
        <item x="795"/>
        <item x="815"/>
        <item x="534"/>
        <item x="824"/>
        <item x="344"/>
        <item x="833"/>
        <item x="842"/>
        <item x="540"/>
        <item x="804"/>
        <item x="851"/>
        <item x="860"/>
        <item x="807"/>
        <item x="869"/>
        <item x="543"/>
        <item x="878"/>
        <item x="813"/>
        <item x="887"/>
        <item x="896"/>
        <item x="236"/>
        <item x="816"/>
        <item x="905"/>
        <item x="914"/>
        <item x="493"/>
        <item x="923"/>
        <item x="552"/>
        <item x="932"/>
        <item x="496"/>
        <item x="941"/>
        <item x="950"/>
        <item x="334"/>
        <item x="499"/>
        <item x="959"/>
        <item x="359"/>
        <item x="561"/>
        <item x="840"/>
        <item x="340"/>
        <item x="843"/>
        <item x="365"/>
        <item x="570"/>
        <item x="852"/>
        <item x="248"/>
        <item x="514"/>
        <item x="861"/>
        <item x="579"/>
        <item x="520"/>
        <item x="251"/>
        <item x="870"/>
        <item x="526"/>
        <item x="588"/>
        <item x="879"/>
        <item x="591"/>
        <item x="380"/>
        <item x="888"/>
        <item x="257"/>
        <item x="891"/>
        <item x="361"/>
        <item x="897"/>
        <item x="541"/>
        <item x="364"/>
        <item x="544"/>
        <item x="263"/>
        <item x="547"/>
        <item x="915"/>
        <item x="615"/>
        <item x="395"/>
        <item x="618"/>
        <item x="924"/>
        <item x="927"/>
        <item x="624"/>
        <item x="401"/>
        <item x="627"/>
        <item x="936"/>
        <item x="565"/>
        <item x="272"/>
        <item x="568"/>
        <item x="636"/>
        <item x="571"/>
        <item x="954"/>
        <item x="385"/>
        <item x="960"/>
        <item x="278"/>
        <item x="963"/>
        <item x="583"/>
        <item x="391"/>
        <item x="589"/>
        <item x="654"/>
        <item x="425"/>
        <item x="598"/>
        <item x="284"/>
        <item x="604"/>
        <item x="663"/>
        <item x="610"/>
        <item x="440"/>
        <item x="287"/>
        <item x="619"/>
        <item x="672"/>
        <item x="625"/>
        <item x="631"/>
        <item x="406"/>
        <item x="455"/>
        <item x="409"/>
        <item x="640"/>
        <item x="646"/>
        <item x="412"/>
        <item x="652"/>
        <item x="690"/>
        <item x="470"/>
        <item x="661"/>
        <item x="299"/>
        <item x="667"/>
        <item x="699"/>
        <item x="673"/>
        <item x="485"/>
        <item x="702"/>
        <item x="682"/>
        <item x="708"/>
        <item x="688"/>
        <item x="694"/>
        <item x="711"/>
        <item x="500"/>
        <item x="430"/>
        <item x="703"/>
        <item x="709"/>
        <item x="433"/>
        <item x="715"/>
        <item x="436"/>
        <item x="515"/>
        <item x="724"/>
        <item x="314"/>
        <item x="730"/>
        <item x="735"/>
        <item x="736"/>
        <item x="530"/>
        <item x="738"/>
        <item x="745"/>
        <item x="320"/>
        <item x="751"/>
        <item x="757"/>
        <item x="747"/>
        <item x="545"/>
        <item x="451"/>
        <item x="766"/>
        <item x="772"/>
        <item x="756"/>
        <item x="778"/>
        <item x="457"/>
        <item x="560"/>
        <item x="787"/>
        <item x="765"/>
        <item x="793"/>
        <item x="463"/>
        <item x="799"/>
        <item x="575"/>
        <item x="774"/>
        <item x="808"/>
        <item x="335"/>
        <item x="814"/>
        <item x="820"/>
        <item x="783"/>
        <item x="590"/>
        <item x="786"/>
        <item x="829"/>
        <item x="835"/>
        <item x="792"/>
        <item x="841"/>
        <item x="478"/>
        <item x="605"/>
        <item x="850"/>
        <item x="481"/>
        <item x="856"/>
        <item x="484"/>
        <item x="862"/>
        <item x="620"/>
        <item x="810"/>
        <item x="871"/>
        <item x="350"/>
        <item x="877"/>
        <item x="883"/>
        <item x="819"/>
        <item x="635"/>
        <item x="822"/>
        <item x="892"/>
        <item x="898"/>
        <item x="356"/>
        <item x="904"/>
        <item x="831"/>
        <item x="650"/>
        <item x="913"/>
        <item x="502"/>
        <item x="919"/>
        <item x="505"/>
        <item x="925"/>
        <item x="665"/>
        <item x="508"/>
        <item x="934"/>
        <item x="849"/>
        <item x="940"/>
        <item x="946"/>
        <item x="855"/>
        <item x="680"/>
        <item x="858"/>
        <item x="955"/>
        <item x="961"/>
        <item x="371"/>
        <item x="692"/>
        <item x="867"/>
        <item x="701"/>
        <item x="710"/>
        <item x="523"/>
        <item x="719"/>
        <item x="876"/>
        <item x="728"/>
        <item x="737"/>
        <item x="529"/>
        <item x="746"/>
        <item x="885"/>
        <item x="755"/>
        <item x="764"/>
        <item x="383"/>
        <item x="773"/>
        <item x="894"/>
        <item x="782"/>
        <item x="791"/>
        <item x="386"/>
        <item x="800"/>
        <item x="903"/>
        <item x="809"/>
        <item x="818"/>
        <item x="906"/>
        <item x="827"/>
        <item x="392"/>
        <item x="836"/>
        <item x="845"/>
        <item x="550"/>
        <item x="854"/>
        <item x="553"/>
        <item x="863"/>
        <item x="872"/>
        <item x="398"/>
        <item x="881"/>
        <item x="930"/>
        <item x="890"/>
        <item x="899"/>
        <item x="933"/>
        <item x="908"/>
        <item x="939"/>
        <item x="917"/>
        <item x="926"/>
        <item x="942"/>
        <item x="935"/>
        <item x="407"/>
        <item x="944"/>
        <item x="953"/>
        <item x="951"/>
        <item x="962"/>
        <item x="574"/>
        <item x="413"/>
        <item x="580"/>
        <item x="419"/>
        <item x="422"/>
        <item x="595"/>
        <item x="601"/>
        <item x="434"/>
        <item x="437"/>
        <item x="616"/>
        <item x="622"/>
        <item x="449"/>
        <item x="452"/>
        <item x="637"/>
        <item x="643"/>
        <item x="464"/>
        <item x="467"/>
        <item x="658"/>
        <item x="664"/>
        <item x="479"/>
        <item x="482"/>
        <item x="679"/>
        <item x="685"/>
        <item x="494"/>
        <item x="497"/>
        <item x="700"/>
        <item x="706"/>
        <item x="509"/>
        <item x="512"/>
        <item x="721"/>
        <item x="727"/>
        <item x="524"/>
        <item x="527"/>
        <item x="742"/>
        <item x="748"/>
        <item x="539"/>
        <item x="542"/>
        <item x="763"/>
        <item x="769"/>
        <item x="554"/>
        <item x="557"/>
        <item x="784"/>
        <item x="790"/>
        <item x="569"/>
        <item x="572"/>
        <item x="805"/>
        <item x="811"/>
        <item x="584"/>
        <item x="587"/>
        <item x="826"/>
        <item x="832"/>
        <item x="599"/>
        <item x="602"/>
        <item x="847"/>
        <item x="853"/>
        <item x="614"/>
        <item x="617"/>
        <item x="868"/>
        <item x="874"/>
        <item x="629"/>
        <item x="632"/>
        <item x="889"/>
        <item x="895"/>
        <item x="644"/>
        <item x="647"/>
        <item x="910"/>
        <item x="916"/>
        <item x="659"/>
        <item x="662"/>
        <item x="931"/>
        <item x="937"/>
        <item x="674"/>
        <item x="677"/>
        <item x="952"/>
        <item x="958"/>
        <item x="689"/>
        <item x="695"/>
        <item x="704"/>
        <item x="713"/>
        <item x="722"/>
        <item x="731"/>
        <item x="740"/>
        <item x="749"/>
        <item x="758"/>
        <item x="767"/>
        <item x="776"/>
        <item x="785"/>
        <item x="794"/>
        <item x="803"/>
        <item x="812"/>
        <item x="821"/>
        <item x="830"/>
        <item x="839"/>
        <item x="848"/>
        <item x="857"/>
        <item x="866"/>
        <item x="875"/>
        <item x="884"/>
        <item x="893"/>
        <item x="902"/>
        <item x="911"/>
        <item x="920"/>
        <item x="929"/>
        <item x="938"/>
        <item x="947"/>
        <item x="956"/>
        <item x="965"/>
      </items>
    </pivotField>
    <pivotField axis="axisRow" dataField="1" showAll="0" defaultSubtotal="0">
      <items count="3">
        <item x="2"/>
        <item x="1"/>
        <item x="0"/>
      </items>
    </pivotField>
    <pivotField showAll="0" defaultSubtotal="0">
      <items count="4">
        <item x="1"/>
        <item x="0"/>
        <item x="2"/>
        <item x="3"/>
      </items>
    </pivotField>
    <pivotField showAll="0" defaultSubtotal="0">
      <items count="3">
        <item x="2"/>
        <item x="0"/>
        <item x="1"/>
      </items>
    </pivotField>
    <pivotField showAll="0" defaultSubtotal="0">
      <items count="2">
        <item x="0"/>
        <item x="1"/>
      </items>
    </pivotField>
    <pivotField showAll="0" defaultSubtotal="0">
      <items count="23">
        <item x="19"/>
        <item x="18"/>
        <item x="14"/>
        <item x="21"/>
        <item x="13"/>
        <item x="11"/>
        <item x="10"/>
        <item x="16"/>
        <item x="5"/>
        <item x="12"/>
        <item x="15"/>
        <item x="0"/>
        <item x="17"/>
        <item x="20"/>
        <item x="2"/>
        <item x="4"/>
        <item x="6"/>
        <item x="22"/>
        <item x="1"/>
        <item x="7"/>
        <item x="8"/>
        <item x="9"/>
        <item x="3"/>
      </items>
    </pivotField>
    <pivotField showAll="0" defaultSubtotal="0">
      <items count="14">
        <item x="0"/>
        <item x="1"/>
        <item x="2"/>
        <item x="3"/>
        <item x="4"/>
        <item x="5"/>
        <item x="6"/>
        <item x="7"/>
        <item x="8"/>
        <item x="9"/>
        <item x="10"/>
        <item x="11"/>
        <item x="12"/>
        <item x="13"/>
      </items>
    </pivotField>
    <pivotField showAll="0" defaultSubtotal="0">
      <items count="14">
        <item x="0"/>
        <item x="1"/>
        <item x="2"/>
        <item x="3"/>
        <item x="4"/>
        <item x="5"/>
        <item x="6"/>
        <item x="7"/>
        <item x="8"/>
        <item x="9"/>
        <item x="10"/>
        <item x="11"/>
        <item x="12"/>
        <item x="13"/>
      </items>
    </pivotField>
  </pivotFields>
  <rowFields count="1">
    <field x="18"/>
  </rowFields>
  <rowItems count="4">
    <i>
      <x/>
    </i>
    <i>
      <x v="1"/>
    </i>
    <i>
      <x v="2"/>
    </i>
    <i t="grand">
      <x/>
    </i>
  </rowItems>
  <colFields count="1">
    <field x="-2"/>
  </colFields>
  <colItems count="2">
    <i>
      <x/>
    </i>
    <i i="1">
      <x v="1"/>
    </i>
  </colItems>
  <dataFields count="2">
    <dataField name="Count" fld="18" subtotal="count" baseField="18" baseItem="0"/>
    <dataField name="% of Total" fld="18" subtotal="count" showDataAs="percentOfTotal" baseField="18" baseItem="0" numFmtId="164"/>
  </dataFields>
  <formats count="4">
    <format dxfId="715">
      <pivotArea outline="0" collapsedLevelsAreSubtotals="1" fieldPosition="0"/>
    </format>
    <format dxfId="714">
      <pivotArea outline="0" collapsedLevelsAreSubtotals="1" fieldPosition="0"/>
    </format>
    <format dxfId="713">
      <pivotArea outline="0" fieldPosition="0">
        <references count="1">
          <reference field="4294967294" count="1">
            <x v="1"/>
          </reference>
        </references>
      </pivotArea>
    </format>
    <format dxfId="712">
      <pivotArea outline="0" collapsedLevelsAreSubtotals="1" fieldPosition="0">
        <references count="1">
          <reference field="4294967294" count="1" selected="0">
            <x v="1"/>
          </reference>
        </references>
      </pivotArea>
    </format>
  </formats>
  <chartFormats count="2">
    <chartFormat chart="16" format="5" series="1">
      <pivotArea type="data" outline="0" fieldPosition="0">
        <references count="1">
          <reference field="4294967294" count="1" selected="0">
            <x v="0"/>
          </reference>
        </references>
      </pivotArea>
    </chartFormat>
    <chartFormat chart="16" format="6" series="1">
      <pivotArea type="data" outline="0" fieldPosition="0">
        <references count="1">
          <reference field="4294967294" count="1" selected="0">
            <x v="1"/>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15" rowHeaderCaption="Product Type">
  <location ref="E28:G34" firstHeaderRow="0" firstDataRow="1" firstDataCol="1"/>
  <pivotFields count="25">
    <pivotField axis="axisRow" dataField="1" showAll="0" defaultSubtotal="0">
      <items count="5">
        <item x="0"/>
        <item x="1"/>
        <item x="2"/>
        <item x="3"/>
        <item x="4"/>
      </items>
    </pivotField>
    <pivotField showAll="0" defaultSubtotal="0">
      <items count="8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s>
    </pivotField>
    <pivotField showAll="0" defaultSubtotal="0">
      <items count="966">
        <item x="0"/>
        <item x="1"/>
        <item x="2"/>
        <item x="3"/>
        <item x="5"/>
        <item x="8"/>
        <item x="4"/>
        <item x="10"/>
        <item x="13"/>
        <item x="6"/>
        <item x="14"/>
        <item x="20"/>
        <item x="7"/>
        <item x="18"/>
        <item x="25"/>
        <item x="9"/>
        <item x="22"/>
        <item x="32"/>
        <item x="11"/>
        <item x="27"/>
        <item x="37"/>
        <item x="12"/>
        <item x="30"/>
        <item x="43"/>
        <item x="15"/>
        <item x="35"/>
        <item x="49"/>
        <item x="16"/>
        <item x="39"/>
        <item x="55"/>
        <item x="17"/>
        <item x="44"/>
        <item x="61"/>
        <item x="19"/>
        <item x="47"/>
        <item x="67"/>
        <item x="21"/>
        <item x="52"/>
        <item x="72"/>
        <item x="23"/>
        <item x="56"/>
        <item x="79"/>
        <item x="24"/>
        <item x="60"/>
        <item x="84"/>
        <item x="26"/>
        <item x="64"/>
        <item x="91"/>
        <item x="28"/>
        <item x="69"/>
        <item x="96"/>
        <item x="29"/>
        <item x="73"/>
        <item x="102"/>
        <item x="31"/>
        <item x="77"/>
        <item x="108"/>
        <item x="33"/>
        <item x="81"/>
        <item x="114"/>
        <item x="34"/>
        <item x="86"/>
        <item x="120"/>
        <item x="36"/>
        <item x="89"/>
        <item x="126"/>
        <item x="38"/>
        <item x="94"/>
        <item x="131"/>
        <item x="40"/>
        <item x="98"/>
        <item x="138"/>
        <item x="41"/>
        <item x="103"/>
        <item x="143"/>
        <item x="42"/>
        <item x="106"/>
        <item x="150"/>
        <item x="45"/>
        <item x="111"/>
        <item x="155"/>
        <item x="46"/>
        <item x="115"/>
        <item x="161"/>
        <item x="48"/>
        <item x="119"/>
        <item x="167"/>
        <item x="50"/>
        <item x="123"/>
        <item x="173"/>
        <item x="51"/>
        <item x="128"/>
        <item x="179"/>
        <item x="53"/>
        <item x="132"/>
        <item x="185"/>
        <item x="54"/>
        <item x="136"/>
        <item x="190"/>
        <item x="57"/>
        <item x="140"/>
        <item x="197"/>
        <item x="58"/>
        <item x="145"/>
        <item x="202"/>
        <item x="59"/>
        <item x="148"/>
        <item x="209"/>
        <item x="62"/>
        <item x="153"/>
        <item x="214"/>
        <item x="63"/>
        <item x="157"/>
        <item x="220"/>
        <item x="65"/>
        <item x="162"/>
        <item x="226"/>
        <item x="66"/>
        <item x="165"/>
        <item x="232"/>
        <item x="68"/>
        <item x="170"/>
        <item x="238"/>
        <item x="70"/>
        <item x="174"/>
        <item x="244"/>
        <item x="71"/>
        <item x="178"/>
        <item x="249"/>
        <item x="74"/>
        <item x="182"/>
        <item x="256"/>
        <item x="75"/>
        <item x="187"/>
        <item x="261"/>
        <item x="76"/>
        <item x="191"/>
        <item x="268"/>
        <item x="78"/>
        <item x="195"/>
        <item x="273"/>
        <item x="80"/>
        <item x="199"/>
        <item x="279"/>
        <item x="82"/>
        <item x="204"/>
        <item x="285"/>
        <item x="83"/>
        <item x="207"/>
        <item x="291"/>
        <item x="85"/>
        <item x="212"/>
        <item x="297"/>
        <item x="87"/>
        <item x="216"/>
        <item x="303"/>
        <item x="88"/>
        <item x="221"/>
        <item x="308"/>
        <item x="90"/>
        <item x="224"/>
        <item x="315"/>
        <item x="92"/>
        <item x="229"/>
        <item x="320"/>
        <item x="93"/>
        <item x="233"/>
        <item x="327"/>
        <item x="95"/>
        <item x="237"/>
        <item x="332"/>
        <item x="97"/>
        <item x="241"/>
        <item x="338"/>
        <item x="99"/>
        <item x="246"/>
        <item x="344"/>
        <item x="100"/>
        <item x="250"/>
        <item x="350"/>
        <item x="101"/>
        <item x="254"/>
        <item x="356"/>
        <item x="104"/>
        <item x="258"/>
        <item x="362"/>
        <item x="105"/>
        <item x="263"/>
        <item x="367"/>
        <item x="107"/>
        <item x="266"/>
        <item x="374"/>
        <item x="109"/>
        <item x="271"/>
        <item x="379"/>
        <item x="110"/>
        <item x="275"/>
        <item x="386"/>
        <item x="112"/>
        <item x="280"/>
        <item x="391"/>
        <item x="113"/>
        <item x="283"/>
        <item x="397"/>
        <item x="116"/>
        <item x="288"/>
        <item x="403"/>
        <item x="117"/>
        <item x="292"/>
        <item x="409"/>
        <item x="118"/>
        <item x="296"/>
        <item x="415"/>
        <item x="121"/>
        <item x="300"/>
        <item x="421"/>
        <item x="122"/>
        <item x="305"/>
        <item x="426"/>
        <item x="124"/>
        <item x="309"/>
        <item x="433"/>
        <item x="125"/>
        <item x="313"/>
        <item x="438"/>
        <item x="127"/>
        <item x="317"/>
        <item x="445"/>
        <item x="129"/>
        <item x="322"/>
        <item x="450"/>
        <item x="130"/>
        <item x="325"/>
        <item x="456"/>
        <item x="133"/>
        <item x="330"/>
        <item x="462"/>
        <item x="134"/>
        <item x="334"/>
        <item x="468"/>
        <item x="135"/>
        <item x="339"/>
        <item x="474"/>
        <item x="137"/>
        <item x="342"/>
        <item x="480"/>
        <item x="139"/>
        <item x="347"/>
        <item x="485"/>
        <item x="141"/>
        <item x="351"/>
        <item x="492"/>
        <item x="142"/>
        <item x="355"/>
        <item x="497"/>
        <item x="144"/>
        <item x="359"/>
        <item x="504"/>
        <item x="146"/>
        <item x="364"/>
        <item x="509"/>
        <item x="147"/>
        <item x="368"/>
        <item x="515"/>
        <item x="149"/>
        <item x="372"/>
        <item x="521"/>
        <item x="151"/>
        <item x="376"/>
        <item x="527"/>
        <item x="152"/>
        <item x="381"/>
        <item x="533"/>
        <item x="154"/>
        <item x="384"/>
        <item x="539"/>
        <item x="156"/>
        <item x="389"/>
        <item x="543"/>
        <item x="158"/>
        <item x="393"/>
        <item x="546"/>
        <item x="159"/>
        <item x="398"/>
        <item x="548"/>
        <item x="160"/>
        <item x="401"/>
        <item x="551"/>
        <item x="163"/>
        <item x="406"/>
        <item x="553"/>
        <item x="164"/>
        <item x="410"/>
        <item x="555"/>
        <item x="166"/>
        <item x="414"/>
        <item x="558"/>
        <item x="168"/>
        <item x="418"/>
        <item x="560"/>
        <item x="169"/>
        <item x="423"/>
        <item x="563"/>
        <item x="171"/>
        <item x="427"/>
        <item x="565"/>
        <item x="172"/>
        <item x="431"/>
        <item x="567"/>
        <item x="175"/>
        <item x="435"/>
        <item x="570"/>
        <item x="176"/>
        <item x="440"/>
        <item x="572"/>
        <item x="177"/>
        <item x="443"/>
        <item x="575"/>
        <item x="180"/>
        <item x="448"/>
        <item x="577"/>
        <item x="181"/>
        <item x="452"/>
        <item x="579"/>
        <item x="183"/>
        <item x="457"/>
        <item x="582"/>
        <item x="184"/>
        <item x="460"/>
        <item x="584"/>
        <item x="186"/>
        <item x="465"/>
        <item x="587"/>
        <item x="188"/>
        <item x="469"/>
        <item x="589"/>
        <item x="189"/>
        <item x="473"/>
        <item x="591"/>
        <item x="192"/>
        <item x="477"/>
        <item x="594"/>
        <item x="193"/>
        <item x="482"/>
        <item x="596"/>
        <item x="194"/>
        <item x="486"/>
        <item x="599"/>
        <item x="196"/>
        <item x="490"/>
        <item x="601"/>
        <item x="198"/>
        <item x="494"/>
        <item x="603"/>
        <item x="200"/>
        <item x="499"/>
        <item x="606"/>
        <item x="201"/>
        <item x="502"/>
        <item x="608"/>
        <item x="203"/>
        <item x="507"/>
        <item x="611"/>
        <item x="205"/>
        <item x="511"/>
        <item x="613"/>
        <item x="206"/>
        <item x="516"/>
        <item x="615"/>
        <item x="208"/>
        <item x="519"/>
        <item x="618"/>
        <item x="210"/>
        <item x="524"/>
        <item x="620"/>
        <item x="211"/>
        <item x="528"/>
        <item x="623"/>
        <item x="213"/>
        <item x="532"/>
        <item x="625"/>
        <item x="215"/>
        <item x="536"/>
        <item x="627"/>
        <item x="217"/>
        <item x="541"/>
        <item x="630"/>
        <item x="218"/>
        <item x="544"/>
        <item x="632"/>
        <item x="219"/>
        <item x="545"/>
        <item x="635"/>
        <item x="222"/>
        <item x="547"/>
        <item x="637"/>
        <item x="223"/>
        <item x="549"/>
        <item x="639"/>
        <item x="225"/>
        <item x="550"/>
        <item x="642"/>
        <item x="227"/>
        <item x="552"/>
        <item x="644"/>
        <item x="228"/>
        <item x="554"/>
        <item x="647"/>
        <item x="230"/>
        <item x="556"/>
        <item x="649"/>
        <item x="231"/>
        <item x="557"/>
        <item x="651"/>
        <item x="234"/>
        <item x="559"/>
        <item x="654"/>
        <item x="235"/>
        <item x="561"/>
        <item x="656"/>
        <item x="236"/>
        <item x="562"/>
        <item x="659"/>
        <item x="239"/>
        <item x="564"/>
        <item x="661"/>
        <item x="240"/>
        <item x="566"/>
        <item x="663"/>
        <item x="242"/>
        <item x="568"/>
        <item x="666"/>
        <item x="243"/>
        <item x="569"/>
        <item x="668"/>
        <item x="245"/>
        <item x="571"/>
        <item x="671"/>
        <item x="247"/>
        <item x="573"/>
        <item x="673"/>
        <item x="248"/>
        <item x="574"/>
        <item x="675"/>
        <item x="251"/>
        <item x="576"/>
        <item x="678"/>
        <item x="252"/>
        <item x="578"/>
        <item x="680"/>
        <item x="253"/>
        <item x="580"/>
        <item x="683"/>
        <item x="255"/>
        <item x="581"/>
        <item x="685"/>
        <item x="257"/>
        <item x="583"/>
        <item x="687"/>
        <item x="259"/>
        <item x="585"/>
        <item x="690"/>
        <item x="260"/>
        <item x="586"/>
        <item x="692"/>
        <item x="262"/>
        <item x="588"/>
        <item x="695"/>
        <item x="264"/>
        <item x="590"/>
        <item x="697"/>
        <item x="265"/>
        <item x="592"/>
        <item x="699"/>
        <item x="267"/>
        <item x="593"/>
        <item x="702"/>
        <item x="269"/>
        <item x="595"/>
        <item x="704"/>
        <item x="270"/>
        <item x="597"/>
        <item x="707"/>
        <item x="272"/>
        <item x="598"/>
        <item x="709"/>
        <item x="274"/>
        <item x="600"/>
        <item x="711"/>
        <item x="276"/>
        <item x="602"/>
        <item x="714"/>
        <item x="277"/>
        <item x="604"/>
        <item x="716"/>
        <item x="278"/>
        <item x="605"/>
        <item x="719"/>
        <item x="281"/>
        <item x="607"/>
        <item x="721"/>
        <item x="282"/>
        <item x="609"/>
        <item x="723"/>
        <item x="284"/>
        <item x="610"/>
        <item x="726"/>
        <item x="286"/>
        <item x="612"/>
        <item x="728"/>
        <item x="287"/>
        <item x="614"/>
        <item x="731"/>
        <item x="289"/>
        <item x="616"/>
        <item x="733"/>
        <item x="290"/>
        <item x="617"/>
        <item x="735"/>
        <item x="293"/>
        <item x="619"/>
        <item x="738"/>
        <item x="294"/>
        <item x="621"/>
        <item x="740"/>
        <item x="295"/>
        <item x="622"/>
        <item x="743"/>
        <item x="298"/>
        <item x="624"/>
        <item x="745"/>
        <item x="299"/>
        <item x="626"/>
        <item x="747"/>
        <item x="301"/>
        <item x="628"/>
        <item x="750"/>
        <item x="302"/>
        <item x="629"/>
        <item x="752"/>
        <item x="304"/>
        <item x="631"/>
        <item x="755"/>
        <item x="306"/>
        <item x="633"/>
        <item x="757"/>
        <item x="307"/>
        <item x="634"/>
        <item x="759"/>
        <item x="310"/>
        <item x="636"/>
        <item x="762"/>
        <item x="311"/>
        <item x="638"/>
        <item x="764"/>
        <item x="312"/>
        <item x="640"/>
        <item x="767"/>
        <item x="314"/>
        <item x="641"/>
        <item x="769"/>
        <item x="316"/>
        <item x="643"/>
        <item x="771"/>
        <item x="318"/>
        <item x="645"/>
        <item x="774"/>
        <item x="319"/>
        <item x="646"/>
        <item x="776"/>
        <item x="321"/>
        <item x="648"/>
        <item x="779"/>
        <item x="323"/>
        <item x="650"/>
        <item x="781"/>
        <item x="324"/>
        <item x="652"/>
        <item x="783"/>
        <item x="326"/>
        <item x="653"/>
        <item x="786"/>
        <item x="328"/>
        <item x="655"/>
        <item x="788"/>
        <item x="329"/>
        <item x="657"/>
        <item x="791"/>
        <item x="331"/>
        <item x="658"/>
        <item x="793"/>
        <item x="333"/>
        <item x="660"/>
        <item x="795"/>
        <item x="335"/>
        <item x="662"/>
        <item x="798"/>
        <item x="336"/>
        <item x="664"/>
        <item x="800"/>
        <item x="337"/>
        <item x="665"/>
        <item x="803"/>
        <item x="340"/>
        <item x="667"/>
        <item x="805"/>
        <item x="341"/>
        <item x="669"/>
        <item x="807"/>
        <item x="343"/>
        <item x="670"/>
        <item x="810"/>
        <item x="345"/>
        <item x="672"/>
        <item x="812"/>
        <item x="346"/>
        <item x="674"/>
        <item x="815"/>
        <item x="348"/>
        <item x="676"/>
        <item x="817"/>
        <item x="349"/>
        <item x="677"/>
        <item x="819"/>
        <item x="352"/>
        <item x="679"/>
        <item x="822"/>
        <item x="353"/>
        <item x="681"/>
        <item x="824"/>
        <item x="354"/>
        <item x="682"/>
        <item x="827"/>
        <item x="357"/>
        <item x="684"/>
        <item x="829"/>
        <item x="358"/>
        <item x="686"/>
        <item x="831"/>
        <item x="360"/>
        <item x="688"/>
        <item x="834"/>
        <item x="361"/>
        <item x="689"/>
        <item x="836"/>
        <item x="363"/>
        <item x="691"/>
        <item x="839"/>
        <item x="365"/>
        <item x="693"/>
        <item x="841"/>
        <item x="366"/>
        <item x="694"/>
        <item x="843"/>
        <item x="369"/>
        <item x="696"/>
        <item x="846"/>
        <item x="370"/>
        <item x="698"/>
        <item x="848"/>
        <item x="371"/>
        <item x="700"/>
        <item x="851"/>
        <item x="373"/>
        <item x="701"/>
        <item x="853"/>
        <item x="375"/>
        <item x="703"/>
        <item x="855"/>
        <item x="377"/>
        <item x="705"/>
        <item x="858"/>
        <item x="378"/>
        <item x="706"/>
        <item x="860"/>
        <item x="380"/>
        <item x="708"/>
        <item x="863"/>
        <item x="382"/>
        <item x="710"/>
        <item x="865"/>
        <item x="383"/>
        <item x="712"/>
        <item x="867"/>
        <item x="385"/>
        <item x="713"/>
        <item x="870"/>
        <item x="387"/>
        <item x="715"/>
        <item x="872"/>
        <item x="388"/>
        <item x="717"/>
        <item x="874"/>
        <item x="390"/>
        <item x="718"/>
        <item x="875"/>
        <item x="392"/>
        <item x="720"/>
        <item x="876"/>
        <item x="394"/>
        <item x="722"/>
        <item x="877"/>
        <item x="395"/>
        <item x="724"/>
        <item x="878"/>
        <item x="396"/>
        <item x="725"/>
        <item x="879"/>
        <item x="399"/>
        <item x="727"/>
        <item x="880"/>
        <item x="400"/>
        <item x="729"/>
        <item x="881"/>
        <item x="402"/>
        <item x="730"/>
        <item x="882"/>
        <item x="404"/>
        <item x="732"/>
        <item x="883"/>
        <item x="405"/>
        <item x="734"/>
        <item x="884"/>
        <item x="407"/>
        <item x="736"/>
        <item x="885"/>
        <item x="408"/>
        <item x="737"/>
        <item x="886"/>
        <item x="411"/>
        <item x="739"/>
        <item x="887"/>
        <item x="412"/>
        <item x="741"/>
        <item x="888"/>
        <item x="413"/>
        <item x="742"/>
        <item x="889"/>
        <item x="416"/>
        <item x="744"/>
        <item x="890"/>
        <item x="417"/>
        <item x="746"/>
        <item x="891"/>
        <item x="419"/>
        <item x="748"/>
        <item x="892"/>
        <item x="420"/>
        <item x="749"/>
        <item x="893"/>
        <item x="422"/>
        <item x="751"/>
        <item x="894"/>
        <item x="424"/>
        <item x="753"/>
        <item x="895"/>
        <item x="425"/>
        <item x="754"/>
        <item x="896"/>
        <item x="428"/>
        <item x="756"/>
        <item x="897"/>
        <item x="429"/>
        <item x="758"/>
        <item x="898"/>
        <item x="430"/>
        <item x="760"/>
        <item x="899"/>
        <item x="432"/>
        <item x="761"/>
        <item x="900"/>
        <item x="434"/>
        <item x="763"/>
        <item x="901"/>
        <item x="436"/>
        <item x="765"/>
        <item x="902"/>
        <item x="437"/>
        <item x="766"/>
        <item x="903"/>
        <item x="439"/>
        <item x="768"/>
        <item x="904"/>
        <item x="441"/>
        <item x="770"/>
        <item x="905"/>
        <item x="442"/>
        <item x="772"/>
        <item x="906"/>
        <item x="444"/>
        <item x="773"/>
        <item x="907"/>
        <item x="446"/>
        <item x="775"/>
        <item x="908"/>
        <item x="447"/>
        <item x="777"/>
        <item x="909"/>
        <item x="449"/>
        <item x="778"/>
        <item x="910"/>
        <item x="451"/>
        <item x="780"/>
        <item x="911"/>
        <item x="453"/>
        <item x="782"/>
        <item x="912"/>
        <item x="454"/>
        <item x="784"/>
        <item x="913"/>
        <item x="455"/>
        <item x="785"/>
        <item x="914"/>
        <item x="458"/>
        <item x="787"/>
        <item x="915"/>
        <item x="459"/>
        <item x="789"/>
        <item x="916"/>
        <item x="461"/>
        <item x="790"/>
        <item x="917"/>
        <item x="463"/>
        <item x="792"/>
        <item x="918"/>
        <item x="464"/>
        <item x="794"/>
        <item x="919"/>
        <item x="466"/>
        <item x="796"/>
        <item x="920"/>
        <item x="467"/>
        <item x="797"/>
        <item x="921"/>
        <item x="470"/>
        <item x="799"/>
        <item x="922"/>
        <item x="471"/>
        <item x="801"/>
        <item x="923"/>
        <item x="472"/>
        <item x="802"/>
        <item x="924"/>
        <item x="475"/>
        <item x="804"/>
        <item x="925"/>
        <item x="476"/>
        <item x="806"/>
        <item x="926"/>
        <item x="478"/>
        <item x="808"/>
        <item x="927"/>
        <item x="479"/>
        <item x="809"/>
        <item x="928"/>
        <item x="481"/>
        <item x="811"/>
        <item x="929"/>
        <item x="483"/>
        <item x="813"/>
        <item x="930"/>
        <item x="484"/>
        <item x="814"/>
        <item x="931"/>
        <item x="487"/>
        <item x="816"/>
        <item x="932"/>
        <item x="488"/>
        <item x="818"/>
        <item x="933"/>
        <item x="489"/>
        <item x="820"/>
        <item x="934"/>
        <item x="491"/>
        <item x="821"/>
        <item x="935"/>
        <item x="493"/>
        <item x="823"/>
        <item x="936"/>
        <item x="495"/>
        <item x="825"/>
        <item x="937"/>
        <item x="496"/>
        <item x="826"/>
        <item x="938"/>
        <item x="498"/>
        <item x="828"/>
        <item x="939"/>
        <item x="500"/>
        <item x="830"/>
        <item x="940"/>
        <item x="501"/>
        <item x="832"/>
        <item x="941"/>
        <item x="503"/>
        <item x="833"/>
        <item x="942"/>
        <item x="505"/>
        <item x="835"/>
        <item x="943"/>
        <item x="506"/>
        <item x="837"/>
        <item x="944"/>
        <item x="508"/>
        <item x="838"/>
        <item x="945"/>
        <item x="510"/>
        <item x="840"/>
        <item x="946"/>
        <item x="512"/>
        <item x="842"/>
        <item x="947"/>
        <item x="513"/>
        <item x="844"/>
        <item x="948"/>
        <item x="514"/>
        <item x="845"/>
        <item x="949"/>
        <item x="517"/>
        <item x="847"/>
        <item x="950"/>
        <item x="518"/>
        <item x="849"/>
        <item x="951"/>
        <item x="520"/>
        <item x="850"/>
        <item x="952"/>
        <item x="522"/>
        <item x="852"/>
        <item x="953"/>
        <item x="523"/>
        <item x="854"/>
        <item x="954"/>
        <item x="525"/>
        <item x="856"/>
        <item x="955"/>
        <item x="526"/>
        <item x="857"/>
        <item x="956"/>
        <item x="529"/>
        <item x="859"/>
        <item x="957"/>
        <item x="530"/>
        <item x="861"/>
        <item x="958"/>
        <item x="531"/>
        <item x="862"/>
        <item x="959"/>
        <item x="534"/>
        <item x="864"/>
        <item x="960"/>
        <item x="535"/>
        <item x="866"/>
        <item x="961"/>
        <item x="537"/>
        <item x="868"/>
        <item x="962"/>
        <item x="538"/>
        <item x="869"/>
        <item x="963"/>
        <item x="540"/>
        <item x="871"/>
        <item x="964"/>
        <item x="542"/>
        <item x="873"/>
        <item x="965"/>
      </items>
    </pivotField>
    <pivotField showAll="0" defaultSubtotal="0">
      <items count="3">
        <item x="0"/>
        <item x="1"/>
        <item x="2"/>
      </items>
    </pivotField>
    <pivotField showAll="0" defaultSubtotal="0">
      <items count="2">
        <item x="0"/>
        <item x="1"/>
      </items>
    </pivotField>
    <pivotField showAll="0" defaultSubtotal="0">
      <items count="60">
        <item x="32"/>
        <item x="54"/>
        <item x="33"/>
        <item x="55"/>
        <item x="13"/>
        <item x="34"/>
        <item x="14"/>
        <item x="35"/>
        <item x="15"/>
        <item x="36"/>
        <item x="56"/>
        <item x="16"/>
        <item x="59"/>
        <item x="17"/>
        <item x="37"/>
        <item x="38"/>
        <item x="39"/>
        <item x="18"/>
        <item x="40"/>
        <item x="19"/>
        <item x="41"/>
        <item x="20"/>
        <item x="0"/>
        <item x="21"/>
        <item x="1"/>
        <item x="42"/>
        <item x="2"/>
        <item x="43"/>
        <item x="3"/>
        <item x="22"/>
        <item x="44"/>
        <item x="23"/>
        <item x="45"/>
        <item x="24"/>
        <item x="46"/>
        <item x="4"/>
        <item x="25"/>
        <item x="5"/>
        <item x="26"/>
        <item x="6"/>
        <item x="57"/>
        <item x="7"/>
        <item x="47"/>
        <item x="8"/>
        <item x="27"/>
        <item x="48"/>
        <item x="28"/>
        <item x="49"/>
        <item x="29"/>
        <item x="50"/>
        <item x="9"/>
        <item x="30"/>
        <item x="58"/>
        <item x="10"/>
        <item x="31"/>
        <item x="11"/>
        <item x="51"/>
        <item x="52"/>
        <item x="12"/>
        <item x="53"/>
      </items>
    </pivotField>
    <pivotField numFmtId="20" showAll="0" defaultSubtotal="0">
      <items count="1">
        <item x="0"/>
      </items>
    </pivotField>
    <pivotField showAll="0" defaultSubtotal="0">
      <items count="4">
        <item x="2"/>
        <item x="0"/>
        <item x="3"/>
        <item x="1"/>
      </items>
    </pivotField>
    <pivotField showAll="0" defaultSubtotal="0">
      <items count="9">
        <item x="0"/>
        <item x="1"/>
        <item x="4"/>
        <item x="2"/>
        <item x="5"/>
        <item x="6"/>
        <item x="7"/>
        <item x="8"/>
        <item x="3"/>
      </items>
    </pivotField>
    <pivotField showAll="0" defaultSubtotal="0">
      <items count="2">
        <item x="0"/>
        <item x="1"/>
      </items>
    </pivotField>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items count="1">
        <item x="0"/>
      </items>
    </pivotField>
    <pivotField showAll="0" defaultSubtotal="0">
      <items count="966">
        <item x="0"/>
        <item x="1"/>
        <item x="2"/>
        <item x="3"/>
        <item x="5"/>
        <item x="8"/>
        <item x="4"/>
        <item x="10"/>
        <item x="13"/>
        <item x="6"/>
        <item x="14"/>
        <item x="20"/>
        <item x="7"/>
        <item x="18"/>
        <item x="25"/>
        <item x="9"/>
        <item x="22"/>
        <item x="32"/>
        <item x="11"/>
        <item x="27"/>
        <item x="37"/>
        <item x="12"/>
        <item x="30"/>
        <item x="43"/>
        <item x="15"/>
        <item x="35"/>
        <item x="49"/>
        <item x="16"/>
        <item x="39"/>
        <item x="55"/>
        <item x="17"/>
        <item x="44"/>
        <item x="61"/>
        <item x="19"/>
        <item x="47"/>
        <item x="67"/>
        <item x="21"/>
        <item x="52"/>
        <item x="72"/>
        <item x="23"/>
        <item x="56"/>
        <item x="79"/>
        <item x="24"/>
        <item x="60"/>
        <item x="84"/>
        <item x="26"/>
        <item x="64"/>
        <item x="91"/>
        <item x="28"/>
        <item x="69"/>
        <item x="96"/>
        <item x="29"/>
        <item x="73"/>
        <item x="102"/>
        <item x="31"/>
        <item x="77"/>
        <item x="108"/>
        <item x="33"/>
        <item x="81"/>
        <item x="114"/>
        <item x="34"/>
        <item x="86"/>
        <item x="120"/>
        <item x="36"/>
        <item x="89"/>
        <item x="126"/>
        <item x="38"/>
        <item x="94"/>
        <item x="131"/>
        <item x="40"/>
        <item x="98"/>
        <item x="138"/>
        <item x="41"/>
        <item x="103"/>
        <item x="143"/>
        <item x="42"/>
        <item x="106"/>
        <item x="150"/>
        <item x="45"/>
        <item x="111"/>
        <item x="155"/>
        <item x="46"/>
        <item x="115"/>
        <item x="161"/>
        <item x="48"/>
        <item x="119"/>
        <item x="167"/>
        <item x="50"/>
        <item x="123"/>
        <item x="173"/>
        <item x="51"/>
        <item x="128"/>
        <item x="179"/>
        <item x="53"/>
        <item x="132"/>
        <item x="185"/>
        <item x="54"/>
        <item x="136"/>
        <item x="190"/>
        <item x="57"/>
        <item x="140"/>
        <item x="197"/>
        <item x="58"/>
        <item x="145"/>
        <item x="202"/>
        <item x="59"/>
        <item x="148"/>
        <item x="209"/>
        <item x="62"/>
        <item x="153"/>
        <item x="214"/>
        <item x="63"/>
        <item x="157"/>
        <item x="220"/>
        <item x="65"/>
        <item x="162"/>
        <item x="226"/>
        <item x="66"/>
        <item x="165"/>
        <item x="232"/>
        <item x="68"/>
        <item x="170"/>
        <item x="238"/>
        <item x="70"/>
        <item x="174"/>
        <item x="244"/>
        <item x="71"/>
        <item x="178"/>
        <item x="249"/>
        <item x="74"/>
        <item x="182"/>
        <item x="256"/>
        <item x="75"/>
        <item x="187"/>
        <item x="261"/>
        <item x="76"/>
        <item x="191"/>
        <item x="268"/>
        <item x="78"/>
        <item x="195"/>
        <item x="273"/>
        <item x="80"/>
        <item x="199"/>
        <item x="279"/>
        <item x="82"/>
        <item x="204"/>
        <item x="285"/>
        <item x="83"/>
        <item x="207"/>
        <item x="291"/>
        <item x="85"/>
        <item x="212"/>
        <item x="297"/>
        <item x="87"/>
        <item x="216"/>
        <item x="303"/>
        <item x="88"/>
        <item x="221"/>
        <item x="308"/>
        <item x="90"/>
        <item x="224"/>
        <item x="315"/>
        <item x="92"/>
        <item x="229"/>
        <item x="320"/>
        <item x="93"/>
        <item x="233"/>
        <item x="327"/>
        <item x="95"/>
        <item x="237"/>
        <item x="332"/>
        <item x="97"/>
        <item x="241"/>
        <item x="338"/>
        <item x="99"/>
        <item x="246"/>
        <item x="344"/>
        <item x="100"/>
        <item x="250"/>
        <item x="350"/>
        <item x="101"/>
        <item x="254"/>
        <item x="356"/>
        <item x="104"/>
        <item x="258"/>
        <item x="362"/>
        <item x="105"/>
        <item x="263"/>
        <item x="367"/>
        <item x="107"/>
        <item x="266"/>
        <item x="374"/>
        <item x="109"/>
        <item x="271"/>
        <item x="379"/>
        <item x="110"/>
        <item x="275"/>
        <item x="386"/>
        <item x="112"/>
        <item x="280"/>
        <item x="391"/>
        <item x="113"/>
        <item x="283"/>
        <item x="397"/>
        <item x="116"/>
        <item x="288"/>
        <item x="403"/>
        <item x="117"/>
        <item x="292"/>
        <item x="409"/>
        <item x="118"/>
        <item x="296"/>
        <item x="415"/>
        <item x="121"/>
        <item x="300"/>
        <item x="421"/>
        <item x="122"/>
        <item x="305"/>
        <item x="426"/>
        <item x="124"/>
        <item x="309"/>
        <item x="433"/>
        <item x="125"/>
        <item x="313"/>
        <item x="438"/>
        <item x="127"/>
        <item x="317"/>
        <item x="445"/>
        <item x="129"/>
        <item x="322"/>
        <item x="450"/>
        <item x="130"/>
        <item x="325"/>
        <item x="456"/>
        <item x="133"/>
        <item x="330"/>
        <item x="462"/>
        <item x="134"/>
        <item x="334"/>
        <item x="468"/>
        <item x="135"/>
        <item x="339"/>
        <item x="474"/>
        <item x="137"/>
        <item x="342"/>
        <item x="480"/>
        <item x="139"/>
        <item x="347"/>
        <item x="485"/>
        <item x="141"/>
        <item x="351"/>
        <item x="492"/>
        <item x="142"/>
        <item x="355"/>
        <item x="497"/>
        <item x="144"/>
        <item x="359"/>
        <item x="504"/>
        <item x="146"/>
        <item x="364"/>
        <item x="509"/>
        <item x="147"/>
        <item x="368"/>
        <item x="515"/>
        <item x="149"/>
        <item x="372"/>
        <item x="521"/>
        <item x="151"/>
        <item x="376"/>
        <item x="527"/>
        <item x="152"/>
        <item x="381"/>
        <item x="533"/>
        <item x="154"/>
        <item x="384"/>
        <item x="539"/>
        <item x="156"/>
        <item x="389"/>
        <item x="543"/>
        <item x="158"/>
        <item x="393"/>
        <item x="546"/>
        <item x="159"/>
        <item x="398"/>
        <item x="548"/>
        <item x="160"/>
        <item x="401"/>
        <item x="551"/>
        <item x="163"/>
        <item x="406"/>
        <item x="553"/>
        <item x="164"/>
        <item x="410"/>
        <item x="555"/>
        <item x="166"/>
        <item x="414"/>
        <item x="558"/>
        <item x="168"/>
        <item x="418"/>
        <item x="560"/>
        <item x="169"/>
        <item x="423"/>
        <item x="563"/>
        <item x="171"/>
        <item x="427"/>
        <item x="565"/>
        <item x="172"/>
        <item x="431"/>
        <item x="567"/>
        <item x="175"/>
        <item x="435"/>
        <item x="570"/>
        <item x="176"/>
        <item x="440"/>
        <item x="572"/>
        <item x="177"/>
        <item x="443"/>
        <item x="575"/>
        <item x="180"/>
        <item x="448"/>
        <item x="577"/>
        <item x="181"/>
        <item x="452"/>
        <item x="579"/>
        <item x="183"/>
        <item x="457"/>
        <item x="582"/>
        <item x="184"/>
        <item x="460"/>
        <item x="584"/>
        <item x="186"/>
        <item x="465"/>
        <item x="587"/>
        <item x="188"/>
        <item x="469"/>
        <item x="589"/>
        <item x="189"/>
        <item x="473"/>
        <item x="591"/>
        <item x="192"/>
        <item x="477"/>
        <item x="594"/>
        <item x="193"/>
        <item x="482"/>
        <item x="596"/>
        <item x="194"/>
        <item x="486"/>
        <item x="599"/>
        <item x="196"/>
        <item x="490"/>
        <item x="601"/>
        <item x="198"/>
        <item x="494"/>
        <item x="603"/>
        <item x="200"/>
        <item x="499"/>
        <item x="606"/>
        <item x="201"/>
        <item x="502"/>
        <item x="608"/>
        <item x="203"/>
        <item x="507"/>
        <item x="611"/>
        <item x="205"/>
        <item x="511"/>
        <item x="613"/>
        <item x="206"/>
        <item x="516"/>
        <item x="615"/>
        <item x="208"/>
        <item x="519"/>
        <item x="618"/>
        <item x="210"/>
        <item x="524"/>
        <item x="620"/>
        <item x="211"/>
        <item x="528"/>
        <item x="623"/>
        <item x="213"/>
        <item x="532"/>
        <item x="625"/>
        <item x="215"/>
        <item x="536"/>
        <item x="627"/>
        <item x="217"/>
        <item x="541"/>
        <item x="630"/>
        <item x="218"/>
        <item x="544"/>
        <item x="632"/>
        <item x="219"/>
        <item x="545"/>
        <item x="635"/>
        <item x="222"/>
        <item x="547"/>
        <item x="637"/>
        <item x="223"/>
        <item x="549"/>
        <item x="639"/>
        <item x="225"/>
        <item x="550"/>
        <item x="642"/>
        <item x="227"/>
        <item x="552"/>
        <item x="644"/>
        <item x="228"/>
        <item x="554"/>
        <item x="647"/>
        <item x="230"/>
        <item x="556"/>
        <item x="649"/>
        <item x="231"/>
        <item x="557"/>
        <item x="651"/>
        <item x="234"/>
        <item x="559"/>
        <item x="654"/>
        <item x="235"/>
        <item x="561"/>
        <item x="656"/>
        <item x="236"/>
        <item x="562"/>
        <item x="659"/>
        <item x="239"/>
        <item x="564"/>
        <item x="661"/>
        <item x="240"/>
        <item x="566"/>
        <item x="663"/>
        <item x="242"/>
        <item x="568"/>
        <item x="666"/>
        <item x="243"/>
        <item x="569"/>
        <item x="668"/>
        <item x="245"/>
        <item x="571"/>
        <item x="671"/>
        <item x="247"/>
        <item x="573"/>
        <item x="673"/>
        <item x="248"/>
        <item x="574"/>
        <item x="675"/>
        <item x="251"/>
        <item x="576"/>
        <item x="678"/>
        <item x="252"/>
        <item x="578"/>
        <item x="680"/>
        <item x="253"/>
        <item x="580"/>
        <item x="683"/>
        <item x="255"/>
        <item x="581"/>
        <item x="685"/>
        <item x="257"/>
        <item x="583"/>
        <item x="687"/>
        <item x="259"/>
        <item x="585"/>
        <item x="690"/>
        <item x="260"/>
        <item x="586"/>
        <item x="692"/>
        <item x="262"/>
        <item x="588"/>
        <item x="695"/>
        <item x="264"/>
        <item x="590"/>
        <item x="697"/>
        <item x="265"/>
        <item x="592"/>
        <item x="699"/>
        <item x="267"/>
        <item x="593"/>
        <item x="702"/>
        <item x="269"/>
        <item x="595"/>
        <item x="704"/>
        <item x="270"/>
        <item x="597"/>
        <item x="707"/>
        <item x="272"/>
        <item x="598"/>
        <item x="709"/>
        <item x="274"/>
        <item x="600"/>
        <item x="711"/>
        <item x="276"/>
        <item x="602"/>
        <item x="714"/>
        <item x="277"/>
        <item x="604"/>
        <item x="716"/>
        <item x="278"/>
        <item x="605"/>
        <item x="719"/>
        <item x="281"/>
        <item x="607"/>
        <item x="721"/>
        <item x="282"/>
        <item x="609"/>
        <item x="723"/>
        <item x="284"/>
        <item x="610"/>
        <item x="726"/>
        <item x="286"/>
        <item x="612"/>
        <item x="728"/>
        <item x="287"/>
        <item x="614"/>
        <item x="731"/>
        <item x="289"/>
        <item x="616"/>
        <item x="733"/>
        <item x="290"/>
        <item x="617"/>
        <item x="735"/>
        <item x="293"/>
        <item x="619"/>
        <item x="738"/>
        <item x="294"/>
        <item x="621"/>
        <item x="740"/>
        <item x="295"/>
        <item x="622"/>
        <item x="743"/>
        <item x="298"/>
        <item x="624"/>
        <item x="745"/>
        <item x="299"/>
        <item x="626"/>
        <item x="747"/>
        <item x="301"/>
        <item x="628"/>
        <item x="750"/>
        <item x="302"/>
        <item x="629"/>
        <item x="752"/>
        <item x="304"/>
        <item x="631"/>
        <item x="755"/>
        <item x="306"/>
        <item x="633"/>
        <item x="757"/>
        <item x="307"/>
        <item x="634"/>
        <item x="759"/>
        <item x="310"/>
        <item x="636"/>
        <item x="762"/>
        <item x="311"/>
        <item x="638"/>
        <item x="764"/>
        <item x="312"/>
        <item x="640"/>
        <item x="767"/>
        <item x="314"/>
        <item x="641"/>
        <item x="769"/>
        <item x="316"/>
        <item x="643"/>
        <item x="771"/>
        <item x="318"/>
        <item x="645"/>
        <item x="774"/>
        <item x="319"/>
        <item x="646"/>
        <item x="776"/>
        <item x="321"/>
        <item x="648"/>
        <item x="779"/>
        <item x="323"/>
        <item x="650"/>
        <item x="781"/>
        <item x="324"/>
        <item x="652"/>
        <item x="783"/>
        <item x="326"/>
        <item x="653"/>
        <item x="786"/>
        <item x="328"/>
        <item x="655"/>
        <item x="788"/>
        <item x="329"/>
        <item x="657"/>
        <item x="791"/>
        <item x="331"/>
        <item x="658"/>
        <item x="793"/>
        <item x="333"/>
        <item x="660"/>
        <item x="795"/>
        <item x="335"/>
        <item x="662"/>
        <item x="798"/>
        <item x="336"/>
        <item x="664"/>
        <item x="800"/>
        <item x="337"/>
        <item x="665"/>
        <item x="803"/>
        <item x="340"/>
        <item x="667"/>
        <item x="805"/>
        <item x="341"/>
        <item x="669"/>
        <item x="807"/>
        <item x="343"/>
        <item x="670"/>
        <item x="810"/>
        <item x="345"/>
        <item x="672"/>
        <item x="812"/>
        <item x="346"/>
        <item x="674"/>
        <item x="815"/>
        <item x="348"/>
        <item x="676"/>
        <item x="817"/>
        <item x="349"/>
        <item x="677"/>
        <item x="819"/>
        <item x="352"/>
        <item x="679"/>
        <item x="822"/>
        <item x="353"/>
        <item x="681"/>
        <item x="824"/>
        <item x="354"/>
        <item x="682"/>
        <item x="827"/>
        <item x="357"/>
        <item x="684"/>
        <item x="829"/>
        <item x="358"/>
        <item x="686"/>
        <item x="831"/>
        <item x="360"/>
        <item x="688"/>
        <item x="834"/>
        <item x="361"/>
        <item x="689"/>
        <item x="836"/>
        <item x="363"/>
        <item x="691"/>
        <item x="839"/>
        <item x="365"/>
        <item x="693"/>
        <item x="841"/>
        <item x="366"/>
        <item x="694"/>
        <item x="843"/>
        <item x="369"/>
        <item x="696"/>
        <item x="846"/>
        <item x="370"/>
        <item x="698"/>
        <item x="848"/>
        <item x="371"/>
        <item x="700"/>
        <item x="851"/>
        <item x="373"/>
        <item x="701"/>
        <item x="853"/>
        <item x="375"/>
        <item x="703"/>
        <item x="855"/>
        <item x="377"/>
        <item x="705"/>
        <item x="858"/>
        <item x="378"/>
        <item x="706"/>
        <item x="860"/>
        <item x="380"/>
        <item x="708"/>
        <item x="863"/>
        <item x="382"/>
        <item x="710"/>
        <item x="865"/>
        <item x="383"/>
        <item x="712"/>
        <item x="867"/>
        <item x="385"/>
        <item x="713"/>
        <item x="870"/>
        <item x="387"/>
        <item x="715"/>
        <item x="872"/>
        <item x="388"/>
        <item x="717"/>
        <item x="874"/>
        <item x="390"/>
        <item x="718"/>
        <item x="875"/>
        <item x="392"/>
        <item x="720"/>
        <item x="876"/>
        <item x="394"/>
        <item x="722"/>
        <item x="877"/>
        <item x="395"/>
        <item x="724"/>
        <item x="878"/>
        <item x="396"/>
        <item x="725"/>
        <item x="879"/>
        <item x="399"/>
        <item x="727"/>
        <item x="880"/>
        <item x="400"/>
        <item x="729"/>
        <item x="881"/>
        <item x="402"/>
        <item x="730"/>
        <item x="882"/>
        <item x="404"/>
        <item x="732"/>
        <item x="883"/>
        <item x="405"/>
        <item x="734"/>
        <item x="884"/>
        <item x="407"/>
        <item x="736"/>
        <item x="885"/>
        <item x="408"/>
        <item x="737"/>
        <item x="886"/>
        <item x="411"/>
        <item x="739"/>
        <item x="887"/>
        <item x="412"/>
        <item x="741"/>
        <item x="888"/>
        <item x="413"/>
        <item x="742"/>
        <item x="889"/>
        <item x="416"/>
        <item x="744"/>
        <item x="890"/>
        <item x="417"/>
        <item x="746"/>
        <item x="891"/>
        <item x="419"/>
        <item x="748"/>
        <item x="892"/>
        <item x="420"/>
        <item x="749"/>
        <item x="893"/>
        <item x="422"/>
        <item x="751"/>
        <item x="894"/>
        <item x="424"/>
        <item x="753"/>
        <item x="895"/>
        <item x="425"/>
        <item x="754"/>
        <item x="896"/>
        <item x="428"/>
        <item x="756"/>
        <item x="897"/>
        <item x="429"/>
        <item x="758"/>
        <item x="898"/>
        <item x="430"/>
        <item x="760"/>
        <item x="899"/>
        <item x="432"/>
        <item x="761"/>
        <item x="900"/>
        <item x="434"/>
        <item x="763"/>
        <item x="901"/>
        <item x="436"/>
        <item x="765"/>
        <item x="902"/>
        <item x="437"/>
        <item x="766"/>
        <item x="903"/>
        <item x="439"/>
        <item x="768"/>
        <item x="904"/>
        <item x="441"/>
        <item x="770"/>
        <item x="905"/>
        <item x="442"/>
        <item x="772"/>
        <item x="906"/>
        <item x="444"/>
        <item x="773"/>
        <item x="907"/>
        <item x="446"/>
        <item x="775"/>
        <item x="908"/>
        <item x="447"/>
        <item x="777"/>
        <item x="909"/>
        <item x="449"/>
        <item x="778"/>
        <item x="910"/>
        <item x="451"/>
        <item x="780"/>
        <item x="911"/>
        <item x="453"/>
        <item x="782"/>
        <item x="912"/>
        <item x="454"/>
        <item x="784"/>
        <item x="913"/>
        <item x="455"/>
        <item x="785"/>
        <item x="914"/>
        <item x="458"/>
        <item x="787"/>
        <item x="915"/>
        <item x="459"/>
        <item x="789"/>
        <item x="916"/>
        <item x="461"/>
        <item x="790"/>
        <item x="917"/>
        <item x="463"/>
        <item x="792"/>
        <item x="918"/>
        <item x="464"/>
        <item x="794"/>
        <item x="919"/>
        <item x="466"/>
        <item x="796"/>
        <item x="920"/>
        <item x="467"/>
        <item x="797"/>
        <item x="921"/>
        <item x="470"/>
        <item x="799"/>
        <item x="922"/>
        <item x="471"/>
        <item x="801"/>
        <item x="923"/>
        <item x="472"/>
        <item x="802"/>
        <item x="924"/>
        <item x="475"/>
        <item x="804"/>
        <item x="925"/>
        <item x="476"/>
        <item x="806"/>
        <item x="926"/>
        <item x="478"/>
        <item x="808"/>
        <item x="927"/>
        <item x="479"/>
        <item x="809"/>
        <item x="928"/>
        <item x="481"/>
        <item x="811"/>
        <item x="929"/>
        <item x="483"/>
        <item x="813"/>
        <item x="930"/>
        <item x="484"/>
        <item x="814"/>
        <item x="931"/>
        <item x="487"/>
        <item x="816"/>
        <item x="932"/>
        <item x="488"/>
        <item x="818"/>
        <item x="933"/>
        <item x="489"/>
        <item x="820"/>
        <item x="934"/>
        <item x="491"/>
        <item x="821"/>
        <item x="935"/>
        <item x="493"/>
        <item x="823"/>
        <item x="936"/>
        <item x="495"/>
        <item x="825"/>
        <item x="937"/>
        <item x="496"/>
        <item x="826"/>
        <item x="938"/>
        <item x="498"/>
        <item x="828"/>
        <item x="939"/>
        <item x="500"/>
        <item x="830"/>
        <item x="940"/>
        <item x="501"/>
        <item x="832"/>
        <item x="941"/>
        <item x="503"/>
        <item x="833"/>
        <item x="942"/>
        <item x="505"/>
        <item x="835"/>
        <item x="943"/>
        <item x="506"/>
        <item x="837"/>
        <item x="944"/>
        <item x="508"/>
        <item x="838"/>
        <item x="945"/>
        <item x="510"/>
        <item x="840"/>
        <item x="946"/>
        <item x="512"/>
        <item x="842"/>
        <item x="947"/>
        <item x="513"/>
        <item x="844"/>
        <item x="948"/>
        <item x="514"/>
        <item x="845"/>
        <item x="949"/>
        <item x="517"/>
        <item x="847"/>
        <item x="950"/>
        <item x="518"/>
        <item x="849"/>
        <item x="951"/>
        <item x="520"/>
        <item x="850"/>
        <item x="952"/>
        <item x="522"/>
        <item x="852"/>
        <item x="953"/>
        <item x="523"/>
        <item x="854"/>
        <item x="954"/>
        <item x="525"/>
        <item x="856"/>
        <item x="955"/>
        <item x="526"/>
        <item x="857"/>
        <item x="956"/>
        <item x="529"/>
        <item x="859"/>
        <item x="957"/>
        <item x="530"/>
        <item x="861"/>
        <item x="958"/>
        <item x="531"/>
        <item x="862"/>
        <item x="959"/>
        <item x="534"/>
        <item x="864"/>
        <item x="960"/>
        <item x="535"/>
        <item x="866"/>
        <item x="961"/>
        <item x="537"/>
        <item x="868"/>
        <item x="962"/>
        <item x="538"/>
        <item x="869"/>
        <item x="963"/>
        <item x="540"/>
        <item x="871"/>
        <item x="964"/>
        <item x="542"/>
        <item x="873"/>
        <item x="965"/>
      </items>
    </pivotField>
    <pivotField showAll="0" defaultSubtotal="0"/>
    <pivotField numFmtId="1" showAll="0" defaultSubtotal="0"/>
    <pivotField showAll="0" defaultSubtotal="0">
      <items count="2">
        <item x="0"/>
        <item x="1"/>
      </items>
    </pivotField>
    <pivotField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items count="966">
        <item x="2"/>
        <item x="1"/>
        <item x="4"/>
        <item x="6"/>
        <item x="9"/>
        <item x="7"/>
        <item x="15"/>
        <item x="8"/>
        <item x="18"/>
        <item x="11"/>
        <item x="13"/>
        <item x="27"/>
        <item x="24"/>
        <item x="19"/>
        <item x="36"/>
        <item x="14"/>
        <item x="25"/>
        <item x="33"/>
        <item x="45"/>
        <item x="23"/>
        <item x="17"/>
        <item x="54"/>
        <item x="42"/>
        <item x="26"/>
        <item x="63"/>
        <item x="28"/>
        <item x="66"/>
        <item x="31"/>
        <item x="32"/>
        <item x="46"/>
        <item x="34"/>
        <item x="49"/>
        <item x="60"/>
        <item x="38"/>
        <item x="90"/>
        <item x="29"/>
        <item x="93"/>
        <item x="69"/>
        <item x="99"/>
        <item x="102"/>
        <item x="72"/>
        <item x="47"/>
        <item x="78"/>
        <item x="111"/>
        <item x="70"/>
        <item x="0"/>
        <item x="81"/>
        <item x="3"/>
        <item x="53"/>
        <item x="5"/>
        <item x="12"/>
        <item x="52"/>
        <item x="76"/>
        <item x="10"/>
        <item x="21"/>
        <item x="129"/>
        <item x="16"/>
        <item x="55"/>
        <item x="30"/>
        <item x="59"/>
        <item x="22"/>
        <item x="39"/>
        <item x="58"/>
        <item x="138"/>
        <item x="20"/>
        <item x="48"/>
        <item x="62"/>
        <item x="51"/>
        <item x="44"/>
        <item x="57"/>
        <item x="147"/>
        <item x="37"/>
        <item x="40"/>
        <item x="105"/>
        <item x="91"/>
        <item x="43"/>
        <item x="75"/>
        <item x="94"/>
        <item x="35"/>
        <item x="108"/>
        <item x="84"/>
        <item x="97"/>
        <item x="87"/>
        <item x="41"/>
        <item x="50"/>
        <item x="165"/>
        <item x="96"/>
        <item x="61"/>
        <item x="74"/>
        <item x="64"/>
        <item x="117"/>
        <item x="67"/>
        <item x="174"/>
        <item x="114"/>
        <item x="120"/>
        <item x="73"/>
        <item x="177"/>
        <item x="123"/>
        <item x="56"/>
        <item x="183"/>
        <item x="126"/>
        <item x="132"/>
        <item x="82"/>
        <item x="186"/>
        <item x="141"/>
        <item x="79"/>
        <item x="88"/>
        <item x="115"/>
        <item x="150"/>
        <item x="68"/>
        <item x="118"/>
        <item x="135"/>
        <item x="159"/>
        <item x="71"/>
        <item x="121"/>
        <item x="168"/>
        <item x="85"/>
        <item x="171"/>
        <item x="89"/>
        <item x="77"/>
        <item x="109"/>
        <item x="210"/>
        <item x="144"/>
        <item x="112"/>
        <item x="83"/>
        <item x="213"/>
        <item x="195"/>
        <item x="65"/>
        <item x="198"/>
        <item x="95"/>
        <item x="204"/>
        <item x="207"/>
        <item x="222"/>
        <item x="153"/>
        <item x="92"/>
        <item x="216"/>
        <item x="136"/>
        <item x="133"/>
        <item x="156"/>
        <item x="98"/>
        <item x="231"/>
        <item x="139"/>
        <item x="234"/>
        <item x="142"/>
        <item x="162"/>
        <item x="104"/>
        <item x="240"/>
        <item x="243"/>
        <item x="107"/>
        <item x="100"/>
        <item x="148"/>
        <item x="252"/>
        <item x="154"/>
        <item x="249"/>
        <item x="157"/>
        <item x="103"/>
        <item x="160"/>
        <item x="110"/>
        <item x="270"/>
        <item x="119"/>
        <item x="106"/>
        <item x="258"/>
        <item x="279"/>
        <item x="282"/>
        <item x="261"/>
        <item x="288"/>
        <item x="180"/>
        <item x="291"/>
        <item x="267"/>
        <item x="178"/>
        <item x="181"/>
        <item x="80"/>
        <item x="163"/>
        <item x="184"/>
        <item x="134"/>
        <item x="166"/>
        <item x="315"/>
        <item x="189"/>
        <item x="318"/>
        <item x="169"/>
        <item x="140"/>
        <item x="327"/>
        <item x="192"/>
        <item x="285"/>
        <item x="199"/>
        <item x="336"/>
        <item x="125"/>
        <item x="205"/>
        <item x="86"/>
        <item x="345"/>
        <item x="294"/>
        <item x="211"/>
        <item x="354"/>
        <item x="201"/>
        <item x="297"/>
        <item x="155"/>
        <item x="363"/>
        <item x="131"/>
        <item x="366"/>
        <item x="124"/>
        <item x="372"/>
        <item x="306"/>
        <item x="226"/>
        <item x="229"/>
        <item x="127"/>
        <item x="187"/>
        <item x="232"/>
        <item x="390"/>
        <item x="190"/>
        <item x="170"/>
        <item x="130"/>
        <item x="399"/>
        <item x="193"/>
        <item x="402"/>
        <item x="176"/>
        <item x="219"/>
        <item x="324"/>
        <item x="411"/>
        <item x="250"/>
        <item x="330"/>
        <item x="253"/>
        <item x="225"/>
        <item x="256"/>
        <item x="333"/>
        <item x="429"/>
        <item x="435"/>
        <item x="228"/>
        <item x="146"/>
        <item x="438"/>
        <item x="191"/>
        <item x="342"/>
        <item x="447"/>
        <item x="101"/>
        <item x="271"/>
        <item x="208"/>
        <item x="456"/>
        <item x="277"/>
        <item x="237"/>
        <item x="351"/>
        <item x="465"/>
        <item x="203"/>
        <item x="214"/>
        <item x="474"/>
        <item x="145"/>
        <item x="206"/>
        <item x="360"/>
        <item x="483"/>
        <item x="486"/>
        <item x="246"/>
        <item x="158"/>
        <item x="212"/>
        <item x="298"/>
        <item x="369"/>
        <item x="301"/>
        <item x="151"/>
        <item x="218"/>
        <item x="161"/>
        <item x="510"/>
        <item x="513"/>
        <item x="255"/>
        <item x="378"/>
        <item x="519"/>
        <item x="522"/>
        <item x="381"/>
        <item x="227"/>
        <item x="113"/>
        <item x="531"/>
        <item x="167"/>
        <item x="322"/>
        <item x="233"/>
        <item x="264"/>
        <item x="235"/>
        <item x="328"/>
        <item x="549"/>
        <item x="238"/>
        <item x="239"/>
        <item x="116"/>
        <item x="558"/>
        <item x="173"/>
        <item x="242"/>
        <item x="567"/>
        <item x="273"/>
        <item x="405"/>
        <item x="343"/>
        <item x="346"/>
        <item x="408"/>
        <item x="349"/>
        <item x="276"/>
        <item x="585"/>
        <item x="414"/>
        <item x="254"/>
        <item x="594"/>
        <item x="122"/>
        <item x="417"/>
        <item x="597"/>
        <item x="603"/>
        <item x="182"/>
        <item x="606"/>
        <item x="172"/>
        <item x="367"/>
        <item x="426"/>
        <item x="370"/>
        <item x="373"/>
        <item x="175"/>
        <item x="259"/>
        <item x="269"/>
        <item x="630"/>
        <item x="188"/>
        <item x="633"/>
        <item x="128"/>
        <item x="275"/>
        <item x="265"/>
        <item x="642"/>
        <item x="388"/>
        <item x="300"/>
        <item x="444"/>
        <item x="651"/>
        <item x="394"/>
        <item x="194"/>
        <item x="660"/>
        <item x="303"/>
        <item x="400"/>
        <item x="453"/>
        <item x="669"/>
        <item x="290"/>
        <item x="309"/>
        <item x="197"/>
        <item x="678"/>
        <item x="681"/>
        <item x="462"/>
        <item x="687"/>
        <item x="312"/>
        <item x="415"/>
        <item x="280"/>
        <item x="418"/>
        <item x="421"/>
        <item x="137"/>
        <item x="283"/>
        <item x="705"/>
        <item x="305"/>
        <item x="286"/>
        <item x="714"/>
        <item x="321"/>
        <item x="717"/>
        <item x="480"/>
        <item x="311"/>
        <item x="726"/>
        <item x="196"/>
        <item x="209"/>
        <item x="439"/>
        <item x="442"/>
        <item x="489"/>
        <item x="445"/>
        <item x="143"/>
        <item x="744"/>
        <item x="492"/>
        <item x="750"/>
        <item x="753"/>
        <item x="202"/>
        <item x="498"/>
        <item x="326"/>
        <item x="762"/>
        <item x="501"/>
        <item x="460"/>
        <item x="339"/>
        <item x="771"/>
        <item x="304"/>
        <item x="466"/>
        <item x="780"/>
        <item x="149"/>
        <item x="307"/>
        <item x="338"/>
        <item x="789"/>
        <item x="310"/>
        <item x="341"/>
        <item x="348"/>
        <item x="798"/>
        <item x="224"/>
        <item x="801"/>
        <item x="347"/>
        <item x="152"/>
        <item x="525"/>
        <item x="487"/>
        <item x="490"/>
        <item x="528"/>
        <item x="353"/>
        <item x="357"/>
        <item x="825"/>
        <item x="230"/>
        <item x="828"/>
        <item x="834"/>
        <item x="217"/>
        <item x="537"/>
        <item x="837"/>
        <item x="362"/>
        <item x="325"/>
        <item x="846"/>
        <item x="220"/>
        <item x="511"/>
        <item x="546"/>
        <item x="368"/>
        <item x="517"/>
        <item x="223"/>
        <item x="331"/>
        <item x="864"/>
        <item x="374"/>
        <item x="555"/>
        <item x="873"/>
        <item x="375"/>
        <item x="377"/>
        <item x="337"/>
        <item x="882"/>
        <item x="532"/>
        <item x="164"/>
        <item x="564"/>
        <item x="535"/>
        <item x="538"/>
        <item x="245"/>
        <item x="900"/>
        <item x="384"/>
        <item x="389"/>
        <item x="573"/>
        <item x="909"/>
        <item x="912"/>
        <item x="387"/>
        <item x="576"/>
        <item x="918"/>
        <item x="921"/>
        <item x="582"/>
        <item x="556"/>
        <item x="393"/>
        <item x="559"/>
        <item x="352"/>
        <item x="562"/>
        <item x="404"/>
        <item x="396"/>
        <item x="355"/>
        <item x="945"/>
        <item x="948"/>
        <item x="358"/>
        <item x="410"/>
        <item x="241"/>
        <item x="957"/>
        <item x="600"/>
        <item x="577"/>
        <item x="416"/>
        <item x="244"/>
        <item x="260"/>
        <item x="586"/>
        <item x="592"/>
        <item x="609"/>
        <item x="428"/>
        <item x="247"/>
        <item x="431"/>
        <item x="612"/>
        <item x="607"/>
        <item x="613"/>
        <item x="179"/>
        <item x="266"/>
        <item x="443"/>
        <item x="446"/>
        <item x="621"/>
        <item x="628"/>
        <item x="420"/>
        <item x="634"/>
        <item x="376"/>
        <item x="458"/>
        <item x="461"/>
        <item x="423"/>
        <item x="379"/>
        <item x="649"/>
        <item x="655"/>
        <item x="382"/>
        <item x="473"/>
        <item x="185"/>
        <item x="476"/>
        <item x="639"/>
        <item x="670"/>
        <item x="676"/>
        <item x="432"/>
        <item x="645"/>
        <item x="488"/>
        <item x="491"/>
        <item x="648"/>
        <item x="691"/>
        <item x="262"/>
        <item x="697"/>
        <item x="281"/>
        <item x="503"/>
        <item x="506"/>
        <item x="441"/>
        <item x="657"/>
        <item x="712"/>
        <item x="718"/>
        <item x="397"/>
        <item x="518"/>
        <item x="268"/>
        <item x="521"/>
        <item x="666"/>
        <item x="733"/>
        <item x="739"/>
        <item x="450"/>
        <item x="403"/>
        <item x="533"/>
        <item x="536"/>
        <item x="675"/>
        <item x="754"/>
        <item x="274"/>
        <item x="760"/>
        <item x="293"/>
        <item x="548"/>
        <item x="551"/>
        <item x="459"/>
        <item x="684"/>
        <item x="775"/>
        <item x="781"/>
        <item x="296"/>
        <item x="563"/>
        <item x="200"/>
        <item x="566"/>
        <item x="693"/>
        <item x="796"/>
        <item x="802"/>
        <item x="468"/>
        <item x="696"/>
        <item x="578"/>
        <item x="581"/>
        <item x="302"/>
        <item x="817"/>
        <item x="471"/>
        <item x="823"/>
        <item x="424"/>
        <item x="593"/>
        <item x="596"/>
        <item x="477"/>
        <item x="427"/>
        <item x="838"/>
        <item x="844"/>
        <item x="308"/>
        <item x="608"/>
        <item x="289"/>
        <item x="611"/>
        <item x="720"/>
        <item x="859"/>
        <item x="865"/>
        <item x="292"/>
        <item x="723"/>
        <item x="623"/>
        <item x="626"/>
        <item x="729"/>
        <item x="880"/>
        <item x="295"/>
        <item x="886"/>
        <item x="732"/>
        <item x="638"/>
        <item x="641"/>
        <item x="495"/>
        <item x="317"/>
        <item x="901"/>
        <item x="907"/>
        <item x="741"/>
        <item x="653"/>
        <item x="215"/>
        <item x="656"/>
        <item x="448"/>
        <item x="922"/>
        <item x="928"/>
        <item x="504"/>
        <item x="323"/>
        <item x="668"/>
        <item x="671"/>
        <item x="454"/>
        <item x="943"/>
        <item x="507"/>
        <item x="949"/>
        <item x="759"/>
        <item x="683"/>
        <item x="686"/>
        <item x="221"/>
        <item x="329"/>
        <item x="964"/>
        <item x="698"/>
        <item x="768"/>
        <item x="707"/>
        <item x="516"/>
        <item x="716"/>
        <item x="332"/>
        <item x="725"/>
        <item x="734"/>
        <item x="313"/>
        <item x="777"/>
        <item x="743"/>
        <item x="752"/>
        <item x="469"/>
        <item x="761"/>
        <item x="316"/>
        <item x="770"/>
        <item x="472"/>
        <item x="779"/>
        <item x="788"/>
        <item x="319"/>
        <item x="475"/>
        <item x="797"/>
        <item x="806"/>
        <item x="795"/>
        <item x="815"/>
        <item x="534"/>
        <item x="824"/>
        <item x="344"/>
        <item x="833"/>
        <item x="842"/>
        <item x="540"/>
        <item x="804"/>
        <item x="851"/>
        <item x="860"/>
        <item x="807"/>
        <item x="869"/>
        <item x="543"/>
        <item x="878"/>
        <item x="813"/>
        <item x="887"/>
        <item x="896"/>
        <item x="236"/>
        <item x="816"/>
        <item x="905"/>
        <item x="914"/>
        <item x="493"/>
        <item x="923"/>
        <item x="552"/>
        <item x="932"/>
        <item x="496"/>
        <item x="941"/>
        <item x="950"/>
        <item x="334"/>
        <item x="499"/>
        <item x="959"/>
        <item x="359"/>
        <item x="561"/>
        <item x="840"/>
        <item x="340"/>
        <item x="843"/>
        <item x="365"/>
        <item x="570"/>
        <item x="852"/>
        <item x="248"/>
        <item x="514"/>
        <item x="861"/>
        <item x="579"/>
        <item x="520"/>
        <item x="251"/>
        <item x="870"/>
        <item x="526"/>
        <item x="588"/>
        <item x="879"/>
        <item x="591"/>
        <item x="380"/>
        <item x="888"/>
        <item x="257"/>
        <item x="891"/>
        <item x="361"/>
        <item x="897"/>
        <item x="541"/>
        <item x="364"/>
        <item x="544"/>
        <item x="263"/>
        <item x="547"/>
        <item x="915"/>
        <item x="615"/>
        <item x="395"/>
        <item x="618"/>
        <item x="924"/>
        <item x="927"/>
        <item x="624"/>
        <item x="401"/>
        <item x="627"/>
        <item x="936"/>
        <item x="565"/>
        <item x="272"/>
        <item x="568"/>
        <item x="636"/>
        <item x="571"/>
        <item x="954"/>
        <item x="385"/>
        <item x="960"/>
        <item x="278"/>
        <item x="963"/>
        <item x="583"/>
        <item x="391"/>
        <item x="589"/>
        <item x="654"/>
        <item x="425"/>
        <item x="598"/>
        <item x="284"/>
        <item x="604"/>
        <item x="663"/>
        <item x="610"/>
        <item x="440"/>
        <item x="287"/>
        <item x="619"/>
        <item x="672"/>
        <item x="625"/>
        <item x="631"/>
        <item x="406"/>
        <item x="455"/>
        <item x="409"/>
        <item x="640"/>
        <item x="646"/>
        <item x="412"/>
        <item x="652"/>
        <item x="690"/>
        <item x="470"/>
        <item x="661"/>
        <item x="299"/>
        <item x="667"/>
        <item x="699"/>
        <item x="673"/>
        <item x="485"/>
        <item x="702"/>
        <item x="682"/>
        <item x="708"/>
        <item x="688"/>
        <item x="694"/>
        <item x="711"/>
        <item x="500"/>
        <item x="430"/>
        <item x="703"/>
        <item x="709"/>
        <item x="433"/>
        <item x="715"/>
        <item x="436"/>
        <item x="515"/>
        <item x="724"/>
        <item x="314"/>
        <item x="730"/>
        <item x="735"/>
        <item x="736"/>
        <item x="530"/>
        <item x="738"/>
        <item x="745"/>
        <item x="320"/>
        <item x="751"/>
        <item x="757"/>
        <item x="747"/>
        <item x="545"/>
        <item x="451"/>
        <item x="766"/>
        <item x="772"/>
        <item x="756"/>
        <item x="778"/>
        <item x="457"/>
        <item x="560"/>
        <item x="787"/>
        <item x="765"/>
        <item x="793"/>
        <item x="463"/>
        <item x="799"/>
        <item x="575"/>
        <item x="774"/>
        <item x="808"/>
        <item x="335"/>
        <item x="814"/>
        <item x="820"/>
        <item x="783"/>
        <item x="590"/>
        <item x="786"/>
        <item x="829"/>
        <item x="835"/>
        <item x="792"/>
        <item x="841"/>
        <item x="478"/>
        <item x="605"/>
        <item x="850"/>
        <item x="481"/>
        <item x="856"/>
        <item x="484"/>
        <item x="862"/>
        <item x="620"/>
        <item x="810"/>
        <item x="871"/>
        <item x="350"/>
        <item x="877"/>
        <item x="883"/>
        <item x="819"/>
        <item x="635"/>
        <item x="822"/>
        <item x="892"/>
        <item x="898"/>
        <item x="356"/>
        <item x="904"/>
        <item x="831"/>
        <item x="650"/>
        <item x="913"/>
        <item x="502"/>
        <item x="919"/>
        <item x="505"/>
        <item x="925"/>
        <item x="665"/>
        <item x="508"/>
        <item x="934"/>
        <item x="849"/>
        <item x="940"/>
        <item x="946"/>
        <item x="855"/>
        <item x="680"/>
        <item x="858"/>
        <item x="955"/>
        <item x="961"/>
        <item x="371"/>
        <item x="692"/>
        <item x="867"/>
        <item x="701"/>
        <item x="710"/>
        <item x="523"/>
        <item x="719"/>
        <item x="876"/>
        <item x="728"/>
        <item x="737"/>
        <item x="529"/>
        <item x="746"/>
        <item x="885"/>
        <item x="755"/>
        <item x="764"/>
        <item x="383"/>
        <item x="773"/>
        <item x="894"/>
        <item x="782"/>
        <item x="791"/>
        <item x="386"/>
        <item x="800"/>
        <item x="903"/>
        <item x="809"/>
        <item x="818"/>
        <item x="906"/>
        <item x="827"/>
        <item x="392"/>
        <item x="836"/>
        <item x="845"/>
        <item x="550"/>
        <item x="854"/>
        <item x="553"/>
        <item x="863"/>
        <item x="872"/>
        <item x="398"/>
        <item x="881"/>
        <item x="930"/>
        <item x="890"/>
        <item x="899"/>
        <item x="933"/>
        <item x="908"/>
        <item x="939"/>
        <item x="917"/>
        <item x="926"/>
        <item x="942"/>
        <item x="935"/>
        <item x="407"/>
        <item x="944"/>
        <item x="953"/>
        <item x="951"/>
        <item x="962"/>
        <item x="574"/>
        <item x="413"/>
        <item x="580"/>
        <item x="419"/>
        <item x="422"/>
        <item x="595"/>
        <item x="601"/>
        <item x="434"/>
        <item x="437"/>
        <item x="616"/>
        <item x="622"/>
        <item x="449"/>
        <item x="452"/>
        <item x="637"/>
        <item x="643"/>
        <item x="464"/>
        <item x="467"/>
        <item x="658"/>
        <item x="664"/>
        <item x="479"/>
        <item x="482"/>
        <item x="679"/>
        <item x="685"/>
        <item x="494"/>
        <item x="497"/>
        <item x="700"/>
        <item x="706"/>
        <item x="509"/>
        <item x="512"/>
        <item x="721"/>
        <item x="727"/>
        <item x="524"/>
        <item x="527"/>
        <item x="742"/>
        <item x="748"/>
        <item x="539"/>
        <item x="542"/>
        <item x="763"/>
        <item x="769"/>
        <item x="554"/>
        <item x="557"/>
        <item x="784"/>
        <item x="790"/>
        <item x="569"/>
        <item x="572"/>
        <item x="805"/>
        <item x="811"/>
        <item x="584"/>
        <item x="587"/>
        <item x="826"/>
        <item x="832"/>
        <item x="599"/>
        <item x="602"/>
        <item x="847"/>
        <item x="853"/>
        <item x="614"/>
        <item x="617"/>
        <item x="868"/>
        <item x="874"/>
        <item x="629"/>
        <item x="632"/>
        <item x="889"/>
        <item x="895"/>
        <item x="644"/>
        <item x="647"/>
        <item x="910"/>
        <item x="916"/>
        <item x="659"/>
        <item x="662"/>
        <item x="931"/>
        <item x="937"/>
        <item x="674"/>
        <item x="677"/>
        <item x="952"/>
        <item x="958"/>
        <item x="689"/>
        <item x="695"/>
        <item x="704"/>
        <item x="713"/>
        <item x="722"/>
        <item x="731"/>
        <item x="740"/>
        <item x="749"/>
        <item x="758"/>
        <item x="767"/>
        <item x="776"/>
        <item x="785"/>
        <item x="794"/>
        <item x="803"/>
        <item x="812"/>
        <item x="821"/>
        <item x="830"/>
        <item x="839"/>
        <item x="848"/>
        <item x="857"/>
        <item x="866"/>
        <item x="875"/>
        <item x="884"/>
        <item x="893"/>
        <item x="902"/>
        <item x="911"/>
        <item x="920"/>
        <item x="929"/>
        <item x="938"/>
        <item x="947"/>
        <item x="956"/>
        <item x="965"/>
      </items>
    </pivotField>
    <pivotField showAll="0" defaultSubtotal="0">
      <items count="3">
        <item x="2"/>
        <item x="1"/>
        <item x="0"/>
      </items>
    </pivotField>
    <pivotField showAll="0" defaultSubtotal="0">
      <items count="4">
        <item x="1"/>
        <item x="0"/>
        <item x="2"/>
        <item x="3"/>
      </items>
    </pivotField>
    <pivotField showAll="0" defaultSubtotal="0">
      <items count="3">
        <item x="2"/>
        <item x="0"/>
        <item x="1"/>
      </items>
    </pivotField>
    <pivotField showAll="0" defaultSubtotal="0">
      <items count="2">
        <item x="0"/>
        <item x="1"/>
      </items>
    </pivotField>
    <pivotField showAll="0" defaultSubtotal="0">
      <items count="23">
        <item x="19"/>
        <item x="18"/>
        <item x="14"/>
        <item x="21"/>
        <item x="13"/>
        <item x="11"/>
        <item x="10"/>
        <item x="16"/>
        <item x="5"/>
        <item x="12"/>
        <item x="15"/>
        <item x="0"/>
        <item x="17"/>
        <item x="20"/>
        <item x="2"/>
        <item x="4"/>
        <item x="6"/>
        <item x="22"/>
        <item x="1"/>
        <item x="7"/>
        <item x="8"/>
        <item x="9"/>
        <item x="3"/>
      </items>
    </pivotField>
    <pivotField showAll="0" defaultSubtotal="0">
      <items count="14">
        <item x="0"/>
        <item x="1"/>
        <item x="2"/>
        <item x="3"/>
        <item x="4"/>
        <item x="5"/>
        <item x="6"/>
        <item x="7"/>
        <item x="8"/>
        <item x="9"/>
        <item x="10"/>
        <item x="11"/>
        <item x="12"/>
        <item x="13"/>
      </items>
    </pivotField>
    <pivotField showAll="0" defaultSubtotal="0">
      <items count="14">
        <item x="0"/>
        <item x="1"/>
        <item x="2"/>
        <item x="3"/>
        <item x="4"/>
        <item x="5"/>
        <item x="6"/>
        <item x="7"/>
        <item x="8"/>
        <item x="9"/>
        <item x="10"/>
        <item x="11"/>
        <item x="12"/>
        <item x="13"/>
      </items>
    </pivotField>
  </pivotFields>
  <rowFields count="1">
    <field x="0"/>
  </rowFields>
  <rowItems count="6">
    <i>
      <x/>
    </i>
    <i>
      <x v="1"/>
    </i>
    <i>
      <x v="2"/>
    </i>
    <i>
      <x v="3"/>
    </i>
    <i>
      <x v="4"/>
    </i>
    <i t="grand">
      <x/>
    </i>
  </rowItems>
  <colFields count="1">
    <field x="-2"/>
  </colFields>
  <colItems count="2">
    <i>
      <x/>
    </i>
    <i i="1">
      <x v="1"/>
    </i>
  </colItems>
  <dataFields count="2">
    <dataField name="Count" fld="0" subtotal="count" baseField="0" baseItem="0"/>
    <dataField name="% of Total" fld="0" subtotal="count" showDataAs="percentOfTotal" baseField="0" baseItem="2" numFmtId="10"/>
  </dataFields>
  <formats count="6">
    <format dxfId="721">
      <pivotArea collapsedLevelsAreSubtotals="1" fieldPosition="0">
        <references count="2">
          <reference field="4294967294" count="1" selected="0">
            <x v="1"/>
          </reference>
          <reference field="0" count="0"/>
        </references>
      </pivotArea>
    </format>
    <format dxfId="720">
      <pivotArea field="0" grandRow="1" outline="0" collapsedLevelsAreSubtotals="1" axis="axisRow" fieldPosition="0">
        <references count="1">
          <reference field="4294967294" count="1" selected="0">
            <x v="1"/>
          </reference>
        </references>
      </pivotArea>
    </format>
    <format dxfId="719">
      <pivotArea outline="0" collapsedLevelsAreSubtotals="1" fieldPosition="0"/>
    </format>
    <format dxfId="718">
      <pivotArea dataOnly="0" labelOnly="1" outline="0" fieldPosition="0">
        <references count="1">
          <reference field="4294967294" count="2">
            <x v="0"/>
            <x v="1"/>
          </reference>
        </references>
      </pivotArea>
    </format>
    <format dxfId="717">
      <pivotArea outline="0" collapsedLevelsAreSubtotals="1" fieldPosition="0"/>
    </format>
    <format dxfId="716">
      <pivotArea dataOnly="0" labelOnly="1" outline="0" fieldPosition="0">
        <references count="1">
          <reference field="4294967294" count="2">
            <x v="0"/>
            <x v="1"/>
          </reference>
        </references>
      </pivotArea>
    </format>
  </formats>
  <chartFormats count="8">
    <chartFormat chart="3" format="2"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1"/>
          </reference>
        </references>
      </pivotArea>
    </chartFormat>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13" rowHeaderCaption="Status Code">
  <location ref="E59:G62" firstHeaderRow="0" firstDataRow="1" firstDataCol="1"/>
  <pivotFields count="25">
    <pivotField showAll="0" defaultSubtotal="0">
      <items count="5">
        <item x="0"/>
        <item x="1"/>
        <item x="2"/>
        <item x="3"/>
        <item x="4"/>
      </items>
    </pivotField>
    <pivotField showAll="0" defaultSubtotal="0">
      <items count="8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s>
    </pivotField>
    <pivotField showAll="0" defaultSubtotal="0">
      <items count="966">
        <item x="0"/>
        <item x="1"/>
        <item x="2"/>
        <item x="3"/>
        <item x="5"/>
        <item x="8"/>
        <item x="4"/>
        <item x="10"/>
        <item x="13"/>
        <item x="6"/>
        <item x="14"/>
        <item x="20"/>
        <item x="7"/>
        <item x="18"/>
        <item x="25"/>
        <item x="9"/>
        <item x="22"/>
        <item x="32"/>
        <item x="11"/>
        <item x="27"/>
        <item x="37"/>
        <item x="12"/>
        <item x="30"/>
        <item x="43"/>
        <item x="15"/>
        <item x="35"/>
        <item x="49"/>
        <item x="16"/>
        <item x="39"/>
        <item x="55"/>
        <item x="17"/>
        <item x="44"/>
        <item x="61"/>
        <item x="19"/>
        <item x="47"/>
        <item x="67"/>
        <item x="21"/>
        <item x="52"/>
        <item x="72"/>
        <item x="23"/>
        <item x="56"/>
        <item x="79"/>
        <item x="24"/>
        <item x="60"/>
        <item x="84"/>
        <item x="26"/>
        <item x="64"/>
        <item x="91"/>
        <item x="28"/>
        <item x="69"/>
        <item x="96"/>
        <item x="29"/>
        <item x="73"/>
        <item x="102"/>
        <item x="31"/>
        <item x="77"/>
        <item x="108"/>
        <item x="33"/>
        <item x="81"/>
        <item x="114"/>
        <item x="34"/>
        <item x="86"/>
        <item x="120"/>
        <item x="36"/>
        <item x="89"/>
        <item x="126"/>
        <item x="38"/>
        <item x="94"/>
        <item x="131"/>
        <item x="40"/>
        <item x="98"/>
        <item x="138"/>
        <item x="41"/>
        <item x="103"/>
        <item x="143"/>
        <item x="42"/>
        <item x="106"/>
        <item x="150"/>
        <item x="45"/>
        <item x="111"/>
        <item x="155"/>
        <item x="46"/>
        <item x="115"/>
        <item x="161"/>
        <item x="48"/>
        <item x="119"/>
        <item x="167"/>
        <item x="50"/>
        <item x="123"/>
        <item x="173"/>
        <item x="51"/>
        <item x="128"/>
        <item x="179"/>
        <item x="53"/>
        <item x="132"/>
        <item x="185"/>
        <item x="54"/>
        <item x="136"/>
        <item x="190"/>
        <item x="57"/>
        <item x="140"/>
        <item x="197"/>
        <item x="58"/>
        <item x="145"/>
        <item x="202"/>
        <item x="59"/>
        <item x="148"/>
        <item x="209"/>
        <item x="62"/>
        <item x="153"/>
        <item x="214"/>
        <item x="63"/>
        <item x="157"/>
        <item x="220"/>
        <item x="65"/>
        <item x="162"/>
        <item x="226"/>
        <item x="66"/>
        <item x="165"/>
        <item x="232"/>
        <item x="68"/>
        <item x="170"/>
        <item x="238"/>
        <item x="70"/>
        <item x="174"/>
        <item x="244"/>
        <item x="71"/>
        <item x="178"/>
        <item x="249"/>
        <item x="74"/>
        <item x="182"/>
        <item x="256"/>
        <item x="75"/>
        <item x="187"/>
        <item x="261"/>
        <item x="76"/>
        <item x="191"/>
        <item x="268"/>
        <item x="78"/>
        <item x="195"/>
        <item x="273"/>
        <item x="80"/>
        <item x="199"/>
        <item x="279"/>
        <item x="82"/>
        <item x="204"/>
        <item x="285"/>
        <item x="83"/>
        <item x="207"/>
        <item x="291"/>
        <item x="85"/>
        <item x="212"/>
        <item x="297"/>
        <item x="87"/>
        <item x="216"/>
        <item x="303"/>
        <item x="88"/>
        <item x="221"/>
        <item x="308"/>
        <item x="90"/>
        <item x="224"/>
        <item x="315"/>
        <item x="92"/>
        <item x="229"/>
        <item x="320"/>
        <item x="93"/>
        <item x="233"/>
        <item x="327"/>
        <item x="95"/>
        <item x="237"/>
        <item x="332"/>
        <item x="97"/>
        <item x="241"/>
        <item x="338"/>
        <item x="99"/>
        <item x="246"/>
        <item x="344"/>
        <item x="100"/>
        <item x="250"/>
        <item x="350"/>
        <item x="101"/>
        <item x="254"/>
        <item x="356"/>
        <item x="104"/>
        <item x="258"/>
        <item x="362"/>
        <item x="105"/>
        <item x="263"/>
        <item x="367"/>
        <item x="107"/>
        <item x="266"/>
        <item x="374"/>
        <item x="109"/>
        <item x="271"/>
        <item x="379"/>
        <item x="110"/>
        <item x="275"/>
        <item x="386"/>
        <item x="112"/>
        <item x="280"/>
        <item x="391"/>
        <item x="113"/>
        <item x="283"/>
        <item x="397"/>
        <item x="116"/>
        <item x="288"/>
        <item x="403"/>
        <item x="117"/>
        <item x="292"/>
        <item x="409"/>
        <item x="118"/>
        <item x="296"/>
        <item x="415"/>
        <item x="121"/>
        <item x="300"/>
        <item x="421"/>
        <item x="122"/>
        <item x="305"/>
        <item x="426"/>
        <item x="124"/>
        <item x="309"/>
        <item x="433"/>
        <item x="125"/>
        <item x="313"/>
        <item x="438"/>
        <item x="127"/>
        <item x="317"/>
        <item x="445"/>
        <item x="129"/>
        <item x="322"/>
        <item x="450"/>
        <item x="130"/>
        <item x="325"/>
        <item x="456"/>
        <item x="133"/>
        <item x="330"/>
        <item x="462"/>
        <item x="134"/>
        <item x="334"/>
        <item x="468"/>
        <item x="135"/>
        <item x="339"/>
        <item x="474"/>
        <item x="137"/>
        <item x="342"/>
        <item x="480"/>
        <item x="139"/>
        <item x="347"/>
        <item x="485"/>
        <item x="141"/>
        <item x="351"/>
        <item x="492"/>
        <item x="142"/>
        <item x="355"/>
        <item x="497"/>
        <item x="144"/>
        <item x="359"/>
        <item x="504"/>
        <item x="146"/>
        <item x="364"/>
        <item x="509"/>
        <item x="147"/>
        <item x="368"/>
        <item x="515"/>
        <item x="149"/>
        <item x="372"/>
        <item x="521"/>
        <item x="151"/>
        <item x="376"/>
        <item x="527"/>
        <item x="152"/>
        <item x="381"/>
        <item x="533"/>
        <item x="154"/>
        <item x="384"/>
        <item x="539"/>
        <item x="156"/>
        <item x="389"/>
        <item x="543"/>
        <item x="158"/>
        <item x="393"/>
        <item x="546"/>
        <item x="159"/>
        <item x="398"/>
        <item x="548"/>
        <item x="160"/>
        <item x="401"/>
        <item x="551"/>
        <item x="163"/>
        <item x="406"/>
        <item x="553"/>
        <item x="164"/>
        <item x="410"/>
        <item x="555"/>
        <item x="166"/>
        <item x="414"/>
        <item x="558"/>
        <item x="168"/>
        <item x="418"/>
        <item x="560"/>
        <item x="169"/>
        <item x="423"/>
        <item x="563"/>
        <item x="171"/>
        <item x="427"/>
        <item x="565"/>
        <item x="172"/>
        <item x="431"/>
        <item x="567"/>
        <item x="175"/>
        <item x="435"/>
        <item x="570"/>
        <item x="176"/>
        <item x="440"/>
        <item x="572"/>
        <item x="177"/>
        <item x="443"/>
        <item x="575"/>
        <item x="180"/>
        <item x="448"/>
        <item x="577"/>
        <item x="181"/>
        <item x="452"/>
        <item x="579"/>
        <item x="183"/>
        <item x="457"/>
        <item x="582"/>
        <item x="184"/>
        <item x="460"/>
        <item x="584"/>
        <item x="186"/>
        <item x="465"/>
        <item x="587"/>
        <item x="188"/>
        <item x="469"/>
        <item x="589"/>
        <item x="189"/>
        <item x="473"/>
        <item x="591"/>
        <item x="192"/>
        <item x="477"/>
        <item x="594"/>
        <item x="193"/>
        <item x="482"/>
        <item x="596"/>
        <item x="194"/>
        <item x="486"/>
        <item x="599"/>
        <item x="196"/>
        <item x="490"/>
        <item x="601"/>
        <item x="198"/>
        <item x="494"/>
        <item x="603"/>
        <item x="200"/>
        <item x="499"/>
        <item x="606"/>
        <item x="201"/>
        <item x="502"/>
        <item x="608"/>
        <item x="203"/>
        <item x="507"/>
        <item x="611"/>
        <item x="205"/>
        <item x="511"/>
        <item x="613"/>
        <item x="206"/>
        <item x="516"/>
        <item x="615"/>
        <item x="208"/>
        <item x="519"/>
        <item x="618"/>
        <item x="210"/>
        <item x="524"/>
        <item x="620"/>
        <item x="211"/>
        <item x="528"/>
        <item x="623"/>
        <item x="213"/>
        <item x="532"/>
        <item x="625"/>
        <item x="215"/>
        <item x="536"/>
        <item x="627"/>
        <item x="217"/>
        <item x="541"/>
        <item x="630"/>
        <item x="218"/>
        <item x="544"/>
        <item x="632"/>
        <item x="219"/>
        <item x="545"/>
        <item x="635"/>
        <item x="222"/>
        <item x="547"/>
        <item x="637"/>
        <item x="223"/>
        <item x="549"/>
        <item x="639"/>
        <item x="225"/>
        <item x="550"/>
        <item x="642"/>
        <item x="227"/>
        <item x="552"/>
        <item x="644"/>
        <item x="228"/>
        <item x="554"/>
        <item x="647"/>
        <item x="230"/>
        <item x="556"/>
        <item x="649"/>
        <item x="231"/>
        <item x="557"/>
        <item x="651"/>
        <item x="234"/>
        <item x="559"/>
        <item x="654"/>
        <item x="235"/>
        <item x="561"/>
        <item x="656"/>
        <item x="236"/>
        <item x="562"/>
        <item x="659"/>
        <item x="239"/>
        <item x="564"/>
        <item x="661"/>
        <item x="240"/>
        <item x="566"/>
        <item x="663"/>
        <item x="242"/>
        <item x="568"/>
        <item x="666"/>
        <item x="243"/>
        <item x="569"/>
        <item x="668"/>
        <item x="245"/>
        <item x="571"/>
        <item x="671"/>
        <item x="247"/>
        <item x="573"/>
        <item x="673"/>
        <item x="248"/>
        <item x="574"/>
        <item x="675"/>
        <item x="251"/>
        <item x="576"/>
        <item x="678"/>
        <item x="252"/>
        <item x="578"/>
        <item x="680"/>
        <item x="253"/>
        <item x="580"/>
        <item x="683"/>
        <item x="255"/>
        <item x="581"/>
        <item x="685"/>
        <item x="257"/>
        <item x="583"/>
        <item x="687"/>
        <item x="259"/>
        <item x="585"/>
        <item x="690"/>
        <item x="260"/>
        <item x="586"/>
        <item x="692"/>
        <item x="262"/>
        <item x="588"/>
        <item x="695"/>
        <item x="264"/>
        <item x="590"/>
        <item x="697"/>
        <item x="265"/>
        <item x="592"/>
        <item x="699"/>
        <item x="267"/>
        <item x="593"/>
        <item x="702"/>
        <item x="269"/>
        <item x="595"/>
        <item x="704"/>
        <item x="270"/>
        <item x="597"/>
        <item x="707"/>
        <item x="272"/>
        <item x="598"/>
        <item x="709"/>
        <item x="274"/>
        <item x="600"/>
        <item x="711"/>
        <item x="276"/>
        <item x="602"/>
        <item x="714"/>
        <item x="277"/>
        <item x="604"/>
        <item x="716"/>
        <item x="278"/>
        <item x="605"/>
        <item x="719"/>
        <item x="281"/>
        <item x="607"/>
        <item x="721"/>
        <item x="282"/>
        <item x="609"/>
        <item x="723"/>
        <item x="284"/>
        <item x="610"/>
        <item x="726"/>
        <item x="286"/>
        <item x="612"/>
        <item x="728"/>
        <item x="287"/>
        <item x="614"/>
        <item x="731"/>
        <item x="289"/>
        <item x="616"/>
        <item x="733"/>
        <item x="290"/>
        <item x="617"/>
        <item x="735"/>
        <item x="293"/>
        <item x="619"/>
        <item x="738"/>
        <item x="294"/>
        <item x="621"/>
        <item x="740"/>
        <item x="295"/>
        <item x="622"/>
        <item x="743"/>
        <item x="298"/>
        <item x="624"/>
        <item x="745"/>
        <item x="299"/>
        <item x="626"/>
        <item x="747"/>
        <item x="301"/>
        <item x="628"/>
        <item x="750"/>
        <item x="302"/>
        <item x="629"/>
        <item x="752"/>
        <item x="304"/>
        <item x="631"/>
        <item x="755"/>
        <item x="306"/>
        <item x="633"/>
        <item x="757"/>
        <item x="307"/>
        <item x="634"/>
        <item x="759"/>
        <item x="310"/>
        <item x="636"/>
        <item x="762"/>
        <item x="311"/>
        <item x="638"/>
        <item x="764"/>
        <item x="312"/>
        <item x="640"/>
        <item x="767"/>
        <item x="314"/>
        <item x="641"/>
        <item x="769"/>
        <item x="316"/>
        <item x="643"/>
        <item x="771"/>
        <item x="318"/>
        <item x="645"/>
        <item x="774"/>
        <item x="319"/>
        <item x="646"/>
        <item x="776"/>
        <item x="321"/>
        <item x="648"/>
        <item x="779"/>
        <item x="323"/>
        <item x="650"/>
        <item x="781"/>
        <item x="324"/>
        <item x="652"/>
        <item x="783"/>
        <item x="326"/>
        <item x="653"/>
        <item x="786"/>
        <item x="328"/>
        <item x="655"/>
        <item x="788"/>
        <item x="329"/>
        <item x="657"/>
        <item x="791"/>
        <item x="331"/>
        <item x="658"/>
        <item x="793"/>
        <item x="333"/>
        <item x="660"/>
        <item x="795"/>
        <item x="335"/>
        <item x="662"/>
        <item x="798"/>
        <item x="336"/>
        <item x="664"/>
        <item x="800"/>
        <item x="337"/>
        <item x="665"/>
        <item x="803"/>
        <item x="340"/>
        <item x="667"/>
        <item x="805"/>
        <item x="341"/>
        <item x="669"/>
        <item x="807"/>
        <item x="343"/>
        <item x="670"/>
        <item x="810"/>
        <item x="345"/>
        <item x="672"/>
        <item x="812"/>
        <item x="346"/>
        <item x="674"/>
        <item x="815"/>
        <item x="348"/>
        <item x="676"/>
        <item x="817"/>
        <item x="349"/>
        <item x="677"/>
        <item x="819"/>
        <item x="352"/>
        <item x="679"/>
        <item x="822"/>
        <item x="353"/>
        <item x="681"/>
        <item x="824"/>
        <item x="354"/>
        <item x="682"/>
        <item x="827"/>
        <item x="357"/>
        <item x="684"/>
        <item x="829"/>
        <item x="358"/>
        <item x="686"/>
        <item x="831"/>
        <item x="360"/>
        <item x="688"/>
        <item x="834"/>
        <item x="361"/>
        <item x="689"/>
        <item x="836"/>
        <item x="363"/>
        <item x="691"/>
        <item x="839"/>
        <item x="365"/>
        <item x="693"/>
        <item x="841"/>
        <item x="366"/>
        <item x="694"/>
        <item x="843"/>
        <item x="369"/>
        <item x="696"/>
        <item x="846"/>
        <item x="370"/>
        <item x="698"/>
        <item x="848"/>
        <item x="371"/>
        <item x="700"/>
        <item x="851"/>
        <item x="373"/>
        <item x="701"/>
        <item x="853"/>
        <item x="375"/>
        <item x="703"/>
        <item x="855"/>
        <item x="377"/>
        <item x="705"/>
        <item x="858"/>
        <item x="378"/>
        <item x="706"/>
        <item x="860"/>
        <item x="380"/>
        <item x="708"/>
        <item x="863"/>
        <item x="382"/>
        <item x="710"/>
        <item x="865"/>
        <item x="383"/>
        <item x="712"/>
        <item x="867"/>
        <item x="385"/>
        <item x="713"/>
        <item x="870"/>
        <item x="387"/>
        <item x="715"/>
        <item x="872"/>
        <item x="388"/>
        <item x="717"/>
        <item x="874"/>
        <item x="390"/>
        <item x="718"/>
        <item x="875"/>
        <item x="392"/>
        <item x="720"/>
        <item x="876"/>
        <item x="394"/>
        <item x="722"/>
        <item x="877"/>
        <item x="395"/>
        <item x="724"/>
        <item x="878"/>
        <item x="396"/>
        <item x="725"/>
        <item x="879"/>
        <item x="399"/>
        <item x="727"/>
        <item x="880"/>
        <item x="400"/>
        <item x="729"/>
        <item x="881"/>
        <item x="402"/>
        <item x="730"/>
        <item x="882"/>
        <item x="404"/>
        <item x="732"/>
        <item x="883"/>
        <item x="405"/>
        <item x="734"/>
        <item x="884"/>
        <item x="407"/>
        <item x="736"/>
        <item x="885"/>
        <item x="408"/>
        <item x="737"/>
        <item x="886"/>
        <item x="411"/>
        <item x="739"/>
        <item x="887"/>
        <item x="412"/>
        <item x="741"/>
        <item x="888"/>
        <item x="413"/>
        <item x="742"/>
        <item x="889"/>
        <item x="416"/>
        <item x="744"/>
        <item x="890"/>
        <item x="417"/>
        <item x="746"/>
        <item x="891"/>
        <item x="419"/>
        <item x="748"/>
        <item x="892"/>
        <item x="420"/>
        <item x="749"/>
        <item x="893"/>
        <item x="422"/>
        <item x="751"/>
        <item x="894"/>
        <item x="424"/>
        <item x="753"/>
        <item x="895"/>
        <item x="425"/>
        <item x="754"/>
        <item x="896"/>
        <item x="428"/>
        <item x="756"/>
        <item x="897"/>
        <item x="429"/>
        <item x="758"/>
        <item x="898"/>
        <item x="430"/>
        <item x="760"/>
        <item x="899"/>
        <item x="432"/>
        <item x="761"/>
        <item x="900"/>
        <item x="434"/>
        <item x="763"/>
        <item x="901"/>
        <item x="436"/>
        <item x="765"/>
        <item x="902"/>
        <item x="437"/>
        <item x="766"/>
        <item x="903"/>
        <item x="439"/>
        <item x="768"/>
        <item x="904"/>
        <item x="441"/>
        <item x="770"/>
        <item x="905"/>
        <item x="442"/>
        <item x="772"/>
        <item x="906"/>
        <item x="444"/>
        <item x="773"/>
        <item x="907"/>
        <item x="446"/>
        <item x="775"/>
        <item x="908"/>
        <item x="447"/>
        <item x="777"/>
        <item x="909"/>
        <item x="449"/>
        <item x="778"/>
        <item x="910"/>
        <item x="451"/>
        <item x="780"/>
        <item x="911"/>
        <item x="453"/>
        <item x="782"/>
        <item x="912"/>
        <item x="454"/>
        <item x="784"/>
        <item x="913"/>
        <item x="455"/>
        <item x="785"/>
        <item x="914"/>
        <item x="458"/>
        <item x="787"/>
        <item x="915"/>
        <item x="459"/>
        <item x="789"/>
        <item x="916"/>
        <item x="461"/>
        <item x="790"/>
        <item x="917"/>
        <item x="463"/>
        <item x="792"/>
        <item x="918"/>
        <item x="464"/>
        <item x="794"/>
        <item x="919"/>
        <item x="466"/>
        <item x="796"/>
        <item x="920"/>
        <item x="467"/>
        <item x="797"/>
        <item x="921"/>
        <item x="470"/>
        <item x="799"/>
        <item x="922"/>
        <item x="471"/>
        <item x="801"/>
        <item x="923"/>
        <item x="472"/>
        <item x="802"/>
        <item x="924"/>
        <item x="475"/>
        <item x="804"/>
        <item x="925"/>
        <item x="476"/>
        <item x="806"/>
        <item x="926"/>
        <item x="478"/>
        <item x="808"/>
        <item x="927"/>
        <item x="479"/>
        <item x="809"/>
        <item x="928"/>
        <item x="481"/>
        <item x="811"/>
        <item x="929"/>
        <item x="483"/>
        <item x="813"/>
        <item x="930"/>
        <item x="484"/>
        <item x="814"/>
        <item x="931"/>
        <item x="487"/>
        <item x="816"/>
        <item x="932"/>
        <item x="488"/>
        <item x="818"/>
        <item x="933"/>
        <item x="489"/>
        <item x="820"/>
        <item x="934"/>
        <item x="491"/>
        <item x="821"/>
        <item x="935"/>
        <item x="493"/>
        <item x="823"/>
        <item x="936"/>
        <item x="495"/>
        <item x="825"/>
        <item x="937"/>
        <item x="496"/>
        <item x="826"/>
        <item x="938"/>
        <item x="498"/>
        <item x="828"/>
        <item x="939"/>
        <item x="500"/>
        <item x="830"/>
        <item x="940"/>
        <item x="501"/>
        <item x="832"/>
        <item x="941"/>
        <item x="503"/>
        <item x="833"/>
        <item x="942"/>
        <item x="505"/>
        <item x="835"/>
        <item x="943"/>
        <item x="506"/>
        <item x="837"/>
        <item x="944"/>
        <item x="508"/>
        <item x="838"/>
        <item x="945"/>
        <item x="510"/>
        <item x="840"/>
        <item x="946"/>
        <item x="512"/>
        <item x="842"/>
        <item x="947"/>
        <item x="513"/>
        <item x="844"/>
        <item x="948"/>
        <item x="514"/>
        <item x="845"/>
        <item x="949"/>
        <item x="517"/>
        <item x="847"/>
        <item x="950"/>
        <item x="518"/>
        <item x="849"/>
        <item x="951"/>
        <item x="520"/>
        <item x="850"/>
        <item x="952"/>
        <item x="522"/>
        <item x="852"/>
        <item x="953"/>
        <item x="523"/>
        <item x="854"/>
        <item x="954"/>
        <item x="525"/>
        <item x="856"/>
        <item x="955"/>
        <item x="526"/>
        <item x="857"/>
        <item x="956"/>
        <item x="529"/>
        <item x="859"/>
        <item x="957"/>
        <item x="530"/>
        <item x="861"/>
        <item x="958"/>
        <item x="531"/>
        <item x="862"/>
        <item x="959"/>
        <item x="534"/>
        <item x="864"/>
        <item x="960"/>
        <item x="535"/>
        <item x="866"/>
        <item x="961"/>
        <item x="537"/>
        <item x="868"/>
        <item x="962"/>
        <item x="538"/>
        <item x="869"/>
        <item x="963"/>
        <item x="540"/>
        <item x="871"/>
        <item x="964"/>
        <item x="542"/>
        <item x="873"/>
        <item x="965"/>
      </items>
    </pivotField>
    <pivotField showAll="0" defaultSubtotal="0">
      <items count="3">
        <item x="0"/>
        <item x="1"/>
        <item x="2"/>
      </items>
    </pivotField>
    <pivotField axis="axisRow" dataField="1" showAll="0" defaultSubtotal="0">
      <items count="2">
        <item x="0"/>
        <item x="1"/>
      </items>
    </pivotField>
    <pivotField showAll="0" defaultSubtotal="0">
      <items count="60">
        <item x="32"/>
        <item x="54"/>
        <item x="33"/>
        <item x="55"/>
        <item x="13"/>
        <item x="34"/>
        <item x="14"/>
        <item x="35"/>
        <item x="15"/>
        <item x="36"/>
        <item x="56"/>
        <item x="16"/>
        <item x="59"/>
        <item x="17"/>
        <item x="37"/>
        <item x="38"/>
        <item x="39"/>
        <item x="18"/>
        <item x="40"/>
        <item x="19"/>
        <item x="41"/>
        <item x="20"/>
        <item x="0"/>
        <item x="21"/>
        <item x="1"/>
        <item x="42"/>
        <item x="2"/>
        <item x="43"/>
        <item x="3"/>
        <item x="22"/>
        <item x="44"/>
        <item x="23"/>
        <item x="45"/>
        <item x="24"/>
        <item x="46"/>
        <item x="4"/>
        <item x="25"/>
        <item x="5"/>
        <item x="26"/>
        <item x="6"/>
        <item x="57"/>
        <item x="7"/>
        <item x="47"/>
        <item x="8"/>
        <item x="27"/>
        <item x="48"/>
        <item x="28"/>
        <item x="49"/>
        <item x="29"/>
        <item x="50"/>
        <item x="9"/>
        <item x="30"/>
        <item x="58"/>
        <item x="10"/>
        <item x="31"/>
        <item x="11"/>
        <item x="51"/>
        <item x="52"/>
        <item x="12"/>
        <item x="53"/>
      </items>
    </pivotField>
    <pivotField numFmtId="20" showAll="0" defaultSubtotal="0">
      <items count="1">
        <item x="0"/>
      </items>
    </pivotField>
    <pivotField showAll="0" defaultSubtotal="0">
      <items count="4">
        <item x="2"/>
        <item x="0"/>
        <item x="3"/>
        <item x="1"/>
      </items>
    </pivotField>
    <pivotField showAll="0" defaultSubtotal="0">
      <items count="9">
        <item x="0"/>
        <item x="1"/>
        <item x="4"/>
        <item x="2"/>
        <item x="5"/>
        <item x="6"/>
        <item x="7"/>
        <item x="8"/>
        <item x="3"/>
      </items>
    </pivotField>
    <pivotField showAll="0" defaultSubtotal="0">
      <items count="2">
        <item x="0"/>
        <item x="1"/>
      </items>
    </pivotField>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items count="1">
        <item x="0"/>
      </items>
    </pivotField>
    <pivotField showAll="0" defaultSubtotal="0">
      <items count="966">
        <item x="0"/>
        <item x="1"/>
        <item x="2"/>
        <item x="3"/>
        <item x="5"/>
        <item x="8"/>
        <item x="4"/>
        <item x="10"/>
        <item x="13"/>
        <item x="6"/>
        <item x="14"/>
        <item x="20"/>
        <item x="7"/>
        <item x="18"/>
        <item x="25"/>
        <item x="9"/>
        <item x="22"/>
        <item x="32"/>
        <item x="11"/>
        <item x="27"/>
        <item x="37"/>
        <item x="12"/>
        <item x="30"/>
        <item x="43"/>
        <item x="15"/>
        <item x="35"/>
        <item x="49"/>
        <item x="16"/>
        <item x="39"/>
        <item x="55"/>
        <item x="17"/>
        <item x="44"/>
        <item x="61"/>
        <item x="19"/>
        <item x="47"/>
        <item x="67"/>
        <item x="21"/>
        <item x="52"/>
        <item x="72"/>
        <item x="23"/>
        <item x="56"/>
        <item x="79"/>
        <item x="24"/>
        <item x="60"/>
        <item x="84"/>
        <item x="26"/>
        <item x="64"/>
        <item x="91"/>
        <item x="28"/>
        <item x="69"/>
        <item x="96"/>
        <item x="29"/>
        <item x="73"/>
        <item x="102"/>
        <item x="31"/>
        <item x="77"/>
        <item x="108"/>
        <item x="33"/>
        <item x="81"/>
        <item x="114"/>
        <item x="34"/>
        <item x="86"/>
        <item x="120"/>
        <item x="36"/>
        <item x="89"/>
        <item x="126"/>
        <item x="38"/>
        <item x="94"/>
        <item x="131"/>
        <item x="40"/>
        <item x="98"/>
        <item x="138"/>
        <item x="41"/>
        <item x="103"/>
        <item x="143"/>
        <item x="42"/>
        <item x="106"/>
        <item x="150"/>
        <item x="45"/>
        <item x="111"/>
        <item x="155"/>
        <item x="46"/>
        <item x="115"/>
        <item x="161"/>
        <item x="48"/>
        <item x="119"/>
        <item x="167"/>
        <item x="50"/>
        <item x="123"/>
        <item x="173"/>
        <item x="51"/>
        <item x="128"/>
        <item x="179"/>
        <item x="53"/>
        <item x="132"/>
        <item x="185"/>
        <item x="54"/>
        <item x="136"/>
        <item x="190"/>
        <item x="57"/>
        <item x="140"/>
        <item x="197"/>
        <item x="58"/>
        <item x="145"/>
        <item x="202"/>
        <item x="59"/>
        <item x="148"/>
        <item x="209"/>
        <item x="62"/>
        <item x="153"/>
        <item x="214"/>
        <item x="63"/>
        <item x="157"/>
        <item x="220"/>
        <item x="65"/>
        <item x="162"/>
        <item x="226"/>
        <item x="66"/>
        <item x="165"/>
        <item x="232"/>
        <item x="68"/>
        <item x="170"/>
        <item x="238"/>
        <item x="70"/>
        <item x="174"/>
        <item x="244"/>
        <item x="71"/>
        <item x="178"/>
        <item x="249"/>
        <item x="74"/>
        <item x="182"/>
        <item x="256"/>
        <item x="75"/>
        <item x="187"/>
        <item x="261"/>
        <item x="76"/>
        <item x="191"/>
        <item x="268"/>
        <item x="78"/>
        <item x="195"/>
        <item x="273"/>
        <item x="80"/>
        <item x="199"/>
        <item x="279"/>
        <item x="82"/>
        <item x="204"/>
        <item x="285"/>
        <item x="83"/>
        <item x="207"/>
        <item x="291"/>
        <item x="85"/>
        <item x="212"/>
        <item x="297"/>
        <item x="87"/>
        <item x="216"/>
        <item x="303"/>
        <item x="88"/>
        <item x="221"/>
        <item x="308"/>
        <item x="90"/>
        <item x="224"/>
        <item x="315"/>
        <item x="92"/>
        <item x="229"/>
        <item x="320"/>
        <item x="93"/>
        <item x="233"/>
        <item x="327"/>
        <item x="95"/>
        <item x="237"/>
        <item x="332"/>
        <item x="97"/>
        <item x="241"/>
        <item x="338"/>
        <item x="99"/>
        <item x="246"/>
        <item x="344"/>
        <item x="100"/>
        <item x="250"/>
        <item x="350"/>
        <item x="101"/>
        <item x="254"/>
        <item x="356"/>
        <item x="104"/>
        <item x="258"/>
        <item x="362"/>
        <item x="105"/>
        <item x="263"/>
        <item x="367"/>
        <item x="107"/>
        <item x="266"/>
        <item x="374"/>
        <item x="109"/>
        <item x="271"/>
        <item x="379"/>
        <item x="110"/>
        <item x="275"/>
        <item x="386"/>
        <item x="112"/>
        <item x="280"/>
        <item x="391"/>
        <item x="113"/>
        <item x="283"/>
        <item x="397"/>
        <item x="116"/>
        <item x="288"/>
        <item x="403"/>
        <item x="117"/>
        <item x="292"/>
        <item x="409"/>
        <item x="118"/>
        <item x="296"/>
        <item x="415"/>
        <item x="121"/>
        <item x="300"/>
        <item x="421"/>
        <item x="122"/>
        <item x="305"/>
        <item x="426"/>
        <item x="124"/>
        <item x="309"/>
        <item x="433"/>
        <item x="125"/>
        <item x="313"/>
        <item x="438"/>
        <item x="127"/>
        <item x="317"/>
        <item x="445"/>
        <item x="129"/>
        <item x="322"/>
        <item x="450"/>
        <item x="130"/>
        <item x="325"/>
        <item x="456"/>
        <item x="133"/>
        <item x="330"/>
        <item x="462"/>
        <item x="134"/>
        <item x="334"/>
        <item x="468"/>
        <item x="135"/>
        <item x="339"/>
        <item x="474"/>
        <item x="137"/>
        <item x="342"/>
        <item x="480"/>
        <item x="139"/>
        <item x="347"/>
        <item x="485"/>
        <item x="141"/>
        <item x="351"/>
        <item x="492"/>
        <item x="142"/>
        <item x="355"/>
        <item x="497"/>
        <item x="144"/>
        <item x="359"/>
        <item x="504"/>
        <item x="146"/>
        <item x="364"/>
        <item x="509"/>
        <item x="147"/>
        <item x="368"/>
        <item x="515"/>
        <item x="149"/>
        <item x="372"/>
        <item x="521"/>
        <item x="151"/>
        <item x="376"/>
        <item x="527"/>
        <item x="152"/>
        <item x="381"/>
        <item x="533"/>
        <item x="154"/>
        <item x="384"/>
        <item x="539"/>
        <item x="156"/>
        <item x="389"/>
        <item x="543"/>
        <item x="158"/>
        <item x="393"/>
        <item x="546"/>
        <item x="159"/>
        <item x="398"/>
        <item x="548"/>
        <item x="160"/>
        <item x="401"/>
        <item x="551"/>
        <item x="163"/>
        <item x="406"/>
        <item x="553"/>
        <item x="164"/>
        <item x="410"/>
        <item x="555"/>
        <item x="166"/>
        <item x="414"/>
        <item x="558"/>
        <item x="168"/>
        <item x="418"/>
        <item x="560"/>
        <item x="169"/>
        <item x="423"/>
        <item x="563"/>
        <item x="171"/>
        <item x="427"/>
        <item x="565"/>
        <item x="172"/>
        <item x="431"/>
        <item x="567"/>
        <item x="175"/>
        <item x="435"/>
        <item x="570"/>
        <item x="176"/>
        <item x="440"/>
        <item x="572"/>
        <item x="177"/>
        <item x="443"/>
        <item x="575"/>
        <item x="180"/>
        <item x="448"/>
        <item x="577"/>
        <item x="181"/>
        <item x="452"/>
        <item x="579"/>
        <item x="183"/>
        <item x="457"/>
        <item x="582"/>
        <item x="184"/>
        <item x="460"/>
        <item x="584"/>
        <item x="186"/>
        <item x="465"/>
        <item x="587"/>
        <item x="188"/>
        <item x="469"/>
        <item x="589"/>
        <item x="189"/>
        <item x="473"/>
        <item x="591"/>
        <item x="192"/>
        <item x="477"/>
        <item x="594"/>
        <item x="193"/>
        <item x="482"/>
        <item x="596"/>
        <item x="194"/>
        <item x="486"/>
        <item x="599"/>
        <item x="196"/>
        <item x="490"/>
        <item x="601"/>
        <item x="198"/>
        <item x="494"/>
        <item x="603"/>
        <item x="200"/>
        <item x="499"/>
        <item x="606"/>
        <item x="201"/>
        <item x="502"/>
        <item x="608"/>
        <item x="203"/>
        <item x="507"/>
        <item x="611"/>
        <item x="205"/>
        <item x="511"/>
        <item x="613"/>
        <item x="206"/>
        <item x="516"/>
        <item x="615"/>
        <item x="208"/>
        <item x="519"/>
        <item x="618"/>
        <item x="210"/>
        <item x="524"/>
        <item x="620"/>
        <item x="211"/>
        <item x="528"/>
        <item x="623"/>
        <item x="213"/>
        <item x="532"/>
        <item x="625"/>
        <item x="215"/>
        <item x="536"/>
        <item x="627"/>
        <item x="217"/>
        <item x="541"/>
        <item x="630"/>
        <item x="218"/>
        <item x="544"/>
        <item x="632"/>
        <item x="219"/>
        <item x="545"/>
        <item x="635"/>
        <item x="222"/>
        <item x="547"/>
        <item x="637"/>
        <item x="223"/>
        <item x="549"/>
        <item x="639"/>
        <item x="225"/>
        <item x="550"/>
        <item x="642"/>
        <item x="227"/>
        <item x="552"/>
        <item x="644"/>
        <item x="228"/>
        <item x="554"/>
        <item x="647"/>
        <item x="230"/>
        <item x="556"/>
        <item x="649"/>
        <item x="231"/>
        <item x="557"/>
        <item x="651"/>
        <item x="234"/>
        <item x="559"/>
        <item x="654"/>
        <item x="235"/>
        <item x="561"/>
        <item x="656"/>
        <item x="236"/>
        <item x="562"/>
        <item x="659"/>
        <item x="239"/>
        <item x="564"/>
        <item x="661"/>
        <item x="240"/>
        <item x="566"/>
        <item x="663"/>
        <item x="242"/>
        <item x="568"/>
        <item x="666"/>
        <item x="243"/>
        <item x="569"/>
        <item x="668"/>
        <item x="245"/>
        <item x="571"/>
        <item x="671"/>
        <item x="247"/>
        <item x="573"/>
        <item x="673"/>
        <item x="248"/>
        <item x="574"/>
        <item x="675"/>
        <item x="251"/>
        <item x="576"/>
        <item x="678"/>
        <item x="252"/>
        <item x="578"/>
        <item x="680"/>
        <item x="253"/>
        <item x="580"/>
        <item x="683"/>
        <item x="255"/>
        <item x="581"/>
        <item x="685"/>
        <item x="257"/>
        <item x="583"/>
        <item x="687"/>
        <item x="259"/>
        <item x="585"/>
        <item x="690"/>
        <item x="260"/>
        <item x="586"/>
        <item x="692"/>
        <item x="262"/>
        <item x="588"/>
        <item x="695"/>
        <item x="264"/>
        <item x="590"/>
        <item x="697"/>
        <item x="265"/>
        <item x="592"/>
        <item x="699"/>
        <item x="267"/>
        <item x="593"/>
        <item x="702"/>
        <item x="269"/>
        <item x="595"/>
        <item x="704"/>
        <item x="270"/>
        <item x="597"/>
        <item x="707"/>
        <item x="272"/>
        <item x="598"/>
        <item x="709"/>
        <item x="274"/>
        <item x="600"/>
        <item x="711"/>
        <item x="276"/>
        <item x="602"/>
        <item x="714"/>
        <item x="277"/>
        <item x="604"/>
        <item x="716"/>
        <item x="278"/>
        <item x="605"/>
        <item x="719"/>
        <item x="281"/>
        <item x="607"/>
        <item x="721"/>
        <item x="282"/>
        <item x="609"/>
        <item x="723"/>
        <item x="284"/>
        <item x="610"/>
        <item x="726"/>
        <item x="286"/>
        <item x="612"/>
        <item x="728"/>
        <item x="287"/>
        <item x="614"/>
        <item x="731"/>
        <item x="289"/>
        <item x="616"/>
        <item x="733"/>
        <item x="290"/>
        <item x="617"/>
        <item x="735"/>
        <item x="293"/>
        <item x="619"/>
        <item x="738"/>
        <item x="294"/>
        <item x="621"/>
        <item x="740"/>
        <item x="295"/>
        <item x="622"/>
        <item x="743"/>
        <item x="298"/>
        <item x="624"/>
        <item x="745"/>
        <item x="299"/>
        <item x="626"/>
        <item x="747"/>
        <item x="301"/>
        <item x="628"/>
        <item x="750"/>
        <item x="302"/>
        <item x="629"/>
        <item x="752"/>
        <item x="304"/>
        <item x="631"/>
        <item x="755"/>
        <item x="306"/>
        <item x="633"/>
        <item x="757"/>
        <item x="307"/>
        <item x="634"/>
        <item x="759"/>
        <item x="310"/>
        <item x="636"/>
        <item x="762"/>
        <item x="311"/>
        <item x="638"/>
        <item x="764"/>
        <item x="312"/>
        <item x="640"/>
        <item x="767"/>
        <item x="314"/>
        <item x="641"/>
        <item x="769"/>
        <item x="316"/>
        <item x="643"/>
        <item x="771"/>
        <item x="318"/>
        <item x="645"/>
        <item x="774"/>
        <item x="319"/>
        <item x="646"/>
        <item x="776"/>
        <item x="321"/>
        <item x="648"/>
        <item x="779"/>
        <item x="323"/>
        <item x="650"/>
        <item x="781"/>
        <item x="324"/>
        <item x="652"/>
        <item x="783"/>
        <item x="326"/>
        <item x="653"/>
        <item x="786"/>
        <item x="328"/>
        <item x="655"/>
        <item x="788"/>
        <item x="329"/>
        <item x="657"/>
        <item x="791"/>
        <item x="331"/>
        <item x="658"/>
        <item x="793"/>
        <item x="333"/>
        <item x="660"/>
        <item x="795"/>
        <item x="335"/>
        <item x="662"/>
        <item x="798"/>
        <item x="336"/>
        <item x="664"/>
        <item x="800"/>
        <item x="337"/>
        <item x="665"/>
        <item x="803"/>
        <item x="340"/>
        <item x="667"/>
        <item x="805"/>
        <item x="341"/>
        <item x="669"/>
        <item x="807"/>
        <item x="343"/>
        <item x="670"/>
        <item x="810"/>
        <item x="345"/>
        <item x="672"/>
        <item x="812"/>
        <item x="346"/>
        <item x="674"/>
        <item x="815"/>
        <item x="348"/>
        <item x="676"/>
        <item x="817"/>
        <item x="349"/>
        <item x="677"/>
        <item x="819"/>
        <item x="352"/>
        <item x="679"/>
        <item x="822"/>
        <item x="353"/>
        <item x="681"/>
        <item x="824"/>
        <item x="354"/>
        <item x="682"/>
        <item x="827"/>
        <item x="357"/>
        <item x="684"/>
        <item x="829"/>
        <item x="358"/>
        <item x="686"/>
        <item x="831"/>
        <item x="360"/>
        <item x="688"/>
        <item x="834"/>
        <item x="361"/>
        <item x="689"/>
        <item x="836"/>
        <item x="363"/>
        <item x="691"/>
        <item x="839"/>
        <item x="365"/>
        <item x="693"/>
        <item x="841"/>
        <item x="366"/>
        <item x="694"/>
        <item x="843"/>
        <item x="369"/>
        <item x="696"/>
        <item x="846"/>
        <item x="370"/>
        <item x="698"/>
        <item x="848"/>
        <item x="371"/>
        <item x="700"/>
        <item x="851"/>
        <item x="373"/>
        <item x="701"/>
        <item x="853"/>
        <item x="375"/>
        <item x="703"/>
        <item x="855"/>
        <item x="377"/>
        <item x="705"/>
        <item x="858"/>
        <item x="378"/>
        <item x="706"/>
        <item x="860"/>
        <item x="380"/>
        <item x="708"/>
        <item x="863"/>
        <item x="382"/>
        <item x="710"/>
        <item x="865"/>
        <item x="383"/>
        <item x="712"/>
        <item x="867"/>
        <item x="385"/>
        <item x="713"/>
        <item x="870"/>
        <item x="387"/>
        <item x="715"/>
        <item x="872"/>
        <item x="388"/>
        <item x="717"/>
        <item x="874"/>
        <item x="390"/>
        <item x="718"/>
        <item x="875"/>
        <item x="392"/>
        <item x="720"/>
        <item x="876"/>
        <item x="394"/>
        <item x="722"/>
        <item x="877"/>
        <item x="395"/>
        <item x="724"/>
        <item x="878"/>
        <item x="396"/>
        <item x="725"/>
        <item x="879"/>
        <item x="399"/>
        <item x="727"/>
        <item x="880"/>
        <item x="400"/>
        <item x="729"/>
        <item x="881"/>
        <item x="402"/>
        <item x="730"/>
        <item x="882"/>
        <item x="404"/>
        <item x="732"/>
        <item x="883"/>
        <item x="405"/>
        <item x="734"/>
        <item x="884"/>
        <item x="407"/>
        <item x="736"/>
        <item x="885"/>
        <item x="408"/>
        <item x="737"/>
        <item x="886"/>
        <item x="411"/>
        <item x="739"/>
        <item x="887"/>
        <item x="412"/>
        <item x="741"/>
        <item x="888"/>
        <item x="413"/>
        <item x="742"/>
        <item x="889"/>
        <item x="416"/>
        <item x="744"/>
        <item x="890"/>
        <item x="417"/>
        <item x="746"/>
        <item x="891"/>
        <item x="419"/>
        <item x="748"/>
        <item x="892"/>
        <item x="420"/>
        <item x="749"/>
        <item x="893"/>
        <item x="422"/>
        <item x="751"/>
        <item x="894"/>
        <item x="424"/>
        <item x="753"/>
        <item x="895"/>
        <item x="425"/>
        <item x="754"/>
        <item x="896"/>
        <item x="428"/>
        <item x="756"/>
        <item x="897"/>
        <item x="429"/>
        <item x="758"/>
        <item x="898"/>
        <item x="430"/>
        <item x="760"/>
        <item x="899"/>
        <item x="432"/>
        <item x="761"/>
        <item x="900"/>
        <item x="434"/>
        <item x="763"/>
        <item x="901"/>
        <item x="436"/>
        <item x="765"/>
        <item x="902"/>
        <item x="437"/>
        <item x="766"/>
        <item x="903"/>
        <item x="439"/>
        <item x="768"/>
        <item x="904"/>
        <item x="441"/>
        <item x="770"/>
        <item x="905"/>
        <item x="442"/>
        <item x="772"/>
        <item x="906"/>
        <item x="444"/>
        <item x="773"/>
        <item x="907"/>
        <item x="446"/>
        <item x="775"/>
        <item x="908"/>
        <item x="447"/>
        <item x="777"/>
        <item x="909"/>
        <item x="449"/>
        <item x="778"/>
        <item x="910"/>
        <item x="451"/>
        <item x="780"/>
        <item x="911"/>
        <item x="453"/>
        <item x="782"/>
        <item x="912"/>
        <item x="454"/>
        <item x="784"/>
        <item x="913"/>
        <item x="455"/>
        <item x="785"/>
        <item x="914"/>
        <item x="458"/>
        <item x="787"/>
        <item x="915"/>
        <item x="459"/>
        <item x="789"/>
        <item x="916"/>
        <item x="461"/>
        <item x="790"/>
        <item x="917"/>
        <item x="463"/>
        <item x="792"/>
        <item x="918"/>
        <item x="464"/>
        <item x="794"/>
        <item x="919"/>
        <item x="466"/>
        <item x="796"/>
        <item x="920"/>
        <item x="467"/>
        <item x="797"/>
        <item x="921"/>
        <item x="470"/>
        <item x="799"/>
        <item x="922"/>
        <item x="471"/>
        <item x="801"/>
        <item x="923"/>
        <item x="472"/>
        <item x="802"/>
        <item x="924"/>
        <item x="475"/>
        <item x="804"/>
        <item x="925"/>
        <item x="476"/>
        <item x="806"/>
        <item x="926"/>
        <item x="478"/>
        <item x="808"/>
        <item x="927"/>
        <item x="479"/>
        <item x="809"/>
        <item x="928"/>
        <item x="481"/>
        <item x="811"/>
        <item x="929"/>
        <item x="483"/>
        <item x="813"/>
        <item x="930"/>
        <item x="484"/>
        <item x="814"/>
        <item x="931"/>
        <item x="487"/>
        <item x="816"/>
        <item x="932"/>
        <item x="488"/>
        <item x="818"/>
        <item x="933"/>
        <item x="489"/>
        <item x="820"/>
        <item x="934"/>
        <item x="491"/>
        <item x="821"/>
        <item x="935"/>
        <item x="493"/>
        <item x="823"/>
        <item x="936"/>
        <item x="495"/>
        <item x="825"/>
        <item x="937"/>
        <item x="496"/>
        <item x="826"/>
        <item x="938"/>
        <item x="498"/>
        <item x="828"/>
        <item x="939"/>
        <item x="500"/>
        <item x="830"/>
        <item x="940"/>
        <item x="501"/>
        <item x="832"/>
        <item x="941"/>
        <item x="503"/>
        <item x="833"/>
        <item x="942"/>
        <item x="505"/>
        <item x="835"/>
        <item x="943"/>
        <item x="506"/>
        <item x="837"/>
        <item x="944"/>
        <item x="508"/>
        <item x="838"/>
        <item x="945"/>
        <item x="510"/>
        <item x="840"/>
        <item x="946"/>
        <item x="512"/>
        <item x="842"/>
        <item x="947"/>
        <item x="513"/>
        <item x="844"/>
        <item x="948"/>
        <item x="514"/>
        <item x="845"/>
        <item x="949"/>
        <item x="517"/>
        <item x="847"/>
        <item x="950"/>
        <item x="518"/>
        <item x="849"/>
        <item x="951"/>
        <item x="520"/>
        <item x="850"/>
        <item x="952"/>
        <item x="522"/>
        <item x="852"/>
        <item x="953"/>
        <item x="523"/>
        <item x="854"/>
        <item x="954"/>
        <item x="525"/>
        <item x="856"/>
        <item x="955"/>
        <item x="526"/>
        <item x="857"/>
        <item x="956"/>
        <item x="529"/>
        <item x="859"/>
        <item x="957"/>
        <item x="530"/>
        <item x="861"/>
        <item x="958"/>
        <item x="531"/>
        <item x="862"/>
        <item x="959"/>
        <item x="534"/>
        <item x="864"/>
        <item x="960"/>
        <item x="535"/>
        <item x="866"/>
        <item x="961"/>
        <item x="537"/>
        <item x="868"/>
        <item x="962"/>
        <item x="538"/>
        <item x="869"/>
        <item x="963"/>
        <item x="540"/>
        <item x="871"/>
        <item x="964"/>
        <item x="542"/>
        <item x="873"/>
        <item x="965"/>
      </items>
    </pivotField>
    <pivotField showAll="0" defaultSubtotal="0"/>
    <pivotField numFmtId="1" showAll="0" defaultSubtotal="0"/>
    <pivotField showAll="0" defaultSubtotal="0">
      <items count="2">
        <item x="0"/>
        <item x="1"/>
      </items>
    </pivotField>
    <pivotField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items count="966">
        <item x="2"/>
        <item x="1"/>
        <item x="4"/>
        <item x="6"/>
        <item x="9"/>
        <item x="7"/>
        <item x="15"/>
        <item x="8"/>
        <item x="18"/>
        <item x="11"/>
        <item x="13"/>
        <item x="27"/>
        <item x="24"/>
        <item x="19"/>
        <item x="36"/>
        <item x="14"/>
        <item x="25"/>
        <item x="33"/>
        <item x="45"/>
        <item x="23"/>
        <item x="17"/>
        <item x="54"/>
        <item x="42"/>
        <item x="26"/>
        <item x="63"/>
        <item x="28"/>
        <item x="66"/>
        <item x="31"/>
        <item x="32"/>
        <item x="46"/>
        <item x="34"/>
        <item x="49"/>
        <item x="60"/>
        <item x="38"/>
        <item x="90"/>
        <item x="29"/>
        <item x="93"/>
        <item x="69"/>
        <item x="99"/>
        <item x="102"/>
        <item x="72"/>
        <item x="47"/>
        <item x="78"/>
        <item x="111"/>
        <item x="70"/>
        <item x="0"/>
        <item x="81"/>
        <item x="3"/>
        <item x="53"/>
        <item x="5"/>
        <item x="12"/>
        <item x="52"/>
        <item x="76"/>
        <item x="10"/>
        <item x="21"/>
        <item x="129"/>
        <item x="16"/>
        <item x="55"/>
        <item x="30"/>
        <item x="59"/>
        <item x="22"/>
        <item x="39"/>
        <item x="58"/>
        <item x="138"/>
        <item x="20"/>
        <item x="48"/>
        <item x="62"/>
        <item x="51"/>
        <item x="44"/>
        <item x="57"/>
        <item x="147"/>
        <item x="37"/>
        <item x="40"/>
        <item x="105"/>
        <item x="91"/>
        <item x="43"/>
        <item x="75"/>
        <item x="94"/>
        <item x="35"/>
        <item x="108"/>
        <item x="84"/>
        <item x="97"/>
        <item x="87"/>
        <item x="41"/>
        <item x="50"/>
        <item x="165"/>
        <item x="96"/>
        <item x="61"/>
        <item x="74"/>
        <item x="64"/>
        <item x="117"/>
        <item x="67"/>
        <item x="174"/>
        <item x="114"/>
        <item x="120"/>
        <item x="73"/>
        <item x="177"/>
        <item x="123"/>
        <item x="56"/>
        <item x="183"/>
        <item x="126"/>
        <item x="132"/>
        <item x="82"/>
        <item x="186"/>
        <item x="141"/>
        <item x="79"/>
        <item x="88"/>
        <item x="115"/>
        <item x="150"/>
        <item x="68"/>
        <item x="118"/>
        <item x="135"/>
        <item x="159"/>
        <item x="71"/>
        <item x="121"/>
        <item x="168"/>
        <item x="85"/>
        <item x="171"/>
        <item x="89"/>
        <item x="77"/>
        <item x="109"/>
        <item x="210"/>
        <item x="144"/>
        <item x="112"/>
        <item x="83"/>
        <item x="213"/>
        <item x="195"/>
        <item x="65"/>
        <item x="198"/>
        <item x="95"/>
        <item x="204"/>
        <item x="207"/>
        <item x="222"/>
        <item x="153"/>
        <item x="92"/>
        <item x="216"/>
        <item x="136"/>
        <item x="133"/>
        <item x="156"/>
        <item x="98"/>
        <item x="231"/>
        <item x="139"/>
        <item x="234"/>
        <item x="142"/>
        <item x="162"/>
        <item x="104"/>
        <item x="240"/>
        <item x="243"/>
        <item x="107"/>
        <item x="100"/>
        <item x="148"/>
        <item x="252"/>
        <item x="154"/>
        <item x="249"/>
        <item x="157"/>
        <item x="103"/>
        <item x="160"/>
        <item x="110"/>
        <item x="270"/>
        <item x="119"/>
        <item x="106"/>
        <item x="258"/>
        <item x="279"/>
        <item x="282"/>
        <item x="261"/>
        <item x="288"/>
        <item x="180"/>
        <item x="291"/>
        <item x="267"/>
        <item x="178"/>
        <item x="181"/>
        <item x="80"/>
        <item x="163"/>
        <item x="184"/>
        <item x="134"/>
        <item x="166"/>
        <item x="315"/>
        <item x="189"/>
        <item x="318"/>
        <item x="169"/>
        <item x="140"/>
        <item x="327"/>
        <item x="192"/>
        <item x="285"/>
        <item x="199"/>
        <item x="336"/>
        <item x="125"/>
        <item x="205"/>
        <item x="86"/>
        <item x="345"/>
        <item x="294"/>
        <item x="211"/>
        <item x="354"/>
        <item x="201"/>
        <item x="297"/>
        <item x="155"/>
        <item x="363"/>
        <item x="131"/>
        <item x="366"/>
        <item x="124"/>
        <item x="372"/>
        <item x="306"/>
        <item x="226"/>
        <item x="229"/>
        <item x="127"/>
        <item x="187"/>
        <item x="232"/>
        <item x="390"/>
        <item x="190"/>
        <item x="170"/>
        <item x="130"/>
        <item x="399"/>
        <item x="193"/>
        <item x="402"/>
        <item x="176"/>
        <item x="219"/>
        <item x="324"/>
        <item x="411"/>
        <item x="250"/>
        <item x="330"/>
        <item x="253"/>
        <item x="225"/>
        <item x="256"/>
        <item x="333"/>
        <item x="429"/>
        <item x="435"/>
        <item x="228"/>
        <item x="146"/>
        <item x="438"/>
        <item x="191"/>
        <item x="342"/>
        <item x="447"/>
        <item x="101"/>
        <item x="271"/>
        <item x="208"/>
        <item x="456"/>
        <item x="277"/>
        <item x="237"/>
        <item x="351"/>
        <item x="465"/>
        <item x="203"/>
        <item x="214"/>
        <item x="474"/>
        <item x="145"/>
        <item x="206"/>
        <item x="360"/>
        <item x="483"/>
        <item x="486"/>
        <item x="246"/>
        <item x="158"/>
        <item x="212"/>
        <item x="298"/>
        <item x="369"/>
        <item x="301"/>
        <item x="151"/>
        <item x="218"/>
        <item x="161"/>
        <item x="510"/>
        <item x="513"/>
        <item x="255"/>
        <item x="378"/>
        <item x="519"/>
        <item x="522"/>
        <item x="381"/>
        <item x="227"/>
        <item x="113"/>
        <item x="531"/>
        <item x="167"/>
        <item x="322"/>
        <item x="233"/>
        <item x="264"/>
        <item x="235"/>
        <item x="328"/>
        <item x="549"/>
        <item x="238"/>
        <item x="239"/>
        <item x="116"/>
        <item x="558"/>
        <item x="173"/>
        <item x="242"/>
        <item x="567"/>
        <item x="273"/>
        <item x="405"/>
        <item x="343"/>
        <item x="346"/>
        <item x="408"/>
        <item x="349"/>
        <item x="276"/>
        <item x="585"/>
        <item x="414"/>
        <item x="254"/>
        <item x="594"/>
        <item x="122"/>
        <item x="417"/>
        <item x="597"/>
        <item x="603"/>
        <item x="182"/>
        <item x="606"/>
        <item x="172"/>
        <item x="367"/>
        <item x="426"/>
        <item x="370"/>
        <item x="373"/>
        <item x="175"/>
        <item x="259"/>
        <item x="269"/>
        <item x="630"/>
        <item x="188"/>
        <item x="633"/>
        <item x="128"/>
        <item x="275"/>
        <item x="265"/>
        <item x="642"/>
        <item x="388"/>
        <item x="300"/>
        <item x="444"/>
        <item x="651"/>
        <item x="394"/>
        <item x="194"/>
        <item x="660"/>
        <item x="303"/>
        <item x="400"/>
        <item x="453"/>
        <item x="669"/>
        <item x="290"/>
        <item x="309"/>
        <item x="197"/>
        <item x="678"/>
        <item x="681"/>
        <item x="462"/>
        <item x="687"/>
        <item x="312"/>
        <item x="415"/>
        <item x="280"/>
        <item x="418"/>
        <item x="421"/>
        <item x="137"/>
        <item x="283"/>
        <item x="705"/>
        <item x="305"/>
        <item x="286"/>
        <item x="714"/>
        <item x="321"/>
        <item x="717"/>
        <item x="480"/>
        <item x="311"/>
        <item x="726"/>
        <item x="196"/>
        <item x="209"/>
        <item x="439"/>
        <item x="442"/>
        <item x="489"/>
        <item x="445"/>
        <item x="143"/>
        <item x="744"/>
        <item x="492"/>
        <item x="750"/>
        <item x="753"/>
        <item x="202"/>
        <item x="498"/>
        <item x="326"/>
        <item x="762"/>
        <item x="501"/>
        <item x="460"/>
        <item x="339"/>
        <item x="771"/>
        <item x="304"/>
        <item x="466"/>
        <item x="780"/>
        <item x="149"/>
        <item x="307"/>
        <item x="338"/>
        <item x="789"/>
        <item x="310"/>
        <item x="341"/>
        <item x="348"/>
        <item x="798"/>
        <item x="224"/>
        <item x="801"/>
        <item x="347"/>
        <item x="152"/>
        <item x="525"/>
        <item x="487"/>
        <item x="490"/>
        <item x="528"/>
        <item x="353"/>
        <item x="357"/>
        <item x="825"/>
        <item x="230"/>
        <item x="828"/>
        <item x="834"/>
        <item x="217"/>
        <item x="537"/>
        <item x="837"/>
        <item x="362"/>
        <item x="325"/>
        <item x="846"/>
        <item x="220"/>
        <item x="511"/>
        <item x="546"/>
        <item x="368"/>
        <item x="517"/>
        <item x="223"/>
        <item x="331"/>
        <item x="864"/>
        <item x="374"/>
        <item x="555"/>
        <item x="873"/>
        <item x="375"/>
        <item x="377"/>
        <item x="337"/>
        <item x="882"/>
        <item x="532"/>
        <item x="164"/>
        <item x="564"/>
        <item x="535"/>
        <item x="538"/>
        <item x="245"/>
        <item x="900"/>
        <item x="384"/>
        <item x="389"/>
        <item x="573"/>
        <item x="909"/>
        <item x="912"/>
        <item x="387"/>
        <item x="576"/>
        <item x="918"/>
        <item x="921"/>
        <item x="582"/>
        <item x="556"/>
        <item x="393"/>
        <item x="559"/>
        <item x="352"/>
        <item x="562"/>
        <item x="404"/>
        <item x="396"/>
        <item x="355"/>
        <item x="945"/>
        <item x="948"/>
        <item x="358"/>
        <item x="410"/>
        <item x="241"/>
        <item x="957"/>
        <item x="600"/>
        <item x="577"/>
        <item x="416"/>
        <item x="244"/>
        <item x="260"/>
        <item x="586"/>
        <item x="592"/>
        <item x="609"/>
        <item x="428"/>
        <item x="247"/>
        <item x="431"/>
        <item x="612"/>
        <item x="607"/>
        <item x="613"/>
        <item x="179"/>
        <item x="266"/>
        <item x="443"/>
        <item x="446"/>
        <item x="621"/>
        <item x="628"/>
        <item x="420"/>
        <item x="634"/>
        <item x="376"/>
        <item x="458"/>
        <item x="461"/>
        <item x="423"/>
        <item x="379"/>
        <item x="649"/>
        <item x="655"/>
        <item x="382"/>
        <item x="473"/>
        <item x="185"/>
        <item x="476"/>
        <item x="639"/>
        <item x="670"/>
        <item x="676"/>
        <item x="432"/>
        <item x="645"/>
        <item x="488"/>
        <item x="491"/>
        <item x="648"/>
        <item x="691"/>
        <item x="262"/>
        <item x="697"/>
        <item x="281"/>
        <item x="503"/>
        <item x="506"/>
        <item x="441"/>
        <item x="657"/>
        <item x="712"/>
        <item x="718"/>
        <item x="397"/>
        <item x="518"/>
        <item x="268"/>
        <item x="521"/>
        <item x="666"/>
        <item x="733"/>
        <item x="739"/>
        <item x="450"/>
        <item x="403"/>
        <item x="533"/>
        <item x="536"/>
        <item x="675"/>
        <item x="754"/>
        <item x="274"/>
        <item x="760"/>
        <item x="293"/>
        <item x="548"/>
        <item x="551"/>
        <item x="459"/>
        <item x="684"/>
        <item x="775"/>
        <item x="781"/>
        <item x="296"/>
        <item x="563"/>
        <item x="200"/>
        <item x="566"/>
        <item x="693"/>
        <item x="796"/>
        <item x="802"/>
        <item x="468"/>
        <item x="696"/>
        <item x="578"/>
        <item x="581"/>
        <item x="302"/>
        <item x="817"/>
        <item x="471"/>
        <item x="823"/>
        <item x="424"/>
        <item x="593"/>
        <item x="596"/>
        <item x="477"/>
        <item x="427"/>
        <item x="838"/>
        <item x="844"/>
        <item x="308"/>
        <item x="608"/>
        <item x="289"/>
        <item x="611"/>
        <item x="720"/>
        <item x="859"/>
        <item x="865"/>
        <item x="292"/>
        <item x="723"/>
        <item x="623"/>
        <item x="626"/>
        <item x="729"/>
        <item x="880"/>
        <item x="295"/>
        <item x="886"/>
        <item x="732"/>
        <item x="638"/>
        <item x="641"/>
        <item x="495"/>
        <item x="317"/>
        <item x="901"/>
        <item x="907"/>
        <item x="741"/>
        <item x="653"/>
        <item x="215"/>
        <item x="656"/>
        <item x="448"/>
        <item x="922"/>
        <item x="928"/>
        <item x="504"/>
        <item x="323"/>
        <item x="668"/>
        <item x="671"/>
        <item x="454"/>
        <item x="943"/>
        <item x="507"/>
        <item x="949"/>
        <item x="759"/>
        <item x="683"/>
        <item x="686"/>
        <item x="221"/>
        <item x="329"/>
        <item x="964"/>
        <item x="698"/>
        <item x="768"/>
        <item x="707"/>
        <item x="516"/>
        <item x="716"/>
        <item x="332"/>
        <item x="725"/>
        <item x="734"/>
        <item x="313"/>
        <item x="777"/>
        <item x="743"/>
        <item x="752"/>
        <item x="469"/>
        <item x="761"/>
        <item x="316"/>
        <item x="770"/>
        <item x="472"/>
        <item x="779"/>
        <item x="788"/>
        <item x="319"/>
        <item x="475"/>
        <item x="797"/>
        <item x="806"/>
        <item x="795"/>
        <item x="815"/>
        <item x="534"/>
        <item x="824"/>
        <item x="344"/>
        <item x="833"/>
        <item x="842"/>
        <item x="540"/>
        <item x="804"/>
        <item x="851"/>
        <item x="860"/>
        <item x="807"/>
        <item x="869"/>
        <item x="543"/>
        <item x="878"/>
        <item x="813"/>
        <item x="887"/>
        <item x="896"/>
        <item x="236"/>
        <item x="816"/>
        <item x="905"/>
        <item x="914"/>
        <item x="493"/>
        <item x="923"/>
        <item x="552"/>
        <item x="932"/>
        <item x="496"/>
        <item x="941"/>
        <item x="950"/>
        <item x="334"/>
        <item x="499"/>
        <item x="959"/>
        <item x="359"/>
        <item x="561"/>
        <item x="840"/>
        <item x="340"/>
        <item x="843"/>
        <item x="365"/>
        <item x="570"/>
        <item x="852"/>
        <item x="248"/>
        <item x="514"/>
        <item x="861"/>
        <item x="579"/>
        <item x="520"/>
        <item x="251"/>
        <item x="870"/>
        <item x="526"/>
        <item x="588"/>
        <item x="879"/>
        <item x="591"/>
        <item x="380"/>
        <item x="888"/>
        <item x="257"/>
        <item x="891"/>
        <item x="361"/>
        <item x="897"/>
        <item x="541"/>
        <item x="364"/>
        <item x="544"/>
        <item x="263"/>
        <item x="547"/>
        <item x="915"/>
        <item x="615"/>
        <item x="395"/>
        <item x="618"/>
        <item x="924"/>
        <item x="927"/>
        <item x="624"/>
        <item x="401"/>
        <item x="627"/>
        <item x="936"/>
        <item x="565"/>
        <item x="272"/>
        <item x="568"/>
        <item x="636"/>
        <item x="571"/>
        <item x="954"/>
        <item x="385"/>
        <item x="960"/>
        <item x="278"/>
        <item x="963"/>
        <item x="583"/>
        <item x="391"/>
        <item x="589"/>
        <item x="654"/>
        <item x="425"/>
        <item x="598"/>
        <item x="284"/>
        <item x="604"/>
        <item x="663"/>
        <item x="610"/>
        <item x="440"/>
        <item x="287"/>
        <item x="619"/>
        <item x="672"/>
        <item x="625"/>
        <item x="631"/>
        <item x="406"/>
        <item x="455"/>
        <item x="409"/>
        <item x="640"/>
        <item x="646"/>
        <item x="412"/>
        <item x="652"/>
        <item x="690"/>
        <item x="470"/>
        <item x="661"/>
        <item x="299"/>
        <item x="667"/>
        <item x="699"/>
        <item x="673"/>
        <item x="485"/>
        <item x="702"/>
        <item x="682"/>
        <item x="708"/>
        <item x="688"/>
        <item x="694"/>
        <item x="711"/>
        <item x="500"/>
        <item x="430"/>
        <item x="703"/>
        <item x="709"/>
        <item x="433"/>
        <item x="715"/>
        <item x="436"/>
        <item x="515"/>
        <item x="724"/>
        <item x="314"/>
        <item x="730"/>
        <item x="735"/>
        <item x="736"/>
        <item x="530"/>
        <item x="738"/>
        <item x="745"/>
        <item x="320"/>
        <item x="751"/>
        <item x="757"/>
        <item x="747"/>
        <item x="545"/>
        <item x="451"/>
        <item x="766"/>
        <item x="772"/>
        <item x="756"/>
        <item x="778"/>
        <item x="457"/>
        <item x="560"/>
        <item x="787"/>
        <item x="765"/>
        <item x="793"/>
        <item x="463"/>
        <item x="799"/>
        <item x="575"/>
        <item x="774"/>
        <item x="808"/>
        <item x="335"/>
        <item x="814"/>
        <item x="820"/>
        <item x="783"/>
        <item x="590"/>
        <item x="786"/>
        <item x="829"/>
        <item x="835"/>
        <item x="792"/>
        <item x="841"/>
        <item x="478"/>
        <item x="605"/>
        <item x="850"/>
        <item x="481"/>
        <item x="856"/>
        <item x="484"/>
        <item x="862"/>
        <item x="620"/>
        <item x="810"/>
        <item x="871"/>
        <item x="350"/>
        <item x="877"/>
        <item x="883"/>
        <item x="819"/>
        <item x="635"/>
        <item x="822"/>
        <item x="892"/>
        <item x="898"/>
        <item x="356"/>
        <item x="904"/>
        <item x="831"/>
        <item x="650"/>
        <item x="913"/>
        <item x="502"/>
        <item x="919"/>
        <item x="505"/>
        <item x="925"/>
        <item x="665"/>
        <item x="508"/>
        <item x="934"/>
        <item x="849"/>
        <item x="940"/>
        <item x="946"/>
        <item x="855"/>
        <item x="680"/>
        <item x="858"/>
        <item x="955"/>
        <item x="961"/>
        <item x="371"/>
        <item x="692"/>
        <item x="867"/>
        <item x="701"/>
        <item x="710"/>
        <item x="523"/>
        <item x="719"/>
        <item x="876"/>
        <item x="728"/>
        <item x="737"/>
        <item x="529"/>
        <item x="746"/>
        <item x="885"/>
        <item x="755"/>
        <item x="764"/>
        <item x="383"/>
        <item x="773"/>
        <item x="894"/>
        <item x="782"/>
        <item x="791"/>
        <item x="386"/>
        <item x="800"/>
        <item x="903"/>
        <item x="809"/>
        <item x="818"/>
        <item x="906"/>
        <item x="827"/>
        <item x="392"/>
        <item x="836"/>
        <item x="845"/>
        <item x="550"/>
        <item x="854"/>
        <item x="553"/>
        <item x="863"/>
        <item x="872"/>
        <item x="398"/>
        <item x="881"/>
        <item x="930"/>
        <item x="890"/>
        <item x="899"/>
        <item x="933"/>
        <item x="908"/>
        <item x="939"/>
        <item x="917"/>
        <item x="926"/>
        <item x="942"/>
        <item x="935"/>
        <item x="407"/>
        <item x="944"/>
        <item x="953"/>
        <item x="951"/>
        <item x="962"/>
        <item x="574"/>
        <item x="413"/>
        <item x="580"/>
        <item x="419"/>
        <item x="422"/>
        <item x="595"/>
        <item x="601"/>
        <item x="434"/>
        <item x="437"/>
        <item x="616"/>
        <item x="622"/>
        <item x="449"/>
        <item x="452"/>
        <item x="637"/>
        <item x="643"/>
        <item x="464"/>
        <item x="467"/>
        <item x="658"/>
        <item x="664"/>
        <item x="479"/>
        <item x="482"/>
        <item x="679"/>
        <item x="685"/>
        <item x="494"/>
        <item x="497"/>
        <item x="700"/>
        <item x="706"/>
        <item x="509"/>
        <item x="512"/>
        <item x="721"/>
        <item x="727"/>
        <item x="524"/>
        <item x="527"/>
        <item x="742"/>
        <item x="748"/>
        <item x="539"/>
        <item x="542"/>
        <item x="763"/>
        <item x="769"/>
        <item x="554"/>
        <item x="557"/>
        <item x="784"/>
        <item x="790"/>
        <item x="569"/>
        <item x="572"/>
        <item x="805"/>
        <item x="811"/>
        <item x="584"/>
        <item x="587"/>
        <item x="826"/>
        <item x="832"/>
        <item x="599"/>
        <item x="602"/>
        <item x="847"/>
        <item x="853"/>
        <item x="614"/>
        <item x="617"/>
        <item x="868"/>
        <item x="874"/>
        <item x="629"/>
        <item x="632"/>
        <item x="889"/>
        <item x="895"/>
        <item x="644"/>
        <item x="647"/>
        <item x="910"/>
        <item x="916"/>
        <item x="659"/>
        <item x="662"/>
        <item x="931"/>
        <item x="937"/>
        <item x="674"/>
        <item x="677"/>
        <item x="952"/>
        <item x="958"/>
        <item x="689"/>
        <item x="695"/>
        <item x="704"/>
        <item x="713"/>
        <item x="722"/>
        <item x="731"/>
        <item x="740"/>
        <item x="749"/>
        <item x="758"/>
        <item x="767"/>
        <item x="776"/>
        <item x="785"/>
        <item x="794"/>
        <item x="803"/>
        <item x="812"/>
        <item x="821"/>
        <item x="830"/>
        <item x="839"/>
        <item x="848"/>
        <item x="857"/>
        <item x="866"/>
        <item x="875"/>
        <item x="884"/>
        <item x="893"/>
        <item x="902"/>
        <item x="911"/>
        <item x="920"/>
        <item x="929"/>
        <item x="938"/>
        <item x="947"/>
        <item x="956"/>
        <item x="965"/>
      </items>
    </pivotField>
    <pivotField showAll="0" defaultSubtotal="0">
      <items count="3">
        <item x="2"/>
        <item x="1"/>
        <item x="0"/>
      </items>
    </pivotField>
    <pivotField showAll="0" defaultSubtotal="0">
      <items count="4">
        <item x="1"/>
        <item x="0"/>
        <item x="2"/>
        <item x="3"/>
      </items>
    </pivotField>
    <pivotField showAll="0" defaultSubtotal="0">
      <items count="3">
        <item x="2"/>
        <item x="0"/>
        <item x="1"/>
      </items>
    </pivotField>
    <pivotField showAll="0" defaultSubtotal="0">
      <items count="2">
        <item x="0"/>
        <item x="1"/>
      </items>
    </pivotField>
    <pivotField showAll="0" defaultSubtotal="0">
      <items count="23">
        <item x="19"/>
        <item x="18"/>
        <item x="14"/>
        <item x="21"/>
        <item x="13"/>
        <item x="11"/>
        <item x="10"/>
        <item x="16"/>
        <item x="5"/>
        <item x="12"/>
        <item x="15"/>
        <item x="0"/>
        <item x="17"/>
        <item x="20"/>
        <item x="2"/>
        <item x="4"/>
        <item x="6"/>
        <item x="22"/>
        <item x="1"/>
        <item x="7"/>
        <item x="8"/>
        <item x="9"/>
        <item x="3"/>
      </items>
    </pivotField>
    <pivotField showAll="0" defaultSubtotal="0">
      <items count="14">
        <item x="0"/>
        <item x="1"/>
        <item x="2"/>
        <item x="3"/>
        <item x="4"/>
        <item x="5"/>
        <item x="6"/>
        <item x="7"/>
        <item x="8"/>
        <item x="9"/>
        <item x="10"/>
        <item x="11"/>
        <item x="12"/>
        <item x="13"/>
      </items>
    </pivotField>
    <pivotField showAll="0" defaultSubtotal="0">
      <items count="14">
        <item x="0"/>
        <item x="1"/>
        <item x="2"/>
        <item x="3"/>
        <item x="4"/>
        <item x="5"/>
        <item x="6"/>
        <item x="7"/>
        <item x="8"/>
        <item x="9"/>
        <item x="10"/>
        <item x="11"/>
        <item x="12"/>
        <item x="13"/>
      </items>
    </pivotField>
  </pivotFields>
  <rowFields count="1">
    <field x="4"/>
  </rowFields>
  <rowItems count="3">
    <i>
      <x/>
    </i>
    <i>
      <x v="1"/>
    </i>
    <i t="grand">
      <x/>
    </i>
  </rowItems>
  <colFields count="1">
    <field x="-2"/>
  </colFields>
  <colItems count="2">
    <i>
      <x/>
    </i>
    <i i="1">
      <x v="1"/>
    </i>
  </colItems>
  <dataFields count="2">
    <dataField name="Count" fld="4" subtotal="count" baseField="0" baseItem="0"/>
    <dataField name="% of Total" fld="4" subtotal="count" showDataAs="percentOfTotal" baseField="4" baseItem="0" numFmtId="164"/>
  </dataFields>
  <formats count="7">
    <format dxfId="728">
      <pivotArea dataOnly="0" outline="0" fieldPosition="0">
        <references count="1">
          <reference field="4294967294" count="2">
            <x v="0"/>
            <x v="1"/>
          </reference>
        </references>
      </pivotArea>
    </format>
    <format dxfId="727">
      <pivotArea dataOnly="0" outline="0" fieldPosition="0">
        <references count="1">
          <reference field="4294967294" count="2">
            <x v="0"/>
            <x v="1"/>
          </reference>
        </references>
      </pivotArea>
    </format>
    <format dxfId="726">
      <pivotArea dataOnly="0" outline="0" fieldPosition="0">
        <references count="1">
          <reference field="4294967294" count="2">
            <x v="0"/>
            <x v="1"/>
          </reference>
        </references>
      </pivotArea>
    </format>
    <format dxfId="725">
      <pivotArea dataOnly="0" outline="0" fieldPosition="0">
        <references count="1">
          <reference field="4294967294" count="2">
            <x v="0"/>
            <x v="1"/>
          </reference>
        </references>
      </pivotArea>
    </format>
    <format dxfId="724">
      <pivotArea dataOnly="0" outline="0" fieldPosition="0">
        <references count="1">
          <reference field="4294967294" count="2">
            <x v="0"/>
            <x v="1"/>
          </reference>
        </references>
      </pivotArea>
    </format>
    <format dxfId="723">
      <pivotArea outline="0" fieldPosition="0">
        <references count="1">
          <reference field="4294967294" count="1">
            <x v="1"/>
          </reference>
        </references>
      </pivotArea>
    </format>
    <format dxfId="722">
      <pivotArea outline="0" collapsedLevelsAreSubtotals="1" fieldPosition="0">
        <references count="1">
          <reference field="4294967294" count="1" selected="0">
            <x v="1"/>
          </reference>
        </references>
      </pivotArea>
    </format>
  </formats>
  <chartFormats count="3">
    <chartFormat chart="10" format="3" series="1">
      <pivotArea type="data" outline="0" fieldPosition="0">
        <references count="1">
          <reference field="4294967294" count="1" selected="0">
            <x v="0"/>
          </reference>
        </references>
      </pivotArea>
    </chartFormat>
    <chartFormat chart="10" format="4" series="1">
      <pivotArea type="data" outline="0" fieldPosition="0">
        <references count="1">
          <reference field="4294967294" count="1" selected="0">
            <x v="1"/>
          </reference>
        </references>
      </pivotArea>
    </chartFormat>
    <chartFormat chart="10" format="5">
      <pivotArea type="data" outline="0" fieldPosition="0">
        <references count="2">
          <reference field="4294967294" count="1" selected="0">
            <x v="0"/>
          </reference>
          <reference field="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9" rowHeaderCaption="Customer">
  <location ref="J60:L64" firstHeaderRow="0" firstDataRow="1" firstDataCol="1"/>
  <pivotFields count="25">
    <pivotField showAll="0" defaultSubtotal="0">
      <items count="5">
        <item x="0"/>
        <item x="1"/>
        <item x="2"/>
        <item x="3"/>
        <item x="4"/>
      </items>
    </pivotField>
    <pivotField showAll="0" defaultSubtotal="0">
      <items count="8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s>
    </pivotField>
    <pivotField showAll="0" defaultSubtotal="0">
      <items count="966">
        <item x="0"/>
        <item x="1"/>
        <item x="2"/>
        <item x="3"/>
        <item x="5"/>
        <item x="8"/>
        <item x="4"/>
        <item x="10"/>
        <item x="13"/>
        <item x="6"/>
        <item x="14"/>
        <item x="20"/>
        <item x="7"/>
        <item x="18"/>
        <item x="25"/>
        <item x="9"/>
        <item x="22"/>
        <item x="32"/>
        <item x="11"/>
        <item x="27"/>
        <item x="37"/>
        <item x="12"/>
        <item x="30"/>
        <item x="43"/>
        <item x="15"/>
        <item x="35"/>
        <item x="49"/>
        <item x="16"/>
        <item x="39"/>
        <item x="55"/>
        <item x="17"/>
        <item x="44"/>
        <item x="61"/>
        <item x="19"/>
        <item x="47"/>
        <item x="67"/>
        <item x="21"/>
        <item x="52"/>
        <item x="72"/>
        <item x="23"/>
        <item x="56"/>
        <item x="79"/>
        <item x="24"/>
        <item x="60"/>
        <item x="84"/>
        <item x="26"/>
        <item x="64"/>
        <item x="91"/>
        <item x="28"/>
        <item x="69"/>
        <item x="96"/>
        <item x="29"/>
        <item x="73"/>
        <item x="102"/>
        <item x="31"/>
        <item x="77"/>
        <item x="108"/>
        <item x="33"/>
        <item x="81"/>
        <item x="114"/>
        <item x="34"/>
        <item x="86"/>
        <item x="120"/>
        <item x="36"/>
        <item x="89"/>
        <item x="126"/>
        <item x="38"/>
        <item x="94"/>
        <item x="131"/>
        <item x="40"/>
        <item x="98"/>
        <item x="138"/>
        <item x="41"/>
        <item x="103"/>
        <item x="143"/>
        <item x="42"/>
        <item x="106"/>
        <item x="150"/>
        <item x="45"/>
        <item x="111"/>
        <item x="155"/>
        <item x="46"/>
        <item x="115"/>
        <item x="161"/>
        <item x="48"/>
        <item x="119"/>
        <item x="167"/>
        <item x="50"/>
        <item x="123"/>
        <item x="173"/>
        <item x="51"/>
        <item x="128"/>
        <item x="179"/>
        <item x="53"/>
        <item x="132"/>
        <item x="185"/>
        <item x="54"/>
        <item x="136"/>
        <item x="190"/>
        <item x="57"/>
        <item x="140"/>
        <item x="197"/>
        <item x="58"/>
        <item x="145"/>
        <item x="202"/>
        <item x="59"/>
        <item x="148"/>
        <item x="209"/>
        <item x="62"/>
        <item x="153"/>
        <item x="214"/>
        <item x="63"/>
        <item x="157"/>
        <item x="220"/>
        <item x="65"/>
        <item x="162"/>
        <item x="226"/>
        <item x="66"/>
        <item x="165"/>
        <item x="232"/>
        <item x="68"/>
        <item x="170"/>
        <item x="238"/>
        <item x="70"/>
        <item x="174"/>
        <item x="244"/>
        <item x="71"/>
        <item x="178"/>
        <item x="249"/>
        <item x="74"/>
        <item x="182"/>
        <item x="256"/>
        <item x="75"/>
        <item x="187"/>
        <item x="261"/>
        <item x="76"/>
        <item x="191"/>
        <item x="268"/>
        <item x="78"/>
        <item x="195"/>
        <item x="273"/>
        <item x="80"/>
        <item x="199"/>
        <item x="279"/>
        <item x="82"/>
        <item x="204"/>
        <item x="285"/>
        <item x="83"/>
        <item x="207"/>
        <item x="291"/>
        <item x="85"/>
        <item x="212"/>
        <item x="297"/>
        <item x="87"/>
        <item x="216"/>
        <item x="303"/>
        <item x="88"/>
        <item x="221"/>
        <item x="308"/>
        <item x="90"/>
        <item x="224"/>
        <item x="315"/>
        <item x="92"/>
        <item x="229"/>
        <item x="320"/>
        <item x="93"/>
        <item x="233"/>
        <item x="327"/>
        <item x="95"/>
        <item x="237"/>
        <item x="332"/>
        <item x="97"/>
        <item x="241"/>
        <item x="338"/>
        <item x="99"/>
        <item x="246"/>
        <item x="344"/>
        <item x="100"/>
        <item x="250"/>
        <item x="350"/>
        <item x="101"/>
        <item x="254"/>
        <item x="356"/>
        <item x="104"/>
        <item x="258"/>
        <item x="362"/>
        <item x="105"/>
        <item x="263"/>
        <item x="367"/>
        <item x="107"/>
        <item x="266"/>
        <item x="374"/>
        <item x="109"/>
        <item x="271"/>
        <item x="379"/>
        <item x="110"/>
        <item x="275"/>
        <item x="386"/>
        <item x="112"/>
        <item x="280"/>
        <item x="391"/>
        <item x="113"/>
        <item x="283"/>
        <item x="397"/>
        <item x="116"/>
        <item x="288"/>
        <item x="403"/>
        <item x="117"/>
        <item x="292"/>
        <item x="409"/>
        <item x="118"/>
        <item x="296"/>
        <item x="415"/>
        <item x="121"/>
        <item x="300"/>
        <item x="421"/>
        <item x="122"/>
        <item x="305"/>
        <item x="426"/>
        <item x="124"/>
        <item x="309"/>
        <item x="433"/>
        <item x="125"/>
        <item x="313"/>
        <item x="438"/>
        <item x="127"/>
        <item x="317"/>
        <item x="445"/>
        <item x="129"/>
        <item x="322"/>
        <item x="450"/>
        <item x="130"/>
        <item x="325"/>
        <item x="456"/>
        <item x="133"/>
        <item x="330"/>
        <item x="462"/>
        <item x="134"/>
        <item x="334"/>
        <item x="468"/>
        <item x="135"/>
        <item x="339"/>
        <item x="474"/>
        <item x="137"/>
        <item x="342"/>
        <item x="480"/>
        <item x="139"/>
        <item x="347"/>
        <item x="485"/>
        <item x="141"/>
        <item x="351"/>
        <item x="492"/>
        <item x="142"/>
        <item x="355"/>
        <item x="497"/>
        <item x="144"/>
        <item x="359"/>
        <item x="504"/>
        <item x="146"/>
        <item x="364"/>
        <item x="509"/>
        <item x="147"/>
        <item x="368"/>
        <item x="515"/>
        <item x="149"/>
        <item x="372"/>
        <item x="521"/>
        <item x="151"/>
        <item x="376"/>
        <item x="527"/>
        <item x="152"/>
        <item x="381"/>
        <item x="533"/>
        <item x="154"/>
        <item x="384"/>
        <item x="539"/>
        <item x="156"/>
        <item x="389"/>
        <item x="543"/>
        <item x="158"/>
        <item x="393"/>
        <item x="546"/>
        <item x="159"/>
        <item x="398"/>
        <item x="548"/>
        <item x="160"/>
        <item x="401"/>
        <item x="551"/>
        <item x="163"/>
        <item x="406"/>
        <item x="553"/>
        <item x="164"/>
        <item x="410"/>
        <item x="555"/>
        <item x="166"/>
        <item x="414"/>
        <item x="558"/>
        <item x="168"/>
        <item x="418"/>
        <item x="560"/>
        <item x="169"/>
        <item x="423"/>
        <item x="563"/>
        <item x="171"/>
        <item x="427"/>
        <item x="565"/>
        <item x="172"/>
        <item x="431"/>
        <item x="567"/>
        <item x="175"/>
        <item x="435"/>
        <item x="570"/>
        <item x="176"/>
        <item x="440"/>
        <item x="572"/>
        <item x="177"/>
        <item x="443"/>
        <item x="575"/>
        <item x="180"/>
        <item x="448"/>
        <item x="577"/>
        <item x="181"/>
        <item x="452"/>
        <item x="579"/>
        <item x="183"/>
        <item x="457"/>
        <item x="582"/>
        <item x="184"/>
        <item x="460"/>
        <item x="584"/>
        <item x="186"/>
        <item x="465"/>
        <item x="587"/>
        <item x="188"/>
        <item x="469"/>
        <item x="589"/>
        <item x="189"/>
        <item x="473"/>
        <item x="591"/>
        <item x="192"/>
        <item x="477"/>
        <item x="594"/>
        <item x="193"/>
        <item x="482"/>
        <item x="596"/>
        <item x="194"/>
        <item x="486"/>
        <item x="599"/>
        <item x="196"/>
        <item x="490"/>
        <item x="601"/>
        <item x="198"/>
        <item x="494"/>
        <item x="603"/>
        <item x="200"/>
        <item x="499"/>
        <item x="606"/>
        <item x="201"/>
        <item x="502"/>
        <item x="608"/>
        <item x="203"/>
        <item x="507"/>
        <item x="611"/>
        <item x="205"/>
        <item x="511"/>
        <item x="613"/>
        <item x="206"/>
        <item x="516"/>
        <item x="615"/>
        <item x="208"/>
        <item x="519"/>
        <item x="618"/>
        <item x="210"/>
        <item x="524"/>
        <item x="620"/>
        <item x="211"/>
        <item x="528"/>
        <item x="623"/>
        <item x="213"/>
        <item x="532"/>
        <item x="625"/>
        <item x="215"/>
        <item x="536"/>
        <item x="627"/>
        <item x="217"/>
        <item x="541"/>
        <item x="630"/>
        <item x="218"/>
        <item x="544"/>
        <item x="632"/>
        <item x="219"/>
        <item x="545"/>
        <item x="635"/>
        <item x="222"/>
        <item x="547"/>
        <item x="637"/>
        <item x="223"/>
        <item x="549"/>
        <item x="639"/>
        <item x="225"/>
        <item x="550"/>
        <item x="642"/>
        <item x="227"/>
        <item x="552"/>
        <item x="644"/>
        <item x="228"/>
        <item x="554"/>
        <item x="647"/>
        <item x="230"/>
        <item x="556"/>
        <item x="649"/>
        <item x="231"/>
        <item x="557"/>
        <item x="651"/>
        <item x="234"/>
        <item x="559"/>
        <item x="654"/>
        <item x="235"/>
        <item x="561"/>
        <item x="656"/>
        <item x="236"/>
        <item x="562"/>
        <item x="659"/>
        <item x="239"/>
        <item x="564"/>
        <item x="661"/>
        <item x="240"/>
        <item x="566"/>
        <item x="663"/>
        <item x="242"/>
        <item x="568"/>
        <item x="666"/>
        <item x="243"/>
        <item x="569"/>
        <item x="668"/>
        <item x="245"/>
        <item x="571"/>
        <item x="671"/>
        <item x="247"/>
        <item x="573"/>
        <item x="673"/>
        <item x="248"/>
        <item x="574"/>
        <item x="675"/>
        <item x="251"/>
        <item x="576"/>
        <item x="678"/>
        <item x="252"/>
        <item x="578"/>
        <item x="680"/>
        <item x="253"/>
        <item x="580"/>
        <item x="683"/>
        <item x="255"/>
        <item x="581"/>
        <item x="685"/>
        <item x="257"/>
        <item x="583"/>
        <item x="687"/>
        <item x="259"/>
        <item x="585"/>
        <item x="690"/>
        <item x="260"/>
        <item x="586"/>
        <item x="692"/>
        <item x="262"/>
        <item x="588"/>
        <item x="695"/>
        <item x="264"/>
        <item x="590"/>
        <item x="697"/>
        <item x="265"/>
        <item x="592"/>
        <item x="699"/>
        <item x="267"/>
        <item x="593"/>
        <item x="702"/>
        <item x="269"/>
        <item x="595"/>
        <item x="704"/>
        <item x="270"/>
        <item x="597"/>
        <item x="707"/>
        <item x="272"/>
        <item x="598"/>
        <item x="709"/>
        <item x="274"/>
        <item x="600"/>
        <item x="711"/>
        <item x="276"/>
        <item x="602"/>
        <item x="714"/>
        <item x="277"/>
        <item x="604"/>
        <item x="716"/>
        <item x="278"/>
        <item x="605"/>
        <item x="719"/>
        <item x="281"/>
        <item x="607"/>
        <item x="721"/>
        <item x="282"/>
        <item x="609"/>
        <item x="723"/>
        <item x="284"/>
        <item x="610"/>
        <item x="726"/>
        <item x="286"/>
        <item x="612"/>
        <item x="728"/>
        <item x="287"/>
        <item x="614"/>
        <item x="731"/>
        <item x="289"/>
        <item x="616"/>
        <item x="733"/>
        <item x="290"/>
        <item x="617"/>
        <item x="735"/>
        <item x="293"/>
        <item x="619"/>
        <item x="738"/>
        <item x="294"/>
        <item x="621"/>
        <item x="740"/>
        <item x="295"/>
        <item x="622"/>
        <item x="743"/>
        <item x="298"/>
        <item x="624"/>
        <item x="745"/>
        <item x="299"/>
        <item x="626"/>
        <item x="747"/>
        <item x="301"/>
        <item x="628"/>
        <item x="750"/>
        <item x="302"/>
        <item x="629"/>
        <item x="752"/>
        <item x="304"/>
        <item x="631"/>
        <item x="755"/>
        <item x="306"/>
        <item x="633"/>
        <item x="757"/>
        <item x="307"/>
        <item x="634"/>
        <item x="759"/>
        <item x="310"/>
        <item x="636"/>
        <item x="762"/>
        <item x="311"/>
        <item x="638"/>
        <item x="764"/>
        <item x="312"/>
        <item x="640"/>
        <item x="767"/>
        <item x="314"/>
        <item x="641"/>
        <item x="769"/>
        <item x="316"/>
        <item x="643"/>
        <item x="771"/>
        <item x="318"/>
        <item x="645"/>
        <item x="774"/>
        <item x="319"/>
        <item x="646"/>
        <item x="776"/>
        <item x="321"/>
        <item x="648"/>
        <item x="779"/>
        <item x="323"/>
        <item x="650"/>
        <item x="781"/>
        <item x="324"/>
        <item x="652"/>
        <item x="783"/>
        <item x="326"/>
        <item x="653"/>
        <item x="786"/>
        <item x="328"/>
        <item x="655"/>
        <item x="788"/>
        <item x="329"/>
        <item x="657"/>
        <item x="791"/>
        <item x="331"/>
        <item x="658"/>
        <item x="793"/>
        <item x="333"/>
        <item x="660"/>
        <item x="795"/>
        <item x="335"/>
        <item x="662"/>
        <item x="798"/>
        <item x="336"/>
        <item x="664"/>
        <item x="800"/>
        <item x="337"/>
        <item x="665"/>
        <item x="803"/>
        <item x="340"/>
        <item x="667"/>
        <item x="805"/>
        <item x="341"/>
        <item x="669"/>
        <item x="807"/>
        <item x="343"/>
        <item x="670"/>
        <item x="810"/>
        <item x="345"/>
        <item x="672"/>
        <item x="812"/>
        <item x="346"/>
        <item x="674"/>
        <item x="815"/>
        <item x="348"/>
        <item x="676"/>
        <item x="817"/>
        <item x="349"/>
        <item x="677"/>
        <item x="819"/>
        <item x="352"/>
        <item x="679"/>
        <item x="822"/>
        <item x="353"/>
        <item x="681"/>
        <item x="824"/>
        <item x="354"/>
        <item x="682"/>
        <item x="827"/>
        <item x="357"/>
        <item x="684"/>
        <item x="829"/>
        <item x="358"/>
        <item x="686"/>
        <item x="831"/>
        <item x="360"/>
        <item x="688"/>
        <item x="834"/>
        <item x="361"/>
        <item x="689"/>
        <item x="836"/>
        <item x="363"/>
        <item x="691"/>
        <item x="839"/>
        <item x="365"/>
        <item x="693"/>
        <item x="841"/>
        <item x="366"/>
        <item x="694"/>
        <item x="843"/>
        <item x="369"/>
        <item x="696"/>
        <item x="846"/>
        <item x="370"/>
        <item x="698"/>
        <item x="848"/>
        <item x="371"/>
        <item x="700"/>
        <item x="851"/>
        <item x="373"/>
        <item x="701"/>
        <item x="853"/>
        <item x="375"/>
        <item x="703"/>
        <item x="855"/>
        <item x="377"/>
        <item x="705"/>
        <item x="858"/>
        <item x="378"/>
        <item x="706"/>
        <item x="860"/>
        <item x="380"/>
        <item x="708"/>
        <item x="863"/>
        <item x="382"/>
        <item x="710"/>
        <item x="865"/>
        <item x="383"/>
        <item x="712"/>
        <item x="867"/>
        <item x="385"/>
        <item x="713"/>
        <item x="870"/>
        <item x="387"/>
        <item x="715"/>
        <item x="872"/>
        <item x="388"/>
        <item x="717"/>
        <item x="874"/>
        <item x="390"/>
        <item x="718"/>
        <item x="875"/>
        <item x="392"/>
        <item x="720"/>
        <item x="876"/>
        <item x="394"/>
        <item x="722"/>
        <item x="877"/>
        <item x="395"/>
        <item x="724"/>
        <item x="878"/>
        <item x="396"/>
        <item x="725"/>
        <item x="879"/>
        <item x="399"/>
        <item x="727"/>
        <item x="880"/>
        <item x="400"/>
        <item x="729"/>
        <item x="881"/>
        <item x="402"/>
        <item x="730"/>
        <item x="882"/>
        <item x="404"/>
        <item x="732"/>
        <item x="883"/>
        <item x="405"/>
        <item x="734"/>
        <item x="884"/>
        <item x="407"/>
        <item x="736"/>
        <item x="885"/>
        <item x="408"/>
        <item x="737"/>
        <item x="886"/>
        <item x="411"/>
        <item x="739"/>
        <item x="887"/>
        <item x="412"/>
        <item x="741"/>
        <item x="888"/>
        <item x="413"/>
        <item x="742"/>
        <item x="889"/>
        <item x="416"/>
        <item x="744"/>
        <item x="890"/>
        <item x="417"/>
        <item x="746"/>
        <item x="891"/>
        <item x="419"/>
        <item x="748"/>
        <item x="892"/>
        <item x="420"/>
        <item x="749"/>
        <item x="893"/>
        <item x="422"/>
        <item x="751"/>
        <item x="894"/>
        <item x="424"/>
        <item x="753"/>
        <item x="895"/>
        <item x="425"/>
        <item x="754"/>
        <item x="896"/>
        <item x="428"/>
        <item x="756"/>
        <item x="897"/>
        <item x="429"/>
        <item x="758"/>
        <item x="898"/>
        <item x="430"/>
        <item x="760"/>
        <item x="899"/>
        <item x="432"/>
        <item x="761"/>
        <item x="900"/>
        <item x="434"/>
        <item x="763"/>
        <item x="901"/>
        <item x="436"/>
        <item x="765"/>
        <item x="902"/>
        <item x="437"/>
        <item x="766"/>
        <item x="903"/>
        <item x="439"/>
        <item x="768"/>
        <item x="904"/>
        <item x="441"/>
        <item x="770"/>
        <item x="905"/>
        <item x="442"/>
        <item x="772"/>
        <item x="906"/>
        <item x="444"/>
        <item x="773"/>
        <item x="907"/>
        <item x="446"/>
        <item x="775"/>
        <item x="908"/>
        <item x="447"/>
        <item x="777"/>
        <item x="909"/>
        <item x="449"/>
        <item x="778"/>
        <item x="910"/>
        <item x="451"/>
        <item x="780"/>
        <item x="911"/>
        <item x="453"/>
        <item x="782"/>
        <item x="912"/>
        <item x="454"/>
        <item x="784"/>
        <item x="913"/>
        <item x="455"/>
        <item x="785"/>
        <item x="914"/>
        <item x="458"/>
        <item x="787"/>
        <item x="915"/>
        <item x="459"/>
        <item x="789"/>
        <item x="916"/>
        <item x="461"/>
        <item x="790"/>
        <item x="917"/>
        <item x="463"/>
        <item x="792"/>
        <item x="918"/>
        <item x="464"/>
        <item x="794"/>
        <item x="919"/>
        <item x="466"/>
        <item x="796"/>
        <item x="920"/>
        <item x="467"/>
        <item x="797"/>
        <item x="921"/>
        <item x="470"/>
        <item x="799"/>
        <item x="922"/>
        <item x="471"/>
        <item x="801"/>
        <item x="923"/>
        <item x="472"/>
        <item x="802"/>
        <item x="924"/>
        <item x="475"/>
        <item x="804"/>
        <item x="925"/>
        <item x="476"/>
        <item x="806"/>
        <item x="926"/>
        <item x="478"/>
        <item x="808"/>
        <item x="927"/>
        <item x="479"/>
        <item x="809"/>
        <item x="928"/>
        <item x="481"/>
        <item x="811"/>
        <item x="929"/>
        <item x="483"/>
        <item x="813"/>
        <item x="930"/>
        <item x="484"/>
        <item x="814"/>
        <item x="931"/>
        <item x="487"/>
        <item x="816"/>
        <item x="932"/>
        <item x="488"/>
        <item x="818"/>
        <item x="933"/>
        <item x="489"/>
        <item x="820"/>
        <item x="934"/>
        <item x="491"/>
        <item x="821"/>
        <item x="935"/>
        <item x="493"/>
        <item x="823"/>
        <item x="936"/>
        <item x="495"/>
        <item x="825"/>
        <item x="937"/>
        <item x="496"/>
        <item x="826"/>
        <item x="938"/>
        <item x="498"/>
        <item x="828"/>
        <item x="939"/>
        <item x="500"/>
        <item x="830"/>
        <item x="940"/>
        <item x="501"/>
        <item x="832"/>
        <item x="941"/>
        <item x="503"/>
        <item x="833"/>
        <item x="942"/>
        <item x="505"/>
        <item x="835"/>
        <item x="943"/>
        <item x="506"/>
        <item x="837"/>
        <item x="944"/>
        <item x="508"/>
        <item x="838"/>
        <item x="945"/>
        <item x="510"/>
        <item x="840"/>
        <item x="946"/>
        <item x="512"/>
        <item x="842"/>
        <item x="947"/>
        <item x="513"/>
        <item x="844"/>
        <item x="948"/>
        <item x="514"/>
        <item x="845"/>
        <item x="949"/>
        <item x="517"/>
        <item x="847"/>
        <item x="950"/>
        <item x="518"/>
        <item x="849"/>
        <item x="951"/>
        <item x="520"/>
        <item x="850"/>
        <item x="952"/>
        <item x="522"/>
        <item x="852"/>
        <item x="953"/>
        <item x="523"/>
        <item x="854"/>
        <item x="954"/>
        <item x="525"/>
        <item x="856"/>
        <item x="955"/>
        <item x="526"/>
        <item x="857"/>
        <item x="956"/>
        <item x="529"/>
        <item x="859"/>
        <item x="957"/>
        <item x="530"/>
        <item x="861"/>
        <item x="958"/>
        <item x="531"/>
        <item x="862"/>
        <item x="959"/>
        <item x="534"/>
        <item x="864"/>
        <item x="960"/>
        <item x="535"/>
        <item x="866"/>
        <item x="961"/>
        <item x="537"/>
        <item x="868"/>
        <item x="962"/>
        <item x="538"/>
        <item x="869"/>
        <item x="963"/>
        <item x="540"/>
        <item x="871"/>
        <item x="964"/>
        <item x="542"/>
        <item x="873"/>
        <item x="965"/>
      </items>
    </pivotField>
    <pivotField axis="axisRow" dataField="1" showAll="0" defaultSubtotal="0">
      <items count="3">
        <item x="0"/>
        <item x="1"/>
        <item x="2"/>
      </items>
    </pivotField>
    <pivotField showAll="0" defaultSubtotal="0">
      <items count="2">
        <item x="0"/>
        <item x="1"/>
      </items>
    </pivotField>
    <pivotField showAll="0" defaultSubtotal="0">
      <items count="60">
        <item x="32"/>
        <item x="54"/>
        <item x="33"/>
        <item x="55"/>
        <item x="13"/>
        <item x="34"/>
        <item x="14"/>
        <item x="35"/>
        <item x="15"/>
        <item x="36"/>
        <item x="56"/>
        <item x="16"/>
        <item x="59"/>
        <item x="17"/>
        <item x="37"/>
        <item x="38"/>
        <item x="39"/>
        <item x="18"/>
        <item x="40"/>
        <item x="19"/>
        <item x="41"/>
        <item x="20"/>
        <item x="0"/>
        <item x="21"/>
        <item x="1"/>
        <item x="42"/>
        <item x="2"/>
        <item x="43"/>
        <item x="3"/>
        <item x="22"/>
        <item x="44"/>
        <item x="23"/>
        <item x="45"/>
        <item x="24"/>
        <item x="46"/>
        <item x="4"/>
        <item x="25"/>
        <item x="5"/>
        <item x="26"/>
        <item x="6"/>
        <item x="57"/>
        <item x="7"/>
        <item x="47"/>
        <item x="8"/>
        <item x="27"/>
        <item x="48"/>
        <item x="28"/>
        <item x="49"/>
        <item x="29"/>
        <item x="50"/>
        <item x="9"/>
        <item x="30"/>
        <item x="58"/>
        <item x="10"/>
        <item x="31"/>
        <item x="11"/>
        <item x="51"/>
        <item x="52"/>
        <item x="12"/>
        <item x="53"/>
      </items>
    </pivotField>
    <pivotField numFmtId="20" showAll="0" defaultSubtotal="0">
      <items count="1">
        <item x="0"/>
      </items>
    </pivotField>
    <pivotField showAll="0" defaultSubtotal="0">
      <items count="4">
        <item x="2"/>
        <item x="0"/>
        <item x="3"/>
        <item x="1"/>
      </items>
    </pivotField>
    <pivotField showAll="0" defaultSubtotal="0">
      <items count="9">
        <item x="0"/>
        <item x="1"/>
        <item x="4"/>
        <item x="2"/>
        <item x="5"/>
        <item x="6"/>
        <item x="7"/>
        <item x="8"/>
        <item x="3"/>
      </items>
    </pivotField>
    <pivotField showAll="0" defaultSubtotal="0">
      <items count="2">
        <item x="0"/>
        <item x="1"/>
      </items>
    </pivotField>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items count="1">
        <item x="0"/>
      </items>
    </pivotField>
    <pivotField showAll="0" defaultSubtotal="0">
      <items count="966">
        <item x="0"/>
        <item x="1"/>
        <item x="2"/>
        <item x="3"/>
        <item x="5"/>
        <item x="8"/>
        <item x="4"/>
        <item x="10"/>
        <item x="13"/>
        <item x="6"/>
        <item x="14"/>
        <item x="20"/>
        <item x="7"/>
        <item x="18"/>
        <item x="25"/>
        <item x="9"/>
        <item x="22"/>
        <item x="32"/>
        <item x="11"/>
        <item x="27"/>
        <item x="37"/>
        <item x="12"/>
        <item x="30"/>
        <item x="43"/>
        <item x="15"/>
        <item x="35"/>
        <item x="49"/>
        <item x="16"/>
        <item x="39"/>
        <item x="55"/>
        <item x="17"/>
        <item x="44"/>
        <item x="61"/>
        <item x="19"/>
        <item x="47"/>
        <item x="67"/>
        <item x="21"/>
        <item x="52"/>
        <item x="72"/>
        <item x="23"/>
        <item x="56"/>
        <item x="79"/>
        <item x="24"/>
        <item x="60"/>
        <item x="84"/>
        <item x="26"/>
        <item x="64"/>
        <item x="91"/>
        <item x="28"/>
        <item x="69"/>
        <item x="96"/>
        <item x="29"/>
        <item x="73"/>
        <item x="102"/>
        <item x="31"/>
        <item x="77"/>
        <item x="108"/>
        <item x="33"/>
        <item x="81"/>
        <item x="114"/>
        <item x="34"/>
        <item x="86"/>
        <item x="120"/>
        <item x="36"/>
        <item x="89"/>
        <item x="126"/>
        <item x="38"/>
        <item x="94"/>
        <item x="131"/>
        <item x="40"/>
        <item x="98"/>
        <item x="138"/>
        <item x="41"/>
        <item x="103"/>
        <item x="143"/>
        <item x="42"/>
        <item x="106"/>
        <item x="150"/>
        <item x="45"/>
        <item x="111"/>
        <item x="155"/>
        <item x="46"/>
        <item x="115"/>
        <item x="161"/>
        <item x="48"/>
        <item x="119"/>
        <item x="167"/>
        <item x="50"/>
        <item x="123"/>
        <item x="173"/>
        <item x="51"/>
        <item x="128"/>
        <item x="179"/>
        <item x="53"/>
        <item x="132"/>
        <item x="185"/>
        <item x="54"/>
        <item x="136"/>
        <item x="190"/>
        <item x="57"/>
        <item x="140"/>
        <item x="197"/>
        <item x="58"/>
        <item x="145"/>
        <item x="202"/>
        <item x="59"/>
        <item x="148"/>
        <item x="209"/>
        <item x="62"/>
        <item x="153"/>
        <item x="214"/>
        <item x="63"/>
        <item x="157"/>
        <item x="220"/>
        <item x="65"/>
        <item x="162"/>
        <item x="226"/>
        <item x="66"/>
        <item x="165"/>
        <item x="232"/>
        <item x="68"/>
        <item x="170"/>
        <item x="238"/>
        <item x="70"/>
        <item x="174"/>
        <item x="244"/>
        <item x="71"/>
        <item x="178"/>
        <item x="249"/>
        <item x="74"/>
        <item x="182"/>
        <item x="256"/>
        <item x="75"/>
        <item x="187"/>
        <item x="261"/>
        <item x="76"/>
        <item x="191"/>
        <item x="268"/>
        <item x="78"/>
        <item x="195"/>
        <item x="273"/>
        <item x="80"/>
        <item x="199"/>
        <item x="279"/>
        <item x="82"/>
        <item x="204"/>
        <item x="285"/>
        <item x="83"/>
        <item x="207"/>
        <item x="291"/>
        <item x="85"/>
        <item x="212"/>
        <item x="297"/>
        <item x="87"/>
        <item x="216"/>
        <item x="303"/>
        <item x="88"/>
        <item x="221"/>
        <item x="308"/>
        <item x="90"/>
        <item x="224"/>
        <item x="315"/>
        <item x="92"/>
        <item x="229"/>
        <item x="320"/>
        <item x="93"/>
        <item x="233"/>
        <item x="327"/>
        <item x="95"/>
        <item x="237"/>
        <item x="332"/>
        <item x="97"/>
        <item x="241"/>
        <item x="338"/>
        <item x="99"/>
        <item x="246"/>
        <item x="344"/>
        <item x="100"/>
        <item x="250"/>
        <item x="350"/>
        <item x="101"/>
        <item x="254"/>
        <item x="356"/>
        <item x="104"/>
        <item x="258"/>
        <item x="362"/>
        <item x="105"/>
        <item x="263"/>
        <item x="367"/>
        <item x="107"/>
        <item x="266"/>
        <item x="374"/>
        <item x="109"/>
        <item x="271"/>
        <item x="379"/>
        <item x="110"/>
        <item x="275"/>
        <item x="386"/>
        <item x="112"/>
        <item x="280"/>
        <item x="391"/>
        <item x="113"/>
        <item x="283"/>
        <item x="397"/>
        <item x="116"/>
        <item x="288"/>
        <item x="403"/>
        <item x="117"/>
        <item x="292"/>
        <item x="409"/>
        <item x="118"/>
        <item x="296"/>
        <item x="415"/>
        <item x="121"/>
        <item x="300"/>
        <item x="421"/>
        <item x="122"/>
        <item x="305"/>
        <item x="426"/>
        <item x="124"/>
        <item x="309"/>
        <item x="433"/>
        <item x="125"/>
        <item x="313"/>
        <item x="438"/>
        <item x="127"/>
        <item x="317"/>
        <item x="445"/>
        <item x="129"/>
        <item x="322"/>
        <item x="450"/>
        <item x="130"/>
        <item x="325"/>
        <item x="456"/>
        <item x="133"/>
        <item x="330"/>
        <item x="462"/>
        <item x="134"/>
        <item x="334"/>
        <item x="468"/>
        <item x="135"/>
        <item x="339"/>
        <item x="474"/>
        <item x="137"/>
        <item x="342"/>
        <item x="480"/>
        <item x="139"/>
        <item x="347"/>
        <item x="485"/>
        <item x="141"/>
        <item x="351"/>
        <item x="492"/>
        <item x="142"/>
        <item x="355"/>
        <item x="497"/>
        <item x="144"/>
        <item x="359"/>
        <item x="504"/>
        <item x="146"/>
        <item x="364"/>
        <item x="509"/>
        <item x="147"/>
        <item x="368"/>
        <item x="515"/>
        <item x="149"/>
        <item x="372"/>
        <item x="521"/>
        <item x="151"/>
        <item x="376"/>
        <item x="527"/>
        <item x="152"/>
        <item x="381"/>
        <item x="533"/>
        <item x="154"/>
        <item x="384"/>
        <item x="539"/>
        <item x="156"/>
        <item x="389"/>
        <item x="543"/>
        <item x="158"/>
        <item x="393"/>
        <item x="546"/>
        <item x="159"/>
        <item x="398"/>
        <item x="548"/>
        <item x="160"/>
        <item x="401"/>
        <item x="551"/>
        <item x="163"/>
        <item x="406"/>
        <item x="553"/>
        <item x="164"/>
        <item x="410"/>
        <item x="555"/>
        <item x="166"/>
        <item x="414"/>
        <item x="558"/>
        <item x="168"/>
        <item x="418"/>
        <item x="560"/>
        <item x="169"/>
        <item x="423"/>
        <item x="563"/>
        <item x="171"/>
        <item x="427"/>
        <item x="565"/>
        <item x="172"/>
        <item x="431"/>
        <item x="567"/>
        <item x="175"/>
        <item x="435"/>
        <item x="570"/>
        <item x="176"/>
        <item x="440"/>
        <item x="572"/>
        <item x="177"/>
        <item x="443"/>
        <item x="575"/>
        <item x="180"/>
        <item x="448"/>
        <item x="577"/>
        <item x="181"/>
        <item x="452"/>
        <item x="579"/>
        <item x="183"/>
        <item x="457"/>
        <item x="582"/>
        <item x="184"/>
        <item x="460"/>
        <item x="584"/>
        <item x="186"/>
        <item x="465"/>
        <item x="587"/>
        <item x="188"/>
        <item x="469"/>
        <item x="589"/>
        <item x="189"/>
        <item x="473"/>
        <item x="591"/>
        <item x="192"/>
        <item x="477"/>
        <item x="594"/>
        <item x="193"/>
        <item x="482"/>
        <item x="596"/>
        <item x="194"/>
        <item x="486"/>
        <item x="599"/>
        <item x="196"/>
        <item x="490"/>
        <item x="601"/>
        <item x="198"/>
        <item x="494"/>
        <item x="603"/>
        <item x="200"/>
        <item x="499"/>
        <item x="606"/>
        <item x="201"/>
        <item x="502"/>
        <item x="608"/>
        <item x="203"/>
        <item x="507"/>
        <item x="611"/>
        <item x="205"/>
        <item x="511"/>
        <item x="613"/>
        <item x="206"/>
        <item x="516"/>
        <item x="615"/>
        <item x="208"/>
        <item x="519"/>
        <item x="618"/>
        <item x="210"/>
        <item x="524"/>
        <item x="620"/>
        <item x="211"/>
        <item x="528"/>
        <item x="623"/>
        <item x="213"/>
        <item x="532"/>
        <item x="625"/>
        <item x="215"/>
        <item x="536"/>
        <item x="627"/>
        <item x="217"/>
        <item x="541"/>
        <item x="630"/>
        <item x="218"/>
        <item x="544"/>
        <item x="632"/>
        <item x="219"/>
        <item x="545"/>
        <item x="635"/>
        <item x="222"/>
        <item x="547"/>
        <item x="637"/>
        <item x="223"/>
        <item x="549"/>
        <item x="639"/>
        <item x="225"/>
        <item x="550"/>
        <item x="642"/>
        <item x="227"/>
        <item x="552"/>
        <item x="644"/>
        <item x="228"/>
        <item x="554"/>
        <item x="647"/>
        <item x="230"/>
        <item x="556"/>
        <item x="649"/>
        <item x="231"/>
        <item x="557"/>
        <item x="651"/>
        <item x="234"/>
        <item x="559"/>
        <item x="654"/>
        <item x="235"/>
        <item x="561"/>
        <item x="656"/>
        <item x="236"/>
        <item x="562"/>
        <item x="659"/>
        <item x="239"/>
        <item x="564"/>
        <item x="661"/>
        <item x="240"/>
        <item x="566"/>
        <item x="663"/>
        <item x="242"/>
        <item x="568"/>
        <item x="666"/>
        <item x="243"/>
        <item x="569"/>
        <item x="668"/>
        <item x="245"/>
        <item x="571"/>
        <item x="671"/>
        <item x="247"/>
        <item x="573"/>
        <item x="673"/>
        <item x="248"/>
        <item x="574"/>
        <item x="675"/>
        <item x="251"/>
        <item x="576"/>
        <item x="678"/>
        <item x="252"/>
        <item x="578"/>
        <item x="680"/>
        <item x="253"/>
        <item x="580"/>
        <item x="683"/>
        <item x="255"/>
        <item x="581"/>
        <item x="685"/>
        <item x="257"/>
        <item x="583"/>
        <item x="687"/>
        <item x="259"/>
        <item x="585"/>
        <item x="690"/>
        <item x="260"/>
        <item x="586"/>
        <item x="692"/>
        <item x="262"/>
        <item x="588"/>
        <item x="695"/>
        <item x="264"/>
        <item x="590"/>
        <item x="697"/>
        <item x="265"/>
        <item x="592"/>
        <item x="699"/>
        <item x="267"/>
        <item x="593"/>
        <item x="702"/>
        <item x="269"/>
        <item x="595"/>
        <item x="704"/>
        <item x="270"/>
        <item x="597"/>
        <item x="707"/>
        <item x="272"/>
        <item x="598"/>
        <item x="709"/>
        <item x="274"/>
        <item x="600"/>
        <item x="711"/>
        <item x="276"/>
        <item x="602"/>
        <item x="714"/>
        <item x="277"/>
        <item x="604"/>
        <item x="716"/>
        <item x="278"/>
        <item x="605"/>
        <item x="719"/>
        <item x="281"/>
        <item x="607"/>
        <item x="721"/>
        <item x="282"/>
        <item x="609"/>
        <item x="723"/>
        <item x="284"/>
        <item x="610"/>
        <item x="726"/>
        <item x="286"/>
        <item x="612"/>
        <item x="728"/>
        <item x="287"/>
        <item x="614"/>
        <item x="731"/>
        <item x="289"/>
        <item x="616"/>
        <item x="733"/>
        <item x="290"/>
        <item x="617"/>
        <item x="735"/>
        <item x="293"/>
        <item x="619"/>
        <item x="738"/>
        <item x="294"/>
        <item x="621"/>
        <item x="740"/>
        <item x="295"/>
        <item x="622"/>
        <item x="743"/>
        <item x="298"/>
        <item x="624"/>
        <item x="745"/>
        <item x="299"/>
        <item x="626"/>
        <item x="747"/>
        <item x="301"/>
        <item x="628"/>
        <item x="750"/>
        <item x="302"/>
        <item x="629"/>
        <item x="752"/>
        <item x="304"/>
        <item x="631"/>
        <item x="755"/>
        <item x="306"/>
        <item x="633"/>
        <item x="757"/>
        <item x="307"/>
        <item x="634"/>
        <item x="759"/>
        <item x="310"/>
        <item x="636"/>
        <item x="762"/>
        <item x="311"/>
        <item x="638"/>
        <item x="764"/>
        <item x="312"/>
        <item x="640"/>
        <item x="767"/>
        <item x="314"/>
        <item x="641"/>
        <item x="769"/>
        <item x="316"/>
        <item x="643"/>
        <item x="771"/>
        <item x="318"/>
        <item x="645"/>
        <item x="774"/>
        <item x="319"/>
        <item x="646"/>
        <item x="776"/>
        <item x="321"/>
        <item x="648"/>
        <item x="779"/>
        <item x="323"/>
        <item x="650"/>
        <item x="781"/>
        <item x="324"/>
        <item x="652"/>
        <item x="783"/>
        <item x="326"/>
        <item x="653"/>
        <item x="786"/>
        <item x="328"/>
        <item x="655"/>
        <item x="788"/>
        <item x="329"/>
        <item x="657"/>
        <item x="791"/>
        <item x="331"/>
        <item x="658"/>
        <item x="793"/>
        <item x="333"/>
        <item x="660"/>
        <item x="795"/>
        <item x="335"/>
        <item x="662"/>
        <item x="798"/>
        <item x="336"/>
        <item x="664"/>
        <item x="800"/>
        <item x="337"/>
        <item x="665"/>
        <item x="803"/>
        <item x="340"/>
        <item x="667"/>
        <item x="805"/>
        <item x="341"/>
        <item x="669"/>
        <item x="807"/>
        <item x="343"/>
        <item x="670"/>
        <item x="810"/>
        <item x="345"/>
        <item x="672"/>
        <item x="812"/>
        <item x="346"/>
        <item x="674"/>
        <item x="815"/>
        <item x="348"/>
        <item x="676"/>
        <item x="817"/>
        <item x="349"/>
        <item x="677"/>
        <item x="819"/>
        <item x="352"/>
        <item x="679"/>
        <item x="822"/>
        <item x="353"/>
        <item x="681"/>
        <item x="824"/>
        <item x="354"/>
        <item x="682"/>
        <item x="827"/>
        <item x="357"/>
        <item x="684"/>
        <item x="829"/>
        <item x="358"/>
        <item x="686"/>
        <item x="831"/>
        <item x="360"/>
        <item x="688"/>
        <item x="834"/>
        <item x="361"/>
        <item x="689"/>
        <item x="836"/>
        <item x="363"/>
        <item x="691"/>
        <item x="839"/>
        <item x="365"/>
        <item x="693"/>
        <item x="841"/>
        <item x="366"/>
        <item x="694"/>
        <item x="843"/>
        <item x="369"/>
        <item x="696"/>
        <item x="846"/>
        <item x="370"/>
        <item x="698"/>
        <item x="848"/>
        <item x="371"/>
        <item x="700"/>
        <item x="851"/>
        <item x="373"/>
        <item x="701"/>
        <item x="853"/>
        <item x="375"/>
        <item x="703"/>
        <item x="855"/>
        <item x="377"/>
        <item x="705"/>
        <item x="858"/>
        <item x="378"/>
        <item x="706"/>
        <item x="860"/>
        <item x="380"/>
        <item x="708"/>
        <item x="863"/>
        <item x="382"/>
        <item x="710"/>
        <item x="865"/>
        <item x="383"/>
        <item x="712"/>
        <item x="867"/>
        <item x="385"/>
        <item x="713"/>
        <item x="870"/>
        <item x="387"/>
        <item x="715"/>
        <item x="872"/>
        <item x="388"/>
        <item x="717"/>
        <item x="874"/>
        <item x="390"/>
        <item x="718"/>
        <item x="875"/>
        <item x="392"/>
        <item x="720"/>
        <item x="876"/>
        <item x="394"/>
        <item x="722"/>
        <item x="877"/>
        <item x="395"/>
        <item x="724"/>
        <item x="878"/>
        <item x="396"/>
        <item x="725"/>
        <item x="879"/>
        <item x="399"/>
        <item x="727"/>
        <item x="880"/>
        <item x="400"/>
        <item x="729"/>
        <item x="881"/>
        <item x="402"/>
        <item x="730"/>
        <item x="882"/>
        <item x="404"/>
        <item x="732"/>
        <item x="883"/>
        <item x="405"/>
        <item x="734"/>
        <item x="884"/>
        <item x="407"/>
        <item x="736"/>
        <item x="885"/>
        <item x="408"/>
        <item x="737"/>
        <item x="886"/>
        <item x="411"/>
        <item x="739"/>
        <item x="887"/>
        <item x="412"/>
        <item x="741"/>
        <item x="888"/>
        <item x="413"/>
        <item x="742"/>
        <item x="889"/>
        <item x="416"/>
        <item x="744"/>
        <item x="890"/>
        <item x="417"/>
        <item x="746"/>
        <item x="891"/>
        <item x="419"/>
        <item x="748"/>
        <item x="892"/>
        <item x="420"/>
        <item x="749"/>
        <item x="893"/>
        <item x="422"/>
        <item x="751"/>
        <item x="894"/>
        <item x="424"/>
        <item x="753"/>
        <item x="895"/>
        <item x="425"/>
        <item x="754"/>
        <item x="896"/>
        <item x="428"/>
        <item x="756"/>
        <item x="897"/>
        <item x="429"/>
        <item x="758"/>
        <item x="898"/>
        <item x="430"/>
        <item x="760"/>
        <item x="899"/>
        <item x="432"/>
        <item x="761"/>
        <item x="900"/>
        <item x="434"/>
        <item x="763"/>
        <item x="901"/>
        <item x="436"/>
        <item x="765"/>
        <item x="902"/>
        <item x="437"/>
        <item x="766"/>
        <item x="903"/>
        <item x="439"/>
        <item x="768"/>
        <item x="904"/>
        <item x="441"/>
        <item x="770"/>
        <item x="905"/>
        <item x="442"/>
        <item x="772"/>
        <item x="906"/>
        <item x="444"/>
        <item x="773"/>
        <item x="907"/>
        <item x="446"/>
        <item x="775"/>
        <item x="908"/>
        <item x="447"/>
        <item x="777"/>
        <item x="909"/>
        <item x="449"/>
        <item x="778"/>
        <item x="910"/>
        <item x="451"/>
        <item x="780"/>
        <item x="911"/>
        <item x="453"/>
        <item x="782"/>
        <item x="912"/>
        <item x="454"/>
        <item x="784"/>
        <item x="913"/>
        <item x="455"/>
        <item x="785"/>
        <item x="914"/>
        <item x="458"/>
        <item x="787"/>
        <item x="915"/>
        <item x="459"/>
        <item x="789"/>
        <item x="916"/>
        <item x="461"/>
        <item x="790"/>
        <item x="917"/>
        <item x="463"/>
        <item x="792"/>
        <item x="918"/>
        <item x="464"/>
        <item x="794"/>
        <item x="919"/>
        <item x="466"/>
        <item x="796"/>
        <item x="920"/>
        <item x="467"/>
        <item x="797"/>
        <item x="921"/>
        <item x="470"/>
        <item x="799"/>
        <item x="922"/>
        <item x="471"/>
        <item x="801"/>
        <item x="923"/>
        <item x="472"/>
        <item x="802"/>
        <item x="924"/>
        <item x="475"/>
        <item x="804"/>
        <item x="925"/>
        <item x="476"/>
        <item x="806"/>
        <item x="926"/>
        <item x="478"/>
        <item x="808"/>
        <item x="927"/>
        <item x="479"/>
        <item x="809"/>
        <item x="928"/>
        <item x="481"/>
        <item x="811"/>
        <item x="929"/>
        <item x="483"/>
        <item x="813"/>
        <item x="930"/>
        <item x="484"/>
        <item x="814"/>
        <item x="931"/>
        <item x="487"/>
        <item x="816"/>
        <item x="932"/>
        <item x="488"/>
        <item x="818"/>
        <item x="933"/>
        <item x="489"/>
        <item x="820"/>
        <item x="934"/>
        <item x="491"/>
        <item x="821"/>
        <item x="935"/>
        <item x="493"/>
        <item x="823"/>
        <item x="936"/>
        <item x="495"/>
        <item x="825"/>
        <item x="937"/>
        <item x="496"/>
        <item x="826"/>
        <item x="938"/>
        <item x="498"/>
        <item x="828"/>
        <item x="939"/>
        <item x="500"/>
        <item x="830"/>
        <item x="940"/>
        <item x="501"/>
        <item x="832"/>
        <item x="941"/>
        <item x="503"/>
        <item x="833"/>
        <item x="942"/>
        <item x="505"/>
        <item x="835"/>
        <item x="943"/>
        <item x="506"/>
        <item x="837"/>
        <item x="944"/>
        <item x="508"/>
        <item x="838"/>
        <item x="945"/>
        <item x="510"/>
        <item x="840"/>
        <item x="946"/>
        <item x="512"/>
        <item x="842"/>
        <item x="947"/>
        <item x="513"/>
        <item x="844"/>
        <item x="948"/>
        <item x="514"/>
        <item x="845"/>
        <item x="949"/>
        <item x="517"/>
        <item x="847"/>
        <item x="950"/>
        <item x="518"/>
        <item x="849"/>
        <item x="951"/>
        <item x="520"/>
        <item x="850"/>
        <item x="952"/>
        <item x="522"/>
        <item x="852"/>
        <item x="953"/>
        <item x="523"/>
        <item x="854"/>
        <item x="954"/>
        <item x="525"/>
        <item x="856"/>
        <item x="955"/>
        <item x="526"/>
        <item x="857"/>
        <item x="956"/>
        <item x="529"/>
        <item x="859"/>
        <item x="957"/>
        <item x="530"/>
        <item x="861"/>
        <item x="958"/>
        <item x="531"/>
        <item x="862"/>
        <item x="959"/>
        <item x="534"/>
        <item x="864"/>
        <item x="960"/>
        <item x="535"/>
        <item x="866"/>
        <item x="961"/>
        <item x="537"/>
        <item x="868"/>
        <item x="962"/>
        <item x="538"/>
        <item x="869"/>
        <item x="963"/>
        <item x="540"/>
        <item x="871"/>
        <item x="964"/>
        <item x="542"/>
        <item x="873"/>
        <item x="965"/>
      </items>
    </pivotField>
    <pivotField showAll="0" defaultSubtotal="0"/>
    <pivotField numFmtId="1" showAll="0" defaultSubtotal="0"/>
    <pivotField showAll="0" defaultSubtotal="0">
      <items count="2">
        <item x="0"/>
        <item x="1"/>
      </items>
    </pivotField>
    <pivotField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items count="966">
        <item x="2"/>
        <item x="1"/>
        <item x="4"/>
        <item x="6"/>
        <item x="9"/>
        <item x="7"/>
        <item x="15"/>
        <item x="8"/>
        <item x="18"/>
        <item x="11"/>
        <item x="13"/>
        <item x="27"/>
        <item x="24"/>
        <item x="19"/>
        <item x="36"/>
        <item x="14"/>
        <item x="25"/>
        <item x="33"/>
        <item x="45"/>
        <item x="23"/>
        <item x="17"/>
        <item x="54"/>
        <item x="42"/>
        <item x="26"/>
        <item x="63"/>
        <item x="28"/>
        <item x="66"/>
        <item x="31"/>
        <item x="32"/>
        <item x="46"/>
        <item x="34"/>
        <item x="49"/>
        <item x="60"/>
        <item x="38"/>
        <item x="90"/>
        <item x="29"/>
        <item x="93"/>
        <item x="69"/>
        <item x="99"/>
        <item x="102"/>
        <item x="72"/>
        <item x="47"/>
        <item x="78"/>
        <item x="111"/>
        <item x="70"/>
        <item x="0"/>
        <item x="81"/>
        <item x="3"/>
        <item x="53"/>
        <item x="5"/>
        <item x="12"/>
        <item x="52"/>
        <item x="76"/>
        <item x="10"/>
        <item x="21"/>
        <item x="129"/>
        <item x="16"/>
        <item x="55"/>
        <item x="30"/>
        <item x="59"/>
        <item x="22"/>
        <item x="39"/>
        <item x="58"/>
        <item x="138"/>
        <item x="20"/>
        <item x="48"/>
        <item x="62"/>
        <item x="51"/>
        <item x="44"/>
        <item x="57"/>
        <item x="147"/>
        <item x="37"/>
        <item x="40"/>
        <item x="105"/>
        <item x="91"/>
        <item x="43"/>
        <item x="75"/>
        <item x="94"/>
        <item x="35"/>
        <item x="108"/>
        <item x="84"/>
        <item x="97"/>
        <item x="87"/>
        <item x="41"/>
        <item x="50"/>
        <item x="165"/>
        <item x="96"/>
        <item x="61"/>
        <item x="74"/>
        <item x="64"/>
        <item x="117"/>
        <item x="67"/>
        <item x="174"/>
        <item x="114"/>
        <item x="120"/>
        <item x="73"/>
        <item x="177"/>
        <item x="123"/>
        <item x="56"/>
        <item x="183"/>
        <item x="126"/>
        <item x="132"/>
        <item x="82"/>
        <item x="186"/>
        <item x="141"/>
        <item x="79"/>
        <item x="88"/>
        <item x="115"/>
        <item x="150"/>
        <item x="68"/>
        <item x="118"/>
        <item x="135"/>
        <item x="159"/>
        <item x="71"/>
        <item x="121"/>
        <item x="168"/>
        <item x="85"/>
        <item x="171"/>
        <item x="89"/>
        <item x="77"/>
        <item x="109"/>
        <item x="210"/>
        <item x="144"/>
        <item x="112"/>
        <item x="83"/>
        <item x="213"/>
        <item x="195"/>
        <item x="65"/>
        <item x="198"/>
        <item x="95"/>
        <item x="204"/>
        <item x="207"/>
        <item x="222"/>
        <item x="153"/>
        <item x="92"/>
        <item x="216"/>
        <item x="136"/>
        <item x="133"/>
        <item x="156"/>
        <item x="98"/>
        <item x="231"/>
        <item x="139"/>
        <item x="234"/>
        <item x="142"/>
        <item x="162"/>
        <item x="104"/>
        <item x="240"/>
        <item x="243"/>
        <item x="107"/>
        <item x="100"/>
        <item x="148"/>
        <item x="252"/>
        <item x="154"/>
        <item x="249"/>
        <item x="157"/>
        <item x="103"/>
        <item x="160"/>
        <item x="110"/>
        <item x="270"/>
        <item x="119"/>
        <item x="106"/>
        <item x="258"/>
        <item x="279"/>
        <item x="282"/>
        <item x="261"/>
        <item x="288"/>
        <item x="180"/>
        <item x="291"/>
        <item x="267"/>
        <item x="178"/>
        <item x="181"/>
        <item x="80"/>
        <item x="163"/>
        <item x="184"/>
        <item x="134"/>
        <item x="166"/>
        <item x="315"/>
        <item x="189"/>
        <item x="318"/>
        <item x="169"/>
        <item x="140"/>
        <item x="327"/>
        <item x="192"/>
        <item x="285"/>
        <item x="199"/>
        <item x="336"/>
        <item x="125"/>
        <item x="205"/>
        <item x="86"/>
        <item x="345"/>
        <item x="294"/>
        <item x="211"/>
        <item x="354"/>
        <item x="201"/>
        <item x="297"/>
        <item x="155"/>
        <item x="363"/>
        <item x="131"/>
        <item x="366"/>
        <item x="124"/>
        <item x="372"/>
        <item x="306"/>
        <item x="226"/>
        <item x="229"/>
        <item x="127"/>
        <item x="187"/>
        <item x="232"/>
        <item x="390"/>
        <item x="190"/>
        <item x="170"/>
        <item x="130"/>
        <item x="399"/>
        <item x="193"/>
        <item x="402"/>
        <item x="176"/>
        <item x="219"/>
        <item x="324"/>
        <item x="411"/>
        <item x="250"/>
        <item x="330"/>
        <item x="253"/>
        <item x="225"/>
        <item x="256"/>
        <item x="333"/>
        <item x="429"/>
        <item x="435"/>
        <item x="228"/>
        <item x="146"/>
        <item x="438"/>
        <item x="191"/>
        <item x="342"/>
        <item x="447"/>
        <item x="101"/>
        <item x="271"/>
        <item x="208"/>
        <item x="456"/>
        <item x="277"/>
        <item x="237"/>
        <item x="351"/>
        <item x="465"/>
        <item x="203"/>
        <item x="214"/>
        <item x="474"/>
        <item x="145"/>
        <item x="206"/>
        <item x="360"/>
        <item x="483"/>
        <item x="486"/>
        <item x="246"/>
        <item x="158"/>
        <item x="212"/>
        <item x="298"/>
        <item x="369"/>
        <item x="301"/>
        <item x="151"/>
        <item x="218"/>
        <item x="161"/>
        <item x="510"/>
        <item x="513"/>
        <item x="255"/>
        <item x="378"/>
        <item x="519"/>
        <item x="522"/>
        <item x="381"/>
        <item x="227"/>
        <item x="113"/>
        <item x="531"/>
        <item x="167"/>
        <item x="322"/>
        <item x="233"/>
        <item x="264"/>
        <item x="235"/>
        <item x="328"/>
        <item x="549"/>
        <item x="238"/>
        <item x="239"/>
        <item x="116"/>
        <item x="558"/>
        <item x="173"/>
        <item x="242"/>
        <item x="567"/>
        <item x="273"/>
        <item x="405"/>
        <item x="343"/>
        <item x="346"/>
        <item x="408"/>
        <item x="349"/>
        <item x="276"/>
        <item x="585"/>
        <item x="414"/>
        <item x="254"/>
        <item x="594"/>
        <item x="122"/>
        <item x="417"/>
        <item x="597"/>
        <item x="603"/>
        <item x="182"/>
        <item x="606"/>
        <item x="172"/>
        <item x="367"/>
        <item x="426"/>
        <item x="370"/>
        <item x="373"/>
        <item x="175"/>
        <item x="259"/>
        <item x="269"/>
        <item x="630"/>
        <item x="188"/>
        <item x="633"/>
        <item x="128"/>
        <item x="275"/>
        <item x="265"/>
        <item x="642"/>
        <item x="388"/>
        <item x="300"/>
        <item x="444"/>
        <item x="651"/>
        <item x="394"/>
        <item x="194"/>
        <item x="660"/>
        <item x="303"/>
        <item x="400"/>
        <item x="453"/>
        <item x="669"/>
        <item x="290"/>
        <item x="309"/>
        <item x="197"/>
        <item x="678"/>
        <item x="681"/>
        <item x="462"/>
        <item x="687"/>
        <item x="312"/>
        <item x="415"/>
        <item x="280"/>
        <item x="418"/>
        <item x="421"/>
        <item x="137"/>
        <item x="283"/>
        <item x="705"/>
        <item x="305"/>
        <item x="286"/>
        <item x="714"/>
        <item x="321"/>
        <item x="717"/>
        <item x="480"/>
        <item x="311"/>
        <item x="726"/>
        <item x="196"/>
        <item x="209"/>
        <item x="439"/>
        <item x="442"/>
        <item x="489"/>
        <item x="445"/>
        <item x="143"/>
        <item x="744"/>
        <item x="492"/>
        <item x="750"/>
        <item x="753"/>
        <item x="202"/>
        <item x="498"/>
        <item x="326"/>
        <item x="762"/>
        <item x="501"/>
        <item x="460"/>
        <item x="339"/>
        <item x="771"/>
        <item x="304"/>
        <item x="466"/>
        <item x="780"/>
        <item x="149"/>
        <item x="307"/>
        <item x="338"/>
        <item x="789"/>
        <item x="310"/>
        <item x="341"/>
        <item x="348"/>
        <item x="798"/>
        <item x="224"/>
        <item x="801"/>
        <item x="347"/>
        <item x="152"/>
        <item x="525"/>
        <item x="487"/>
        <item x="490"/>
        <item x="528"/>
        <item x="353"/>
        <item x="357"/>
        <item x="825"/>
        <item x="230"/>
        <item x="828"/>
        <item x="834"/>
        <item x="217"/>
        <item x="537"/>
        <item x="837"/>
        <item x="362"/>
        <item x="325"/>
        <item x="846"/>
        <item x="220"/>
        <item x="511"/>
        <item x="546"/>
        <item x="368"/>
        <item x="517"/>
        <item x="223"/>
        <item x="331"/>
        <item x="864"/>
        <item x="374"/>
        <item x="555"/>
        <item x="873"/>
        <item x="375"/>
        <item x="377"/>
        <item x="337"/>
        <item x="882"/>
        <item x="532"/>
        <item x="164"/>
        <item x="564"/>
        <item x="535"/>
        <item x="538"/>
        <item x="245"/>
        <item x="900"/>
        <item x="384"/>
        <item x="389"/>
        <item x="573"/>
        <item x="909"/>
        <item x="912"/>
        <item x="387"/>
        <item x="576"/>
        <item x="918"/>
        <item x="921"/>
        <item x="582"/>
        <item x="556"/>
        <item x="393"/>
        <item x="559"/>
        <item x="352"/>
        <item x="562"/>
        <item x="404"/>
        <item x="396"/>
        <item x="355"/>
        <item x="945"/>
        <item x="948"/>
        <item x="358"/>
        <item x="410"/>
        <item x="241"/>
        <item x="957"/>
        <item x="600"/>
        <item x="577"/>
        <item x="416"/>
        <item x="244"/>
        <item x="260"/>
        <item x="586"/>
        <item x="592"/>
        <item x="609"/>
        <item x="428"/>
        <item x="247"/>
        <item x="431"/>
        <item x="612"/>
        <item x="607"/>
        <item x="613"/>
        <item x="179"/>
        <item x="266"/>
        <item x="443"/>
        <item x="446"/>
        <item x="621"/>
        <item x="628"/>
        <item x="420"/>
        <item x="634"/>
        <item x="376"/>
        <item x="458"/>
        <item x="461"/>
        <item x="423"/>
        <item x="379"/>
        <item x="649"/>
        <item x="655"/>
        <item x="382"/>
        <item x="473"/>
        <item x="185"/>
        <item x="476"/>
        <item x="639"/>
        <item x="670"/>
        <item x="676"/>
        <item x="432"/>
        <item x="645"/>
        <item x="488"/>
        <item x="491"/>
        <item x="648"/>
        <item x="691"/>
        <item x="262"/>
        <item x="697"/>
        <item x="281"/>
        <item x="503"/>
        <item x="506"/>
        <item x="441"/>
        <item x="657"/>
        <item x="712"/>
        <item x="718"/>
        <item x="397"/>
        <item x="518"/>
        <item x="268"/>
        <item x="521"/>
        <item x="666"/>
        <item x="733"/>
        <item x="739"/>
        <item x="450"/>
        <item x="403"/>
        <item x="533"/>
        <item x="536"/>
        <item x="675"/>
        <item x="754"/>
        <item x="274"/>
        <item x="760"/>
        <item x="293"/>
        <item x="548"/>
        <item x="551"/>
        <item x="459"/>
        <item x="684"/>
        <item x="775"/>
        <item x="781"/>
        <item x="296"/>
        <item x="563"/>
        <item x="200"/>
        <item x="566"/>
        <item x="693"/>
        <item x="796"/>
        <item x="802"/>
        <item x="468"/>
        <item x="696"/>
        <item x="578"/>
        <item x="581"/>
        <item x="302"/>
        <item x="817"/>
        <item x="471"/>
        <item x="823"/>
        <item x="424"/>
        <item x="593"/>
        <item x="596"/>
        <item x="477"/>
        <item x="427"/>
        <item x="838"/>
        <item x="844"/>
        <item x="308"/>
        <item x="608"/>
        <item x="289"/>
        <item x="611"/>
        <item x="720"/>
        <item x="859"/>
        <item x="865"/>
        <item x="292"/>
        <item x="723"/>
        <item x="623"/>
        <item x="626"/>
        <item x="729"/>
        <item x="880"/>
        <item x="295"/>
        <item x="886"/>
        <item x="732"/>
        <item x="638"/>
        <item x="641"/>
        <item x="495"/>
        <item x="317"/>
        <item x="901"/>
        <item x="907"/>
        <item x="741"/>
        <item x="653"/>
        <item x="215"/>
        <item x="656"/>
        <item x="448"/>
        <item x="922"/>
        <item x="928"/>
        <item x="504"/>
        <item x="323"/>
        <item x="668"/>
        <item x="671"/>
        <item x="454"/>
        <item x="943"/>
        <item x="507"/>
        <item x="949"/>
        <item x="759"/>
        <item x="683"/>
        <item x="686"/>
        <item x="221"/>
        <item x="329"/>
        <item x="964"/>
        <item x="698"/>
        <item x="768"/>
        <item x="707"/>
        <item x="516"/>
        <item x="716"/>
        <item x="332"/>
        <item x="725"/>
        <item x="734"/>
        <item x="313"/>
        <item x="777"/>
        <item x="743"/>
        <item x="752"/>
        <item x="469"/>
        <item x="761"/>
        <item x="316"/>
        <item x="770"/>
        <item x="472"/>
        <item x="779"/>
        <item x="788"/>
        <item x="319"/>
        <item x="475"/>
        <item x="797"/>
        <item x="806"/>
        <item x="795"/>
        <item x="815"/>
        <item x="534"/>
        <item x="824"/>
        <item x="344"/>
        <item x="833"/>
        <item x="842"/>
        <item x="540"/>
        <item x="804"/>
        <item x="851"/>
        <item x="860"/>
        <item x="807"/>
        <item x="869"/>
        <item x="543"/>
        <item x="878"/>
        <item x="813"/>
        <item x="887"/>
        <item x="896"/>
        <item x="236"/>
        <item x="816"/>
        <item x="905"/>
        <item x="914"/>
        <item x="493"/>
        <item x="923"/>
        <item x="552"/>
        <item x="932"/>
        <item x="496"/>
        <item x="941"/>
        <item x="950"/>
        <item x="334"/>
        <item x="499"/>
        <item x="959"/>
        <item x="359"/>
        <item x="561"/>
        <item x="840"/>
        <item x="340"/>
        <item x="843"/>
        <item x="365"/>
        <item x="570"/>
        <item x="852"/>
        <item x="248"/>
        <item x="514"/>
        <item x="861"/>
        <item x="579"/>
        <item x="520"/>
        <item x="251"/>
        <item x="870"/>
        <item x="526"/>
        <item x="588"/>
        <item x="879"/>
        <item x="591"/>
        <item x="380"/>
        <item x="888"/>
        <item x="257"/>
        <item x="891"/>
        <item x="361"/>
        <item x="897"/>
        <item x="541"/>
        <item x="364"/>
        <item x="544"/>
        <item x="263"/>
        <item x="547"/>
        <item x="915"/>
        <item x="615"/>
        <item x="395"/>
        <item x="618"/>
        <item x="924"/>
        <item x="927"/>
        <item x="624"/>
        <item x="401"/>
        <item x="627"/>
        <item x="936"/>
        <item x="565"/>
        <item x="272"/>
        <item x="568"/>
        <item x="636"/>
        <item x="571"/>
        <item x="954"/>
        <item x="385"/>
        <item x="960"/>
        <item x="278"/>
        <item x="963"/>
        <item x="583"/>
        <item x="391"/>
        <item x="589"/>
        <item x="654"/>
        <item x="425"/>
        <item x="598"/>
        <item x="284"/>
        <item x="604"/>
        <item x="663"/>
        <item x="610"/>
        <item x="440"/>
        <item x="287"/>
        <item x="619"/>
        <item x="672"/>
        <item x="625"/>
        <item x="631"/>
        <item x="406"/>
        <item x="455"/>
        <item x="409"/>
        <item x="640"/>
        <item x="646"/>
        <item x="412"/>
        <item x="652"/>
        <item x="690"/>
        <item x="470"/>
        <item x="661"/>
        <item x="299"/>
        <item x="667"/>
        <item x="699"/>
        <item x="673"/>
        <item x="485"/>
        <item x="702"/>
        <item x="682"/>
        <item x="708"/>
        <item x="688"/>
        <item x="694"/>
        <item x="711"/>
        <item x="500"/>
        <item x="430"/>
        <item x="703"/>
        <item x="709"/>
        <item x="433"/>
        <item x="715"/>
        <item x="436"/>
        <item x="515"/>
        <item x="724"/>
        <item x="314"/>
        <item x="730"/>
        <item x="735"/>
        <item x="736"/>
        <item x="530"/>
        <item x="738"/>
        <item x="745"/>
        <item x="320"/>
        <item x="751"/>
        <item x="757"/>
        <item x="747"/>
        <item x="545"/>
        <item x="451"/>
        <item x="766"/>
        <item x="772"/>
        <item x="756"/>
        <item x="778"/>
        <item x="457"/>
        <item x="560"/>
        <item x="787"/>
        <item x="765"/>
        <item x="793"/>
        <item x="463"/>
        <item x="799"/>
        <item x="575"/>
        <item x="774"/>
        <item x="808"/>
        <item x="335"/>
        <item x="814"/>
        <item x="820"/>
        <item x="783"/>
        <item x="590"/>
        <item x="786"/>
        <item x="829"/>
        <item x="835"/>
        <item x="792"/>
        <item x="841"/>
        <item x="478"/>
        <item x="605"/>
        <item x="850"/>
        <item x="481"/>
        <item x="856"/>
        <item x="484"/>
        <item x="862"/>
        <item x="620"/>
        <item x="810"/>
        <item x="871"/>
        <item x="350"/>
        <item x="877"/>
        <item x="883"/>
        <item x="819"/>
        <item x="635"/>
        <item x="822"/>
        <item x="892"/>
        <item x="898"/>
        <item x="356"/>
        <item x="904"/>
        <item x="831"/>
        <item x="650"/>
        <item x="913"/>
        <item x="502"/>
        <item x="919"/>
        <item x="505"/>
        <item x="925"/>
        <item x="665"/>
        <item x="508"/>
        <item x="934"/>
        <item x="849"/>
        <item x="940"/>
        <item x="946"/>
        <item x="855"/>
        <item x="680"/>
        <item x="858"/>
        <item x="955"/>
        <item x="961"/>
        <item x="371"/>
        <item x="692"/>
        <item x="867"/>
        <item x="701"/>
        <item x="710"/>
        <item x="523"/>
        <item x="719"/>
        <item x="876"/>
        <item x="728"/>
        <item x="737"/>
        <item x="529"/>
        <item x="746"/>
        <item x="885"/>
        <item x="755"/>
        <item x="764"/>
        <item x="383"/>
        <item x="773"/>
        <item x="894"/>
        <item x="782"/>
        <item x="791"/>
        <item x="386"/>
        <item x="800"/>
        <item x="903"/>
        <item x="809"/>
        <item x="818"/>
        <item x="906"/>
        <item x="827"/>
        <item x="392"/>
        <item x="836"/>
        <item x="845"/>
        <item x="550"/>
        <item x="854"/>
        <item x="553"/>
        <item x="863"/>
        <item x="872"/>
        <item x="398"/>
        <item x="881"/>
        <item x="930"/>
        <item x="890"/>
        <item x="899"/>
        <item x="933"/>
        <item x="908"/>
        <item x="939"/>
        <item x="917"/>
        <item x="926"/>
        <item x="942"/>
        <item x="935"/>
        <item x="407"/>
        <item x="944"/>
        <item x="953"/>
        <item x="951"/>
        <item x="962"/>
        <item x="574"/>
        <item x="413"/>
        <item x="580"/>
        <item x="419"/>
        <item x="422"/>
        <item x="595"/>
        <item x="601"/>
        <item x="434"/>
        <item x="437"/>
        <item x="616"/>
        <item x="622"/>
        <item x="449"/>
        <item x="452"/>
        <item x="637"/>
        <item x="643"/>
        <item x="464"/>
        <item x="467"/>
        <item x="658"/>
        <item x="664"/>
        <item x="479"/>
        <item x="482"/>
        <item x="679"/>
        <item x="685"/>
        <item x="494"/>
        <item x="497"/>
        <item x="700"/>
        <item x="706"/>
        <item x="509"/>
        <item x="512"/>
        <item x="721"/>
        <item x="727"/>
        <item x="524"/>
        <item x="527"/>
        <item x="742"/>
        <item x="748"/>
        <item x="539"/>
        <item x="542"/>
        <item x="763"/>
        <item x="769"/>
        <item x="554"/>
        <item x="557"/>
        <item x="784"/>
        <item x="790"/>
        <item x="569"/>
        <item x="572"/>
        <item x="805"/>
        <item x="811"/>
        <item x="584"/>
        <item x="587"/>
        <item x="826"/>
        <item x="832"/>
        <item x="599"/>
        <item x="602"/>
        <item x="847"/>
        <item x="853"/>
        <item x="614"/>
        <item x="617"/>
        <item x="868"/>
        <item x="874"/>
        <item x="629"/>
        <item x="632"/>
        <item x="889"/>
        <item x="895"/>
        <item x="644"/>
        <item x="647"/>
        <item x="910"/>
        <item x="916"/>
        <item x="659"/>
        <item x="662"/>
        <item x="931"/>
        <item x="937"/>
        <item x="674"/>
        <item x="677"/>
        <item x="952"/>
        <item x="958"/>
        <item x="689"/>
        <item x="695"/>
        <item x="704"/>
        <item x="713"/>
        <item x="722"/>
        <item x="731"/>
        <item x="740"/>
        <item x="749"/>
        <item x="758"/>
        <item x="767"/>
        <item x="776"/>
        <item x="785"/>
        <item x="794"/>
        <item x="803"/>
        <item x="812"/>
        <item x="821"/>
        <item x="830"/>
        <item x="839"/>
        <item x="848"/>
        <item x="857"/>
        <item x="866"/>
        <item x="875"/>
        <item x="884"/>
        <item x="893"/>
        <item x="902"/>
        <item x="911"/>
        <item x="920"/>
        <item x="929"/>
        <item x="938"/>
        <item x="947"/>
        <item x="956"/>
        <item x="965"/>
      </items>
    </pivotField>
    <pivotField showAll="0" defaultSubtotal="0">
      <items count="3">
        <item x="2"/>
        <item x="1"/>
        <item x="0"/>
      </items>
    </pivotField>
    <pivotField showAll="0" defaultSubtotal="0">
      <items count="4">
        <item x="1"/>
        <item x="0"/>
        <item x="2"/>
        <item x="3"/>
      </items>
    </pivotField>
    <pivotField showAll="0" defaultSubtotal="0">
      <items count="3">
        <item x="2"/>
        <item x="0"/>
        <item x="1"/>
      </items>
    </pivotField>
    <pivotField showAll="0" defaultSubtotal="0">
      <items count="2">
        <item x="0"/>
        <item x="1"/>
      </items>
    </pivotField>
    <pivotField showAll="0" defaultSubtotal="0">
      <items count="23">
        <item x="19"/>
        <item x="18"/>
        <item x="14"/>
        <item x="21"/>
        <item x="13"/>
        <item x="11"/>
        <item x="10"/>
        <item x="16"/>
        <item x="5"/>
        <item x="12"/>
        <item x="15"/>
        <item x="0"/>
        <item x="17"/>
        <item x="20"/>
        <item x="2"/>
        <item x="4"/>
        <item x="6"/>
        <item x="22"/>
        <item x="1"/>
        <item x="7"/>
        <item x="8"/>
        <item x="9"/>
        <item x="3"/>
      </items>
    </pivotField>
    <pivotField showAll="0" defaultSubtotal="0">
      <items count="14">
        <item x="0"/>
        <item x="1"/>
        <item x="2"/>
        <item x="3"/>
        <item x="4"/>
        <item x="5"/>
        <item x="6"/>
        <item x="7"/>
        <item x="8"/>
        <item x="9"/>
        <item x="10"/>
        <item x="11"/>
        <item x="12"/>
        <item x="13"/>
      </items>
    </pivotField>
    <pivotField showAll="0" defaultSubtotal="0">
      <items count="14">
        <item x="0"/>
        <item x="1"/>
        <item x="2"/>
        <item x="3"/>
        <item x="4"/>
        <item x="5"/>
        <item x="6"/>
        <item x="7"/>
        <item x="8"/>
        <item x="9"/>
        <item x="10"/>
        <item x="11"/>
        <item x="12"/>
        <item x="13"/>
      </items>
    </pivotField>
  </pivotFields>
  <rowFields count="1">
    <field x="3"/>
  </rowFields>
  <rowItems count="4">
    <i>
      <x/>
    </i>
    <i>
      <x v="1"/>
    </i>
    <i>
      <x v="2"/>
    </i>
    <i t="grand">
      <x/>
    </i>
  </rowItems>
  <colFields count="1">
    <field x="-2"/>
  </colFields>
  <colItems count="2">
    <i>
      <x/>
    </i>
    <i i="1">
      <x v="1"/>
    </i>
  </colItems>
  <dataFields count="2">
    <dataField name="Count" fld="3" subtotal="count" baseField="0" baseItem="0"/>
    <dataField name="% of Total" fld="3" subtotal="count" showDataAs="percentOfTotal" baseField="3" baseItem="2" numFmtId="164"/>
  </dataFields>
  <formats count="7">
    <format dxfId="735">
      <pivotArea outline="0" collapsedLevelsAreSubtotals="1" fieldPosition="0">
        <references count="1">
          <reference field="4294967294" count="1" selected="0">
            <x v="1"/>
          </reference>
        </references>
      </pivotArea>
    </format>
    <format dxfId="734">
      <pivotArea outline="0" collapsedLevelsAreSubtotals="1" fieldPosition="0"/>
    </format>
    <format dxfId="733">
      <pivotArea dataOnly="0" labelOnly="1" outline="0" fieldPosition="0">
        <references count="1">
          <reference field="4294967294" count="2">
            <x v="0"/>
            <x v="1"/>
          </reference>
        </references>
      </pivotArea>
    </format>
    <format dxfId="732">
      <pivotArea outline="0" collapsedLevelsAreSubtotals="1" fieldPosition="0"/>
    </format>
    <format dxfId="731">
      <pivotArea dataOnly="0" labelOnly="1" outline="0" fieldPosition="0">
        <references count="1">
          <reference field="4294967294" count="2">
            <x v="0"/>
            <x v="1"/>
          </reference>
        </references>
      </pivotArea>
    </format>
    <format dxfId="730">
      <pivotArea outline="0" collapsedLevelsAreSubtotals="1" fieldPosition="0"/>
    </format>
    <format dxfId="729">
      <pivotArea dataOnly="0" labelOnly="1" outline="0" fieldPosition="0">
        <references count="1">
          <reference field="4294967294" count="2">
            <x v="0"/>
            <x v="1"/>
          </reference>
        </references>
      </pivotArea>
    </format>
  </formats>
  <chartFormats count="2">
    <chartFormat chart="8" format="4" series="1">
      <pivotArea type="data" outline="0" fieldPosition="0">
        <references count="1">
          <reference field="4294967294" count="1" selected="0">
            <x v="0"/>
          </reference>
        </references>
      </pivotArea>
    </chartFormat>
    <chartFormat chart="8"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9"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20" rowHeaderCaption="Dispatch Date">
  <location ref="E179:G245" firstHeaderRow="0" firstDataRow="1" firstDataCol="1"/>
  <pivotFields count="25">
    <pivotField showAll="0" defaultSubtotal="0">
      <items count="5">
        <item x="0"/>
        <item x="1"/>
        <item x="2"/>
        <item x="3"/>
        <item x="4"/>
      </items>
    </pivotField>
    <pivotField showAll="0" defaultSubtotal="0">
      <items count="8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s>
    </pivotField>
    <pivotField showAll="0" defaultSubtotal="0">
      <items count="966">
        <item x="0"/>
        <item x="1"/>
        <item x="2"/>
        <item x="3"/>
        <item x="5"/>
        <item x="8"/>
        <item x="4"/>
        <item x="10"/>
        <item x="13"/>
        <item x="6"/>
        <item x="14"/>
        <item x="20"/>
        <item x="7"/>
        <item x="18"/>
        <item x="25"/>
        <item x="9"/>
        <item x="22"/>
        <item x="32"/>
        <item x="11"/>
        <item x="27"/>
        <item x="37"/>
        <item x="12"/>
        <item x="30"/>
        <item x="43"/>
        <item x="15"/>
        <item x="35"/>
        <item x="49"/>
        <item x="16"/>
        <item x="39"/>
        <item x="55"/>
        <item x="17"/>
        <item x="44"/>
        <item x="61"/>
        <item x="19"/>
        <item x="47"/>
        <item x="67"/>
        <item x="21"/>
        <item x="52"/>
        <item x="72"/>
        <item x="23"/>
        <item x="56"/>
        <item x="79"/>
        <item x="24"/>
        <item x="60"/>
        <item x="84"/>
        <item x="26"/>
        <item x="64"/>
        <item x="91"/>
        <item x="28"/>
        <item x="69"/>
        <item x="96"/>
        <item x="29"/>
        <item x="73"/>
        <item x="102"/>
        <item x="31"/>
        <item x="77"/>
        <item x="108"/>
        <item x="33"/>
        <item x="81"/>
        <item x="114"/>
        <item x="34"/>
        <item x="86"/>
        <item x="120"/>
        <item x="36"/>
        <item x="89"/>
        <item x="126"/>
        <item x="38"/>
        <item x="94"/>
        <item x="131"/>
        <item x="40"/>
        <item x="98"/>
        <item x="138"/>
        <item x="41"/>
        <item x="103"/>
        <item x="143"/>
        <item x="42"/>
        <item x="106"/>
        <item x="150"/>
        <item x="45"/>
        <item x="111"/>
        <item x="155"/>
        <item x="46"/>
        <item x="115"/>
        <item x="161"/>
        <item x="48"/>
        <item x="119"/>
        <item x="167"/>
        <item x="50"/>
        <item x="123"/>
        <item x="173"/>
        <item x="51"/>
        <item x="128"/>
        <item x="179"/>
        <item x="53"/>
        <item x="132"/>
        <item x="185"/>
        <item x="54"/>
        <item x="136"/>
        <item x="190"/>
        <item x="57"/>
        <item x="140"/>
        <item x="197"/>
        <item x="58"/>
        <item x="145"/>
        <item x="202"/>
        <item x="59"/>
        <item x="148"/>
        <item x="209"/>
        <item x="62"/>
        <item x="153"/>
        <item x="214"/>
        <item x="63"/>
        <item x="157"/>
        <item x="220"/>
        <item x="65"/>
        <item x="162"/>
        <item x="226"/>
        <item x="66"/>
        <item x="165"/>
        <item x="232"/>
        <item x="68"/>
        <item x="170"/>
        <item x="238"/>
        <item x="70"/>
        <item x="174"/>
        <item x="244"/>
        <item x="71"/>
        <item x="178"/>
        <item x="249"/>
        <item x="74"/>
        <item x="182"/>
        <item x="256"/>
        <item x="75"/>
        <item x="187"/>
        <item x="261"/>
        <item x="76"/>
        <item x="191"/>
        <item x="268"/>
        <item x="78"/>
        <item x="195"/>
        <item x="273"/>
        <item x="80"/>
        <item x="199"/>
        <item x="279"/>
        <item x="82"/>
        <item x="204"/>
        <item x="285"/>
        <item x="83"/>
        <item x="207"/>
        <item x="291"/>
        <item x="85"/>
        <item x="212"/>
        <item x="297"/>
        <item x="87"/>
        <item x="216"/>
        <item x="303"/>
        <item x="88"/>
        <item x="221"/>
        <item x="308"/>
        <item x="90"/>
        <item x="224"/>
        <item x="315"/>
        <item x="92"/>
        <item x="229"/>
        <item x="320"/>
        <item x="93"/>
        <item x="233"/>
        <item x="327"/>
        <item x="95"/>
        <item x="237"/>
        <item x="332"/>
        <item x="97"/>
        <item x="241"/>
        <item x="338"/>
        <item x="99"/>
        <item x="246"/>
        <item x="344"/>
        <item x="100"/>
        <item x="250"/>
        <item x="350"/>
        <item x="101"/>
        <item x="254"/>
        <item x="356"/>
        <item x="104"/>
        <item x="258"/>
        <item x="362"/>
        <item x="105"/>
        <item x="263"/>
        <item x="367"/>
        <item x="107"/>
        <item x="266"/>
        <item x="374"/>
        <item x="109"/>
        <item x="271"/>
        <item x="379"/>
        <item x="110"/>
        <item x="275"/>
        <item x="386"/>
        <item x="112"/>
        <item x="280"/>
        <item x="391"/>
        <item x="113"/>
        <item x="283"/>
        <item x="397"/>
        <item x="116"/>
        <item x="288"/>
        <item x="403"/>
        <item x="117"/>
        <item x="292"/>
        <item x="409"/>
        <item x="118"/>
        <item x="296"/>
        <item x="415"/>
        <item x="121"/>
        <item x="300"/>
        <item x="421"/>
        <item x="122"/>
        <item x="305"/>
        <item x="426"/>
        <item x="124"/>
        <item x="309"/>
        <item x="433"/>
        <item x="125"/>
        <item x="313"/>
        <item x="438"/>
        <item x="127"/>
        <item x="317"/>
        <item x="445"/>
        <item x="129"/>
        <item x="322"/>
        <item x="450"/>
        <item x="130"/>
        <item x="325"/>
        <item x="456"/>
        <item x="133"/>
        <item x="330"/>
        <item x="462"/>
        <item x="134"/>
        <item x="334"/>
        <item x="468"/>
        <item x="135"/>
        <item x="339"/>
        <item x="474"/>
        <item x="137"/>
        <item x="342"/>
        <item x="480"/>
        <item x="139"/>
        <item x="347"/>
        <item x="485"/>
        <item x="141"/>
        <item x="351"/>
        <item x="492"/>
        <item x="142"/>
        <item x="355"/>
        <item x="497"/>
        <item x="144"/>
        <item x="359"/>
        <item x="504"/>
        <item x="146"/>
        <item x="364"/>
        <item x="509"/>
        <item x="147"/>
        <item x="368"/>
        <item x="515"/>
        <item x="149"/>
        <item x="372"/>
        <item x="521"/>
        <item x="151"/>
        <item x="376"/>
        <item x="527"/>
        <item x="152"/>
        <item x="381"/>
        <item x="533"/>
        <item x="154"/>
        <item x="384"/>
        <item x="539"/>
        <item x="156"/>
        <item x="389"/>
        <item x="543"/>
        <item x="158"/>
        <item x="393"/>
        <item x="546"/>
        <item x="159"/>
        <item x="398"/>
        <item x="548"/>
        <item x="160"/>
        <item x="401"/>
        <item x="551"/>
        <item x="163"/>
        <item x="406"/>
        <item x="553"/>
        <item x="164"/>
        <item x="410"/>
        <item x="555"/>
        <item x="166"/>
        <item x="414"/>
        <item x="558"/>
        <item x="168"/>
        <item x="418"/>
        <item x="560"/>
        <item x="169"/>
        <item x="423"/>
        <item x="563"/>
        <item x="171"/>
        <item x="427"/>
        <item x="565"/>
        <item x="172"/>
        <item x="431"/>
        <item x="567"/>
        <item x="175"/>
        <item x="435"/>
        <item x="570"/>
        <item x="176"/>
        <item x="440"/>
        <item x="572"/>
        <item x="177"/>
        <item x="443"/>
        <item x="575"/>
        <item x="180"/>
        <item x="448"/>
        <item x="577"/>
        <item x="181"/>
        <item x="452"/>
        <item x="579"/>
        <item x="183"/>
        <item x="457"/>
        <item x="582"/>
        <item x="184"/>
        <item x="460"/>
        <item x="584"/>
        <item x="186"/>
        <item x="465"/>
        <item x="587"/>
        <item x="188"/>
        <item x="469"/>
        <item x="589"/>
        <item x="189"/>
        <item x="473"/>
        <item x="591"/>
        <item x="192"/>
        <item x="477"/>
        <item x="594"/>
        <item x="193"/>
        <item x="482"/>
        <item x="596"/>
        <item x="194"/>
        <item x="486"/>
        <item x="599"/>
        <item x="196"/>
        <item x="490"/>
        <item x="601"/>
        <item x="198"/>
        <item x="494"/>
        <item x="603"/>
        <item x="200"/>
        <item x="499"/>
        <item x="606"/>
        <item x="201"/>
        <item x="502"/>
        <item x="608"/>
        <item x="203"/>
        <item x="507"/>
        <item x="611"/>
        <item x="205"/>
        <item x="511"/>
        <item x="613"/>
        <item x="206"/>
        <item x="516"/>
        <item x="615"/>
        <item x="208"/>
        <item x="519"/>
        <item x="618"/>
        <item x="210"/>
        <item x="524"/>
        <item x="620"/>
        <item x="211"/>
        <item x="528"/>
        <item x="623"/>
        <item x="213"/>
        <item x="532"/>
        <item x="625"/>
        <item x="215"/>
        <item x="536"/>
        <item x="627"/>
        <item x="217"/>
        <item x="541"/>
        <item x="630"/>
        <item x="218"/>
        <item x="544"/>
        <item x="632"/>
        <item x="219"/>
        <item x="545"/>
        <item x="635"/>
        <item x="222"/>
        <item x="547"/>
        <item x="637"/>
        <item x="223"/>
        <item x="549"/>
        <item x="639"/>
        <item x="225"/>
        <item x="550"/>
        <item x="642"/>
        <item x="227"/>
        <item x="552"/>
        <item x="644"/>
        <item x="228"/>
        <item x="554"/>
        <item x="647"/>
        <item x="230"/>
        <item x="556"/>
        <item x="649"/>
        <item x="231"/>
        <item x="557"/>
        <item x="651"/>
        <item x="234"/>
        <item x="559"/>
        <item x="654"/>
        <item x="235"/>
        <item x="561"/>
        <item x="656"/>
        <item x="236"/>
        <item x="562"/>
        <item x="659"/>
        <item x="239"/>
        <item x="564"/>
        <item x="661"/>
        <item x="240"/>
        <item x="566"/>
        <item x="663"/>
        <item x="242"/>
        <item x="568"/>
        <item x="666"/>
        <item x="243"/>
        <item x="569"/>
        <item x="668"/>
        <item x="245"/>
        <item x="571"/>
        <item x="671"/>
        <item x="247"/>
        <item x="573"/>
        <item x="673"/>
        <item x="248"/>
        <item x="574"/>
        <item x="675"/>
        <item x="251"/>
        <item x="576"/>
        <item x="678"/>
        <item x="252"/>
        <item x="578"/>
        <item x="680"/>
        <item x="253"/>
        <item x="580"/>
        <item x="683"/>
        <item x="255"/>
        <item x="581"/>
        <item x="685"/>
        <item x="257"/>
        <item x="583"/>
        <item x="687"/>
        <item x="259"/>
        <item x="585"/>
        <item x="690"/>
        <item x="260"/>
        <item x="586"/>
        <item x="692"/>
        <item x="262"/>
        <item x="588"/>
        <item x="695"/>
        <item x="264"/>
        <item x="590"/>
        <item x="697"/>
        <item x="265"/>
        <item x="592"/>
        <item x="699"/>
        <item x="267"/>
        <item x="593"/>
        <item x="702"/>
        <item x="269"/>
        <item x="595"/>
        <item x="704"/>
        <item x="270"/>
        <item x="597"/>
        <item x="707"/>
        <item x="272"/>
        <item x="598"/>
        <item x="709"/>
        <item x="274"/>
        <item x="600"/>
        <item x="711"/>
        <item x="276"/>
        <item x="602"/>
        <item x="714"/>
        <item x="277"/>
        <item x="604"/>
        <item x="716"/>
        <item x="278"/>
        <item x="605"/>
        <item x="719"/>
        <item x="281"/>
        <item x="607"/>
        <item x="721"/>
        <item x="282"/>
        <item x="609"/>
        <item x="723"/>
        <item x="284"/>
        <item x="610"/>
        <item x="726"/>
        <item x="286"/>
        <item x="612"/>
        <item x="728"/>
        <item x="287"/>
        <item x="614"/>
        <item x="731"/>
        <item x="289"/>
        <item x="616"/>
        <item x="733"/>
        <item x="290"/>
        <item x="617"/>
        <item x="735"/>
        <item x="293"/>
        <item x="619"/>
        <item x="738"/>
        <item x="294"/>
        <item x="621"/>
        <item x="740"/>
        <item x="295"/>
        <item x="622"/>
        <item x="743"/>
        <item x="298"/>
        <item x="624"/>
        <item x="745"/>
        <item x="299"/>
        <item x="626"/>
        <item x="747"/>
        <item x="301"/>
        <item x="628"/>
        <item x="750"/>
        <item x="302"/>
        <item x="629"/>
        <item x="752"/>
        <item x="304"/>
        <item x="631"/>
        <item x="755"/>
        <item x="306"/>
        <item x="633"/>
        <item x="757"/>
        <item x="307"/>
        <item x="634"/>
        <item x="759"/>
        <item x="310"/>
        <item x="636"/>
        <item x="762"/>
        <item x="311"/>
        <item x="638"/>
        <item x="764"/>
        <item x="312"/>
        <item x="640"/>
        <item x="767"/>
        <item x="314"/>
        <item x="641"/>
        <item x="769"/>
        <item x="316"/>
        <item x="643"/>
        <item x="771"/>
        <item x="318"/>
        <item x="645"/>
        <item x="774"/>
        <item x="319"/>
        <item x="646"/>
        <item x="776"/>
        <item x="321"/>
        <item x="648"/>
        <item x="779"/>
        <item x="323"/>
        <item x="650"/>
        <item x="781"/>
        <item x="324"/>
        <item x="652"/>
        <item x="783"/>
        <item x="326"/>
        <item x="653"/>
        <item x="786"/>
        <item x="328"/>
        <item x="655"/>
        <item x="788"/>
        <item x="329"/>
        <item x="657"/>
        <item x="791"/>
        <item x="331"/>
        <item x="658"/>
        <item x="793"/>
        <item x="333"/>
        <item x="660"/>
        <item x="795"/>
        <item x="335"/>
        <item x="662"/>
        <item x="798"/>
        <item x="336"/>
        <item x="664"/>
        <item x="800"/>
        <item x="337"/>
        <item x="665"/>
        <item x="803"/>
        <item x="340"/>
        <item x="667"/>
        <item x="805"/>
        <item x="341"/>
        <item x="669"/>
        <item x="807"/>
        <item x="343"/>
        <item x="670"/>
        <item x="810"/>
        <item x="345"/>
        <item x="672"/>
        <item x="812"/>
        <item x="346"/>
        <item x="674"/>
        <item x="815"/>
        <item x="348"/>
        <item x="676"/>
        <item x="817"/>
        <item x="349"/>
        <item x="677"/>
        <item x="819"/>
        <item x="352"/>
        <item x="679"/>
        <item x="822"/>
        <item x="353"/>
        <item x="681"/>
        <item x="824"/>
        <item x="354"/>
        <item x="682"/>
        <item x="827"/>
        <item x="357"/>
        <item x="684"/>
        <item x="829"/>
        <item x="358"/>
        <item x="686"/>
        <item x="831"/>
        <item x="360"/>
        <item x="688"/>
        <item x="834"/>
        <item x="361"/>
        <item x="689"/>
        <item x="836"/>
        <item x="363"/>
        <item x="691"/>
        <item x="839"/>
        <item x="365"/>
        <item x="693"/>
        <item x="841"/>
        <item x="366"/>
        <item x="694"/>
        <item x="843"/>
        <item x="369"/>
        <item x="696"/>
        <item x="846"/>
        <item x="370"/>
        <item x="698"/>
        <item x="848"/>
        <item x="371"/>
        <item x="700"/>
        <item x="851"/>
        <item x="373"/>
        <item x="701"/>
        <item x="853"/>
        <item x="375"/>
        <item x="703"/>
        <item x="855"/>
        <item x="377"/>
        <item x="705"/>
        <item x="858"/>
        <item x="378"/>
        <item x="706"/>
        <item x="860"/>
        <item x="380"/>
        <item x="708"/>
        <item x="863"/>
        <item x="382"/>
        <item x="710"/>
        <item x="865"/>
        <item x="383"/>
        <item x="712"/>
        <item x="867"/>
        <item x="385"/>
        <item x="713"/>
        <item x="870"/>
        <item x="387"/>
        <item x="715"/>
        <item x="872"/>
        <item x="388"/>
        <item x="717"/>
        <item x="874"/>
        <item x="390"/>
        <item x="718"/>
        <item x="875"/>
        <item x="392"/>
        <item x="720"/>
        <item x="876"/>
        <item x="394"/>
        <item x="722"/>
        <item x="877"/>
        <item x="395"/>
        <item x="724"/>
        <item x="878"/>
        <item x="396"/>
        <item x="725"/>
        <item x="879"/>
        <item x="399"/>
        <item x="727"/>
        <item x="880"/>
        <item x="400"/>
        <item x="729"/>
        <item x="881"/>
        <item x="402"/>
        <item x="730"/>
        <item x="882"/>
        <item x="404"/>
        <item x="732"/>
        <item x="883"/>
        <item x="405"/>
        <item x="734"/>
        <item x="884"/>
        <item x="407"/>
        <item x="736"/>
        <item x="885"/>
        <item x="408"/>
        <item x="737"/>
        <item x="886"/>
        <item x="411"/>
        <item x="739"/>
        <item x="887"/>
        <item x="412"/>
        <item x="741"/>
        <item x="888"/>
        <item x="413"/>
        <item x="742"/>
        <item x="889"/>
        <item x="416"/>
        <item x="744"/>
        <item x="890"/>
        <item x="417"/>
        <item x="746"/>
        <item x="891"/>
        <item x="419"/>
        <item x="748"/>
        <item x="892"/>
        <item x="420"/>
        <item x="749"/>
        <item x="893"/>
        <item x="422"/>
        <item x="751"/>
        <item x="894"/>
        <item x="424"/>
        <item x="753"/>
        <item x="895"/>
        <item x="425"/>
        <item x="754"/>
        <item x="896"/>
        <item x="428"/>
        <item x="756"/>
        <item x="897"/>
        <item x="429"/>
        <item x="758"/>
        <item x="898"/>
        <item x="430"/>
        <item x="760"/>
        <item x="899"/>
        <item x="432"/>
        <item x="761"/>
        <item x="900"/>
        <item x="434"/>
        <item x="763"/>
        <item x="901"/>
        <item x="436"/>
        <item x="765"/>
        <item x="902"/>
        <item x="437"/>
        <item x="766"/>
        <item x="903"/>
        <item x="439"/>
        <item x="768"/>
        <item x="904"/>
        <item x="441"/>
        <item x="770"/>
        <item x="905"/>
        <item x="442"/>
        <item x="772"/>
        <item x="906"/>
        <item x="444"/>
        <item x="773"/>
        <item x="907"/>
        <item x="446"/>
        <item x="775"/>
        <item x="908"/>
        <item x="447"/>
        <item x="777"/>
        <item x="909"/>
        <item x="449"/>
        <item x="778"/>
        <item x="910"/>
        <item x="451"/>
        <item x="780"/>
        <item x="911"/>
        <item x="453"/>
        <item x="782"/>
        <item x="912"/>
        <item x="454"/>
        <item x="784"/>
        <item x="913"/>
        <item x="455"/>
        <item x="785"/>
        <item x="914"/>
        <item x="458"/>
        <item x="787"/>
        <item x="915"/>
        <item x="459"/>
        <item x="789"/>
        <item x="916"/>
        <item x="461"/>
        <item x="790"/>
        <item x="917"/>
        <item x="463"/>
        <item x="792"/>
        <item x="918"/>
        <item x="464"/>
        <item x="794"/>
        <item x="919"/>
        <item x="466"/>
        <item x="796"/>
        <item x="920"/>
        <item x="467"/>
        <item x="797"/>
        <item x="921"/>
        <item x="470"/>
        <item x="799"/>
        <item x="922"/>
        <item x="471"/>
        <item x="801"/>
        <item x="923"/>
        <item x="472"/>
        <item x="802"/>
        <item x="924"/>
        <item x="475"/>
        <item x="804"/>
        <item x="925"/>
        <item x="476"/>
        <item x="806"/>
        <item x="926"/>
        <item x="478"/>
        <item x="808"/>
        <item x="927"/>
        <item x="479"/>
        <item x="809"/>
        <item x="928"/>
        <item x="481"/>
        <item x="811"/>
        <item x="929"/>
        <item x="483"/>
        <item x="813"/>
        <item x="930"/>
        <item x="484"/>
        <item x="814"/>
        <item x="931"/>
        <item x="487"/>
        <item x="816"/>
        <item x="932"/>
        <item x="488"/>
        <item x="818"/>
        <item x="933"/>
        <item x="489"/>
        <item x="820"/>
        <item x="934"/>
        <item x="491"/>
        <item x="821"/>
        <item x="935"/>
        <item x="493"/>
        <item x="823"/>
        <item x="936"/>
        <item x="495"/>
        <item x="825"/>
        <item x="937"/>
        <item x="496"/>
        <item x="826"/>
        <item x="938"/>
        <item x="498"/>
        <item x="828"/>
        <item x="939"/>
        <item x="500"/>
        <item x="830"/>
        <item x="940"/>
        <item x="501"/>
        <item x="832"/>
        <item x="941"/>
        <item x="503"/>
        <item x="833"/>
        <item x="942"/>
        <item x="505"/>
        <item x="835"/>
        <item x="943"/>
        <item x="506"/>
        <item x="837"/>
        <item x="944"/>
        <item x="508"/>
        <item x="838"/>
        <item x="945"/>
        <item x="510"/>
        <item x="840"/>
        <item x="946"/>
        <item x="512"/>
        <item x="842"/>
        <item x="947"/>
        <item x="513"/>
        <item x="844"/>
        <item x="948"/>
        <item x="514"/>
        <item x="845"/>
        <item x="949"/>
        <item x="517"/>
        <item x="847"/>
        <item x="950"/>
        <item x="518"/>
        <item x="849"/>
        <item x="951"/>
        <item x="520"/>
        <item x="850"/>
        <item x="952"/>
        <item x="522"/>
        <item x="852"/>
        <item x="953"/>
        <item x="523"/>
        <item x="854"/>
        <item x="954"/>
        <item x="525"/>
        <item x="856"/>
        <item x="955"/>
        <item x="526"/>
        <item x="857"/>
        <item x="956"/>
        <item x="529"/>
        <item x="859"/>
        <item x="957"/>
        <item x="530"/>
        <item x="861"/>
        <item x="958"/>
        <item x="531"/>
        <item x="862"/>
        <item x="959"/>
        <item x="534"/>
        <item x="864"/>
        <item x="960"/>
        <item x="535"/>
        <item x="866"/>
        <item x="961"/>
        <item x="537"/>
        <item x="868"/>
        <item x="962"/>
        <item x="538"/>
        <item x="869"/>
        <item x="963"/>
        <item x="540"/>
        <item x="871"/>
        <item x="964"/>
        <item x="542"/>
        <item x="873"/>
        <item x="965"/>
      </items>
    </pivotField>
    <pivotField showAll="0" defaultSubtotal="0">
      <items count="3">
        <item x="0"/>
        <item x="1"/>
        <item x="2"/>
      </items>
    </pivotField>
    <pivotField showAll="0" defaultSubtotal="0">
      <items count="2">
        <item x="0"/>
        <item x="1"/>
      </items>
    </pivotField>
    <pivotField showAll="0" defaultSubtotal="0">
      <items count="60">
        <item x="32"/>
        <item x="54"/>
        <item x="33"/>
        <item x="55"/>
        <item x="13"/>
        <item x="34"/>
        <item x="14"/>
        <item x="35"/>
        <item x="15"/>
        <item x="36"/>
        <item x="56"/>
        <item x="16"/>
        <item x="59"/>
        <item x="17"/>
        <item x="37"/>
        <item x="38"/>
        <item x="39"/>
        <item x="18"/>
        <item x="40"/>
        <item x="19"/>
        <item x="41"/>
        <item x="20"/>
        <item x="0"/>
        <item x="21"/>
        <item x="1"/>
        <item x="42"/>
        <item x="2"/>
        <item x="43"/>
        <item x="3"/>
        <item x="22"/>
        <item x="44"/>
        <item x="23"/>
        <item x="45"/>
        <item x="24"/>
        <item x="46"/>
        <item x="4"/>
        <item x="25"/>
        <item x="5"/>
        <item x="26"/>
        <item x="6"/>
        <item x="57"/>
        <item x="7"/>
        <item x="47"/>
        <item x="8"/>
        <item x="27"/>
        <item x="48"/>
        <item x="28"/>
        <item x="49"/>
        <item x="29"/>
        <item x="50"/>
        <item x="9"/>
        <item x="30"/>
        <item x="58"/>
        <item x="10"/>
        <item x="31"/>
        <item x="11"/>
        <item x="51"/>
        <item x="52"/>
        <item x="12"/>
        <item x="53"/>
      </items>
    </pivotField>
    <pivotField numFmtId="20" showAll="0" defaultSubtotal="0">
      <items count="1">
        <item x="0"/>
      </items>
    </pivotField>
    <pivotField showAll="0" defaultSubtotal="0">
      <items count="4">
        <item x="2"/>
        <item x="0"/>
        <item x="3"/>
        <item x="1"/>
      </items>
    </pivotField>
    <pivotField showAll="0" defaultSubtotal="0">
      <items count="9">
        <item x="0"/>
        <item x="1"/>
        <item x="4"/>
        <item x="2"/>
        <item x="5"/>
        <item x="6"/>
        <item x="7"/>
        <item x="8"/>
        <item x="3"/>
      </items>
    </pivotField>
    <pivotField showAll="0" defaultSubtotal="0">
      <items count="2">
        <item x="0"/>
        <item x="1"/>
      </items>
    </pivotField>
    <pivotField axis="axisRow" dataField="1"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items count="1">
        <item x="0"/>
      </items>
    </pivotField>
    <pivotField showAll="0" defaultSubtotal="0">
      <items count="966">
        <item x="0"/>
        <item x="1"/>
        <item x="2"/>
        <item x="3"/>
        <item x="5"/>
        <item x="8"/>
        <item x="4"/>
        <item x="10"/>
        <item x="13"/>
        <item x="6"/>
        <item x="14"/>
        <item x="20"/>
        <item x="7"/>
        <item x="18"/>
        <item x="25"/>
        <item x="9"/>
        <item x="22"/>
        <item x="32"/>
        <item x="11"/>
        <item x="27"/>
        <item x="37"/>
        <item x="12"/>
        <item x="30"/>
        <item x="43"/>
        <item x="15"/>
        <item x="35"/>
        <item x="49"/>
        <item x="16"/>
        <item x="39"/>
        <item x="55"/>
        <item x="17"/>
        <item x="44"/>
        <item x="61"/>
        <item x="19"/>
        <item x="47"/>
        <item x="67"/>
        <item x="21"/>
        <item x="52"/>
        <item x="72"/>
        <item x="23"/>
        <item x="56"/>
        <item x="79"/>
        <item x="24"/>
        <item x="60"/>
        <item x="84"/>
        <item x="26"/>
        <item x="64"/>
        <item x="91"/>
        <item x="28"/>
        <item x="69"/>
        <item x="96"/>
        <item x="29"/>
        <item x="73"/>
        <item x="102"/>
        <item x="31"/>
        <item x="77"/>
        <item x="108"/>
        <item x="33"/>
        <item x="81"/>
        <item x="114"/>
        <item x="34"/>
        <item x="86"/>
        <item x="120"/>
        <item x="36"/>
        <item x="89"/>
        <item x="126"/>
        <item x="38"/>
        <item x="94"/>
        <item x="131"/>
        <item x="40"/>
        <item x="98"/>
        <item x="138"/>
        <item x="41"/>
        <item x="103"/>
        <item x="143"/>
        <item x="42"/>
        <item x="106"/>
        <item x="150"/>
        <item x="45"/>
        <item x="111"/>
        <item x="155"/>
        <item x="46"/>
        <item x="115"/>
        <item x="161"/>
        <item x="48"/>
        <item x="119"/>
        <item x="167"/>
        <item x="50"/>
        <item x="123"/>
        <item x="173"/>
        <item x="51"/>
        <item x="128"/>
        <item x="179"/>
        <item x="53"/>
        <item x="132"/>
        <item x="185"/>
        <item x="54"/>
        <item x="136"/>
        <item x="190"/>
        <item x="57"/>
        <item x="140"/>
        <item x="197"/>
        <item x="58"/>
        <item x="145"/>
        <item x="202"/>
        <item x="59"/>
        <item x="148"/>
        <item x="209"/>
        <item x="62"/>
        <item x="153"/>
        <item x="214"/>
        <item x="63"/>
        <item x="157"/>
        <item x="220"/>
        <item x="65"/>
        <item x="162"/>
        <item x="226"/>
        <item x="66"/>
        <item x="165"/>
        <item x="232"/>
        <item x="68"/>
        <item x="170"/>
        <item x="238"/>
        <item x="70"/>
        <item x="174"/>
        <item x="244"/>
        <item x="71"/>
        <item x="178"/>
        <item x="249"/>
        <item x="74"/>
        <item x="182"/>
        <item x="256"/>
        <item x="75"/>
        <item x="187"/>
        <item x="261"/>
        <item x="76"/>
        <item x="191"/>
        <item x="268"/>
        <item x="78"/>
        <item x="195"/>
        <item x="273"/>
        <item x="80"/>
        <item x="199"/>
        <item x="279"/>
        <item x="82"/>
        <item x="204"/>
        <item x="285"/>
        <item x="83"/>
        <item x="207"/>
        <item x="291"/>
        <item x="85"/>
        <item x="212"/>
        <item x="297"/>
        <item x="87"/>
        <item x="216"/>
        <item x="303"/>
        <item x="88"/>
        <item x="221"/>
        <item x="308"/>
        <item x="90"/>
        <item x="224"/>
        <item x="315"/>
        <item x="92"/>
        <item x="229"/>
        <item x="320"/>
        <item x="93"/>
        <item x="233"/>
        <item x="327"/>
        <item x="95"/>
        <item x="237"/>
        <item x="332"/>
        <item x="97"/>
        <item x="241"/>
        <item x="338"/>
        <item x="99"/>
        <item x="246"/>
        <item x="344"/>
        <item x="100"/>
        <item x="250"/>
        <item x="350"/>
        <item x="101"/>
        <item x="254"/>
        <item x="356"/>
        <item x="104"/>
        <item x="258"/>
        <item x="362"/>
        <item x="105"/>
        <item x="263"/>
        <item x="367"/>
        <item x="107"/>
        <item x="266"/>
        <item x="374"/>
        <item x="109"/>
        <item x="271"/>
        <item x="379"/>
        <item x="110"/>
        <item x="275"/>
        <item x="386"/>
        <item x="112"/>
        <item x="280"/>
        <item x="391"/>
        <item x="113"/>
        <item x="283"/>
        <item x="397"/>
        <item x="116"/>
        <item x="288"/>
        <item x="403"/>
        <item x="117"/>
        <item x="292"/>
        <item x="409"/>
        <item x="118"/>
        <item x="296"/>
        <item x="415"/>
        <item x="121"/>
        <item x="300"/>
        <item x="421"/>
        <item x="122"/>
        <item x="305"/>
        <item x="426"/>
        <item x="124"/>
        <item x="309"/>
        <item x="433"/>
        <item x="125"/>
        <item x="313"/>
        <item x="438"/>
        <item x="127"/>
        <item x="317"/>
        <item x="445"/>
        <item x="129"/>
        <item x="322"/>
        <item x="450"/>
        <item x="130"/>
        <item x="325"/>
        <item x="456"/>
        <item x="133"/>
        <item x="330"/>
        <item x="462"/>
        <item x="134"/>
        <item x="334"/>
        <item x="468"/>
        <item x="135"/>
        <item x="339"/>
        <item x="474"/>
        <item x="137"/>
        <item x="342"/>
        <item x="480"/>
        <item x="139"/>
        <item x="347"/>
        <item x="485"/>
        <item x="141"/>
        <item x="351"/>
        <item x="492"/>
        <item x="142"/>
        <item x="355"/>
        <item x="497"/>
        <item x="144"/>
        <item x="359"/>
        <item x="504"/>
        <item x="146"/>
        <item x="364"/>
        <item x="509"/>
        <item x="147"/>
        <item x="368"/>
        <item x="515"/>
        <item x="149"/>
        <item x="372"/>
        <item x="521"/>
        <item x="151"/>
        <item x="376"/>
        <item x="527"/>
        <item x="152"/>
        <item x="381"/>
        <item x="533"/>
        <item x="154"/>
        <item x="384"/>
        <item x="539"/>
        <item x="156"/>
        <item x="389"/>
        <item x="543"/>
        <item x="158"/>
        <item x="393"/>
        <item x="546"/>
        <item x="159"/>
        <item x="398"/>
        <item x="548"/>
        <item x="160"/>
        <item x="401"/>
        <item x="551"/>
        <item x="163"/>
        <item x="406"/>
        <item x="553"/>
        <item x="164"/>
        <item x="410"/>
        <item x="555"/>
        <item x="166"/>
        <item x="414"/>
        <item x="558"/>
        <item x="168"/>
        <item x="418"/>
        <item x="560"/>
        <item x="169"/>
        <item x="423"/>
        <item x="563"/>
        <item x="171"/>
        <item x="427"/>
        <item x="565"/>
        <item x="172"/>
        <item x="431"/>
        <item x="567"/>
        <item x="175"/>
        <item x="435"/>
        <item x="570"/>
        <item x="176"/>
        <item x="440"/>
        <item x="572"/>
        <item x="177"/>
        <item x="443"/>
        <item x="575"/>
        <item x="180"/>
        <item x="448"/>
        <item x="577"/>
        <item x="181"/>
        <item x="452"/>
        <item x="579"/>
        <item x="183"/>
        <item x="457"/>
        <item x="582"/>
        <item x="184"/>
        <item x="460"/>
        <item x="584"/>
        <item x="186"/>
        <item x="465"/>
        <item x="587"/>
        <item x="188"/>
        <item x="469"/>
        <item x="589"/>
        <item x="189"/>
        <item x="473"/>
        <item x="591"/>
        <item x="192"/>
        <item x="477"/>
        <item x="594"/>
        <item x="193"/>
        <item x="482"/>
        <item x="596"/>
        <item x="194"/>
        <item x="486"/>
        <item x="599"/>
        <item x="196"/>
        <item x="490"/>
        <item x="601"/>
        <item x="198"/>
        <item x="494"/>
        <item x="603"/>
        <item x="200"/>
        <item x="499"/>
        <item x="606"/>
        <item x="201"/>
        <item x="502"/>
        <item x="608"/>
        <item x="203"/>
        <item x="507"/>
        <item x="611"/>
        <item x="205"/>
        <item x="511"/>
        <item x="613"/>
        <item x="206"/>
        <item x="516"/>
        <item x="615"/>
        <item x="208"/>
        <item x="519"/>
        <item x="618"/>
        <item x="210"/>
        <item x="524"/>
        <item x="620"/>
        <item x="211"/>
        <item x="528"/>
        <item x="623"/>
        <item x="213"/>
        <item x="532"/>
        <item x="625"/>
        <item x="215"/>
        <item x="536"/>
        <item x="627"/>
        <item x="217"/>
        <item x="541"/>
        <item x="630"/>
        <item x="218"/>
        <item x="544"/>
        <item x="632"/>
        <item x="219"/>
        <item x="545"/>
        <item x="635"/>
        <item x="222"/>
        <item x="547"/>
        <item x="637"/>
        <item x="223"/>
        <item x="549"/>
        <item x="639"/>
        <item x="225"/>
        <item x="550"/>
        <item x="642"/>
        <item x="227"/>
        <item x="552"/>
        <item x="644"/>
        <item x="228"/>
        <item x="554"/>
        <item x="647"/>
        <item x="230"/>
        <item x="556"/>
        <item x="649"/>
        <item x="231"/>
        <item x="557"/>
        <item x="651"/>
        <item x="234"/>
        <item x="559"/>
        <item x="654"/>
        <item x="235"/>
        <item x="561"/>
        <item x="656"/>
        <item x="236"/>
        <item x="562"/>
        <item x="659"/>
        <item x="239"/>
        <item x="564"/>
        <item x="661"/>
        <item x="240"/>
        <item x="566"/>
        <item x="663"/>
        <item x="242"/>
        <item x="568"/>
        <item x="666"/>
        <item x="243"/>
        <item x="569"/>
        <item x="668"/>
        <item x="245"/>
        <item x="571"/>
        <item x="671"/>
        <item x="247"/>
        <item x="573"/>
        <item x="673"/>
        <item x="248"/>
        <item x="574"/>
        <item x="675"/>
        <item x="251"/>
        <item x="576"/>
        <item x="678"/>
        <item x="252"/>
        <item x="578"/>
        <item x="680"/>
        <item x="253"/>
        <item x="580"/>
        <item x="683"/>
        <item x="255"/>
        <item x="581"/>
        <item x="685"/>
        <item x="257"/>
        <item x="583"/>
        <item x="687"/>
        <item x="259"/>
        <item x="585"/>
        <item x="690"/>
        <item x="260"/>
        <item x="586"/>
        <item x="692"/>
        <item x="262"/>
        <item x="588"/>
        <item x="695"/>
        <item x="264"/>
        <item x="590"/>
        <item x="697"/>
        <item x="265"/>
        <item x="592"/>
        <item x="699"/>
        <item x="267"/>
        <item x="593"/>
        <item x="702"/>
        <item x="269"/>
        <item x="595"/>
        <item x="704"/>
        <item x="270"/>
        <item x="597"/>
        <item x="707"/>
        <item x="272"/>
        <item x="598"/>
        <item x="709"/>
        <item x="274"/>
        <item x="600"/>
        <item x="711"/>
        <item x="276"/>
        <item x="602"/>
        <item x="714"/>
        <item x="277"/>
        <item x="604"/>
        <item x="716"/>
        <item x="278"/>
        <item x="605"/>
        <item x="719"/>
        <item x="281"/>
        <item x="607"/>
        <item x="721"/>
        <item x="282"/>
        <item x="609"/>
        <item x="723"/>
        <item x="284"/>
        <item x="610"/>
        <item x="726"/>
        <item x="286"/>
        <item x="612"/>
        <item x="728"/>
        <item x="287"/>
        <item x="614"/>
        <item x="731"/>
        <item x="289"/>
        <item x="616"/>
        <item x="733"/>
        <item x="290"/>
        <item x="617"/>
        <item x="735"/>
        <item x="293"/>
        <item x="619"/>
        <item x="738"/>
        <item x="294"/>
        <item x="621"/>
        <item x="740"/>
        <item x="295"/>
        <item x="622"/>
        <item x="743"/>
        <item x="298"/>
        <item x="624"/>
        <item x="745"/>
        <item x="299"/>
        <item x="626"/>
        <item x="747"/>
        <item x="301"/>
        <item x="628"/>
        <item x="750"/>
        <item x="302"/>
        <item x="629"/>
        <item x="752"/>
        <item x="304"/>
        <item x="631"/>
        <item x="755"/>
        <item x="306"/>
        <item x="633"/>
        <item x="757"/>
        <item x="307"/>
        <item x="634"/>
        <item x="759"/>
        <item x="310"/>
        <item x="636"/>
        <item x="762"/>
        <item x="311"/>
        <item x="638"/>
        <item x="764"/>
        <item x="312"/>
        <item x="640"/>
        <item x="767"/>
        <item x="314"/>
        <item x="641"/>
        <item x="769"/>
        <item x="316"/>
        <item x="643"/>
        <item x="771"/>
        <item x="318"/>
        <item x="645"/>
        <item x="774"/>
        <item x="319"/>
        <item x="646"/>
        <item x="776"/>
        <item x="321"/>
        <item x="648"/>
        <item x="779"/>
        <item x="323"/>
        <item x="650"/>
        <item x="781"/>
        <item x="324"/>
        <item x="652"/>
        <item x="783"/>
        <item x="326"/>
        <item x="653"/>
        <item x="786"/>
        <item x="328"/>
        <item x="655"/>
        <item x="788"/>
        <item x="329"/>
        <item x="657"/>
        <item x="791"/>
        <item x="331"/>
        <item x="658"/>
        <item x="793"/>
        <item x="333"/>
        <item x="660"/>
        <item x="795"/>
        <item x="335"/>
        <item x="662"/>
        <item x="798"/>
        <item x="336"/>
        <item x="664"/>
        <item x="800"/>
        <item x="337"/>
        <item x="665"/>
        <item x="803"/>
        <item x="340"/>
        <item x="667"/>
        <item x="805"/>
        <item x="341"/>
        <item x="669"/>
        <item x="807"/>
        <item x="343"/>
        <item x="670"/>
        <item x="810"/>
        <item x="345"/>
        <item x="672"/>
        <item x="812"/>
        <item x="346"/>
        <item x="674"/>
        <item x="815"/>
        <item x="348"/>
        <item x="676"/>
        <item x="817"/>
        <item x="349"/>
        <item x="677"/>
        <item x="819"/>
        <item x="352"/>
        <item x="679"/>
        <item x="822"/>
        <item x="353"/>
        <item x="681"/>
        <item x="824"/>
        <item x="354"/>
        <item x="682"/>
        <item x="827"/>
        <item x="357"/>
        <item x="684"/>
        <item x="829"/>
        <item x="358"/>
        <item x="686"/>
        <item x="831"/>
        <item x="360"/>
        <item x="688"/>
        <item x="834"/>
        <item x="361"/>
        <item x="689"/>
        <item x="836"/>
        <item x="363"/>
        <item x="691"/>
        <item x="839"/>
        <item x="365"/>
        <item x="693"/>
        <item x="841"/>
        <item x="366"/>
        <item x="694"/>
        <item x="843"/>
        <item x="369"/>
        <item x="696"/>
        <item x="846"/>
        <item x="370"/>
        <item x="698"/>
        <item x="848"/>
        <item x="371"/>
        <item x="700"/>
        <item x="851"/>
        <item x="373"/>
        <item x="701"/>
        <item x="853"/>
        <item x="375"/>
        <item x="703"/>
        <item x="855"/>
        <item x="377"/>
        <item x="705"/>
        <item x="858"/>
        <item x="378"/>
        <item x="706"/>
        <item x="860"/>
        <item x="380"/>
        <item x="708"/>
        <item x="863"/>
        <item x="382"/>
        <item x="710"/>
        <item x="865"/>
        <item x="383"/>
        <item x="712"/>
        <item x="867"/>
        <item x="385"/>
        <item x="713"/>
        <item x="870"/>
        <item x="387"/>
        <item x="715"/>
        <item x="872"/>
        <item x="388"/>
        <item x="717"/>
        <item x="874"/>
        <item x="390"/>
        <item x="718"/>
        <item x="875"/>
        <item x="392"/>
        <item x="720"/>
        <item x="876"/>
        <item x="394"/>
        <item x="722"/>
        <item x="877"/>
        <item x="395"/>
        <item x="724"/>
        <item x="878"/>
        <item x="396"/>
        <item x="725"/>
        <item x="879"/>
        <item x="399"/>
        <item x="727"/>
        <item x="880"/>
        <item x="400"/>
        <item x="729"/>
        <item x="881"/>
        <item x="402"/>
        <item x="730"/>
        <item x="882"/>
        <item x="404"/>
        <item x="732"/>
        <item x="883"/>
        <item x="405"/>
        <item x="734"/>
        <item x="884"/>
        <item x="407"/>
        <item x="736"/>
        <item x="885"/>
        <item x="408"/>
        <item x="737"/>
        <item x="886"/>
        <item x="411"/>
        <item x="739"/>
        <item x="887"/>
        <item x="412"/>
        <item x="741"/>
        <item x="888"/>
        <item x="413"/>
        <item x="742"/>
        <item x="889"/>
        <item x="416"/>
        <item x="744"/>
        <item x="890"/>
        <item x="417"/>
        <item x="746"/>
        <item x="891"/>
        <item x="419"/>
        <item x="748"/>
        <item x="892"/>
        <item x="420"/>
        <item x="749"/>
        <item x="893"/>
        <item x="422"/>
        <item x="751"/>
        <item x="894"/>
        <item x="424"/>
        <item x="753"/>
        <item x="895"/>
        <item x="425"/>
        <item x="754"/>
        <item x="896"/>
        <item x="428"/>
        <item x="756"/>
        <item x="897"/>
        <item x="429"/>
        <item x="758"/>
        <item x="898"/>
        <item x="430"/>
        <item x="760"/>
        <item x="899"/>
        <item x="432"/>
        <item x="761"/>
        <item x="900"/>
        <item x="434"/>
        <item x="763"/>
        <item x="901"/>
        <item x="436"/>
        <item x="765"/>
        <item x="902"/>
        <item x="437"/>
        <item x="766"/>
        <item x="903"/>
        <item x="439"/>
        <item x="768"/>
        <item x="904"/>
        <item x="441"/>
        <item x="770"/>
        <item x="905"/>
        <item x="442"/>
        <item x="772"/>
        <item x="906"/>
        <item x="444"/>
        <item x="773"/>
        <item x="907"/>
        <item x="446"/>
        <item x="775"/>
        <item x="908"/>
        <item x="447"/>
        <item x="777"/>
        <item x="909"/>
        <item x="449"/>
        <item x="778"/>
        <item x="910"/>
        <item x="451"/>
        <item x="780"/>
        <item x="911"/>
        <item x="453"/>
        <item x="782"/>
        <item x="912"/>
        <item x="454"/>
        <item x="784"/>
        <item x="913"/>
        <item x="455"/>
        <item x="785"/>
        <item x="914"/>
        <item x="458"/>
        <item x="787"/>
        <item x="915"/>
        <item x="459"/>
        <item x="789"/>
        <item x="916"/>
        <item x="461"/>
        <item x="790"/>
        <item x="917"/>
        <item x="463"/>
        <item x="792"/>
        <item x="918"/>
        <item x="464"/>
        <item x="794"/>
        <item x="919"/>
        <item x="466"/>
        <item x="796"/>
        <item x="920"/>
        <item x="467"/>
        <item x="797"/>
        <item x="921"/>
        <item x="470"/>
        <item x="799"/>
        <item x="922"/>
        <item x="471"/>
        <item x="801"/>
        <item x="923"/>
        <item x="472"/>
        <item x="802"/>
        <item x="924"/>
        <item x="475"/>
        <item x="804"/>
        <item x="925"/>
        <item x="476"/>
        <item x="806"/>
        <item x="926"/>
        <item x="478"/>
        <item x="808"/>
        <item x="927"/>
        <item x="479"/>
        <item x="809"/>
        <item x="928"/>
        <item x="481"/>
        <item x="811"/>
        <item x="929"/>
        <item x="483"/>
        <item x="813"/>
        <item x="930"/>
        <item x="484"/>
        <item x="814"/>
        <item x="931"/>
        <item x="487"/>
        <item x="816"/>
        <item x="932"/>
        <item x="488"/>
        <item x="818"/>
        <item x="933"/>
        <item x="489"/>
        <item x="820"/>
        <item x="934"/>
        <item x="491"/>
        <item x="821"/>
        <item x="935"/>
        <item x="493"/>
        <item x="823"/>
        <item x="936"/>
        <item x="495"/>
        <item x="825"/>
        <item x="937"/>
        <item x="496"/>
        <item x="826"/>
        <item x="938"/>
        <item x="498"/>
        <item x="828"/>
        <item x="939"/>
        <item x="500"/>
        <item x="830"/>
        <item x="940"/>
        <item x="501"/>
        <item x="832"/>
        <item x="941"/>
        <item x="503"/>
        <item x="833"/>
        <item x="942"/>
        <item x="505"/>
        <item x="835"/>
        <item x="943"/>
        <item x="506"/>
        <item x="837"/>
        <item x="944"/>
        <item x="508"/>
        <item x="838"/>
        <item x="945"/>
        <item x="510"/>
        <item x="840"/>
        <item x="946"/>
        <item x="512"/>
        <item x="842"/>
        <item x="947"/>
        <item x="513"/>
        <item x="844"/>
        <item x="948"/>
        <item x="514"/>
        <item x="845"/>
        <item x="949"/>
        <item x="517"/>
        <item x="847"/>
        <item x="950"/>
        <item x="518"/>
        <item x="849"/>
        <item x="951"/>
        <item x="520"/>
        <item x="850"/>
        <item x="952"/>
        <item x="522"/>
        <item x="852"/>
        <item x="953"/>
        <item x="523"/>
        <item x="854"/>
        <item x="954"/>
        <item x="525"/>
        <item x="856"/>
        <item x="955"/>
        <item x="526"/>
        <item x="857"/>
        <item x="956"/>
        <item x="529"/>
        <item x="859"/>
        <item x="957"/>
        <item x="530"/>
        <item x="861"/>
        <item x="958"/>
        <item x="531"/>
        <item x="862"/>
        <item x="959"/>
        <item x="534"/>
        <item x="864"/>
        <item x="960"/>
        <item x="535"/>
        <item x="866"/>
        <item x="961"/>
        <item x="537"/>
        <item x="868"/>
        <item x="962"/>
        <item x="538"/>
        <item x="869"/>
        <item x="963"/>
        <item x="540"/>
        <item x="871"/>
        <item x="964"/>
        <item x="542"/>
        <item x="873"/>
        <item x="965"/>
      </items>
    </pivotField>
    <pivotField showAll="0" defaultSubtotal="0"/>
    <pivotField numFmtId="1" showAll="0" defaultSubtotal="0"/>
    <pivotField showAll="0" defaultSubtotal="0">
      <items count="2">
        <item x="0"/>
        <item x="1"/>
      </items>
    </pivotField>
    <pivotField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items count="966">
        <item x="2"/>
        <item x="1"/>
        <item x="4"/>
        <item x="6"/>
        <item x="9"/>
        <item x="7"/>
        <item x="15"/>
        <item x="8"/>
        <item x="18"/>
        <item x="11"/>
        <item x="13"/>
        <item x="27"/>
        <item x="24"/>
        <item x="19"/>
        <item x="36"/>
        <item x="14"/>
        <item x="25"/>
        <item x="33"/>
        <item x="45"/>
        <item x="23"/>
        <item x="17"/>
        <item x="54"/>
        <item x="42"/>
        <item x="26"/>
        <item x="63"/>
        <item x="28"/>
        <item x="66"/>
        <item x="31"/>
        <item x="32"/>
        <item x="46"/>
        <item x="34"/>
        <item x="49"/>
        <item x="60"/>
        <item x="38"/>
        <item x="90"/>
        <item x="29"/>
        <item x="93"/>
        <item x="69"/>
        <item x="99"/>
        <item x="102"/>
        <item x="72"/>
        <item x="47"/>
        <item x="78"/>
        <item x="111"/>
        <item x="70"/>
        <item x="0"/>
        <item x="81"/>
        <item x="3"/>
        <item x="53"/>
        <item x="5"/>
        <item x="12"/>
        <item x="52"/>
        <item x="76"/>
        <item x="10"/>
        <item x="21"/>
        <item x="129"/>
        <item x="16"/>
        <item x="55"/>
        <item x="30"/>
        <item x="59"/>
        <item x="22"/>
        <item x="39"/>
        <item x="58"/>
        <item x="138"/>
        <item x="20"/>
        <item x="48"/>
        <item x="62"/>
        <item x="51"/>
        <item x="44"/>
        <item x="57"/>
        <item x="147"/>
        <item x="37"/>
        <item x="40"/>
        <item x="105"/>
        <item x="91"/>
        <item x="43"/>
        <item x="75"/>
        <item x="94"/>
        <item x="35"/>
        <item x="108"/>
        <item x="84"/>
        <item x="97"/>
        <item x="87"/>
        <item x="41"/>
        <item x="50"/>
        <item x="165"/>
        <item x="96"/>
        <item x="61"/>
        <item x="74"/>
        <item x="64"/>
        <item x="117"/>
        <item x="67"/>
        <item x="174"/>
        <item x="114"/>
        <item x="120"/>
        <item x="73"/>
        <item x="177"/>
        <item x="123"/>
        <item x="56"/>
        <item x="183"/>
        <item x="126"/>
        <item x="132"/>
        <item x="82"/>
        <item x="186"/>
        <item x="141"/>
        <item x="79"/>
        <item x="88"/>
        <item x="115"/>
        <item x="150"/>
        <item x="68"/>
        <item x="118"/>
        <item x="135"/>
        <item x="159"/>
        <item x="71"/>
        <item x="121"/>
        <item x="168"/>
        <item x="85"/>
        <item x="171"/>
        <item x="89"/>
        <item x="77"/>
        <item x="109"/>
        <item x="210"/>
        <item x="144"/>
        <item x="112"/>
        <item x="83"/>
        <item x="213"/>
        <item x="195"/>
        <item x="65"/>
        <item x="198"/>
        <item x="95"/>
        <item x="204"/>
        <item x="207"/>
        <item x="222"/>
        <item x="153"/>
        <item x="92"/>
        <item x="216"/>
        <item x="136"/>
        <item x="133"/>
        <item x="156"/>
        <item x="98"/>
        <item x="231"/>
        <item x="139"/>
        <item x="234"/>
        <item x="142"/>
        <item x="162"/>
        <item x="104"/>
        <item x="240"/>
        <item x="243"/>
        <item x="107"/>
        <item x="100"/>
        <item x="148"/>
        <item x="252"/>
        <item x="154"/>
        <item x="249"/>
        <item x="157"/>
        <item x="103"/>
        <item x="160"/>
        <item x="110"/>
        <item x="270"/>
        <item x="119"/>
        <item x="106"/>
        <item x="258"/>
        <item x="279"/>
        <item x="282"/>
        <item x="261"/>
        <item x="288"/>
        <item x="180"/>
        <item x="291"/>
        <item x="267"/>
        <item x="178"/>
        <item x="181"/>
        <item x="80"/>
        <item x="163"/>
        <item x="184"/>
        <item x="134"/>
        <item x="166"/>
        <item x="315"/>
        <item x="189"/>
        <item x="318"/>
        <item x="169"/>
        <item x="140"/>
        <item x="327"/>
        <item x="192"/>
        <item x="285"/>
        <item x="199"/>
        <item x="336"/>
        <item x="125"/>
        <item x="205"/>
        <item x="86"/>
        <item x="345"/>
        <item x="294"/>
        <item x="211"/>
        <item x="354"/>
        <item x="201"/>
        <item x="297"/>
        <item x="155"/>
        <item x="363"/>
        <item x="131"/>
        <item x="366"/>
        <item x="124"/>
        <item x="372"/>
        <item x="306"/>
        <item x="226"/>
        <item x="229"/>
        <item x="127"/>
        <item x="187"/>
        <item x="232"/>
        <item x="390"/>
        <item x="190"/>
        <item x="170"/>
        <item x="130"/>
        <item x="399"/>
        <item x="193"/>
        <item x="402"/>
        <item x="176"/>
        <item x="219"/>
        <item x="324"/>
        <item x="411"/>
        <item x="250"/>
        <item x="330"/>
        <item x="253"/>
        <item x="225"/>
        <item x="256"/>
        <item x="333"/>
        <item x="429"/>
        <item x="435"/>
        <item x="228"/>
        <item x="146"/>
        <item x="438"/>
        <item x="191"/>
        <item x="342"/>
        <item x="447"/>
        <item x="101"/>
        <item x="271"/>
        <item x="208"/>
        <item x="456"/>
        <item x="277"/>
        <item x="237"/>
        <item x="351"/>
        <item x="465"/>
        <item x="203"/>
        <item x="214"/>
        <item x="474"/>
        <item x="145"/>
        <item x="206"/>
        <item x="360"/>
        <item x="483"/>
        <item x="486"/>
        <item x="246"/>
        <item x="158"/>
        <item x="212"/>
        <item x="298"/>
        <item x="369"/>
        <item x="301"/>
        <item x="151"/>
        <item x="218"/>
        <item x="161"/>
        <item x="510"/>
        <item x="513"/>
        <item x="255"/>
        <item x="378"/>
        <item x="519"/>
        <item x="522"/>
        <item x="381"/>
        <item x="227"/>
        <item x="113"/>
        <item x="531"/>
        <item x="167"/>
        <item x="322"/>
        <item x="233"/>
        <item x="264"/>
        <item x="235"/>
        <item x="328"/>
        <item x="549"/>
        <item x="238"/>
        <item x="239"/>
        <item x="116"/>
        <item x="558"/>
        <item x="173"/>
        <item x="242"/>
        <item x="567"/>
        <item x="273"/>
        <item x="405"/>
        <item x="343"/>
        <item x="346"/>
        <item x="408"/>
        <item x="349"/>
        <item x="276"/>
        <item x="585"/>
        <item x="414"/>
        <item x="254"/>
        <item x="594"/>
        <item x="122"/>
        <item x="417"/>
        <item x="597"/>
        <item x="603"/>
        <item x="182"/>
        <item x="606"/>
        <item x="172"/>
        <item x="367"/>
        <item x="426"/>
        <item x="370"/>
        <item x="373"/>
        <item x="175"/>
        <item x="259"/>
        <item x="269"/>
        <item x="630"/>
        <item x="188"/>
        <item x="633"/>
        <item x="128"/>
        <item x="275"/>
        <item x="265"/>
        <item x="642"/>
        <item x="388"/>
        <item x="300"/>
        <item x="444"/>
        <item x="651"/>
        <item x="394"/>
        <item x="194"/>
        <item x="660"/>
        <item x="303"/>
        <item x="400"/>
        <item x="453"/>
        <item x="669"/>
        <item x="290"/>
        <item x="309"/>
        <item x="197"/>
        <item x="678"/>
        <item x="681"/>
        <item x="462"/>
        <item x="687"/>
        <item x="312"/>
        <item x="415"/>
        <item x="280"/>
        <item x="418"/>
        <item x="421"/>
        <item x="137"/>
        <item x="283"/>
        <item x="705"/>
        <item x="305"/>
        <item x="286"/>
        <item x="714"/>
        <item x="321"/>
        <item x="717"/>
        <item x="480"/>
        <item x="311"/>
        <item x="726"/>
        <item x="196"/>
        <item x="209"/>
        <item x="439"/>
        <item x="442"/>
        <item x="489"/>
        <item x="445"/>
        <item x="143"/>
        <item x="744"/>
        <item x="492"/>
        <item x="750"/>
        <item x="753"/>
        <item x="202"/>
        <item x="498"/>
        <item x="326"/>
        <item x="762"/>
        <item x="501"/>
        <item x="460"/>
        <item x="339"/>
        <item x="771"/>
        <item x="304"/>
        <item x="466"/>
        <item x="780"/>
        <item x="149"/>
        <item x="307"/>
        <item x="338"/>
        <item x="789"/>
        <item x="310"/>
        <item x="341"/>
        <item x="348"/>
        <item x="798"/>
        <item x="224"/>
        <item x="801"/>
        <item x="347"/>
        <item x="152"/>
        <item x="525"/>
        <item x="487"/>
        <item x="490"/>
        <item x="528"/>
        <item x="353"/>
        <item x="357"/>
        <item x="825"/>
        <item x="230"/>
        <item x="828"/>
        <item x="834"/>
        <item x="217"/>
        <item x="537"/>
        <item x="837"/>
        <item x="362"/>
        <item x="325"/>
        <item x="846"/>
        <item x="220"/>
        <item x="511"/>
        <item x="546"/>
        <item x="368"/>
        <item x="517"/>
        <item x="223"/>
        <item x="331"/>
        <item x="864"/>
        <item x="374"/>
        <item x="555"/>
        <item x="873"/>
        <item x="375"/>
        <item x="377"/>
        <item x="337"/>
        <item x="882"/>
        <item x="532"/>
        <item x="164"/>
        <item x="564"/>
        <item x="535"/>
        <item x="538"/>
        <item x="245"/>
        <item x="900"/>
        <item x="384"/>
        <item x="389"/>
        <item x="573"/>
        <item x="909"/>
        <item x="912"/>
        <item x="387"/>
        <item x="576"/>
        <item x="918"/>
        <item x="921"/>
        <item x="582"/>
        <item x="556"/>
        <item x="393"/>
        <item x="559"/>
        <item x="352"/>
        <item x="562"/>
        <item x="404"/>
        <item x="396"/>
        <item x="355"/>
        <item x="945"/>
        <item x="948"/>
        <item x="358"/>
        <item x="410"/>
        <item x="241"/>
        <item x="957"/>
        <item x="600"/>
        <item x="577"/>
        <item x="416"/>
        <item x="244"/>
        <item x="260"/>
        <item x="586"/>
        <item x="592"/>
        <item x="609"/>
        <item x="428"/>
        <item x="247"/>
        <item x="431"/>
        <item x="612"/>
        <item x="607"/>
        <item x="613"/>
        <item x="179"/>
        <item x="266"/>
        <item x="443"/>
        <item x="446"/>
        <item x="621"/>
        <item x="628"/>
        <item x="420"/>
        <item x="634"/>
        <item x="376"/>
        <item x="458"/>
        <item x="461"/>
        <item x="423"/>
        <item x="379"/>
        <item x="649"/>
        <item x="655"/>
        <item x="382"/>
        <item x="473"/>
        <item x="185"/>
        <item x="476"/>
        <item x="639"/>
        <item x="670"/>
        <item x="676"/>
        <item x="432"/>
        <item x="645"/>
        <item x="488"/>
        <item x="491"/>
        <item x="648"/>
        <item x="691"/>
        <item x="262"/>
        <item x="697"/>
        <item x="281"/>
        <item x="503"/>
        <item x="506"/>
        <item x="441"/>
        <item x="657"/>
        <item x="712"/>
        <item x="718"/>
        <item x="397"/>
        <item x="518"/>
        <item x="268"/>
        <item x="521"/>
        <item x="666"/>
        <item x="733"/>
        <item x="739"/>
        <item x="450"/>
        <item x="403"/>
        <item x="533"/>
        <item x="536"/>
        <item x="675"/>
        <item x="754"/>
        <item x="274"/>
        <item x="760"/>
        <item x="293"/>
        <item x="548"/>
        <item x="551"/>
        <item x="459"/>
        <item x="684"/>
        <item x="775"/>
        <item x="781"/>
        <item x="296"/>
        <item x="563"/>
        <item x="200"/>
        <item x="566"/>
        <item x="693"/>
        <item x="796"/>
        <item x="802"/>
        <item x="468"/>
        <item x="696"/>
        <item x="578"/>
        <item x="581"/>
        <item x="302"/>
        <item x="817"/>
        <item x="471"/>
        <item x="823"/>
        <item x="424"/>
        <item x="593"/>
        <item x="596"/>
        <item x="477"/>
        <item x="427"/>
        <item x="838"/>
        <item x="844"/>
        <item x="308"/>
        <item x="608"/>
        <item x="289"/>
        <item x="611"/>
        <item x="720"/>
        <item x="859"/>
        <item x="865"/>
        <item x="292"/>
        <item x="723"/>
        <item x="623"/>
        <item x="626"/>
        <item x="729"/>
        <item x="880"/>
        <item x="295"/>
        <item x="886"/>
        <item x="732"/>
        <item x="638"/>
        <item x="641"/>
        <item x="495"/>
        <item x="317"/>
        <item x="901"/>
        <item x="907"/>
        <item x="741"/>
        <item x="653"/>
        <item x="215"/>
        <item x="656"/>
        <item x="448"/>
        <item x="922"/>
        <item x="928"/>
        <item x="504"/>
        <item x="323"/>
        <item x="668"/>
        <item x="671"/>
        <item x="454"/>
        <item x="943"/>
        <item x="507"/>
        <item x="949"/>
        <item x="759"/>
        <item x="683"/>
        <item x="686"/>
        <item x="221"/>
        <item x="329"/>
        <item x="964"/>
        <item x="698"/>
        <item x="768"/>
        <item x="707"/>
        <item x="516"/>
        <item x="716"/>
        <item x="332"/>
        <item x="725"/>
        <item x="734"/>
        <item x="313"/>
        <item x="777"/>
        <item x="743"/>
        <item x="752"/>
        <item x="469"/>
        <item x="761"/>
        <item x="316"/>
        <item x="770"/>
        <item x="472"/>
        <item x="779"/>
        <item x="788"/>
        <item x="319"/>
        <item x="475"/>
        <item x="797"/>
        <item x="806"/>
        <item x="795"/>
        <item x="815"/>
        <item x="534"/>
        <item x="824"/>
        <item x="344"/>
        <item x="833"/>
        <item x="842"/>
        <item x="540"/>
        <item x="804"/>
        <item x="851"/>
        <item x="860"/>
        <item x="807"/>
        <item x="869"/>
        <item x="543"/>
        <item x="878"/>
        <item x="813"/>
        <item x="887"/>
        <item x="896"/>
        <item x="236"/>
        <item x="816"/>
        <item x="905"/>
        <item x="914"/>
        <item x="493"/>
        <item x="923"/>
        <item x="552"/>
        <item x="932"/>
        <item x="496"/>
        <item x="941"/>
        <item x="950"/>
        <item x="334"/>
        <item x="499"/>
        <item x="959"/>
        <item x="359"/>
        <item x="561"/>
        <item x="840"/>
        <item x="340"/>
        <item x="843"/>
        <item x="365"/>
        <item x="570"/>
        <item x="852"/>
        <item x="248"/>
        <item x="514"/>
        <item x="861"/>
        <item x="579"/>
        <item x="520"/>
        <item x="251"/>
        <item x="870"/>
        <item x="526"/>
        <item x="588"/>
        <item x="879"/>
        <item x="591"/>
        <item x="380"/>
        <item x="888"/>
        <item x="257"/>
        <item x="891"/>
        <item x="361"/>
        <item x="897"/>
        <item x="541"/>
        <item x="364"/>
        <item x="544"/>
        <item x="263"/>
        <item x="547"/>
        <item x="915"/>
        <item x="615"/>
        <item x="395"/>
        <item x="618"/>
        <item x="924"/>
        <item x="927"/>
        <item x="624"/>
        <item x="401"/>
        <item x="627"/>
        <item x="936"/>
        <item x="565"/>
        <item x="272"/>
        <item x="568"/>
        <item x="636"/>
        <item x="571"/>
        <item x="954"/>
        <item x="385"/>
        <item x="960"/>
        <item x="278"/>
        <item x="963"/>
        <item x="583"/>
        <item x="391"/>
        <item x="589"/>
        <item x="654"/>
        <item x="425"/>
        <item x="598"/>
        <item x="284"/>
        <item x="604"/>
        <item x="663"/>
        <item x="610"/>
        <item x="440"/>
        <item x="287"/>
        <item x="619"/>
        <item x="672"/>
        <item x="625"/>
        <item x="631"/>
        <item x="406"/>
        <item x="455"/>
        <item x="409"/>
        <item x="640"/>
        <item x="646"/>
        <item x="412"/>
        <item x="652"/>
        <item x="690"/>
        <item x="470"/>
        <item x="661"/>
        <item x="299"/>
        <item x="667"/>
        <item x="699"/>
        <item x="673"/>
        <item x="485"/>
        <item x="702"/>
        <item x="682"/>
        <item x="708"/>
        <item x="688"/>
        <item x="694"/>
        <item x="711"/>
        <item x="500"/>
        <item x="430"/>
        <item x="703"/>
        <item x="709"/>
        <item x="433"/>
        <item x="715"/>
        <item x="436"/>
        <item x="515"/>
        <item x="724"/>
        <item x="314"/>
        <item x="730"/>
        <item x="735"/>
        <item x="736"/>
        <item x="530"/>
        <item x="738"/>
        <item x="745"/>
        <item x="320"/>
        <item x="751"/>
        <item x="757"/>
        <item x="747"/>
        <item x="545"/>
        <item x="451"/>
        <item x="766"/>
        <item x="772"/>
        <item x="756"/>
        <item x="778"/>
        <item x="457"/>
        <item x="560"/>
        <item x="787"/>
        <item x="765"/>
        <item x="793"/>
        <item x="463"/>
        <item x="799"/>
        <item x="575"/>
        <item x="774"/>
        <item x="808"/>
        <item x="335"/>
        <item x="814"/>
        <item x="820"/>
        <item x="783"/>
        <item x="590"/>
        <item x="786"/>
        <item x="829"/>
        <item x="835"/>
        <item x="792"/>
        <item x="841"/>
        <item x="478"/>
        <item x="605"/>
        <item x="850"/>
        <item x="481"/>
        <item x="856"/>
        <item x="484"/>
        <item x="862"/>
        <item x="620"/>
        <item x="810"/>
        <item x="871"/>
        <item x="350"/>
        <item x="877"/>
        <item x="883"/>
        <item x="819"/>
        <item x="635"/>
        <item x="822"/>
        <item x="892"/>
        <item x="898"/>
        <item x="356"/>
        <item x="904"/>
        <item x="831"/>
        <item x="650"/>
        <item x="913"/>
        <item x="502"/>
        <item x="919"/>
        <item x="505"/>
        <item x="925"/>
        <item x="665"/>
        <item x="508"/>
        <item x="934"/>
        <item x="849"/>
        <item x="940"/>
        <item x="946"/>
        <item x="855"/>
        <item x="680"/>
        <item x="858"/>
        <item x="955"/>
        <item x="961"/>
        <item x="371"/>
        <item x="692"/>
        <item x="867"/>
        <item x="701"/>
        <item x="710"/>
        <item x="523"/>
        <item x="719"/>
        <item x="876"/>
        <item x="728"/>
        <item x="737"/>
        <item x="529"/>
        <item x="746"/>
        <item x="885"/>
        <item x="755"/>
        <item x="764"/>
        <item x="383"/>
        <item x="773"/>
        <item x="894"/>
        <item x="782"/>
        <item x="791"/>
        <item x="386"/>
        <item x="800"/>
        <item x="903"/>
        <item x="809"/>
        <item x="818"/>
        <item x="906"/>
        <item x="827"/>
        <item x="392"/>
        <item x="836"/>
        <item x="845"/>
        <item x="550"/>
        <item x="854"/>
        <item x="553"/>
        <item x="863"/>
        <item x="872"/>
        <item x="398"/>
        <item x="881"/>
        <item x="930"/>
        <item x="890"/>
        <item x="899"/>
        <item x="933"/>
        <item x="908"/>
        <item x="939"/>
        <item x="917"/>
        <item x="926"/>
        <item x="942"/>
        <item x="935"/>
        <item x="407"/>
        <item x="944"/>
        <item x="953"/>
        <item x="951"/>
        <item x="962"/>
        <item x="574"/>
        <item x="413"/>
        <item x="580"/>
        <item x="419"/>
        <item x="422"/>
        <item x="595"/>
        <item x="601"/>
        <item x="434"/>
        <item x="437"/>
        <item x="616"/>
        <item x="622"/>
        <item x="449"/>
        <item x="452"/>
        <item x="637"/>
        <item x="643"/>
        <item x="464"/>
        <item x="467"/>
        <item x="658"/>
        <item x="664"/>
        <item x="479"/>
        <item x="482"/>
        <item x="679"/>
        <item x="685"/>
        <item x="494"/>
        <item x="497"/>
        <item x="700"/>
        <item x="706"/>
        <item x="509"/>
        <item x="512"/>
        <item x="721"/>
        <item x="727"/>
        <item x="524"/>
        <item x="527"/>
        <item x="742"/>
        <item x="748"/>
        <item x="539"/>
        <item x="542"/>
        <item x="763"/>
        <item x="769"/>
        <item x="554"/>
        <item x="557"/>
        <item x="784"/>
        <item x="790"/>
        <item x="569"/>
        <item x="572"/>
        <item x="805"/>
        <item x="811"/>
        <item x="584"/>
        <item x="587"/>
        <item x="826"/>
        <item x="832"/>
        <item x="599"/>
        <item x="602"/>
        <item x="847"/>
        <item x="853"/>
        <item x="614"/>
        <item x="617"/>
        <item x="868"/>
        <item x="874"/>
        <item x="629"/>
        <item x="632"/>
        <item x="889"/>
        <item x="895"/>
        <item x="644"/>
        <item x="647"/>
        <item x="910"/>
        <item x="916"/>
        <item x="659"/>
        <item x="662"/>
        <item x="931"/>
        <item x="937"/>
        <item x="674"/>
        <item x="677"/>
        <item x="952"/>
        <item x="958"/>
        <item x="689"/>
        <item x="695"/>
        <item x="704"/>
        <item x="713"/>
        <item x="722"/>
        <item x="731"/>
        <item x="740"/>
        <item x="749"/>
        <item x="758"/>
        <item x="767"/>
        <item x="776"/>
        <item x="785"/>
        <item x="794"/>
        <item x="803"/>
        <item x="812"/>
        <item x="821"/>
        <item x="830"/>
        <item x="839"/>
        <item x="848"/>
        <item x="857"/>
        <item x="866"/>
        <item x="875"/>
        <item x="884"/>
        <item x="893"/>
        <item x="902"/>
        <item x="911"/>
        <item x="920"/>
        <item x="929"/>
        <item x="938"/>
        <item x="947"/>
        <item x="956"/>
        <item x="965"/>
      </items>
    </pivotField>
    <pivotField showAll="0" defaultSubtotal="0">
      <items count="3">
        <item x="2"/>
        <item x="1"/>
        <item x="0"/>
      </items>
    </pivotField>
    <pivotField showAll="0" defaultSubtotal="0">
      <items count="4">
        <item x="1"/>
        <item x="0"/>
        <item x="2"/>
        <item x="3"/>
      </items>
    </pivotField>
    <pivotField showAll="0" defaultSubtotal="0">
      <items count="3">
        <item x="2"/>
        <item x="0"/>
        <item x="1"/>
      </items>
    </pivotField>
    <pivotField showAll="0" defaultSubtotal="0">
      <items count="2">
        <item x="0"/>
        <item x="1"/>
      </items>
    </pivotField>
    <pivotField showAll="0" defaultSubtotal="0">
      <items count="23">
        <item x="19"/>
        <item x="18"/>
        <item x="14"/>
        <item x="21"/>
        <item x="13"/>
        <item x="11"/>
        <item x="10"/>
        <item x="16"/>
        <item x="5"/>
        <item x="12"/>
        <item x="15"/>
        <item x="0"/>
        <item x="17"/>
        <item x="20"/>
        <item x="2"/>
        <item x="4"/>
        <item x="6"/>
        <item x="22"/>
        <item x="1"/>
        <item x="7"/>
        <item x="8"/>
        <item x="9"/>
        <item x="3"/>
      </items>
    </pivotField>
    <pivotField axis="axisRow" showAll="0" defaultSubtotal="0">
      <items count="14">
        <item x="0"/>
        <item sd="0" x="1"/>
        <item sd="0" x="2"/>
        <item sd="0" x="3"/>
        <item sd="0" x="4"/>
        <item x="5"/>
        <item x="6"/>
        <item x="7"/>
        <item x="8"/>
        <item sd="0" x="9"/>
        <item sd="0" x="10"/>
        <item sd="0" x="11"/>
        <item sd="0" x="12"/>
        <item sd="0" x="13"/>
      </items>
    </pivotField>
    <pivotField showAll="0" defaultSubtotal="0">
      <items count="14">
        <item x="0"/>
        <item x="1"/>
        <item x="2"/>
        <item x="3"/>
        <item x="4"/>
        <item x="5"/>
        <item x="6"/>
        <item x="7"/>
        <item x="8"/>
        <item x="9"/>
        <item x="10"/>
        <item x="11"/>
        <item x="12"/>
        <item x="13"/>
      </items>
    </pivotField>
  </pivotFields>
  <rowFields count="2">
    <field x="23"/>
    <field x="10"/>
  </rowFields>
  <rowItems count="66">
    <i>
      <x/>
    </i>
    <i r="1">
      <x/>
    </i>
    <i>
      <x v="5"/>
    </i>
    <i r="1">
      <x v="136"/>
    </i>
    <i r="1">
      <x v="137"/>
    </i>
    <i r="1">
      <x v="138"/>
    </i>
    <i r="1">
      <x v="141"/>
    </i>
    <i r="1">
      <x v="142"/>
    </i>
    <i r="1">
      <x v="143"/>
    </i>
    <i r="1">
      <x v="144"/>
    </i>
    <i r="1">
      <x v="145"/>
    </i>
    <i r="1">
      <x v="148"/>
    </i>
    <i r="1">
      <x v="149"/>
    </i>
    <i r="1">
      <x v="150"/>
    </i>
    <i r="1">
      <x v="152"/>
    </i>
    <i>
      <x v="6"/>
    </i>
    <i r="1">
      <x v="155"/>
    </i>
    <i r="1">
      <x v="156"/>
    </i>
    <i r="1">
      <x v="157"/>
    </i>
    <i r="1">
      <x v="158"/>
    </i>
    <i r="1">
      <x v="159"/>
    </i>
    <i r="1">
      <x v="160"/>
    </i>
    <i r="1">
      <x v="163"/>
    </i>
    <i r="1">
      <x v="164"/>
    </i>
    <i r="1">
      <x v="165"/>
    </i>
    <i r="1">
      <x v="166"/>
    </i>
    <i r="1">
      <x v="169"/>
    </i>
    <i r="1">
      <x v="170"/>
    </i>
    <i r="1">
      <x v="171"/>
    </i>
    <i r="1">
      <x v="172"/>
    </i>
    <i r="1">
      <x v="173"/>
    </i>
    <i r="1">
      <x v="176"/>
    </i>
    <i r="1">
      <x v="177"/>
    </i>
    <i r="1">
      <x v="178"/>
    </i>
    <i r="1">
      <x v="179"/>
    </i>
    <i r="1">
      <x v="180"/>
    </i>
    <i>
      <x v="7"/>
    </i>
    <i r="1">
      <x v="185"/>
    </i>
    <i r="1">
      <x v="186"/>
    </i>
    <i r="1">
      <x v="187"/>
    </i>
    <i r="1">
      <x v="190"/>
    </i>
    <i r="1">
      <x v="191"/>
    </i>
    <i r="1">
      <x v="192"/>
    </i>
    <i r="1">
      <x v="193"/>
    </i>
    <i r="1">
      <x v="194"/>
    </i>
    <i r="1">
      <x v="198"/>
    </i>
    <i r="1">
      <x v="199"/>
    </i>
    <i r="1">
      <x v="200"/>
    </i>
    <i r="1">
      <x v="201"/>
    </i>
    <i r="1">
      <x v="205"/>
    </i>
    <i r="1">
      <x v="206"/>
    </i>
    <i r="1">
      <x v="207"/>
    </i>
    <i r="1">
      <x v="208"/>
    </i>
    <i r="1">
      <x v="211"/>
    </i>
    <i r="1">
      <x v="212"/>
    </i>
    <i r="1">
      <x v="213"/>
    </i>
    <i>
      <x v="8"/>
    </i>
    <i r="1">
      <x v="214"/>
    </i>
    <i r="1">
      <x v="215"/>
    </i>
    <i r="1">
      <x v="218"/>
    </i>
    <i r="1">
      <x v="219"/>
    </i>
    <i r="1">
      <x v="220"/>
    </i>
    <i r="1">
      <x v="221"/>
    </i>
    <i r="1">
      <x v="222"/>
    </i>
    <i r="1">
      <x v="226"/>
    </i>
    <i t="grand">
      <x/>
    </i>
  </rowItems>
  <colFields count="1">
    <field x="-2"/>
  </colFields>
  <colItems count="2">
    <i>
      <x/>
    </i>
    <i i="1">
      <x v="1"/>
    </i>
  </colItems>
  <dataFields count="2">
    <dataField name="Count" fld="10" subtotal="count" baseField="23" baseItem="0"/>
    <dataField name="% of Total" fld="10" subtotal="count" showDataAs="percentOfTotal" baseField="23" baseItem="0" numFmtId="10"/>
  </dataFields>
  <formats count="13">
    <format dxfId="748">
      <pivotArea outline="0" collapsedLevelsAreSubtotals="1" fieldPosition="0"/>
    </format>
    <format dxfId="747">
      <pivotArea outline="0" collapsedLevelsAreSubtotals="1" fieldPosition="0"/>
    </format>
    <format dxfId="746">
      <pivotArea outline="0" fieldPosition="0">
        <references count="1">
          <reference field="4294967294" count="1">
            <x v="1"/>
          </reference>
        </references>
      </pivotArea>
    </format>
    <format dxfId="745">
      <pivotArea collapsedLevelsAreSubtotals="1" fieldPosition="0">
        <references count="3">
          <reference field="4294967294" count="1" selected="0">
            <x v="1"/>
          </reference>
          <reference field="10" count="1">
            <x v="0"/>
          </reference>
          <reference field="23" count="1" selected="0">
            <x v="0"/>
          </reference>
        </references>
      </pivotArea>
    </format>
    <format dxfId="744">
      <pivotArea collapsedLevelsAreSubtotals="1" fieldPosition="0">
        <references count="2">
          <reference field="4294967294" count="1" selected="0">
            <x v="1"/>
          </reference>
          <reference field="23" count="1">
            <x v="5"/>
          </reference>
        </references>
      </pivotArea>
    </format>
    <format dxfId="743">
      <pivotArea collapsedLevelsAreSubtotals="1" fieldPosition="0">
        <references count="3">
          <reference field="4294967294" count="1" selected="0">
            <x v="1"/>
          </reference>
          <reference field="10" count="12">
            <x v="136"/>
            <x v="137"/>
            <x v="138"/>
            <x v="141"/>
            <x v="142"/>
            <x v="143"/>
            <x v="144"/>
            <x v="145"/>
            <x v="148"/>
            <x v="149"/>
            <x v="150"/>
            <x v="152"/>
          </reference>
          <reference field="23" count="1" selected="0">
            <x v="5"/>
          </reference>
        </references>
      </pivotArea>
    </format>
    <format dxfId="742">
      <pivotArea collapsedLevelsAreSubtotals="1" fieldPosition="0">
        <references count="2">
          <reference field="4294967294" count="1" selected="0">
            <x v="1"/>
          </reference>
          <reference field="23" count="1">
            <x v="6"/>
          </reference>
        </references>
      </pivotArea>
    </format>
    <format dxfId="741">
      <pivotArea collapsedLevelsAreSubtotals="1" fieldPosition="0">
        <references count="3">
          <reference field="4294967294" count="1" selected="0">
            <x v="1"/>
          </reference>
          <reference field="10" count="20">
            <x v="155"/>
            <x v="156"/>
            <x v="157"/>
            <x v="158"/>
            <x v="159"/>
            <x v="160"/>
            <x v="163"/>
            <x v="164"/>
            <x v="165"/>
            <x v="166"/>
            <x v="169"/>
            <x v="170"/>
            <x v="171"/>
            <x v="172"/>
            <x v="173"/>
            <x v="176"/>
            <x v="177"/>
            <x v="178"/>
            <x v="179"/>
            <x v="180"/>
          </reference>
          <reference field="23" count="1" selected="0">
            <x v="6"/>
          </reference>
        </references>
      </pivotArea>
    </format>
    <format dxfId="740">
      <pivotArea collapsedLevelsAreSubtotals="1" fieldPosition="0">
        <references count="2">
          <reference field="4294967294" count="1" selected="0">
            <x v="1"/>
          </reference>
          <reference field="23" count="1">
            <x v="7"/>
          </reference>
        </references>
      </pivotArea>
    </format>
    <format dxfId="739">
      <pivotArea collapsedLevelsAreSubtotals="1" fieldPosition="0">
        <references count="3">
          <reference field="4294967294" count="1" selected="0">
            <x v="1"/>
          </reference>
          <reference field="10" count="19">
            <x v="185"/>
            <x v="186"/>
            <x v="187"/>
            <x v="190"/>
            <x v="191"/>
            <x v="192"/>
            <x v="193"/>
            <x v="194"/>
            <x v="198"/>
            <x v="199"/>
            <x v="200"/>
            <x v="201"/>
            <x v="205"/>
            <x v="206"/>
            <x v="207"/>
            <x v="208"/>
            <x v="211"/>
            <x v="212"/>
            <x v="213"/>
          </reference>
          <reference field="23" count="1" selected="0">
            <x v="7"/>
          </reference>
        </references>
      </pivotArea>
    </format>
    <format dxfId="738">
      <pivotArea collapsedLevelsAreSubtotals="1" fieldPosition="0">
        <references count="2">
          <reference field="4294967294" count="1" selected="0">
            <x v="1"/>
          </reference>
          <reference field="23" count="1">
            <x v="8"/>
          </reference>
        </references>
      </pivotArea>
    </format>
    <format dxfId="737">
      <pivotArea collapsedLevelsAreSubtotals="1" fieldPosition="0">
        <references count="3">
          <reference field="4294967294" count="1" selected="0">
            <x v="1"/>
          </reference>
          <reference field="10" count="8">
            <x v="214"/>
            <x v="215"/>
            <x v="218"/>
            <x v="219"/>
            <x v="220"/>
            <x v="221"/>
            <x v="222"/>
            <x v="226"/>
          </reference>
          <reference field="23" count="1" selected="0">
            <x v="8"/>
          </reference>
        </references>
      </pivotArea>
    </format>
    <format dxfId="736">
      <pivotArea field="23" grandRow="1" outline="0" collapsedLevelsAreSubtotals="1" axis="axisRow" fieldPosition="0">
        <references count="1">
          <reference field="4294967294" count="1" selected="0">
            <x v="1"/>
          </reference>
        </references>
      </pivotArea>
    </format>
  </formats>
  <chartFormats count="2">
    <chartFormat chart="19" format="6" series="1">
      <pivotArea type="data" outline="0" fieldPosition="0">
        <references count="1">
          <reference field="4294967294" count="1" selected="0">
            <x v="0"/>
          </reference>
        </references>
      </pivotArea>
    </chartFormat>
    <chartFormat chart="19" format="7"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14" rowHeaderCaption="Delivery Vehicle">
  <location ref="E87:G92" firstHeaderRow="0" firstDataRow="1" firstDataCol="1"/>
  <pivotFields count="25">
    <pivotField showAll="0" defaultSubtotal="0">
      <items count="5">
        <item x="0"/>
        <item x="1"/>
        <item x="2"/>
        <item x="3"/>
        <item x="4"/>
      </items>
    </pivotField>
    <pivotField showAll="0" defaultSubtotal="0">
      <items count="8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s>
    </pivotField>
    <pivotField showAll="0" defaultSubtotal="0">
      <items count="966">
        <item x="0"/>
        <item x="1"/>
        <item x="2"/>
        <item x="3"/>
        <item x="5"/>
        <item x="8"/>
        <item x="4"/>
        <item x="10"/>
        <item x="13"/>
        <item x="6"/>
        <item x="14"/>
        <item x="20"/>
        <item x="7"/>
        <item x="18"/>
        <item x="25"/>
        <item x="9"/>
        <item x="22"/>
        <item x="32"/>
        <item x="11"/>
        <item x="27"/>
        <item x="37"/>
        <item x="12"/>
        <item x="30"/>
        <item x="43"/>
        <item x="15"/>
        <item x="35"/>
        <item x="49"/>
        <item x="16"/>
        <item x="39"/>
        <item x="55"/>
        <item x="17"/>
        <item x="44"/>
        <item x="61"/>
        <item x="19"/>
        <item x="47"/>
        <item x="67"/>
        <item x="21"/>
        <item x="52"/>
        <item x="72"/>
        <item x="23"/>
        <item x="56"/>
        <item x="79"/>
        <item x="24"/>
        <item x="60"/>
        <item x="84"/>
        <item x="26"/>
        <item x="64"/>
        <item x="91"/>
        <item x="28"/>
        <item x="69"/>
        <item x="96"/>
        <item x="29"/>
        <item x="73"/>
        <item x="102"/>
        <item x="31"/>
        <item x="77"/>
        <item x="108"/>
        <item x="33"/>
        <item x="81"/>
        <item x="114"/>
        <item x="34"/>
        <item x="86"/>
        <item x="120"/>
        <item x="36"/>
        <item x="89"/>
        <item x="126"/>
        <item x="38"/>
        <item x="94"/>
        <item x="131"/>
        <item x="40"/>
        <item x="98"/>
        <item x="138"/>
        <item x="41"/>
        <item x="103"/>
        <item x="143"/>
        <item x="42"/>
        <item x="106"/>
        <item x="150"/>
        <item x="45"/>
        <item x="111"/>
        <item x="155"/>
        <item x="46"/>
        <item x="115"/>
        <item x="161"/>
        <item x="48"/>
        <item x="119"/>
        <item x="167"/>
        <item x="50"/>
        <item x="123"/>
        <item x="173"/>
        <item x="51"/>
        <item x="128"/>
        <item x="179"/>
        <item x="53"/>
        <item x="132"/>
        <item x="185"/>
        <item x="54"/>
        <item x="136"/>
        <item x="190"/>
        <item x="57"/>
        <item x="140"/>
        <item x="197"/>
        <item x="58"/>
        <item x="145"/>
        <item x="202"/>
        <item x="59"/>
        <item x="148"/>
        <item x="209"/>
        <item x="62"/>
        <item x="153"/>
        <item x="214"/>
        <item x="63"/>
        <item x="157"/>
        <item x="220"/>
        <item x="65"/>
        <item x="162"/>
        <item x="226"/>
        <item x="66"/>
        <item x="165"/>
        <item x="232"/>
        <item x="68"/>
        <item x="170"/>
        <item x="238"/>
        <item x="70"/>
        <item x="174"/>
        <item x="244"/>
        <item x="71"/>
        <item x="178"/>
        <item x="249"/>
        <item x="74"/>
        <item x="182"/>
        <item x="256"/>
        <item x="75"/>
        <item x="187"/>
        <item x="261"/>
        <item x="76"/>
        <item x="191"/>
        <item x="268"/>
        <item x="78"/>
        <item x="195"/>
        <item x="273"/>
        <item x="80"/>
        <item x="199"/>
        <item x="279"/>
        <item x="82"/>
        <item x="204"/>
        <item x="285"/>
        <item x="83"/>
        <item x="207"/>
        <item x="291"/>
        <item x="85"/>
        <item x="212"/>
        <item x="297"/>
        <item x="87"/>
        <item x="216"/>
        <item x="303"/>
        <item x="88"/>
        <item x="221"/>
        <item x="308"/>
        <item x="90"/>
        <item x="224"/>
        <item x="315"/>
        <item x="92"/>
        <item x="229"/>
        <item x="320"/>
        <item x="93"/>
        <item x="233"/>
        <item x="327"/>
        <item x="95"/>
        <item x="237"/>
        <item x="332"/>
        <item x="97"/>
        <item x="241"/>
        <item x="338"/>
        <item x="99"/>
        <item x="246"/>
        <item x="344"/>
        <item x="100"/>
        <item x="250"/>
        <item x="350"/>
        <item x="101"/>
        <item x="254"/>
        <item x="356"/>
        <item x="104"/>
        <item x="258"/>
        <item x="362"/>
        <item x="105"/>
        <item x="263"/>
        <item x="367"/>
        <item x="107"/>
        <item x="266"/>
        <item x="374"/>
        <item x="109"/>
        <item x="271"/>
        <item x="379"/>
        <item x="110"/>
        <item x="275"/>
        <item x="386"/>
        <item x="112"/>
        <item x="280"/>
        <item x="391"/>
        <item x="113"/>
        <item x="283"/>
        <item x="397"/>
        <item x="116"/>
        <item x="288"/>
        <item x="403"/>
        <item x="117"/>
        <item x="292"/>
        <item x="409"/>
        <item x="118"/>
        <item x="296"/>
        <item x="415"/>
        <item x="121"/>
        <item x="300"/>
        <item x="421"/>
        <item x="122"/>
        <item x="305"/>
        <item x="426"/>
        <item x="124"/>
        <item x="309"/>
        <item x="433"/>
        <item x="125"/>
        <item x="313"/>
        <item x="438"/>
        <item x="127"/>
        <item x="317"/>
        <item x="445"/>
        <item x="129"/>
        <item x="322"/>
        <item x="450"/>
        <item x="130"/>
        <item x="325"/>
        <item x="456"/>
        <item x="133"/>
        <item x="330"/>
        <item x="462"/>
        <item x="134"/>
        <item x="334"/>
        <item x="468"/>
        <item x="135"/>
        <item x="339"/>
        <item x="474"/>
        <item x="137"/>
        <item x="342"/>
        <item x="480"/>
        <item x="139"/>
        <item x="347"/>
        <item x="485"/>
        <item x="141"/>
        <item x="351"/>
        <item x="492"/>
        <item x="142"/>
        <item x="355"/>
        <item x="497"/>
        <item x="144"/>
        <item x="359"/>
        <item x="504"/>
        <item x="146"/>
        <item x="364"/>
        <item x="509"/>
        <item x="147"/>
        <item x="368"/>
        <item x="515"/>
        <item x="149"/>
        <item x="372"/>
        <item x="521"/>
        <item x="151"/>
        <item x="376"/>
        <item x="527"/>
        <item x="152"/>
        <item x="381"/>
        <item x="533"/>
        <item x="154"/>
        <item x="384"/>
        <item x="539"/>
        <item x="156"/>
        <item x="389"/>
        <item x="543"/>
        <item x="158"/>
        <item x="393"/>
        <item x="546"/>
        <item x="159"/>
        <item x="398"/>
        <item x="548"/>
        <item x="160"/>
        <item x="401"/>
        <item x="551"/>
        <item x="163"/>
        <item x="406"/>
        <item x="553"/>
        <item x="164"/>
        <item x="410"/>
        <item x="555"/>
        <item x="166"/>
        <item x="414"/>
        <item x="558"/>
        <item x="168"/>
        <item x="418"/>
        <item x="560"/>
        <item x="169"/>
        <item x="423"/>
        <item x="563"/>
        <item x="171"/>
        <item x="427"/>
        <item x="565"/>
        <item x="172"/>
        <item x="431"/>
        <item x="567"/>
        <item x="175"/>
        <item x="435"/>
        <item x="570"/>
        <item x="176"/>
        <item x="440"/>
        <item x="572"/>
        <item x="177"/>
        <item x="443"/>
        <item x="575"/>
        <item x="180"/>
        <item x="448"/>
        <item x="577"/>
        <item x="181"/>
        <item x="452"/>
        <item x="579"/>
        <item x="183"/>
        <item x="457"/>
        <item x="582"/>
        <item x="184"/>
        <item x="460"/>
        <item x="584"/>
        <item x="186"/>
        <item x="465"/>
        <item x="587"/>
        <item x="188"/>
        <item x="469"/>
        <item x="589"/>
        <item x="189"/>
        <item x="473"/>
        <item x="591"/>
        <item x="192"/>
        <item x="477"/>
        <item x="594"/>
        <item x="193"/>
        <item x="482"/>
        <item x="596"/>
        <item x="194"/>
        <item x="486"/>
        <item x="599"/>
        <item x="196"/>
        <item x="490"/>
        <item x="601"/>
        <item x="198"/>
        <item x="494"/>
        <item x="603"/>
        <item x="200"/>
        <item x="499"/>
        <item x="606"/>
        <item x="201"/>
        <item x="502"/>
        <item x="608"/>
        <item x="203"/>
        <item x="507"/>
        <item x="611"/>
        <item x="205"/>
        <item x="511"/>
        <item x="613"/>
        <item x="206"/>
        <item x="516"/>
        <item x="615"/>
        <item x="208"/>
        <item x="519"/>
        <item x="618"/>
        <item x="210"/>
        <item x="524"/>
        <item x="620"/>
        <item x="211"/>
        <item x="528"/>
        <item x="623"/>
        <item x="213"/>
        <item x="532"/>
        <item x="625"/>
        <item x="215"/>
        <item x="536"/>
        <item x="627"/>
        <item x="217"/>
        <item x="541"/>
        <item x="630"/>
        <item x="218"/>
        <item x="544"/>
        <item x="632"/>
        <item x="219"/>
        <item x="545"/>
        <item x="635"/>
        <item x="222"/>
        <item x="547"/>
        <item x="637"/>
        <item x="223"/>
        <item x="549"/>
        <item x="639"/>
        <item x="225"/>
        <item x="550"/>
        <item x="642"/>
        <item x="227"/>
        <item x="552"/>
        <item x="644"/>
        <item x="228"/>
        <item x="554"/>
        <item x="647"/>
        <item x="230"/>
        <item x="556"/>
        <item x="649"/>
        <item x="231"/>
        <item x="557"/>
        <item x="651"/>
        <item x="234"/>
        <item x="559"/>
        <item x="654"/>
        <item x="235"/>
        <item x="561"/>
        <item x="656"/>
        <item x="236"/>
        <item x="562"/>
        <item x="659"/>
        <item x="239"/>
        <item x="564"/>
        <item x="661"/>
        <item x="240"/>
        <item x="566"/>
        <item x="663"/>
        <item x="242"/>
        <item x="568"/>
        <item x="666"/>
        <item x="243"/>
        <item x="569"/>
        <item x="668"/>
        <item x="245"/>
        <item x="571"/>
        <item x="671"/>
        <item x="247"/>
        <item x="573"/>
        <item x="673"/>
        <item x="248"/>
        <item x="574"/>
        <item x="675"/>
        <item x="251"/>
        <item x="576"/>
        <item x="678"/>
        <item x="252"/>
        <item x="578"/>
        <item x="680"/>
        <item x="253"/>
        <item x="580"/>
        <item x="683"/>
        <item x="255"/>
        <item x="581"/>
        <item x="685"/>
        <item x="257"/>
        <item x="583"/>
        <item x="687"/>
        <item x="259"/>
        <item x="585"/>
        <item x="690"/>
        <item x="260"/>
        <item x="586"/>
        <item x="692"/>
        <item x="262"/>
        <item x="588"/>
        <item x="695"/>
        <item x="264"/>
        <item x="590"/>
        <item x="697"/>
        <item x="265"/>
        <item x="592"/>
        <item x="699"/>
        <item x="267"/>
        <item x="593"/>
        <item x="702"/>
        <item x="269"/>
        <item x="595"/>
        <item x="704"/>
        <item x="270"/>
        <item x="597"/>
        <item x="707"/>
        <item x="272"/>
        <item x="598"/>
        <item x="709"/>
        <item x="274"/>
        <item x="600"/>
        <item x="711"/>
        <item x="276"/>
        <item x="602"/>
        <item x="714"/>
        <item x="277"/>
        <item x="604"/>
        <item x="716"/>
        <item x="278"/>
        <item x="605"/>
        <item x="719"/>
        <item x="281"/>
        <item x="607"/>
        <item x="721"/>
        <item x="282"/>
        <item x="609"/>
        <item x="723"/>
        <item x="284"/>
        <item x="610"/>
        <item x="726"/>
        <item x="286"/>
        <item x="612"/>
        <item x="728"/>
        <item x="287"/>
        <item x="614"/>
        <item x="731"/>
        <item x="289"/>
        <item x="616"/>
        <item x="733"/>
        <item x="290"/>
        <item x="617"/>
        <item x="735"/>
        <item x="293"/>
        <item x="619"/>
        <item x="738"/>
        <item x="294"/>
        <item x="621"/>
        <item x="740"/>
        <item x="295"/>
        <item x="622"/>
        <item x="743"/>
        <item x="298"/>
        <item x="624"/>
        <item x="745"/>
        <item x="299"/>
        <item x="626"/>
        <item x="747"/>
        <item x="301"/>
        <item x="628"/>
        <item x="750"/>
        <item x="302"/>
        <item x="629"/>
        <item x="752"/>
        <item x="304"/>
        <item x="631"/>
        <item x="755"/>
        <item x="306"/>
        <item x="633"/>
        <item x="757"/>
        <item x="307"/>
        <item x="634"/>
        <item x="759"/>
        <item x="310"/>
        <item x="636"/>
        <item x="762"/>
        <item x="311"/>
        <item x="638"/>
        <item x="764"/>
        <item x="312"/>
        <item x="640"/>
        <item x="767"/>
        <item x="314"/>
        <item x="641"/>
        <item x="769"/>
        <item x="316"/>
        <item x="643"/>
        <item x="771"/>
        <item x="318"/>
        <item x="645"/>
        <item x="774"/>
        <item x="319"/>
        <item x="646"/>
        <item x="776"/>
        <item x="321"/>
        <item x="648"/>
        <item x="779"/>
        <item x="323"/>
        <item x="650"/>
        <item x="781"/>
        <item x="324"/>
        <item x="652"/>
        <item x="783"/>
        <item x="326"/>
        <item x="653"/>
        <item x="786"/>
        <item x="328"/>
        <item x="655"/>
        <item x="788"/>
        <item x="329"/>
        <item x="657"/>
        <item x="791"/>
        <item x="331"/>
        <item x="658"/>
        <item x="793"/>
        <item x="333"/>
        <item x="660"/>
        <item x="795"/>
        <item x="335"/>
        <item x="662"/>
        <item x="798"/>
        <item x="336"/>
        <item x="664"/>
        <item x="800"/>
        <item x="337"/>
        <item x="665"/>
        <item x="803"/>
        <item x="340"/>
        <item x="667"/>
        <item x="805"/>
        <item x="341"/>
        <item x="669"/>
        <item x="807"/>
        <item x="343"/>
        <item x="670"/>
        <item x="810"/>
        <item x="345"/>
        <item x="672"/>
        <item x="812"/>
        <item x="346"/>
        <item x="674"/>
        <item x="815"/>
        <item x="348"/>
        <item x="676"/>
        <item x="817"/>
        <item x="349"/>
        <item x="677"/>
        <item x="819"/>
        <item x="352"/>
        <item x="679"/>
        <item x="822"/>
        <item x="353"/>
        <item x="681"/>
        <item x="824"/>
        <item x="354"/>
        <item x="682"/>
        <item x="827"/>
        <item x="357"/>
        <item x="684"/>
        <item x="829"/>
        <item x="358"/>
        <item x="686"/>
        <item x="831"/>
        <item x="360"/>
        <item x="688"/>
        <item x="834"/>
        <item x="361"/>
        <item x="689"/>
        <item x="836"/>
        <item x="363"/>
        <item x="691"/>
        <item x="839"/>
        <item x="365"/>
        <item x="693"/>
        <item x="841"/>
        <item x="366"/>
        <item x="694"/>
        <item x="843"/>
        <item x="369"/>
        <item x="696"/>
        <item x="846"/>
        <item x="370"/>
        <item x="698"/>
        <item x="848"/>
        <item x="371"/>
        <item x="700"/>
        <item x="851"/>
        <item x="373"/>
        <item x="701"/>
        <item x="853"/>
        <item x="375"/>
        <item x="703"/>
        <item x="855"/>
        <item x="377"/>
        <item x="705"/>
        <item x="858"/>
        <item x="378"/>
        <item x="706"/>
        <item x="860"/>
        <item x="380"/>
        <item x="708"/>
        <item x="863"/>
        <item x="382"/>
        <item x="710"/>
        <item x="865"/>
        <item x="383"/>
        <item x="712"/>
        <item x="867"/>
        <item x="385"/>
        <item x="713"/>
        <item x="870"/>
        <item x="387"/>
        <item x="715"/>
        <item x="872"/>
        <item x="388"/>
        <item x="717"/>
        <item x="874"/>
        <item x="390"/>
        <item x="718"/>
        <item x="875"/>
        <item x="392"/>
        <item x="720"/>
        <item x="876"/>
        <item x="394"/>
        <item x="722"/>
        <item x="877"/>
        <item x="395"/>
        <item x="724"/>
        <item x="878"/>
        <item x="396"/>
        <item x="725"/>
        <item x="879"/>
        <item x="399"/>
        <item x="727"/>
        <item x="880"/>
        <item x="400"/>
        <item x="729"/>
        <item x="881"/>
        <item x="402"/>
        <item x="730"/>
        <item x="882"/>
        <item x="404"/>
        <item x="732"/>
        <item x="883"/>
        <item x="405"/>
        <item x="734"/>
        <item x="884"/>
        <item x="407"/>
        <item x="736"/>
        <item x="885"/>
        <item x="408"/>
        <item x="737"/>
        <item x="886"/>
        <item x="411"/>
        <item x="739"/>
        <item x="887"/>
        <item x="412"/>
        <item x="741"/>
        <item x="888"/>
        <item x="413"/>
        <item x="742"/>
        <item x="889"/>
        <item x="416"/>
        <item x="744"/>
        <item x="890"/>
        <item x="417"/>
        <item x="746"/>
        <item x="891"/>
        <item x="419"/>
        <item x="748"/>
        <item x="892"/>
        <item x="420"/>
        <item x="749"/>
        <item x="893"/>
        <item x="422"/>
        <item x="751"/>
        <item x="894"/>
        <item x="424"/>
        <item x="753"/>
        <item x="895"/>
        <item x="425"/>
        <item x="754"/>
        <item x="896"/>
        <item x="428"/>
        <item x="756"/>
        <item x="897"/>
        <item x="429"/>
        <item x="758"/>
        <item x="898"/>
        <item x="430"/>
        <item x="760"/>
        <item x="899"/>
        <item x="432"/>
        <item x="761"/>
        <item x="900"/>
        <item x="434"/>
        <item x="763"/>
        <item x="901"/>
        <item x="436"/>
        <item x="765"/>
        <item x="902"/>
        <item x="437"/>
        <item x="766"/>
        <item x="903"/>
        <item x="439"/>
        <item x="768"/>
        <item x="904"/>
        <item x="441"/>
        <item x="770"/>
        <item x="905"/>
        <item x="442"/>
        <item x="772"/>
        <item x="906"/>
        <item x="444"/>
        <item x="773"/>
        <item x="907"/>
        <item x="446"/>
        <item x="775"/>
        <item x="908"/>
        <item x="447"/>
        <item x="777"/>
        <item x="909"/>
        <item x="449"/>
        <item x="778"/>
        <item x="910"/>
        <item x="451"/>
        <item x="780"/>
        <item x="911"/>
        <item x="453"/>
        <item x="782"/>
        <item x="912"/>
        <item x="454"/>
        <item x="784"/>
        <item x="913"/>
        <item x="455"/>
        <item x="785"/>
        <item x="914"/>
        <item x="458"/>
        <item x="787"/>
        <item x="915"/>
        <item x="459"/>
        <item x="789"/>
        <item x="916"/>
        <item x="461"/>
        <item x="790"/>
        <item x="917"/>
        <item x="463"/>
        <item x="792"/>
        <item x="918"/>
        <item x="464"/>
        <item x="794"/>
        <item x="919"/>
        <item x="466"/>
        <item x="796"/>
        <item x="920"/>
        <item x="467"/>
        <item x="797"/>
        <item x="921"/>
        <item x="470"/>
        <item x="799"/>
        <item x="922"/>
        <item x="471"/>
        <item x="801"/>
        <item x="923"/>
        <item x="472"/>
        <item x="802"/>
        <item x="924"/>
        <item x="475"/>
        <item x="804"/>
        <item x="925"/>
        <item x="476"/>
        <item x="806"/>
        <item x="926"/>
        <item x="478"/>
        <item x="808"/>
        <item x="927"/>
        <item x="479"/>
        <item x="809"/>
        <item x="928"/>
        <item x="481"/>
        <item x="811"/>
        <item x="929"/>
        <item x="483"/>
        <item x="813"/>
        <item x="930"/>
        <item x="484"/>
        <item x="814"/>
        <item x="931"/>
        <item x="487"/>
        <item x="816"/>
        <item x="932"/>
        <item x="488"/>
        <item x="818"/>
        <item x="933"/>
        <item x="489"/>
        <item x="820"/>
        <item x="934"/>
        <item x="491"/>
        <item x="821"/>
        <item x="935"/>
        <item x="493"/>
        <item x="823"/>
        <item x="936"/>
        <item x="495"/>
        <item x="825"/>
        <item x="937"/>
        <item x="496"/>
        <item x="826"/>
        <item x="938"/>
        <item x="498"/>
        <item x="828"/>
        <item x="939"/>
        <item x="500"/>
        <item x="830"/>
        <item x="940"/>
        <item x="501"/>
        <item x="832"/>
        <item x="941"/>
        <item x="503"/>
        <item x="833"/>
        <item x="942"/>
        <item x="505"/>
        <item x="835"/>
        <item x="943"/>
        <item x="506"/>
        <item x="837"/>
        <item x="944"/>
        <item x="508"/>
        <item x="838"/>
        <item x="945"/>
        <item x="510"/>
        <item x="840"/>
        <item x="946"/>
        <item x="512"/>
        <item x="842"/>
        <item x="947"/>
        <item x="513"/>
        <item x="844"/>
        <item x="948"/>
        <item x="514"/>
        <item x="845"/>
        <item x="949"/>
        <item x="517"/>
        <item x="847"/>
        <item x="950"/>
        <item x="518"/>
        <item x="849"/>
        <item x="951"/>
        <item x="520"/>
        <item x="850"/>
        <item x="952"/>
        <item x="522"/>
        <item x="852"/>
        <item x="953"/>
        <item x="523"/>
        <item x="854"/>
        <item x="954"/>
        <item x="525"/>
        <item x="856"/>
        <item x="955"/>
        <item x="526"/>
        <item x="857"/>
        <item x="956"/>
        <item x="529"/>
        <item x="859"/>
        <item x="957"/>
        <item x="530"/>
        <item x="861"/>
        <item x="958"/>
        <item x="531"/>
        <item x="862"/>
        <item x="959"/>
        <item x="534"/>
        <item x="864"/>
        <item x="960"/>
        <item x="535"/>
        <item x="866"/>
        <item x="961"/>
        <item x="537"/>
        <item x="868"/>
        <item x="962"/>
        <item x="538"/>
        <item x="869"/>
        <item x="963"/>
        <item x="540"/>
        <item x="871"/>
        <item x="964"/>
        <item x="542"/>
        <item x="873"/>
        <item x="965"/>
      </items>
    </pivotField>
    <pivotField showAll="0" defaultSubtotal="0">
      <items count="3">
        <item x="0"/>
        <item x="1"/>
        <item x="2"/>
      </items>
    </pivotField>
    <pivotField showAll="0" defaultSubtotal="0">
      <items count="2">
        <item x="0"/>
        <item x="1"/>
      </items>
    </pivotField>
    <pivotField showAll="0" defaultSubtotal="0">
      <items count="60">
        <item x="32"/>
        <item x="54"/>
        <item x="33"/>
        <item x="55"/>
        <item x="13"/>
        <item x="34"/>
        <item x="14"/>
        <item x="35"/>
        <item x="15"/>
        <item x="36"/>
        <item x="56"/>
        <item x="16"/>
        <item x="59"/>
        <item x="17"/>
        <item x="37"/>
        <item x="38"/>
        <item x="39"/>
        <item x="18"/>
        <item x="40"/>
        <item x="19"/>
        <item x="41"/>
        <item x="20"/>
        <item x="0"/>
        <item x="21"/>
        <item x="1"/>
        <item x="42"/>
        <item x="2"/>
        <item x="43"/>
        <item x="3"/>
        <item x="22"/>
        <item x="44"/>
        <item x="23"/>
        <item x="45"/>
        <item x="24"/>
        <item x="46"/>
        <item x="4"/>
        <item x="25"/>
        <item x="5"/>
        <item x="26"/>
        <item x="6"/>
        <item x="57"/>
        <item x="7"/>
        <item x="47"/>
        <item x="8"/>
        <item x="27"/>
        <item x="48"/>
        <item x="28"/>
        <item x="49"/>
        <item x="29"/>
        <item x="50"/>
        <item x="9"/>
        <item x="30"/>
        <item x="58"/>
        <item x="10"/>
        <item x="31"/>
        <item x="11"/>
        <item x="51"/>
        <item x="52"/>
        <item x="12"/>
        <item x="53"/>
      </items>
    </pivotField>
    <pivotField numFmtId="20" showAll="0" defaultSubtotal="0">
      <items count="1">
        <item x="0"/>
      </items>
    </pivotField>
    <pivotField axis="axisRow" dataField="1" showAll="0" defaultSubtotal="0">
      <items count="4">
        <item x="2"/>
        <item x="0"/>
        <item x="3"/>
        <item x="1"/>
      </items>
    </pivotField>
    <pivotField showAll="0" defaultSubtotal="0">
      <items count="9">
        <item x="0"/>
        <item x="1"/>
        <item x="4"/>
        <item x="2"/>
        <item x="5"/>
        <item x="6"/>
        <item x="7"/>
        <item x="8"/>
        <item x="3"/>
      </items>
    </pivotField>
    <pivotField showAll="0" defaultSubtotal="0">
      <items count="2">
        <item x="0"/>
        <item x="1"/>
      </items>
    </pivotField>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items count="1">
        <item x="0"/>
      </items>
    </pivotField>
    <pivotField showAll="0" defaultSubtotal="0">
      <items count="966">
        <item x="0"/>
        <item x="1"/>
        <item x="2"/>
        <item x="3"/>
        <item x="5"/>
        <item x="8"/>
        <item x="4"/>
        <item x="10"/>
        <item x="13"/>
        <item x="6"/>
        <item x="14"/>
        <item x="20"/>
        <item x="7"/>
        <item x="18"/>
        <item x="25"/>
        <item x="9"/>
        <item x="22"/>
        <item x="32"/>
        <item x="11"/>
        <item x="27"/>
        <item x="37"/>
        <item x="12"/>
        <item x="30"/>
        <item x="43"/>
        <item x="15"/>
        <item x="35"/>
        <item x="49"/>
        <item x="16"/>
        <item x="39"/>
        <item x="55"/>
        <item x="17"/>
        <item x="44"/>
        <item x="61"/>
        <item x="19"/>
        <item x="47"/>
        <item x="67"/>
        <item x="21"/>
        <item x="52"/>
        <item x="72"/>
        <item x="23"/>
        <item x="56"/>
        <item x="79"/>
        <item x="24"/>
        <item x="60"/>
        <item x="84"/>
        <item x="26"/>
        <item x="64"/>
        <item x="91"/>
        <item x="28"/>
        <item x="69"/>
        <item x="96"/>
        <item x="29"/>
        <item x="73"/>
        <item x="102"/>
        <item x="31"/>
        <item x="77"/>
        <item x="108"/>
        <item x="33"/>
        <item x="81"/>
        <item x="114"/>
        <item x="34"/>
        <item x="86"/>
        <item x="120"/>
        <item x="36"/>
        <item x="89"/>
        <item x="126"/>
        <item x="38"/>
        <item x="94"/>
        <item x="131"/>
        <item x="40"/>
        <item x="98"/>
        <item x="138"/>
        <item x="41"/>
        <item x="103"/>
        <item x="143"/>
        <item x="42"/>
        <item x="106"/>
        <item x="150"/>
        <item x="45"/>
        <item x="111"/>
        <item x="155"/>
        <item x="46"/>
        <item x="115"/>
        <item x="161"/>
        <item x="48"/>
        <item x="119"/>
        <item x="167"/>
        <item x="50"/>
        <item x="123"/>
        <item x="173"/>
        <item x="51"/>
        <item x="128"/>
        <item x="179"/>
        <item x="53"/>
        <item x="132"/>
        <item x="185"/>
        <item x="54"/>
        <item x="136"/>
        <item x="190"/>
        <item x="57"/>
        <item x="140"/>
        <item x="197"/>
        <item x="58"/>
        <item x="145"/>
        <item x="202"/>
        <item x="59"/>
        <item x="148"/>
        <item x="209"/>
        <item x="62"/>
        <item x="153"/>
        <item x="214"/>
        <item x="63"/>
        <item x="157"/>
        <item x="220"/>
        <item x="65"/>
        <item x="162"/>
        <item x="226"/>
        <item x="66"/>
        <item x="165"/>
        <item x="232"/>
        <item x="68"/>
        <item x="170"/>
        <item x="238"/>
        <item x="70"/>
        <item x="174"/>
        <item x="244"/>
        <item x="71"/>
        <item x="178"/>
        <item x="249"/>
        <item x="74"/>
        <item x="182"/>
        <item x="256"/>
        <item x="75"/>
        <item x="187"/>
        <item x="261"/>
        <item x="76"/>
        <item x="191"/>
        <item x="268"/>
        <item x="78"/>
        <item x="195"/>
        <item x="273"/>
        <item x="80"/>
        <item x="199"/>
        <item x="279"/>
        <item x="82"/>
        <item x="204"/>
        <item x="285"/>
        <item x="83"/>
        <item x="207"/>
        <item x="291"/>
        <item x="85"/>
        <item x="212"/>
        <item x="297"/>
        <item x="87"/>
        <item x="216"/>
        <item x="303"/>
        <item x="88"/>
        <item x="221"/>
        <item x="308"/>
        <item x="90"/>
        <item x="224"/>
        <item x="315"/>
        <item x="92"/>
        <item x="229"/>
        <item x="320"/>
        <item x="93"/>
        <item x="233"/>
        <item x="327"/>
        <item x="95"/>
        <item x="237"/>
        <item x="332"/>
        <item x="97"/>
        <item x="241"/>
        <item x="338"/>
        <item x="99"/>
        <item x="246"/>
        <item x="344"/>
        <item x="100"/>
        <item x="250"/>
        <item x="350"/>
        <item x="101"/>
        <item x="254"/>
        <item x="356"/>
        <item x="104"/>
        <item x="258"/>
        <item x="362"/>
        <item x="105"/>
        <item x="263"/>
        <item x="367"/>
        <item x="107"/>
        <item x="266"/>
        <item x="374"/>
        <item x="109"/>
        <item x="271"/>
        <item x="379"/>
        <item x="110"/>
        <item x="275"/>
        <item x="386"/>
        <item x="112"/>
        <item x="280"/>
        <item x="391"/>
        <item x="113"/>
        <item x="283"/>
        <item x="397"/>
        <item x="116"/>
        <item x="288"/>
        <item x="403"/>
        <item x="117"/>
        <item x="292"/>
        <item x="409"/>
        <item x="118"/>
        <item x="296"/>
        <item x="415"/>
        <item x="121"/>
        <item x="300"/>
        <item x="421"/>
        <item x="122"/>
        <item x="305"/>
        <item x="426"/>
        <item x="124"/>
        <item x="309"/>
        <item x="433"/>
        <item x="125"/>
        <item x="313"/>
        <item x="438"/>
        <item x="127"/>
        <item x="317"/>
        <item x="445"/>
        <item x="129"/>
        <item x="322"/>
        <item x="450"/>
        <item x="130"/>
        <item x="325"/>
        <item x="456"/>
        <item x="133"/>
        <item x="330"/>
        <item x="462"/>
        <item x="134"/>
        <item x="334"/>
        <item x="468"/>
        <item x="135"/>
        <item x="339"/>
        <item x="474"/>
        <item x="137"/>
        <item x="342"/>
        <item x="480"/>
        <item x="139"/>
        <item x="347"/>
        <item x="485"/>
        <item x="141"/>
        <item x="351"/>
        <item x="492"/>
        <item x="142"/>
        <item x="355"/>
        <item x="497"/>
        <item x="144"/>
        <item x="359"/>
        <item x="504"/>
        <item x="146"/>
        <item x="364"/>
        <item x="509"/>
        <item x="147"/>
        <item x="368"/>
        <item x="515"/>
        <item x="149"/>
        <item x="372"/>
        <item x="521"/>
        <item x="151"/>
        <item x="376"/>
        <item x="527"/>
        <item x="152"/>
        <item x="381"/>
        <item x="533"/>
        <item x="154"/>
        <item x="384"/>
        <item x="539"/>
        <item x="156"/>
        <item x="389"/>
        <item x="543"/>
        <item x="158"/>
        <item x="393"/>
        <item x="546"/>
        <item x="159"/>
        <item x="398"/>
        <item x="548"/>
        <item x="160"/>
        <item x="401"/>
        <item x="551"/>
        <item x="163"/>
        <item x="406"/>
        <item x="553"/>
        <item x="164"/>
        <item x="410"/>
        <item x="555"/>
        <item x="166"/>
        <item x="414"/>
        <item x="558"/>
        <item x="168"/>
        <item x="418"/>
        <item x="560"/>
        <item x="169"/>
        <item x="423"/>
        <item x="563"/>
        <item x="171"/>
        <item x="427"/>
        <item x="565"/>
        <item x="172"/>
        <item x="431"/>
        <item x="567"/>
        <item x="175"/>
        <item x="435"/>
        <item x="570"/>
        <item x="176"/>
        <item x="440"/>
        <item x="572"/>
        <item x="177"/>
        <item x="443"/>
        <item x="575"/>
        <item x="180"/>
        <item x="448"/>
        <item x="577"/>
        <item x="181"/>
        <item x="452"/>
        <item x="579"/>
        <item x="183"/>
        <item x="457"/>
        <item x="582"/>
        <item x="184"/>
        <item x="460"/>
        <item x="584"/>
        <item x="186"/>
        <item x="465"/>
        <item x="587"/>
        <item x="188"/>
        <item x="469"/>
        <item x="589"/>
        <item x="189"/>
        <item x="473"/>
        <item x="591"/>
        <item x="192"/>
        <item x="477"/>
        <item x="594"/>
        <item x="193"/>
        <item x="482"/>
        <item x="596"/>
        <item x="194"/>
        <item x="486"/>
        <item x="599"/>
        <item x="196"/>
        <item x="490"/>
        <item x="601"/>
        <item x="198"/>
        <item x="494"/>
        <item x="603"/>
        <item x="200"/>
        <item x="499"/>
        <item x="606"/>
        <item x="201"/>
        <item x="502"/>
        <item x="608"/>
        <item x="203"/>
        <item x="507"/>
        <item x="611"/>
        <item x="205"/>
        <item x="511"/>
        <item x="613"/>
        <item x="206"/>
        <item x="516"/>
        <item x="615"/>
        <item x="208"/>
        <item x="519"/>
        <item x="618"/>
        <item x="210"/>
        <item x="524"/>
        <item x="620"/>
        <item x="211"/>
        <item x="528"/>
        <item x="623"/>
        <item x="213"/>
        <item x="532"/>
        <item x="625"/>
        <item x="215"/>
        <item x="536"/>
        <item x="627"/>
        <item x="217"/>
        <item x="541"/>
        <item x="630"/>
        <item x="218"/>
        <item x="544"/>
        <item x="632"/>
        <item x="219"/>
        <item x="545"/>
        <item x="635"/>
        <item x="222"/>
        <item x="547"/>
        <item x="637"/>
        <item x="223"/>
        <item x="549"/>
        <item x="639"/>
        <item x="225"/>
        <item x="550"/>
        <item x="642"/>
        <item x="227"/>
        <item x="552"/>
        <item x="644"/>
        <item x="228"/>
        <item x="554"/>
        <item x="647"/>
        <item x="230"/>
        <item x="556"/>
        <item x="649"/>
        <item x="231"/>
        <item x="557"/>
        <item x="651"/>
        <item x="234"/>
        <item x="559"/>
        <item x="654"/>
        <item x="235"/>
        <item x="561"/>
        <item x="656"/>
        <item x="236"/>
        <item x="562"/>
        <item x="659"/>
        <item x="239"/>
        <item x="564"/>
        <item x="661"/>
        <item x="240"/>
        <item x="566"/>
        <item x="663"/>
        <item x="242"/>
        <item x="568"/>
        <item x="666"/>
        <item x="243"/>
        <item x="569"/>
        <item x="668"/>
        <item x="245"/>
        <item x="571"/>
        <item x="671"/>
        <item x="247"/>
        <item x="573"/>
        <item x="673"/>
        <item x="248"/>
        <item x="574"/>
        <item x="675"/>
        <item x="251"/>
        <item x="576"/>
        <item x="678"/>
        <item x="252"/>
        <item x="578"/>
        <item x="680"/>
        <item x="253"/>
        <item x="580"/>
        <item x="683"/>
        <item x="255"/>
        <item x="581"/>
        <item x="685"/>
        <item x="257"/>
        <item x="583"/>
        <item x="687"/>
        <item x="259"/>
        <item x="585"/>
        <item x="690"/>
        <item x="260"/>
        <item x="586"/>
        <item x="692"/>
        <item x="262"/>
        <item x="588"/>
        <item x="695"/>
        <item x="264"/>
        <item x="590"/>
        <item x="697"/>
        <item x="265"/>
        <item x="592"/>
        <item x="699"/>
        <item x="267"/>
        <item x="593"/>
        <item x="702"/>
        <item x="269"/>
        <item x="595"/>
        <item x="704"/>
        <item x="270"/>
        <item x="597"/>
        <item x="707"/>
        <item x="272"/>
        <item x="598"/>
        <item x="709"/>
        <item x="274"/>
        <item x="600"/>
        <item x="711"/>
        <item x="276"/>
        <item x="602"/>
        <item x="714"/>
        <item x="277"/>
        <item x="604"/>
        <item x="716"/>
        <item x="278"/>
        <item x="605"/>
        <item x="719"/>
        <item x="281"/>
        <item x="607"/>
        <item x="721"/>
        <item x="282"/>
        <item x="609"/>
        <item x="723"/>
        <item x="284"/>
        <item x="610"/>
        <item x="726"/>
        <item x="286"/>
        <item x="612"/>
        <item x="728"/>
        <item x="287"/>
        <item x="614"/>
        <item x="731"/>
        <item x="289"/>
        <item x="616"/>
        <item x="733"/>
        <item x="290"/>
        <item x="617"/>
        <item x="735"/>
        <item x="293"/>
        <item x="619"/>
        <item x="738"/>
        <item x="294"/>
        <item x="621"/>
        <item x="740"/>
        <item x="295"/>
        <item x="622"/>
        <item x="743"/>
        <item x="298"/>
        <item x="624"/>
        <item x="745"/>
        <item x="299"/>
        <item x="626"/>
        <item x="747"/>
        <item x="301"/>
        <item x="628"/>
        <item x="750"/>
        <item x="302"/>
        <item x="629"/>
        <item x="752"/>
        <item x="304"/>
        <item x="631"/>
        <item x="755"/>
        <item x="306"/>
        <item x="633"/>
        <item x="757"/>
        <item x="307"/>
        <item x="634"/>
        <item x="759"/>
        <item x="310"/>
        <item x="636"/>
        <item x="762"/>
        <item x="311"/>
        <item x="638"/>
        <item x="764"/>
        <item x="312"/>
        <item x="640"/>
        <item x="767"/>
        <item x="314"/>
        <item x="641"/>
        <item x="769"/>
        <item x="316"/>
        <item x="643"/>
        <item x="771"/>
        <item x="318"/>
        <item x="645"/>
        <item x="774"/>
        <item x="319"/>
        <item x="646"/>
        <item x="776"/>
        <item x="321"/>
        <item x="648"/>
        <item x="779"/>
        <item x="323"/>
        <item x="650"/>
        <item x="781"/>
        <item x="324"/>
        <item x="652"/>
        <item x="783"/>
        <item x="326"/>
        <item x="653"/>
        <item x="786"/>
        <item x="328"/>
        <item x="655"/>
        <item x="788"/>
        <item x="329"/>
        <item x="657"/>
        <item x="791"/>
        <item x="331"/>
        <item x="658"/>
        <item x="793"/>
        <item x="333"/>
        <item x="660"/>
        <item x="795"/>
        <item x="335"/>
        <item x="662"/>
        <item x="798"/>
        <item x="336"/>
        <item x="664"/>
        <item x="800"/>
        <item x="337"/>
        <item x="665"/>
        <item x="803"/>
        <item x="340"/>
        <item x="667"/>
        <item x="805"/>
        <item x="341"/>
        <item x="669"/>
        <item x="807"/>
        <item x="343"/>
        <item x="670"/>
        <item x="810"/>
        <item x="345"/>
        <item x="672"/>
        <item x="812"/>
        <item x="346"/>
        <item x="674"/>
        <item x="815"/>
        <item x="348"/>
        <item x="676"/>
        <item x="817"/>
        <item x="349"/>
        <item x="677"/>
        <item x="819"/>
        <item x="352"/>
        <item x="679"/>
        <item x="822"/>
        <item x="353"/>
        <item x="681"/>
        <item x="824"/>
        <item x="354"/>
        <item x="682"/>
        <item x="827"/>
        <item x="357"/>
        <item x="684"/>
        <item x="829"/>
        <item x="358"/>
        <item x="686"/>
        <item x="831"/>
        <item x="360"/>
        <item x="688"/>
        <item x="834"/>
        <item x="361"/>
        <item x="689"/>
        <item x="836"/>
        <item x="363"/>
        <item x="691"/>
        <item x="839"/>
        <item x="365"/>
        <item x="693"/>
        <item x="841"/>
        <item x="366"/>
        <item x="694"/>
        <item x="843"/>
        <item x="369"/>
        <item x="696"/>
        <item x="846"/>
        <item x="370"/>
        <item x="698"/>
        <item x="848"/>
        <item x="371"/>
        <item x="700"/>
        <item x="851"/>
        <item x="373"/>
        <item x="701"/>
        <item x="853"/>
        <item x="375"/>
        <item x="703"/>
        <item x="855"/>
        <item x="377"/>
        <item x="705"/>
        <item x="858"/>
        <item x="378"/>
        <item x="706"/>
        <item x="860"/>
        <item x="380"/>
        <item x="708"/>
        <item x="863"/>
        <item x="382"/>
        <item x="710"/>
        <item x="865"/>
        <item x="383"/>
        <item x="712"/>
        <item x="867"/>
        <item x="385"/>
        <item x="713"/>
        <item x="870"/>
        <item x="387"/>
        <item x="715"/>
        <item x="872"/>
        <item x="388"/>
        <item x="717"/>
        <item x="874"/>
        <item x="390"/>
        <item x="718"/>
        <item x="875"/>
        <item x="392"/>
        <item x="720"/>
        <item x="876"/>
        <item x="394"/>
        <item x="722"/>
        <item x="877"/>
        <item x="395"/>
        <item x="724"/>
        <item x="878"/>
        <item x="396"/>
        <item x="725"/>
        <item x="879"/>
        <item x="399"/>
        <item x="727"/>
        <item x="880"/>
        <item x="400"/>
        <item x="729"/>
        <item x="881"/>
        <item x="402"/>
        <item x="730"/>
        <item x="882"/>
        <item x="404"/>
        <item x="732"/>
        <item x="883"/>
        <item x="405"/>
        <item x="734"/>
        <item x="884"/>
        <item x="407"/>
        <item x="736"/>
        <item x="885"/>
        <item x="408"/>
        <item x="737"/>
        <item x="886"/>
        <item x="411"/>
        <item x="739"/>
        <item x="887"/>
        <item x="412"/>
        <item x="741"/>
        <item x="888"/>
        <item x="413"/>
        <item x="742"/>
        <item x="889"/>
        <item x="416"/>
        <item x="744"/>
        <item x="890"/>
        <item x="417"/>
        <item x="746"/>
        <item x="891"/>
        <item x="419"/>
        <item x="748"/>
        <item x="892"/>
        <item x="420"/>
        <item x="749"/>
        <item x="893"/>
        <item x="422"/>
        <item x="751"/>
        <item x="894"/>
        <item x="424"/>
        <item x="753"/>
        <item x="895"/>
        <item x="425"/>
        <item x="754"/>
        <item x="896"/>
        <item x="428"/>
        <item x="756"/>
        <item x="897"/>
        <item x="429"/>
        <item x="758"/>
        <item x="898"/>
        <item x="430"/>
        <item x="760"/>
        <item x="899"/>
        <item x="432"/>
        <item x="761"/>
        <item x="900"/>
        <item x="434"/>
        <item x="763"/>
        <item x="901"/>
        <item x="436"/>
        <item x="765"/>
        <item x="902"/>
        <item x="437"/>
        <item x="766"/>
        <item x="903"/>
        <item x="439"/>
        <item x="768"/>
        <item x="904"/>
        <item x="441"/>
        <item x="770"/>
        <item x="905"/>
        <item x="442"/>
        <item x="772"/>
        <item x="906"/>
        <item x="444"/>
        <item x="773"/>
        <item x="907"/>
        <item x="446"/>
        <item x="775"/>
        <item x="908"/>
        <item x="447"/>
        <item x="777"/>
        <item x="909"/>
        <item x="449"/>
        <item x="778"/>
        <item x="910"/>
        <item x="451"/>
        <item x="780"/>
        <item x="911"/>
        <item x="453"/>
        <item x="782"/>
        <item x="912"/>
        <item x="454"/>
        <item x="784"/>
        <item x="913"/>
        <item x="455"/>
        <item x="785"/>
        <item x="914"/>
        <item x="458"/>
        <item x="787"/>
        <item x="915"/>
        <item x="459"/>
        <item x="789"/>
        <item x="916"/>
        <item x="461"/>
        <item x="790"/>
        <item x="917"/>
        <item x="463"/>
        <item x="792"/>
        <item x="918"/>
        <item x="464"/>
        <item x="794"/>
        <item x="919"/>
        <item x="466"/>
        <item x="796"/>
        <item x="920"/>
        <item x="467"/>
        <item x="797"/>
        <item x="921"/>
        <item x="470"/>
        <item x="799"/>
        <item x="922"/>
        <item x="471"/>
        <item x="801"/>
        <item x="923"/>
        <item x="472"/>
        <item x="802"/>
        <item x="924"/>
        <item x="475"/>
        <item x="804"/>
        <item x="925"/>
        <item x="476"/>
        <item x="806"/>
        <item x="926"/>
        <item x="478"/>
        <item x="808"/>
        <item x="927"/>
        <item x="479"/>
        <item x="809"/>
        <item x="928"/>
        <item x="481"/>
        <item x="811"/>
        <item x="929"/>
        <item x="483"/>
        <item x="813"/>
        <item x="930"/>
        <item x="484"/>
        <item x="814"/>
        <item x="931"/>
        <item x="487"/>
        <item x="816"/>
        <item x="932"/>
        <item x="488"/>
        <item x="818"/>
        <item x="933"/>
        <item x="489"/>
        <item x="820"/>
        <item x="934"/>
        <item x="491"/>
        <item x="821"/>
        <item x="935"/>
        <item x="493"/>
        <item x="823"/>
        <item x="936"/>
        <item x="495"/>
        <item x="825"/>
        <item x="937"/>
        <item x="496"/>
        <item x="826"/>
        <item x="938"/>
        <item x="498"/>
        <item x="828"/>
        <item x="939"/>
        <item x="500"/>
        <item x="830"/>
        <item x="940"/>
        <item x="501"/>
        <item x="832"/>
        <item x="941"/>
        <item x="503"/>
        <item x="833"/>
        <item x="942"/>
        <item x="505"/>
        <item x="835"/>
        <item x="943"/>
        <item x="506"/>
        <item x="837"/>
        <item x="944"/>
        <item x="508"/>
        <item x="838"/>
        <item x="945"/>
        <item x="510"/>
        <item x="840"/>
        <item x="946"/>
        <item x="512"/>
        <item x="842"/>
        <item x="947"/>
        <item x="513"/>
        <item x="844"/>
        <item x="948"/>
        <item x="514"/>
        <item x="845"/>
        <item x="949"/>
        <item x="517"/>
        <item x="847"/>
        <item x="950"/>
        <item x="518"/>
        <item x="849"/>
        <item x="951"/>
        <item x="520"/>
        <item x="850"/>
        <item x="952"/>
        <item x="522"/>
        <item x="852"/>
        <item x="953"/>
        <item x="523"/>
        <item x="854"/>
        <item x="954"/>
        <item x="525"/>
        <item x="856"/>
        <item x="955"/>
        <item x="526"/>
        <item x="857"/>
        <item x="956"/>
        <item x="529"/>
        <item x="859"/>
        <item x="957"/>
        <item x="530"/>
        <item x="861"/>
        <item x="958"/>
        <item x="531"/>
        <item x="862"/>
        <item x="959"/>
        <item x="534"/>
        <item x="864"/>
        <item x="960"/>
        <item x="535"/>
        <item x="866"/>
        <item x="961"/>
        <item x="537"/>
        <item x="868"/>
        <item x="962"/>
        <item x="538"/>
        <item x="869"/>
        <item x="963"/>
        <item x="540"/>
        <item x="871"/>
        <item x="964"/>
        <item x="542"/>
        <item x="873"/>
        <item x="965"/>
      </items>
    </pivotField>
    <pivotField showAll="0" defaultSubtotal="0"/>
    <pivotField numFmtId="1" showAll="0" defaultSubtotal="0"/>
    <pivotField showAll="0" defaultSubtotal="0">
      <items count="2">
        <item x="0"/>
        <item x="1"/>
      </items>
    </pivotField>
    <pivotField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items count="966">
        <item x="2"/>
        <item x="1"/>
        <item x="4"/>
        <item x="6"/>
        <item x="9"/>
        <item x="7"/>
        <item x="15"/>
        <item x="8"/>
        <item x="18"/>
        <item x="11"/>
        <item x="13"/>
        <item x="27"/>
        <item x="24"/>
        <item x="19"/>
        <item x="36"/>
        <item x="14"/>
        <item x="25"/>
        <item x="33"/>
        <item x="45"/>
        <item x="23"/>
        <item x="17"/>
        <item x="54"/>
        <item x="42"/>
        <item x="26"/>
        <item x="63"/>
        <item x="28"/>
        <item x="66"/>
        <item x="31"/>
        <item x="32"/>
        <item x="46"/>
        <item x="34"/>
        <item x="49"/>
        <item x="60"/>
        <item x="38"/>
        <item x="90"/>
        <item x="29"/>
        <item x="93"/>
        <item x="69"/>
        <item x="99"/>
        <item x="102"/>
        <item x="72"/>
        <item x="47"/>
        <item x="78"/>
        <item x="111"/>
        <item x="70"/>
        <item x="0"/>
        <item x="81"/>
        <item x="3"/>
        <item x="53"/>
        <item x="5"/>
        <item x="12"/>
        <item x="52"/>
        <item x="76"/>
        <item x="10"/>
        <item x="21"/>
        <item x="129"/>
        <item x="16"/>
        <item x="55"/>
        <item x="30"/>
        <item x="59"/>
        <item x="22"/>
        <item x="39"/>
        <item x="58"/>
        <item x="138"/>
        <item x="20"/>
        <item x="48"/>
        <item x="62"/>
        <item x="51"/>
        <item x="44"/>
        <item x="57"/>
        <item x="147"/>
        <item x="37"/>
        <item x="40"/>
        <item x="105"/>
        <item x="91"/>
        <item x="43"/>
        <item x="75"/>
        <item x="94"/>
        <item x="35"/>
        <item x="108"/>
        <item x="84"/>
        <item x="97"/>
        <item x="87"/>
        <item x="41"/>
        <item x="50"/>
        <item x="165"/>
        <item x="96"/>
        <item x="61"/>
        <item x="74"/>
        <item x="64"/>
        <item x="117"/>
        <item x="67"/>
        <item x="174"/>
        <item x="114"/>
        <item x="120"/>
        <item x="73"/>
        <item x="177"/>
        <item x="123"/>
        <item x="56"/>
        <item x="183"/>
        <item x="126"/>
        <item x="132"/>
        <item x="82"/>
        <item x="186"/>
        <item x="141"/>
        <item x="79"/>
        <item x="88"/>
        <item x="115"/>
        <item x="150"/>
        <item x="68"/>
        <item x="118"/>
        <item x="135"/>
        <item x="159"/>
        <item x="71"/>
        <item x="121"/>
        <item x="168"/>
        <item x="85"/>
        <item x="171"/>
        <item x="89"/>
        <item x="77"/>
        <item x="109"/>
        <item x="210"/>
        <item x="144"/>
        <item x="112"/>
        <item x="83"/>
        <item x="213"/>
        <item x="195"/>
        <item x="65"/>
        <item x="198"/>
        <item x="95"/>
        <item x="204"/>
        <item x="207"/>
        <item x="222"/>
        <item x="153"/>
        <item x="92"/>
        <item x="216"/>
        <item x="136"/>
        <item x="133"/>
        <item x="156"/>
        <item x="98"/>
        <item x="231"/>
        <item x="139"/>
        <item x="234"/>
        <item x="142"/>
        <item x="162"/>
        <item x="104"/>
        <item x="240"/>
        <item x="243"/>
        <item x="107"/>
        <item x="100"/>
        <item x="148"/>
        <item x="252"/>
        <item x="154"/>
        <item x="249"/>
        <item x="157"/>
        <item x="103"/>
        <item x="160"/>
        <item x="110"/>
        <item x="270"/>
        <item x="119"/>
        <item x="106"/>
        <item x="258"/>
        <item x="279"/>
        <item x="282"/>
        <item x="261"/>
        <item x="288"/>
        <item x="180"/>
        <item x="291"/>
        <item x="267"/>
        <item x="178"/>
        <item x="181"/>
        <item x="80"/>
        <item x="163"/>
        <item x="184"/>
        <item x="134"/>
        <item x="166"/>
        <item x="315"/>
        <item x="189"/>
        <item x="318"/>
        <item x="169"/>
        <item x="140"/>
        <item x="327"/>
        <item x="192"/>
        <item x="285"/>
        <item x="199"/>
        <item x="336"/>
        <item x="125"/>
        <item x="205"/>
        <item x="86"/>
        <item x="345"/>
        <item x="294"/>
        <item x="211"/>
        <item x="354"/>
        <item x="201"/>
        <item x="297"/>
        <item x="155"/>
        <item x="363"/>
        <item x="131"/>
        <item x="366"/>
        <item x="124"/>
        <item x="372"/>
        <item x="306"/>
        <item x="226"/>
        <item x="229"/>
        <item x="127"/>
        <item x="187"/>
        <item x="232"/>
        <item x="390"/>
        <item x="190"/>
        <item x="170"/>
        <item x="130"/>
        <item x="399"/>
        <item x="193"/>
        <item x="402"/>
        <item x="176"/>
        <item x="219"/>
        <item x="324"/>
        <item x="411"/>
        <item x="250"/>
        <item x="330"/>
        <item x="253"/>
        <item x="225"/>
        <item x="256"/>
        <item x="333"/>
        <item x="429"/>
        <item x="435"/>
        <item x="228"/>
        <item x="146"/>
        <item x="438"/>
        <item x="191"/>
        <item x="342"/>
        <item x="447"/>
        <item x="101"/>
        <item x="271"/>
        <item x="208"/>
        <item x="456"/>
        <item x="277"/>
        <item x="237"/>
        <item x="351"/>
        <item x="465"/>
        <item x="203"/>
        <item x="214"/>
        <item x="474"/>
        <item x="145"/>
        <item x="206"/>
        <item x="360"/>
        <item x="483"/>
        <item x="486"/>
        <item x="246"/>
        <item x="158"/>
        <item x="212"/>
        <item x="298"/>
        <item x="369"/>
        <item x="301"/>
        <item x="151"/>
        <item x="218"/>
        <item x="161"/>
        <item x="510"/>
        <item x="513"/>
        <item x="255"/>
        <item x="378"/>
        <item x="519"/>
        <item x="522"/>
        <item x="381"/>
        <item x="227"/>
        <item x="113"/>
        <item x="531"/>
        <item x="167"/>
        <item x="322"/>
        <item x="233"/>
        <item x="264"/>
        <item x="235"/>
        <item x="328"/>
        <item x="549"/>
        <item x="238"/>
        <item x="239"/>
        <item x="116"/>
        <item x="558"/>
        <item x="173"/>
        <item x="242"/>
        <item x="567"/>
        <item x="273"/>
        <item x="405"/>
        <item x="343"/>
        <item x="346"/>
        <item x="408"/>
        <item x="349"/>
        <item x="276"/>
        <item x="585"/>
        <item x="414"/>
        <item x="254"/>
        <item x="594"/>
        <item x="122"/>
        <item x="417"/>
        <item x="597"/>
        <item x="603"/>
        <item x="182"/>
        <item x="606"/>
        <item x="172"/>
        <item x="367"/>
        <item x="426"/>
        <item x="370"/>
        <item x="373"/>
        <item x="175"/>
        <item x="259"/>
        <item x="269"/>
        <item x="630"/>
        <item x="188"/>
        <item x="633"/>
        <item x="128"/>
        <item x="275"/>
        <item x="265"/>
        <item x="642"/>
        <item x="388"/>
        <item x="300"/>
        <item x="444"/>
        <item x="651"/>
        <item x="394"/>
        <item x="194"/>
        <item x="660"/>
        <item x="303"/>
        <item x="400"/>
        <item x="453"/>
        <item x="669"/>
        <item x="290"/>
        <item x="309"/>
        <item x="197"/>
        <item x="678"/>
        <item x="681"/>
        <item x="462"/>
        <item x="687"/>
        <item x="312"/>
        <item x="415"/>
        <item x="280"/>
        <item x="418"/>
        <item x="421"/>
        <item x="137"/>
        <item x="283"/>
        <item x="705"/>
        <item x="305"/>
        <item x="286"/>
        <item x="714"/>
        <item x="321"/>
        <item x="717"/>
        <item x="480"/>
        <item x="311"/>
        <item x="726"/>
        <item x="196"/>
        <item x="209"/>
        <item x="439"/>
        <item x="442"/>
        <item x="489"/>
        <item x="445"/>
        <item x="143"/>
        <item x="744"/>
        <item x="492"/>
        <item x="750"/>
        <item x="753"/>
        <item x="202"/>
        <item x="498"/>
        <item x="326"/>
        <item x="762"/>
        <item x="501"/>
        <item x="460"/>
        <item x="339"/>
        <item x="771"/>
        <item x="304"/>
        <item x="466"/>
        <item x="780"/>
        <item x="149"/>
        <item x="307"/>
        <item x="338"/>
        <item x="789"/>
        <item x="310"/>
        <item x="341"/>
        <item x="348"/>
        <item x="798"/>
        <item x="224"/>
        <item x="801"/>
        <item x="347"/>
        <item x="152"/>
        <item x="525"/>
        <item x="487"/>
        <item x="490"/>
        <item x="528"/>
        <item x="353"/>
        <item x="357"/>
        <item x="825"/>
        <item x="230"/>
        <item x="828"/>
        <item x="834"/>
        <item x="217"/>
        <item x="537"/>
        <item x="837"/>
        <item x="362"/>
        <item x="325"/>
        <item x="846"/>
        <item x="220"/>
        <item x="511"/>
        <item x="546"/>
        <item x="368"/>
        <item x="517"/>
        <item x="223"/>
        <item x="331"/>
        <item x="864"/>
        <item x="374"/>
        <item x="555"/>
        <item x="873"/>
        <item x="375"/>
        <item x="377"/>
        <item x="337"/>
        <item x="882"/>
        <item x="532"/>
        <item x="164"/>
        <item x="564"/>
        <item x="535"/>
        <item x="538"/>
        <item x="245"/>
        <item x="900"/>
        <item x="384"/>
        <item x="389"/>
        <item x="573"/>
        <item x="909"/>
        <item x="912"/>
        <item x="387"/>
        <item x="576"/>
        <item x="918"/>
        <item x="921"/>
        <item x="582"/>
        <item x="556"/>
        <item x="393"/>
        <item x="559"/>
        <item x="352"/>
        <item x="562"/>
        <item x="404"/>
        <item x="396"/>
        <item x="355"/>
        <item x="945"/>
        <item x="948"/>
        <item x="358"/>
        <item x="410"/>
        <item x="241"/>
        <item x="957"/>
        <item x="600"/>
        <item x="577"/>
        <item x="416"/>
        <item x="244"/>
        <item x="260"/>
        <item x="586"/>
        <item x="592"/>
        <item x="609"/>
        <item x="428"/>
        <item x="247"/>
        <item x="431"/>
        <item x="612"/>
        <item x="607"/>
        <item x="613"/>
        <item x="179"/>
        <item x="266"/>
        <item x="443"/>
        <item x="446"/>
        <item x="621"/>
        <item x="628"/>
        <item x="420"/>
        <item x="634"/>
        <item x="376"/>
        <item x="458"/>
        <item x="461"/>
        <item x="423"/>
        <item x="379"/>
        <item x="649"/>
        <item x="655"/>
        <item x="382"/>
        <item x="473"/>
        <item x="185"/>
        <item x="476"/>
        <item x="639"/>
        <item x="670"/>
        <item x="676"/>
        <item x="432"/>
        <item x="645"/>
        <item x="488"/>
        <item x="491"/>
        <item x="648"/>
        <item x="691"/>
        <item x="262"/>
        <item x="697"/>
        <item x="281"/>
        <item x="503"/>
        <item x="506"/>
        <item x="441"/>
        <item x="657"/>
        <item x="712"/>
        <item x="718"/>
        <item x="397"/>
        <item x="518"/>
        <item x="268"/>
        <item x="521"/>
        <item x="666"/>
        <item x="733"/>
        <item x="739"/>
        <item x="450"/>
        <item x="403"/>
        <item x="533"/>
        <item x="536"/>
        <item x="675"/>
        <item x="754"/>
        <item x="274"/>
        <item x="760"/>
        <item x="293"/>
        <item x="548"/>
        <item x="551"/>
        <item x="459"/>
        <item x="684"/>
        <item x="775"/>
        <item x="781"/>
        <item x="296"/>
        <item x="563"/>
        <item x="200"/>
        <item x="566"/>
        <item x="693"/>
        <item x="796"/>
        <item x="802"/>
        <item x="468"/>
        <item x="696"/>
        <item x="578"/>
        <item x="581"/>
        <item x="302"/>
        <item x="817"/>
        <item x="471"/>
        <item x="823"/>
        <item x="424"/>
        <item x="593"/>
        <item x="596"/>
        <item x="477"/>
        <item x="427"/>
        <item x="838"/>
        <item x="844"/>
        <item x="308"/>
        <item x="608"/>
        <item x="289"/>
        <item x="611"/>
        <item x="720"/>
        <item x="859"/>
        <item x="865"/>
        <item x="292"/>
        <item x="723"/>
        <item x="623"/>
        <item x="626"/>
        <item x="729"/>
        <item x="880"/>
        <item x="295"/>
        <item x="886"/>
        <item x="732"/>
        <item x="638"/>
        <item x="641"/>
        <item x="495"/>
        <item x="317"/>
        <item x="901"/>
        <item x="907"/>
        <item x="741"/>
        <item x="653"/>
        <item x="215"/>
        <item x="656"/>
        <item x="448"/>
        <item x="922"/>
        <item x="928"/>
        <item x="504"/>
        <item x="323"/>
        <item x="668"/>
        <item x="671"/>
        <item x="454"/>
        <item x="943"/>
        <item x="507"/>
        <item x="949"/>
        <item x="759"/>
        <item x="683"/>
        <item x="686"/>
        <item x="221"/>
        <item x="329"/>
        <item x="964"/>
        <item x="698"/>
        <item x="768"/>
        <item x="707"/>
        <item x="516"/>
        <item x="716"/>
        <item x="332"/>
        <item x="725"/>
        <item x="734"/>
        <item x="313"/>
        <item x="777"/>
        <item x="743"/>
        <item x="752"/>
        <item x="469"/>
        <item x="761"/>
        <item x="316"/>
        <item x="770"/>
        <item x="472"/>
        <item x="779"/>
        <item x="788"/>
        <item x="319"/>
        <item x="475"/>
        <item x="797"/>
        <item x="806"/>
        <item x="795"/>
        <item x="815"/>
        <item x="534"/>
        <item x="824"/>
        <item x="344"/>
        <item x="833"/>
        <item x="842"/>
        <item x="540"/>
        <item x="804"/>
        <item x="851"/>
        <item x="860"/>
        <item x="807"/>
        <item x="869"/>
        <item x="543"/>
        <item x="878"/>
        <item x="813"/>
        <item x="887"/>
        <item x="896"/>
        <item x="236"/>
        <item x="816"/>
        <item x="905"/>
        <item x="914"/>
        <item x="493"/>
        <item x="923"/>
        <item x="552"/>
        <item x="932"/>
        <item x="496"/>
        <item x="941"/>
        <item x="950"/>
        <item x="334"/>
        <item x="499"/>
        <item x="959"/>
        <item x="359"/>
        <item x="561"/>
        <item x="840"/>
        <item x="340"/>
        <item x="843"/>
        <item x="365"/>
        <item x="570"/>
        <item x="852"/>
        <item x="248"/>
        <item x="514"/>
        <item x="861"/>
        <item x="579"/>
        <item x="520"/>
        <item x="251"/>
        <item x="870"/>
        <item x="526"/>
        <item x="588"/>
        <item x="879"/>
        <item x="591"/>
        <item x="380"/>
        <item x="888"/>
        <item x="257"/>
        <item x="891"/>
        <item x="361"/>
        <item x="897"/>
        <item x="541"/>
        <item x="364"/>
        <item x="544"/>
        <item x="263"/>
        <item x="547"/>
        <item x="915"/>
        <item x="615"/>
        <item x="395"/>
        <item x="618"/>
        <item x="924"/>
        <item x="927"/>
        <item x="624"/>
        <item x="401"/>
        <item x="627"/>
        <item x="936"/>
        <item x="565"/>
        <item x="272"/>
        <item x="568"/>
        <item x="636"/>
        <item x="571"/>
        <item x="954"/>
        <item x="385"/>
        <item x="960"/>
        <item x="278"/>
        <item x="963"/>
        <item x="583"/>
        <item x="391"/>
        <item x="589"/>
        <item x="654"/>
        <item x="425"/>
        <item x="598"/>
        <item x="284"/>
        <item x="604"/>
        <item x="663"/>
        <item x="610"/>
        <item x="440"/>
        <item x="287"/>
        <item x="619"/>
        <item x="672"/>
        <item x="625"/>
        <item x="631"/>
        <item x="406"/>
        <item x="455"/>
        <item x="409"/>
        <item x="640"/>
        <item x="646"/>
        <item x="412"/>
        <item x="652"/>
        <item x="690"/>
        <item x="470"/>
        <item x="661"/>
        <item x="299"/>
        <item x="667"/>
        <item x="699"/>
        <item x="673"/>
        <item x="485"/>
        <item x="702"/>
        <item x="682"/>
        <item x="708"/>
        <item x="688"/>
        <item x="694"/>
        <item x="711"/>
        <item x="500"/>
        <item x="430"/>
        <item x="703"/>
        <item x="709"/>
        <item x="433"/>
        <item x="715"/>
        <item x="436"/>
        <item x="515"/>
        <item x="724"/>
        <item x="314"/>
        <item x="730"/>
        <item x="735"/>
        <item x="736"/>
        <item x="530"/>
        <item x="738"/>
        <item x="745"/>
        <item x="320"/>
        <item x="751"/>
        <item x="757"/>
        <item x="747"/>
        <item x="545"/>
        <item x="451"/>
        <item x="766"/>
        <item x="772"/>
        <item x="756"/>
        <item x="778"/>
        <item x="457"/>
        <item x="560"/>
        <item x="787"/>
        <item x="765"/>
        <item x="793"/>
        <item x="463"/>
        <item x="799"/>
        <item x="575"/>
        <item x="774"/>
        <item x="808"/>
        <item x="335"/>
        <item x="814"/>
        <item x="820"/>
        <item x="783"/>
        <item x="590"/>
        <item x="786"/>
        <item x="829"/>
        <item x="835"/>
        <item x="792"/>
        <item x="841"/>
        <item x="478"/>
        <item x="605"/>
        <item x="850"/>
        <item x="481"/>
        <item x="856"/>
        <item x="484"/>
        <item x="862"/>
        <item x="620"/>
        <item x="810"/>
        <item x="871"/>
        <item x="350"/>
        <item x="877"/>
        <item x="883"/>
        <item x="819"/>
        <item x="635"/>
        <item x="822"/>
        <item x="892"/>
        <item x="898"/>
        <item x="356"/>
        <item x="904"/>
        <item x="831"/>
        <item x="650"/>
        <item x="913"/>
        <item x="502"/>
        <item x="919"/>
        <item x="505"/>
        <item x="925"/>
        <item x="665"/>
        <item x="508"/>
        <item x="934"/>
        <item x="849"/>
        <item x="940"/>
        <item x="946"/>
        <item x="855"/>
        <item x="680"/>
        <item x="858"/>
        <item x="955"/>
        <item x="961"/>
        <item x="371"/>
        <item x="692"/>
        <item x="867"/>
        <item x="701"/>
        <item x="710"/>
        <item x="523"/>
        <item x="719"/>
        <item x="876"/>
        <item x="728"/>
        <item x="737"/>
        <item x="529"/>
        <item x="746"/>
        <item x="885"/>
        <item x="755"/>
        <item x="764"/>
        <item x="383"/>
        <item x="773"/>
        <item x="894"/>
        <item x="782"/>
        <item x="791"/>
        <item x="386"/>
        <item x="800"/>
        <item x="903"/>
        <item x="809"/>
        <item x="818"/>
        <item x="906"/>
        <item x="827"/>
        <item x="392"/>
        <item x="836"/>
        <item x="845"/>
        <item x="550"/>
        <item x="854"/>
        <item x="553"/>
        <item x="863"/>
        <item x="872"/>
        <item x="398"/>
        <item x="881"/>
        <item x="930"/>
        <item x="890"/>
        <item x="899"/>
        <item x="933"/>
        <item x="908"/>
        <item x="939"/>
        <item x="917"/>
        <item x="926"/>
        <item x="942"/>
        <item x="935"/>
        <item x="407"/>
        <item x="944"/>
        <item x="953"/>
        <item x="951"/>
        <item x="962"/>
        <item x="574"/>
        <item x="413"/>
        <item x="580"/>
        <item x="419"/>
        <item x="422"/>
        <item x="595"/>
        <item x="601"/>
        <item x="434"/>
        <item x="437"/>
        <item x="616"/>
        <item x="622"/>
        <item x="449"/>
        <item x="452"/>
        <item x="637"/>
        <item x="643"/>
        <item x="464"/>
        <item x="467"/>
        <item x="658"/>
        <item x="664"/>
        <item x="479"/>
        <item x="482"/>
        <item x="679"/>
        <item x="685"/>
        <item x="494"/>
        <item x="497"/>
        <item x="700"/>
        <item x="706"/>
        <item x="509"/>
        <item x="512"/>
        <item x="721"/>
        <item x="727"/>
        <item x="524"/>
        <item x="527"/>
        <item x="742"/>
        <item x="748"/>
        <item x="539"/>
        <item x="542"/>
        <item x="763"/>
        <item x="769"/>
        <item x="554"/>
        <item x="557"/>
        <item x="784"/>
        <item x="790"/>
        <item x="569"/>
        <item x="572"/>
        <item x="805"/>
        <item x="811"/>
        <item x="584"/>
        <item x="587"/>
        <item x="826"/>
        <item x="832"/>
        <item x="599"/>
        <item x="602"/>
        <item x="847"/>
        <item x="853"/>
        <item x="614"/>
        <item x="617"/>
        <item x="868"/>
        <item x="874"/>
        <item x="629"/>
        <item x="632"/>
        <item x="889"/>
        <item x="895"/>
        <item x="644"/>
        <item x="647"/>
        <item x="910"/>
        <item x="916"/>
        <item x="659"/>
        <item x="662"/>
        <item x="931"/>
        <item x="937"/>
        <item x="674"/>
        <item x="677"/>
        <item x="952"/>
        <item x="958"/>
        <item x="689"/>
        <item x="695"/>
        <item x="704"/>
        <item x="713"/>
        <item x="722"/>
        <item x="731"/>
        <item x="740"/>
        <item x="749"/>
        <item x="758"/>
        <item x="767"/>
        <item x="776"/>
        <item x="785"/>
        <item x="794"/>
        <item x="803"/>
        <item x="812"/>
        <item x="821"/>
        <item x="830"/>
        <item x="839"/>
        <item x="848"/>
        <item x="857"/>
        <item x="866"/>
        <item x="875"/>
        <item x="884"/>
        <item x="893"/>
        <item x="902"/>
        <item x="911"/>
        <item x="920"/>
        <item x="929"/>
        <item x="938"/>
        <item x="947"/>
        <item x="956"/>
        <item x="965"/>
      </items>
    </pivotField>
    <pivotField showAll="0" defaultSubtotal="0">
      <items count="3">
        <item x="2"/>
        <item x="1"/>
        <item x="0"/>
      </items>
    </pivotField>
    <pivotField showAll="0" defaultSubtotal="0">
      <items count="4">
        <item x="1"/>
        <item x="0"/>
        <item x="2"/>
        <item x="3"/>
      </items>
    </pivotField>
    <pivotField showAll="0" defaultSubtotal="0">
      <items count="3">
        <item x="2"/>
        <item x="0"/>
        <item x="1"/>
      </items>
    </pivotField>
    <pivotField showAll="0" defaultSubtotal="0">
      <items count="2">
        <item x="0"/>
        <item x="1"/>
      </items>
    </pivotField>
    <pivotField showAll="0" defaultSubtotal="0">
      <items count="23">
        <item x="19"/>
        <item x="18"/>
        <item x="14"/>
        <item x="21"/>
        <item x="13"/>
        <item x="11"/>
        <item x="10"/>
        <item x="16"/>
        <item x="5"/>
        <item x="12"/>
        <item x="15"/>
        <item x="0"/>
        <item x="17"/>
        <item x="20"/>
        <item x="2"/>
        <item x="4"/>
        <item x="6"/>
        <item x="22"/>
        <item x="1"/>
        <item x="7"/>
        <item x="8"/>
        <item x="9"/>
        <item x="3"/>
      </items>
    </pivotField>
    <pivotField showAll="0" defaultSubtotal="0">
      <items count="14">
        <item x="0"/>
        <item x="1"/>
        <item x="2"/>
        <item x="3"/>
        <item x="4"/>
        <item x="5"/>
        <item x="6"/>
        <item x="7"/>
        <item x="8"/>
        <item x="9"/>
        <item x="10"/>
        <item x="11"/>
        <item x="12"/>
        <item x="13"/>
      </items>
    </pivotField>
    <pivotField showAll="0" defaultSubtotal="0">
      <items count="14">
        <item x="0"/>
        <item x="1"/>
        <item x="2"/>
        <item x="3"/>
        <item x="4"/>
        <item x="5"/>
        <item x="6"/>
        <item x="7"/>
        <item x="8"/>
        <item x="9"/>
        <item x="10"/>
        <item x="11"/>
        <item x="12"/>
        <item x="13"/>
      </items>
    </pivotField>
  </pivotFields>
  <rowFields count="1">
    <field x="7"/>
  </rowFields>
  <rowItems count="5">
    <i>
      <x/>
    </i>
    <i>
      <x v="1"/>
    </i>
    <i>
      <x v="2"/>
    </i>
    <i>
      <x v="3"/>
    </i>
    <i t="grand">
      <x/>
    </i>
  </rowItems>
  <colFields count="1">
    <field x="-2"/>
  </colFields>
  <colItems count="2">
    <i>
      <x/>
    </i>
    <i i="1">
      <x v="1"/>
    </i>
  </colItems>
  <dataFields count="2">
    <dataField name="Count" fld="7" subtotal="count" baseField="0" baseItem="0"/>
    <dataField name="% of Total" fld="7" subtotal="count" showDataAs="percentOfTotal" baseField="7" baseItem="0" numFmtId="164"/>
  </dataFields>
  <formats count="4">
    <format dxfId="752">
      <pivotArea outline="0" collapsedLevelsAreSubtotals="1" fieldPosition="0"/>
    </format>
    <format dxfId="751">
      <pivotArea outline="0" collapsedLevelsAreSubtotals="1" fieldPosition="0"/>
    </format>
    <format dxfId="750">
      <pivotArea outline="0" fieldPosition="0">
        <references count="1">
          <reference field="4294967294" count="1">
            <x v="1"/>
          </reference>
        </references>
      </pivotArea>
    </format>
    <format dxfId="749">
      <pivotArea outline="0" collapsedLevelsAreSubtotals="1" fieldPosition="0">
        <references count="1">
          <reference field="4294967294" count="1" selected="0">
            <x v="1"/>
          </reference>
        </references>
      </pivotArea>
    </format>
  </formats>
  <chartFormats count="2">
    <chartFormat chart="11" format="2" series="1">
      <pivotArea type="data" outline="0" fieldPosition="0">
        <references count="1">
          <reference field="4294967294" count="1" selected="0">
            <x v="0"/>
          </reference>
        </references>
      </pivotArea>
    </chartFormat>
    <chartFormat chart="11"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16" rowHeaderCaption="Cycle">
  <location ref="E117:G127" firstHeaderRow="0" firstDataRow="1" firstDataCol="1"/>
  <pivotFields count="25">
    <pivotField showAll="0" defaultSubtotal="0">
      <items count="5">
        <item x="0"/>
        <item x="1"/>
        <item x="2"/>
        <item x="3"/>
        <item x="4"/>
      </items>
    </pivotField>
    <pivotField showAll="0" defaultSubtotal="0">
      <items count="8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s>
    </pivotField>
    <pivotField showAll="0" defaultSubtotal="0">
      <items count="966">
        <item x="0"/>
        <item x="1"/>
        <item x="2"/>
        <item x="3"/>
        <item x="5"/>
        <item x="8"/>
        <item x="4"/>
        <item x="10"/>
        <item x="13"/>
        <item x="6"/>
        <item x="14"/>
        <item x="20"/>
        <item x="7"/>
        <item x="18"/>
        <item x="25"/>
        <item x="9"/>
        <item x="22"/>
        <item x="32"/>
        <item x="11"/>
        <item x="27"/>
        <item x="37"/>
        <item x="12"/>
        <item x="30"/>
        <item x="43"/>
        <item x="15"/>
        <item x="35"/>
        <item x="49"/>
        <item x="16"/>
        <item x="39"/>
        <item x="55"/>
        <item x="17"/>
        <item x="44"/>
        <item x="61"/>
        <item x="19"/>
        <item x="47"/>
        <item x="67"/>
        <item x="21"/>
        <item x="52"/>
        <item x="72"/>
        <item x="23"/>
        <item x="56"/>
        <item x="79"/>
        <item x="24"/>
        <item x="60"/>
        <item x="84"/>
        <item x="26"/>
        <item x="64"/>
        <item x="91"/>
        <item x="28"/>
        <item x="69"/>
        <item x="96"/>
        <item x="29"/>
        <item x="73"/>
        <item x="102"/>
        <item x="31"/>
        <item x="77"/>
        <item x="108"/>
        <item x="33"/>
        <item x="81"/>
        <item x="114"/>
        <item x="34"/>
        <item x="86"/>
        <item x="120"/>
        <item x="36"/>
        <item x="89"/>
        <item x="126"/>
        <item x="38"/>
        <item x="94"/>
        <item x="131"/>
        <item x="40"/>
        <item x="98"/>
        <item x="138"/>
        <item x="41"/>
        <item x="103"/>
        <item x="143"/>
        <item x="42"/>
        <item x="106"/>
        <item x="150"/>
        <item x="45"/>
        <item x="111"/>
        <item x="155"/>
        <item x="46"/>
        <item x="115"/>
        <item x="161"/>
        <item x="48"/>
        <item x="119"/>
        <item x="167"/>
        <item x="50"/>
        <item x="123"/>
        <item x="173"/>
        <item x="51"/>
        <item x="128"/>
        <item x="179"/>
        <item x="53"/>
        <item x="132"/>
        <item x="185"/>
        <item x="54"/>
        <item x="136"/>
        <item x="190"/>
        <item x="57"/>
        <item x="140"/>
        <item x="197"/>
        <item x="58"/>
        <item x="145"/>
        <item x="202"/>
        <item x="59"/>
        <item x="148"/>
        <item x="209"/>
        <item x="62"/>
        <item x="153"/>
        <item x="214"/>
        <item x="63"/>
        <item x="157"/>
        <item x="220"/>
        <item x="65"/>
        <item x="162"/>
        <item x="226"/>
        <item x="66"/>
        <item x="165"/>
        <item x="232"/>
        <item x="68"/>
        <item x="170"/>
        <item x="238"/>
        <item x="70"/>
        <item x="174"/>
        <item x="244"/>
        <item x="71"/>
        <item x="178"/>
        <item x="249"/>
        <item x="74"/>
        <item x="182"/>
        <item x="256"/>
        <item x="75"/>
        <item x="187"/>
        <item x="261"/>
        <item x="76"/>
        <item x="191"/>
        <item x="268"/>
        <item x="78"/>
        <item x="195"/>
        <item x="273"/>
        <item x="80"/>
        <item x="199"/>
        <item x="279"/>
        <item x="82"/>
        <item x="204"/>
        <item x="285"/>
        <item x="83"/>
        <item x="207"/>
        <item x="291"/>
        <item x="85"/>
        <item x="212"/>
        <item x="297"/>
        <item x="87"/>
        <item x="216"/>
        <item x="303"/>
        <item x="88"/>
        <item x="221"/>
        <item x="308"/>
        <item x="90"/>
        <item x="224"/>
        <item x="315"/>
        <item x="92"/>
        <item x="229"/>
        <item x="320"/>
        <item x="93"/>
        <item x="233"/>
        <item x="327"/>
        <item x="95"/>
        <item x="237"/>
        <item x="332"/>
        <item x="97"/>
        <item x="241"/>
        <item x="338"/>
        <item x="99"/>
        <item x="246"/>
        <item x="344"/>
        <item x="100"/>
        <item x="250"/>
        <item x="350"/>
        <item x="101"/>
        <item x="254"/>
        <item x="356"/>
        <item x="104"/>
        <item x="258"/>
        <item x="362"/>
        <item x="105"/>
        <item x="263"/>
        <item x="367"/>
        <item x="107"/>
        <item x="266"/>
        <item x="374"/>
        <item x="109"/>
        <item x="271"/>
        <item x="379"/>
        <item x="110"/>
        <item x="275"/>
        <item x="386"/>
        <item x="112"/>
        <item x="280"/>
        <item x="391"/>
        <item x="113"/>
        <item x="283"/>
        <item x="397"/>
        <item x="116"/>
        <item x="288"/>
        <item x="403"/>
        <item x="117"/>
        <item x="292"/>
        <item x="409"/>
        <item x="118"/>
        <item x="296"/>
        <item x="415"/>
        <item x="121"/>
        <item x="300"/>
        <item x="421"/>
        <item x="122"/>
        <item x="305"/>
        <item x="426"/>
        <item x="124"/>
        <item x="309"/>
        <item x="433"/>
        <item x="125"/>
        <item x="313"/>
        <item x="438"/>
        <item x="127"/>
        <item x="317"/>
        <item x="445"/>
        <item x="129"/>
        <item x="322"/>
        <item x="450"/>
        <item x="130"/>
        <item x="325"/>
        <item x="456"/>
        <item x="133"/>
        <item x="330"/>
        <item x="462"/>
        <item x="134"/>
        <item x="334"/>
        <item x="468"/>
        <item x="135"/>
        <item x="339"/>
        <item x="474"/>
        <item x="137"/>
        <item x="342"/>
        <item x="480"/>
        <item x="139"/>
        <item x="347"/>
        <item x="485"/>
        <item x="141"/>
        <item x="351"/>
        <item x="492"/>
        <item x="142"/>
        <item x="355"/>
        <item x="497"/>
        <item x="144"/>
        <item x="359"/>
        <item x="504"/>
        <item x="146"/>
        <item x="364"/>
        <item x="509"/>
        <item x="147"/>
        <item x="368"/>
        <item x="515"/>
        <item x="149"/>
        <item x="372"/>
        <item x="521"/>
        <item x="151"/>
        <item x="376"/>
        <item x="527"/>
        <item x="152"/>
        <item x="381"/>
        <item x="533"/>
        <item x="154"/>
        <item x="384"/>
        <item x="539"/>
        <item x="156"/>
        <item x="389"/>
        <item x="543"/>
        <item x="158"/>
        <item x="393"/>
        <item x="546"/>
        <item x="159"/>
        <item x="398"/>
        <item x="548"/>
        <item x="160"/>
        <item x="401"/>
        <item x="551"/>
        <item x="163"/>
        <item x="406"/>
        <item x="553"/>
        <item x="164"/>
        <item x="410"/>
        <item x="555"/>
        <item x="166"/>
        <item x="414"/>
        <item x="558"/>
        <item x="168"/>
        <item x="418"/>
        <item x="560"/>
        <item x="169"/>
        <item x="423"/>
        <item x="563"/>
        <item x="171"/>
        <item x="427"/>
        <item x="565"/>
        <item x="172"/>
        <item x="431"/>
        <item x="567"/>
        <item x="175"/>
        <item x="435"/>
        <item x="570"/>
        <item x="176"/>
        <item x="440"/>
        <item x="572"/>
        <item x="177"/>
        <item x="443"/>
        <item x="575"/>
        <item x="180"/>
        <item x="448"/>
        <item x="577"/>
        <item x="181"/>
        <item x="452"/>
        <item x="579"/>
        <item x="183"/>
        <item x="457"/>
        <item x="582"/>
        <item x="184"/>
        <item x="460"/>
        <item x="584"/>
        <item x="186"/>
        <item x="465"/>
        <item x="587"/>
        <item x="188"/>
        <item x="469"/>
        <item x="589"/>
        <item x="189"/>
        <item x="473"/>
        <item x="591"/>
        <item x="192"/>
        <item x="477"/>
        <item x="594"/>
        <item x="193"/>
        <item x="482"/>
        <item x="596"/>
        <item x="194"/>
        <item x="486"/>
        <item x="599"/>
        <item x="196"/>
        <item x="490"/>
        <item x="601"/>
        <item x="198"/>
        <item x="494"/>
        <item x="603"/>
        <item x="200"/>
        <item x="499"/>
        <item x="606"/>
        <item x="201"/>
        <item x="502"/>
        <item x="608"/>
        <item x="203"/>
        <item x="507"/>
        <item x="611"/>
        <item x="205"/>
        <item x="511"/>
        <item x="613"/>
        <item x="206"/>
        <item x="516"/>
        <item x="615"/>
        <item x="208"/>
        <item x="519"/>
        <item x="618"/>
        <item x="210"/>
        <item x="524"/>
        <item x="620"/>
        <item x="211"/>
        <item x="528"/>
        <item x="623"/>
        <item x="213"/>
        <item x="532"/>
        <item x="625"/>
        <item x="215"/>
        <item x="536"/>
        <item x="627"/>
        <item x="217"/>
        <item x="541"/>
        <item x="630"/>
        <item x="218"/>
        <item x="544"/>
        <item x="632"/>
        <item x="219"/>
        <item x="545"/>
        <item x="635"/>
        <item x="222"/>
        <item x="547"/>
        <item x="637"/>
        <item x="223"/>
        <item x="549"/>
        <item x="639"/>
        <item x="225"/>
        <item x="550"/>
        <item x="642"/>
        <item x="227"/>
        <item x="552"/>
        <item x="644"/>
        <item x="228"/>
        <item x="554"/>
        <item x="647"/>
        <item x="230"/>
        <item x="556"/>
        <item x="649"/>
        <item x="231"/>
        <item x="557"/>
        <item x="651"/>
        <item x="234"/>
        <item x="559"/>
        <item x="654"/>
        <item x="235"/>
        <item x="561"/>
        <item x="656"/>
        <item x="236"/>
        <item x="562"/>
        <item x="659"/>
        <item x="239"/>
        <item x="564"/>
        <item x="661"/>
        <item x="240"/>
        <item x="566"/>
        <item x="663"/>
        <item x="242"/>
        <item x="568"/>
        <item x="666"/>
        <item x="243"/>
        <item x="569"/>
        <item x="668"/>
        <item x="245"/>
        <item x="571"/>
        <item x="671"/>
        <item x="247"/>
        <item x="573"/>
        <item x="673"/>
        <item x="248"/>
        <item x="574"/>
        <item x="675"/>
        <item x="251"/>
        <item x="576"/>
        <item x="678"/>
        <item x="252"/>
        <item x="578"/>
        <item x="680"/>
        <item x="253"/>
        <item x="580"/>
        <item x="683"/>
        <item x="255"/>
        <item x="581"/>
        <item x="685"/>
        <item x="257"/>
        <item x="583"/>
        <item x="687"/>
        <item x="259"/>
        <item x="585"/>
        <item x="690"/>
        <item x="260"/>
        <item x="586"/>
        <item x="692"/>
        <item x="262"/>
        <item x="588"/>
        <item x="695"/>
        <item x="264"/>
        <item x="590"/>
        <item x="697"/>
        <item x="265"/>
        <item x="592"/>
        <item x="699"/>
        <item x="267"/>
        <item x="593"/>
        <item x="702"/>
        <item x="269"/>
        <item x="595"/>
        <item x="704"/>
        <item x="270"/>
        <item x="597"/>
        <item x="707"/>
        <item x="272"/>
        <item x="598"/>
        <item x="709"/>
        <item x="274"/>
        <item x="600"/>
        <item x="711"/>
        <item x="276"/>
        <item x="602"/>
        <item x="714"/>
        <item x="277"/>
        <item x="604"/>
        <item x="716"/>
        <item x="278"/>
        <item x="605"/>
        <item x="719"/>
        <item x="281"/>
        <item x="607"/>
        <item x="721"/>
        <item x="282"/>
        <item x="609"/>
        <item x="723"/>
        <item x="284"/>
        <item x="610"/>
        <item x="726"/>
        <item x="286"/>
        <item x="612"/>
        <item x="728"/>
        <item x="287"/>
        <item x="614"/>
        <item x="731"/>
        <item x="289"/>
        <item x="616"/>
        <item x="733"/>
        <item x="290"/>
        <item x="617"/>
        <item x="735"/>
        <item x="293"/>
        <item x="619"/>
        <item x="738"/>
        <item x="294"/>
        <item x="621"/>
        <item x="740"/>
        <item x="295"/>
        <item x="622"/>
        <item x="743"/>
        <item x="298"/>
        <item x="624"/>
        <item x="745"/>
        <item x="299"/>
        <item x="626"/>
        <item x="747"/>
        <item x="301"/>
        <item x="628"/>
        <item x="750"/>
        <item x="302"/>
        <item x="629"/>
        <item x="752"/>
        <item x="304"/>
        <item x="631"/>
        <item x="755"/>
        <item x="306"/>
        <item x="633"/>
        <item x="757"/>
        <item x="307"/>
        <item x="634"/>
        <item x="759"/>
        <item x="310"/>
        <item x="636"/>
        <item x="762"/>
        <item x="311"/>
        <item x="638"/>
        <item x="764"/>
        <item x="312"/>
        <item x="640"/>
        <item x="767"/>
        <item x="314"/>
        <item x="641"/>
        <item x="769"/>
        <item x="316"/>
        <item x="643"/>
        <item x="771"/>
        <item x="318"/>
        <item x="645"/>
        <item x="774"/>
        <item x="319"/>
        <item x="646"/>
        <item x="776"/>
        <item x="321"/>
        <item x="648"/>
        <item x="779"/>
        <item x="323"/>
        <item x="650"/>
        <item x="781"/>
        <item x="324"/>
        <item x="652"/>
        <item x="783"/>
        <item x="326"/>
        <item x="653"/>
        <item x="786"/>
        <item x="328"/>
        <item x="655"/>
        <item x="788"/>
        <item x="329"/>
        <item x="657"/>
        <item x="791"/>
        <item x="331"/>
        <item x="658"/>
        <item x="793"/>
        <item x="333"/>
        <item x="660"/>
        <item x="795"/>
        <item x="335"/>
        <item x="662"/>
        <item x="798"/>
        <item x="336"/>
        <item x="664"/>
        <item x="800"/>
        <item x="337"/>
        <item x="665"/>
        <item x="803"/>
        <item x="340"/>
        <item x="667"/>
        <item x="805"/>
        <item x="341"/>
        <item x="669"/>
        <item x="807"/>
        <item x="343"/>
        <item x="670"/>
        <item x="810"/>
        <item x="345"/>
        <item x="672"/>
        <item x="812"/>
        <item x="346"/>
        <item x="674"/>
        <item x="815"/>
        <item x="348"/>
        <item x="676"/>
        <item x="817"/>
        <item x="349"/>
        <item x="677"/>
        <item x="819"/>
        <item x="352"/>
        <item x="679"/>
        <item x="822"/>
        <item x="353"/>
        <item x="681"/>
        <item x="824"/>
        <item x="354"/>
        <item x="682"/>
        <item x="827"/>
        <item x="357"/>
        <item x="684"/>
        <item x="829"/>
        <item x="358"/>
        <item x="686"/>
        <item x="831"/>
        <item x="360"/>
        <item x="688"/>
        <item x="834"/>
        <item x="361"/>
        <item x="689"/>
        <item x="836"/>
        <item x="363"/>
        <item x="691"/>
        <item x="839"/>
        <item x="365"/>
        <item x="693"/>
        <item x="841"/>
        <item x="366"/>
        <item x="694"/>
        <item x="843"/>
        <item x="369"/>
        <item x="696"/>
        <item x="846"/>
        <item x="370"/>
        <item x="698"/>
        <item x="848"/>
        <item x="371"/>
        <item x="700"/>
        <item x="851"/>
        <item x="373"/>
        <item x="701"/>
        <item x="853"/>
        <item x="375"/>
        <item x="703"/>
        <item x="855"/>
        <item x="377"/>
        <item x="705"/>
        <item x="858"/>
        <item x="378"/>
        <item x="706"/>
        <item x="860"/>
        <item x="380"/>
        <item x="708"/>
        <item x="863"/>
        <item x="382"/>
        <item x="710"/>
        <item x="865"/>
        <item x="383"/>
        <item x="712"/>
        <item x="867"/>
        <item x="385"/>
        <item x="713"/>
        <item x="870"/>
        <item x="387"/>
        <item x="715"/>
        <item x="872"/>
        <item x="388"/>
        <item x="717"/>
        <item x="874"/>
        <item x="390"/>
        <item x="718"/>
        <item x="875"/>
        <item x="392"/>
        <item x="720"/>
        <item x="876"/>
        <item x="394"/>
        <item x="722"/>
        <item x="877"/>
        <item x="395"/>
        <item x="724"/>
        <item x="878"/>
        <item x="396"/>
        <item x="725"/>
        <item x="879"/>
        <item x="399"/>
        <item x="727"/>
        <item x="880"/>
        <item x="400"/>
        <item x="729"/>
        <item x="881"/>
        <item x="402"/>
        <item x="730"/>
        <item x="882"/>
        <item x="404"/>
        <item x="732"/>
        <item x="883"/>
        <item x="405"/>
        <item x="734"/>
        <item x="884"/>
        <item x="407"/>
        <item x="736"/>
        <item x="885"/>
        <item x="408"/>
        <item x="737"/>
        <item x="886"/>
        <item x="411"/>
        <item x="739"/>
        <item x="887"/>
        <item x="412"/>
        <item x="741"/>
        <item x="888"/>
        <item x="413"/>
        <item x="742"/>
        <item x="889"/>
        <item x="416"/>
        <item x="744"/>
        <item x="890"/>
        <item x="417"/>
        <item x="746"/>
        <item x="891"/>
        <item x="419"/>
        <item x="748"/>
        <item x="892"/>
        <item x="420"/>
        <item x="749"/>
        <item x="893"/>
        <item x="422"/>
        <item x="751"/>
        <item x="894"/>
        <item x="424"/>
        <item x="753"/>
        <item x="895"/>
        <item x="425"/>
        <item x="754"/>
        <item x="896"/>
        <item x="428"/>
        <item x="756"/>
        <item x="897"/>
        <item x="429"/>
        <item x="758"/>
        <item x="898"/>
        <item x="430"/>
        <item x="760"/>
        <item x="899"/>
        <item x="432"/>
        <item x="761"/>
        <item x="900"/>
        <item x="434"/>
        <item x="763"/>
        <item x="901"/>
        <item x="436"/>
        <item x="765"/>
        <item x="902"/>
        <item x="437"/>
        <item x="766"/>
        <item x="903"/>
        <item x="439"/>
        <item x="768"/>
        <item x="904"/>
        <item x="441"/>
        <item x="770"/>
        <item x="905"/>
        <item x="442"/>
        <item x="772"/>
        <item x="906"/>
        <item x="444"/>
        <item x="773"/>
        <item x="907"/>
        <item x="446"/>
        <item x="775"/>
        <item x="908"/>
        <item x="447"/>
        <item x="777"/>
        <item x="909"/>
        <item x="449"/>
        <item x="778"/>
        <item x="910"/>
        <item x="451"/>
        <item x="780"/>
        <item x="911"/>
        <item x="453"/>
        <item x="782"/>
        <item x="912"/>
        <item x="454"/>
        <item x="784"/>
        <item x="913"/>
        <item x="455"/>
        <item x="785"/>
        <item x="914"/>
        <item x="458"/>
        <item x="787"/>
        <item x="915"/>
        <item x="459"/>
        <item x="789"/>
        <item x="916"/>
        <item x="461"/>
        <item x="790"/>
        <item x="917"/>
        <item x="463"/>
        <item x="792"/>
        <item x="918"/>
        <item x="464"/>
        <item x="794"/>
        <item x="919"/>
        <item x="466"/>
        <item x="796"/>
        <item x="920"/>
        <item x="467"/>
        <item x="797"/>
        <item x="921"/>
        <item x="470"/>
        <item x="799"/>
        <item x="922"/>
        <item x="471"/>
        <item x="801"/>
        <item x="923"/>
        <item x="472"/>
        <item x="802"/>
        <item x="924"/>
        <item x="475"/>
        <item x="804"/>
        <item x="925"/>
        <item x="476"/>
        <item x="806"/>
        <item x="926"/>
        <item x="478"/>
        <item x="808"/>
        <item x="927"/>
        <item x="479"/>
        <item x="809"/>
        <item x="928"/>
        <item x="481"/>
        <item x="811"/>
        <item x="929"/>
        <item x="483"/>
        <item x="813"/>
        <item x="930"/>
        <item x="484"/>
        <item x="814"/>
        <item x="931"/>
        <item x="487"/>
        <item x="816"/>
        <item x="932"/>
        <item x="488"/>
        <item x="818"/>
        <item x="933"/>
        <item x="489"/>
        <item x="820"/>
        <item x="934"/>
        <item x="491"/>
        <item x="821"/>
        <item x="935"/>
        <item x="493"/>
        <item x="823"/>
        <item x="936"/>
        <item x="495"/>
        <item x="825"/>
        <item x="937"/>
        <item x="496"/>
        <item x="826"/>
        <item x="938"/>
        <item x="498"/>
        <item x="828"/>
        <item x="939"/>
        <item x="500"/>
        <item x="830"/>
        <item x="940"/>
        <item x="501"/>
        <item x="832"/>
        <item x="941"/>
        <item x="503"/>
        <item x="833"/>
        <item x="942"/>
        <item x="505"/>
        <item x="835"/>
        <item x="943"/>
        <item x="506"/>
        <item x="837"/>
        <item x="944"/>
        <item x="508"/>
        <item x="838"/>
        <item x="945"/>
        <item x="510"/>
        <item x="840"/>
        <item x="946"/>
        <item x="512"/>
        <item x="842"/>
        <item x="947"/>
        <item x="513"/>
        <item x="844"/>
        <item x="948"/>
        <item x="514"/>
        <item x="845"/>
        <item x="949"/>
        <item x="517"/>
        <item x="847"/>
        <item x="950"/>
        <item x="518"/>
        <item x="849"/>
        <item x="951"/>
        <item x="520"/>
        <item x="850"/>
        <item x="952"/>
        <item x="522"/>
        <item x="852"/>
        <item x="953"/>
        <item x="523"/>
        <item x="854"/>
        <item x="954"/>
        <item x="525"/>
        <item x="856"/>
        <item x="955"/>
        <item x="526"/>
        <item x="857"/>
        <item x="956"/>
        <item x="529"/>
        <item x="859"/>
        <item x="957"/>
        <item x="530"/>
        <item x="861"/>
        <item x="958"/>
        <item x="531"/>
        <item x="862"/>
        <item x="959"/>
        <item x="534"/>
        <item x="864"/>
        <item x="960"/>
        <item x="535"/>
        <item x="866"/>
        <item x="961"/>
        <item x="537"/>
        <item x="868"/>
        <item x="962"/>
        <item x="538"/>
        <item x="869"/>
        <item x="963"/>
        <item x="540"/>
        <item x="871"/>
        <item x="964"/>
        <item x="542"/>
        <item x="873"/>
        <item x="965"/>
      </items>
    </pivotField>
    <pivotField showAll="0" defaultSubtotal="0">
      <items count="3">
        <item x="0"/>
        <item x="1"/>
        <item x="2"/>
      </items>
    </pivotField>
    <pivotField showAll="0" defaultSubtotal="0">
      <items count="2">
        <item x="0"/>
        <item x="1"/>
      </items>
    </pivotField>
    <pivotField showAll="0" defaultSubtotal="0">
      <items count="60">
        <item x="32"/>
        <item x="54"/>
        <item x="33"/>
        <item x="55"/>
        <item x="13"/>
        <item x="34"/>
        <item x="14"/>
        <item x="35"/>
        <item x="15"/>
        <item x="36"/>
        <item x="56"/>
        <item x="16"/>
        <item x="59"/>
        <item x="17"/>
        <item x="37"/>
        <item x="38"/>
        <item x="39"/>
        <item x="18"/>
        <item x="40"/>
        <item x="19"/>
        <item x="41"/>
        <item x="20"/>
        <item x="0"/>
        <item x="21"/>
        <item x="1"/>
        <item x="42"/>
        <item x="2"/>
        <item x="43"/>
        <item x="3"/>
        <item x="22"/>
        <item x="44"/>
        <item x="23"/>
        <item x="45"/>
        <item x="24"/>
        <item x="46"/>
        <item x="4"/>
        <item x="25"/>
        <item x="5"/>
        <item x="26"/>
        <item x="6"/>
        <item x="57"/>
        <item x="7"/>
        <item x="47"/>
        <item x="8"/>
        <item x="27"/>
        <item x="48"/>
        <item x="28"/>
        <item x="49"/>
        <item x="29"/>
        <item x="50"/>
        <item x="9"/>
        <item x="30"/>
        <item x="58"/>
        <item x="10"/>
        <item x="31"/>
        <item x="11"/>
        <item x="51"/>
        <item x="52"/>
        <item x="12"/>
        <item x="53"/>
      </items>
    </pivotField>
    <pivotField numFmtId="20" showAll="0" defaultSubtotal="0">
      <items count="1">
        <item x="0"/>
      </items>
    </pivotField>
    <pivotField showAll="0" defaultSubtotal="0">
      <items count="4">
        <item x="2"/>
        <item x="0"/>
        <item x="3"/>
        <item x="1"/>
      </items>
    </pivotField>
    <pivotField axis="axisRow" dataField="1" showAll="0" defaultSubtotal="0">
      <items count="9">
        <item x="0"/>
        <item x="1"/>
        <item x="4"/>
        <item x="2"/>
        <item x="5"/>
        <item x="6"/>
        <item x="7"/>
        <item x="8"/>
        <item x="3"/>
      </items>
    </pivotField>
    <pivotField showAll="0" defaultSubtotal="0">
      <items count="2">
        <item x="0"/>
        <item x="1"/>
      </items>
    </pivotField>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items count="1">
        <item x="0"/>
      </items>
    </pivotField>
    <pivotField showAll="0" defaultSubtotal="0">
      <items count="966">
        <item x="0"/>
        <item x="1"/>
        <item x="2"/>
        <item x="3"/>
        <item x="5"/>
        <item x="8"/>
        <item x="4"/>
        <item x="10"/>
        <item x="13"/>
        <item x="6"/>
        <item x="14"/>
        <item x="20"/>
        <item x="7"/>
        <item x="18"/>
        <item x="25"/>
        <item x="9"/>
        <item x="22"/>
        <item x="32"/>
        <item x="11"/>
        <item x="27"/>
        <item x="37"/>
        <item x="12"/>
        <item x="30"/>
        <item x="43"/>
        <item x="15"/>
        <item x="35"/>
        <item x="49"/>
        <item x="16"/>
        <item x="39"/>
        <item x="55"/>
        <item x="17"/>
        <item x="44"/>
        <item x="61"/>
        <item x="19"/>
        <item x="47"/>
        <item x="67"/>
        <item x="21"/>
        <item x="52"/>
        <item x="72"/>
        <item x="23"/>
        <item x="56"/>
        <item x="79"/>
        <item x="24"/>
        <item x="60"/>
        <item x="84"/>
        <item x="26"/>
        <item x="64"/>
        <item x="91"/>
        <item x="28"/>
        <item x="69"/>
        <item x="96"/>
        <item x="29"/>
        <item x="73"/>
        <item x="102"/>
        <item x="31"/>
        <item x="77"/>
        <item x="108"/>
        <item x="33"/>
        <item x="81"/>
        <item x="114"/>
        <item x="34"/>
        <item x="86"/>
        <item x="120"/>
        <item x="36"/>
        <item x="89"/>
        <item x="126"/>
        <item x="38"/>
        <item x="94"/>
        <item x="131"/>
        <item x="40"/>
        <item x="98"/>
        <item x="138"/>
        <item x="41"/>
        <item x="103"/>
        <item x="143"/>
        <item x="42"/>
        <item x="106"/>
        <item x="150"/>
        <item x="45"/>
        <item x="111"/>
        <item x="155"/>
        <item x="46"/>
        <item x="115"/>
        <item x="161"/>
        <item x="48"/>
        <item x="119"/>
        <item x="167"/>
        <item x="50"/>
        <item x="123"/>
        <item x="173"/>
        <item x="51"/>
        <item x="128"/>
        <item x="179"/>
        <item x="53"/>
        <item x="132"/>
        <item x="185"/>
        <item x="54"/>
        <item x="136"/>
        <item x="190"/>
        <item x="57"/>
        <item x="140"/>
        <item x="197"/>
        <item x="58"/>
        <item x="145"/>
        <item x="202"/>
        <item x="59"/>
        <item x="148"/>
        <item x="209"/>
        <item x="62"/>
        <item x="153"/>
        <item x="214"/>
        <item x="63"/>
        <item x="157"/>
        <item x="220"/>
        <item x="65"/>
        <item x="162"/>
        <item x="226"/>
        <item x="66"/>
        <item x="165"/>
        <item x="232"/>
        <item x="68"/>
        <item x="170"/>
        <item x="238"/>
        <item x="70"/>
        <item x="174"/>
        <item x="244"/>
        <item x="71"/>
        <item x="178"/>
        <item x="249"/>
        <item x="74"/>
        <item x="182"/>
        <item x="256"/>
        <item x="75"/>
        <item x="187"/>
        <item x="261"/>
        <item x="76"/>
        <item x="191"/>
        <item x="268"/>
        <item x="78"/>
        <item x="195"/>
        <item x="273"/>
        <item x="80"/>
        <item x="199"/>
        <item x="279"/>
        <item x="82"/>
        <item x="204"/>
        <item x="285"/>
        <item x="83"/>
        <item x="207"/>
        <item x="291"/>
        <item x="85"/>
        <item x="212"/>
        <item x="297"/>
        <item x="87"/>
        <item x="216"/>
        <item x="303"/>
        <item x="88"/>
        <item x="221"/>
        <item x="308"/>
        <item x="90"/>
        <item x="224"/>
        <item x="315"/>
        <item x="92"/>
        <item x="229"/>
        <item x="320"/>
        <item x="93"/>
        <item x="233"/>
        <item x="327"/>
        <item x="95"/>
        <item x="237"/>
        <item x="332"/>
        <item x="97"/>
        <item x="241"/>
        <item x="338"/>
        <item x="99"/>
        <item x="246"/>
        <item x="344"/>
        <item x="100"/>
        <item x="250"/>
        <item x="350"/>
        <item x="101"/>
        <item x="254"/>
        <item x="356"/>
        <item x="104"/>
        <item x="258"/>
        <item x="362"/>
        <item x="105"/>
        <item x="263"/>
        <item x="367"/>
        <item x="107"/>
        <item x="266"/>
        <item x="374"/>
        <item x="109"/>
        <item x="271"/>
        <item x="379"/>
        <item x="110"/>
        <item x="275"/>
        <item x="386"/>
        <item x="112"/>
        <item x="280"/>
        <item x="391"/>
        <item x="113"/>
        <item x="283"/>
        <item x="397"/>
        <item x="116"/>
        <item x="288"/>
        <item x="403"/>
        <item x="117"/>
        <item x="292"/>
        <item x="409"/>
        <item x="118"/>
        <item x="296"/>
        <item x="415"/>
        <item x="121"/>
        <item x="300"/>
        <item x="421"/>
        <item x="122"/>
        <item x="305"/>
        <item x="426"/>
        <item x="124"/>
        <item x="309"/>
        <item x="433"/>
        <item x="125"/>
        <item x="313"/>
        <item x="438"/>
        <item x="127"/>
        <item x="317"/>
        <item x="445"/>
        <item x="129"/>
        <item x="322"/>
        <item x="450"/>
        <item x="130"/>
        <item x="325"/>
        <item x="456"/>
        <item x="133"/>
        <item x="330"/>
        <item x="462"/>
        <item x="134"/>
        <item x="334"/>
        <item x="468"/>
        <item x="135"/>
        <item x="339"/>
        <item x="474"/>
        <item x="137"/>
        <item x="342"/>
        <item x="480"/>
        <item x="139"/>
        <item x="347"/>
        <item x="485"/>
        <item x="141"/>
        <item x="351"/>
        <item x="492"/>
        <item x="142"/>
        <item x="355"/>
        <item x="497"/>
        <item x="144"/>
        <item x="359"/>
        <item x="504"/>
        <item x="146"/>
        <item x="364"/>
        <item x="509"/>
        <item x="147"/>
        <item x="368"/>
        <item x="515"/>
        <item x="149"/>
        <item x="372"/>
        <item x="521"/>
        <item x="151"/>
        <item x="376"/>
        <item x="527"/>
        <item x="152"/>
        <item x="381"/>
        <item x="533"/>
        <item x="154"/>
        <item x="384"/>
        <item x="539"/>
        <item x="156"/>
        <item x="389"/>
        <item x="543"/>
        <item x="158"/>
        <item x="393"/>
        <item x="546"/>
        <item x="159"/>
        <item x="398"/>
        <item x="548"/>
        <item x="160"/>
        <item x="401"/>
        <item x="551"/>
        <item x="163"/>
        <item x="406"/>
        <item x="553"/>
        <item x="164"/>
        <item x="410"/>
        <item x="555"/>
        <item x="166"/>
        <item x="414"/>
        <item x="558"/>
        <item x="168"/>
        <item x="418"/>
        <item x="560"/>
        <item x="169"/>
        <item x="423"/>
        <item x="563"/>
        <item x="171"/>
        <item x="427"/>
        <item x="565"/>
        <item x="172"/>
        <item x="431"/>
        <item x="567"/>
        <item x="175"/>
        <item x="435"/>
        <item x="570"/>
        <item x="176"/>
        <item x="440"/>
        <item x="572"/>
        <item x="177"/>
        <item x="443"/>
        <item x="575"/>
        <item x="180"/>
        <item x="448"/>
        <item x="577"/>
        <item x="181"/>
        <item x="452"/>
        <item x="579"/>
        <item x="183"/>
        <item x="457"/>
        <item x="582"/>
        <item x="184"/>
        <item x="460"/>
        <item x="584"/>
        <item x="186"/>
        <item x="465"/>
        <item x="587"/>
        <item x="188"/>
        <item x="469"/>
        <item x="589"/>
        <item x="189"/>
        <item x="473"/>
        <item x="591"/>
        <item x="192"/>
        <item x="477"/>
        <item x="594"/>
        <item x="193"/>
        <item x="482"/>
        <item x="596"/>
        <item x="194"/>
        <item x="486"/>
        <item x="599"/>
        <item x="196"/>
        <item x="490"/>
        <item x="601"/>
        <item x="198"/>
        <item x="494"/>
        <item x="603"/>
        <item x="200"/>
        <item x="499"/>
        <item x="606"/>
        <item x="201"/>
        <item x="502"/>
        <item x="608"/>
        <item x="203"/>
        <item x="507"/>
        <item x="611"/>
        <item x="205"/>
        <item x="511"/>
        <item x="613"/>
        <item x="206"/>
        <item x="516"/>
        <item x="615"/>
        <item x="208"/>
        <item x="519"/>
        <item x="618"/>
        <item x="210"/>
        <item x="524"/>
        <item x="620"/>
        <item x="211"/>
        <item x="528"/>
        <item x="623"/>
        <item x="213"/>
        <item x="532"/>
        <item x="625"/>
        <item x="215"/>
        <item x="536"/>
        <item x="627"/>
        <item x="217"/>
        <item x="541"/>
        <item x="630"/>
        <item x="218"/>
        <item x="544"/>
        <item x="632"/>
        <item x="219"/>
        <item x="545"/>
        <item x="635"/>
        <item x="222"/>
        <item x="547"/>
        <item x="637"/>
        <item x="223"/>
        <item x="549"/>
        <item x="639"/>
        <item x="225"/>
        <item x="550"/>
        <item x="642"/>
        <item x="227"/>
        <item x="552"/>
        <item x="644"/>
        <item x="228"/>
        <item x="554"/>
        <item x="647"/>
        <item x="230"/>
        <item x="556"/>
        <item x="649"/>
        <item x="231"/>
        <item x="557"/>
        <item x="651"/>
        <item x="234"/>
        <item x="559"/>
        <item x="654"/>
        <item x="235"/>
        <item x="561"/>
        <item x="656"/>
        <item x="236"/>
        <item x="562"/>
        <item x="659"/>
        <item x="239"/>
        <item x="564"/>
        <item x="661"/>
        <item x="240"/>
        <item x="566"/>
        <item x="663"/>
        <item x="242"/>
        <item x="568"/>
        <item x="666"/>
        <item x="243"/>
        <item x="569"/>
        <item x="668"/>
        <item x="245"/>
        <item x="571"/>
        <item x="671"/>
        <item x="247"/>
        <item x="573"/>
        <item x="673"/>
        <item x="248"/>
        <item x="574"/>
        <item x="675"/>
        <item x="251"/>
        <item x="576"/>
        <item x="678"/>
        <item x="252"/>
        <item x="578"/>
        <item x="680"/>
        <item x="253"/>
        <item x="580"/>
        <item x="683"/>
        <item x="255"/>
        <item x="581"/>
        <item x="685"/>
        <item x="257"/>
        <item x="583"/>
        <item x="687"/>
        <item x="259"/>
        <item x="585"/>
        <item x="690"/>
        <item x="260"/>
        <item x="586"/>
        <item x="692"/>
        <item x="262"/>
        <item x="588"/>
        <item x="695"/>
        <item x="264"/>
        <item x="590"/>
        <item x="697"/>
        <item x="265"/>
        <item x="592"/>
        <item x="699"/>
        <item x="267"/>
        <item x="593"/>
        <item x="702"/>
        <item x="269"/>
        <item x="595"/>
        <item x="704"/>
        <item x="270"/>
        <item x="597"/>
        <item x="707"/>
        <item x="272"/>
        <item x="598"/>
        <item x="709"/>
        <item x="274"/>
        <item x="600"/>
        <item x="711"/>
        <item x="276"/>
        <item x="602"/>
        <item x="714"/>
        <item x="277"/>
        <item x="604"/>
        <item x="716"/>
        <item x="278"/>
        <item x="605"/>
        <item x="719"/>
        <item x="281"/>
        <item x="607"/>
        <item x="721"/>
        <item x="282"/>
        <item x="609"/>
        <item x="723"/>
        <item x="284"/>
        <item x="610"/>
        <item x="726"/>
        <item x="286"/>
        <item x="612"/>
        <item x="728"/>
        <item x="287"/>
        <item x="614"/>
        <item x="731"/>
        <item x="289"/>
        <item x="616"/>
        <item x="733"/>
        <item x="290"/>
        <item x="617"/>
        <item x="735"/>
        <item x="293"/>
        <item x="619"/>
        <item x="738"/>
        <item x="294"/>
        <item x="621"/>
        <item x="740"/>
        <item x="295"/>
        <item x="622"/>
        <item x="743"/>
        <item x="298"/>
        <item x="624"/>
        <item x="745"/>
        <item x="299"/>
        <item x="626"/>
        <item x="747"/>
        <item x="301"/>
        <item x="628"/>
        <item x="750"/>
        <item x="302"/>
        <item x="629"/>
        <item x="752"/>
        <item x="304"/>
        <item x="631"/>
        <item x="755"/>
        <item x="306"/>
        <item x="633"/>
        <item x="757"/>
        <item x="307"/>
        <item x="634"/>
        <item x="759"/>
        <item x="310"/>
        <item x="636"/>
        <item x="762"/>
        <item x="311"/>
        <item x="638"/>
        <item x="764"/>
        <item x="312"/>
        <item x="640"/>
        <item x="767"/>
        <item x="314"/>
        <item x="641"/>
        <item x="769"/>
        <item x="316"/>
        <item x="643"/>
        <item x="771"/>
        <item x="318"/>
        <item x="645"/>
        <item x="774"/>
        <item x="319"/>
        <item x="646"/>
        <item x="776"/>
        <item x="321"/>
        <item x="648"/>
        <item x="779"/>
        <item x="323"/>
        <item x="650"/>
        <item x="781"/>
        <item x="324"/>
        <item x="652"/>
        <item x="783"/>
        <item x="326"/>
        <item x="653"/>
        <item x="786"/>
        <item x="328"/>
        <item x="655"/>
        <item x="788"/>
        <item x="329"/>
        <item x="657"/>
        <item x="791"/>
        <item x="331"/>
        <item x="658"/>
        <item x="793"/>
        <item x="333"/>
        <item x="660"/>
        <item x="795"/>
        <item x="335"/>
        <item x="662"/>
        <item x="798"/>
        <item x="336"/>
        <item x="664"/>
        <item x="800"/>
        <item x="337"/>
        <item x="665"/>
        <item x="803"/>
        <item x="340"/>
        <item x="667"/>
        <item x="805"/>
        <item x="341"/>
        <item x="669"/>
        <item x="807"/>
        <item x="343"/>
        <item x="670"/>
        <item x="810"/>
        <item x="345"/>
        <item x="672"/>
        <item x="812"/>
        <item x="346"/>
        <item x="674"/>
        <item x="815"/>
        <item x="348"/>
        <item x="676"/>
        <item x="817"/>
        <item x="349"/>
        <item x="677"/>
        <item x="819"/>
        <item x="352"/>
        <item x="679"/>
        <item x="822"/>
        <item x="353"/>
        <item x="681"/>
        <item x="824"/>
        <item x="354"/>
        <item x="682"/>
        <item x="827"/>
        <item x="357"/>
        <item x="684"/>
        <item x="829"/>
        <item x="358"/>
        <item x="686"/>
        <item x="831"/>
        <item x="360"/>
        <item x="688"/>
        <item x="834"/>
        <item x="361"/>
        <item x="689"/>
        <item x="836"/>
        <item x="363"/>
        <item x="691"/>
        <item x="839"/>
        <item x="365"/>
        <item x="693"/>
        <item x="841"/>
        <item x="366"/>
        <item x="694"/>
        <item x="843"/>
        <item x="369"/>
        <item x="696"/>
        <item x="846"/>
        <item x="370"/>
        <item x="698"/>
        <item x="848"/>
        <item x="371"/>
        <item x="700"/>
        <item x="851"/>
        <item x="373"/>
        <item x="701"/>
        <item x="853"/>
        <item x="375"/>
        <item x="703"/>
        <item x="855"/>
        <item x="377"/>
        <item x="705"/>
        <item x="858"/>
        <item x="378"/>
        <item x="706"/>
        <item x="860"/>
        <item x="380"/>
        <item x="708"/>
        <item x="863"/>
        <item x="382"/>
        <item x="710"/>
        <item x="865"/>
        <item x="383"/>
        <item x="712"/>
        <item x="867"/>
        <item x="385"/>
        <item x="713"/>
        <item x="870"/>
        <item x="387"/>
        <item x="715"/>
        <item x="872"/>
        <item x="388"/>
        <item x="717"/>
        <item x="874"/>
        <item x="390"/>
        <item x="718"/>
        <item x="875"/>
        <item x="392"/>
        <item x="720"/>
        <item x="876"/>
        <item x="394"/>
        <item x="722"/>
        <item x="877"/>
        <item x="395"/>
        <item x="724"/>
        <item x="878"/>
        <item x="396"/>
        <item x="725"/>
        <item x="879"/>
        <item x="399"/>
        <item x="727"/>
        <item x="880"/>
        <item x="400"/>
        <item x="729"/>
        <item x="881"/>
        <item x="402"/>
        <item x="730"/>
        <item x="882"/>
        <item x="404"/>
        <item x="732"/>
        <item x="883"/>
        <item x="405"/>
        <item x="734"/>
        <item x="884"/>
        <item x="407"/>
        <item x="736"/>
        <item x="885"/>
        <item x="408"/>
        <item x="737"/>
        <item x="886"/>
        <item x="411"/>
        <item x="739"/>
        <item x="887"/>
        <item x="412"/>
        <item x="741"/>
        <item x="888"/>
        <item x="413"/>
        <item x="742"/>
        <item x="889"/>
        <item x="416"/>
        <item x="744"/>
        <item x="890"/>
        <item x="417"/>
        <item x="746"/>
        <item x="891"/>
        <item x="419"/>
        <item x="748"/>
        <item x="892"/>
        <item x="420"/>
        <item x="749"/>
        <item x="893"/>
        <item x="422"/>
        <item x="751"/>
        <item x="894"/>
        <item x="424"/>
        <item x="753"/>
        <item x="895"/>
        <item x="425"/>
        <item x="754"/>
        <item x="896"/>
        <item x="428"/>
        <item x="756"/>
        <item x="897"/>
        <item x="429"/>
        <item x="758"/>
        <item x="898"/>
        <item x="430"/>
        <item x="760"/>
        <item x="899"/>
        <item x="432"/>
        <item x="761"/>
        <item x="900"/>
        <item x="434"/>
        <item x="763"/>
        <item x="901"/>
        <item x="436"/>
        <item x="765"/>
        <item x="902"/>
        <item x="437"/>
        <item x="766"/>
        <item x="903"/>
        <item x="439"/>
        <item x="768"/>
        <item x="904"/>
        <item x="441"/>
        <item x="770"/>
        <item x="905"/>
        <item x="442"/>
        <item x="772"/>
        <item x="906"/>
        <item x="444"/>
        <item x="773"/>
        <item x="907"/>
        <item x="446"/>
        <item x="775"/>
        <item x="908"/>
        <item x="447"/>
        <item x="777"/>
        <item x="909"/>
        <item x="449"/>
        <item x="778"/>
        <item x="910"/>
        <item x="451"/>
        <item x="780"/>
        <item x="911"/>
        <item x="453"/>
        <item x="782"/>
        <item x="912"/>
        <item x="454"/>
        <item x="784"/>
        <item x="913"/>
        <item x="455"/>
        <item x="785"/>
        <item x="914"/>
        <item x="458"/>
        <item x="787"/>
        <item x="915"/>
        <item x="459"/>
        <item x="789"/>
        <item x="916"/>
        <item x="461"/>
        <item x="790"/>
        <item x="917"/>
        <item x="463"/>
        <item x="792"/>
        <item x="918"/>
        <item x="464"/>
        <item x="794"/>
        <item x="919"/>
        <item x="466"/>
        <item x="796"/>
        <item x="920"/>
        <item x="467"/>
        <item x="797"/>
        <item x="921"/>
        <item x="470"/>
        <item x="799"/>
        <item x="922"/>
        <item x="471"/>
        <item x="801"/>
        <item x="923"/>
        <item x="472"/>
        <item x="802"/>
        <item x="924"/>
        <item x="475"/>
        <item x="804"/>
        <item x="925"/>
        <item x="476"/>
        <item x="806"/>
        <item x="926"/>
        <item x="478"/>
        <item x="808"/>
        <item x="927"/>
        <item x="479"/>
        <item x="809"/>
        <item x="928"/>
        <item x="481"/>
        <item x="811"/>
        <item x="929"/>
        <item x="483"/>
        <item x="813"/>
        <item x="930"/>
        <item x="484"/>
        <item x="814"/>
        <item x="931"/>
        <item x="487"/>
        <item x="816"/>
        <item x="932"/>
        <item x="488"/>
        <item x="818"/>
        <item x="933"/>
        <item x="489"/>
        <item x="820"/>
        <item x="934"/>
        <item x="491"/>
        <item x="821"/>
        <item x="935"/>
        <item x="493"/>
        <item x="823"/>
        <item x="936"/>
        <item x="495"/>
        <item x="825"/>
        <item x="937"/>
        <item x="496"/>
        <item x="826"/>
        <item x="938"/>
        <item x="498"/>
        <item x="828"/>
        <item x="939"/>
        <item x="500"/>
        <item x="830"/>
        <item x="940"/>
        <item x="501"/>
        <item x="832"/>
        <item x="941"/>
        <item x="503"/>
        <item x="833"/>
        <item x="942"/>
        <item x="505"/>
        <item x="835"/>
        <item x="943"/>
        <item x="506"/>
        <item x="837"/>
        <item x="944"/>
        <item x="508"/>
        <item x="838"/>
        <item x="945"/>
        <item x="510"/>
        <item x="840"/>
        <item x="946"/>
        <item x="512"/>
        <item x="842"/>
        <item x="947"/>
        <item x="513"/>
        <item x="844"/>
        <item x="948"/>
        <item x="514"/>
        <item x="845"/>
        <item x="949"/>
        <item x="517"/>
        <item x="847"/>
        <item x="950"/>
        <item x="518"/>
        <item x="849"/>
        <item x="951"/>
        <item x="520"/>
        <item x="850"/>
        <item x="952"/>
        <item x="522"/>
        <item x="852"/>
        <item x="953"/>
        <item x="523"/>
        <item x="854"/>
        <item x="954"/>
        <item x="525"/>
        <item x="856"/>
        <item x="955"/>
        <item x="526"/>
        <item x="857"/>
        <item x="956"/>
        <item x="529"/>
        <item x="859"/>
        <item x="957"/>
        <item x="530"/>
        <item x="861"/>
        <item x="958"/>
        <item x="531"/>
        <item x="862"/>
        <item x="959"/>
        <item x="534"/>
        <item x="864"/>
        <item x="960"/>
        <item x="535"/>
        <item x="866"/>
        <item x="961"/>
        <item x="537"/>
        <item x="868"/>
        <item x="962"/>
        <item x="538"/>
        <item x="869"/>
        <item x="963"/>
        <item x="540"/>
        <item x="871"/>
        <item x="964"/>
        <item x="542"/>
        <item x="873"/>
        <item x="965"/>
      </items>
    </pivotField>
    <pivotField showAll="0" defaultSubtotal="0"/>
    <pivotField numFmtId="1" showAll="0" defaultSubtotal="0"/>
    <pivotField showAll="0" defaultSubtotal="0">
      <items count="2">
        <item x="0"/>
        <item x="1"/>
      </items>
    </pivotField>
    <pivotField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items count="966">
        <item x="2"/>
        <item x="1"/>
        <item x="4"/>
        <item x="6"/>
        <item x="9"/>
        <item x="7"/>
        <item x="15"/>
        <item x="8"/>
        <item x="18"/>
        <item x="11"/>
        <item x="13"/>
        <item x="27"/>
        <item x="24"/>
        <item x="19"/>
        <item x="36"/>
        <item x="14"/>
        <item x="25"/>
        <item x="33"/>
        <item x="45"/>
        <item x="23"/>
        <item x="17"/>
        <item x="54"/>
        <item x="42"/>
        <item x="26"/>
        <item x="63"/>
        <item x="28"/>
        <item x="66"/>
        <item x="31"/>
        <item x="32"/>
        <item x="46"/>
        <item x="34"/>
        <item x="49"/>
        <item x="60"/>
        <item x="38"/>
        <item x="90"/>
        <item x="29"/>
        <item x="93"/>
        <item x="69"/>
        <item x="99"/>
        <item x="102"/>
        <item x="72"/>
        <item x="47"/>
        <item x="78"/>
        <item x="111"/>
        <item x="70"/>
        <item x="0"/>
        <item x="81"/>
        <item x="3"/>
        <item x="53"/>
        <item x="5"/>
        <item x="12"/>
        <item x="52"/>
        <item x="76"/>
        <item x="10"/>
        <item x="21"/>
        <item x="129"/>
        <item x="16"/>
        <item x="55"/>
        <item x="30"/>
        <item x="59"/>
        <item x="22"/>
        <item x="39"/>
        <item x="58"/>
        <item x="138"/>
        <item x="20"/>
        <item x="48"/>
        <item x="62"/>
        <item x="51"/>
        <item x="44"/>
        <item x="57"/>
        <item x="147"/>
        <item x="37"/>
        <item x="40"/>
        <item x="105"/>
        <item x="91"/>
        <item x="43"/>
        <item x="75"/>
        <item x="94"/>
        <item x="35"/>
        <item x="108"/>
        <item x="84"/>
        <item x="97"/>
        <item x="87"/>
        <item x="41"/>
        <item x="50"/>
        <item x="165"/>
        <item x="96"/>
        <item x="61"/>
        <item x="74"/>
        <item x="64"/>
        <item x="117"/>
        <item x="67"/>
        <item x="174"/>
        <item x="114"/>
        <item x="120"/>
        <item x="73"/>
        <item x="177"/>
        <item x="123"/>
        <item x="56"/>
        <item x="183"/>
        <item x="126"/>
        <item x="132"/>
        <item x="82"/>
        <item x="186"/>
        <item x="141"/>
        <item x="79"/>
        <item x="88"/>
        <item x="115"/>
        <item x="150"/>
        <item x="68"/>
        <item x="118"/>
        <item x="135"/>
        <item x="159"/>
        <item x="71"/>
        <item x="121"/>
        <item x="168"/>
        <item x="85"/>
        <item x="171"/>
        <item x="89"/>
        <item x="77"/>
        <item x="109"/>
        <item x="210"/>
        <item x="144"/>
        <item x="112"/>
        <item x="83"/>
        <item x="213"/>
        <item x="195"/>
        <item x="65"/>
        <item x="198"/>
        <item x="95"/>
        <item x="204"/>
        <item x="207"/>
        <item x="222"/>
        <item x="153"/>
        <item x="92"/>
        <item x="216"/>
        <item x="136"/>
        <item x="133"/>
        <item x="156"/>
        <item x="98"/>
        <item x="231"/>
        <item x="139"/>
        <item x="234"/>
        <item x="142"/>
        <item x="162"/>
        <item x="104"/>
        <item x="240"/>
        <item x="243"/>
        <item x="107"/>
        <item x="100"/>
        <item x="148"/>
        <item x="252"/>
        <item x="154"/>
        <item x="249"/>
        <item x="157"/>
        <item x="103"/>
        <item x="160"/>
        <item x="110"/>
        <item x="270"/>
        <item x="119"/>
        <item x="106"/>
        <item x="258"/>
        <item x="279"/>
        <item x="282"/>
        <item x="261"/>
        <item x="288"/>
        <item x="180"/>
        <item x="291"/>
        <item x="267"/>
        <item x="178"/>
        <item x="181"/>
        <item x="80"/>
        <item x="163"/>
        <item x="184"/>
        <item x="134"/>
        <item x="166"/>
        <item x="315"/>
        <item x="189"/>
        <item x="318"/>
        <item x="169"/>
        <item x="140"/>
        <item x="327"/>
        <item x="192"/>
        <item x="285"/>
        <item x="199"/>
        <item x="336"/>
        <item x="125"/>
        <item x="205"/>
        <item x="86"/>
        <item x="345"/>
        <item x="294"/>
        <item x="211"/>
        <item x="354"/>
        <item x="201"/>
        <item x="297"/>
        <item x="155"/>
        <item x="363"/>
        <item x="131"/>
        <item x="366"/>
        <item x="124"/>
        <item x="372"/>
        <item x="306"/>
        <item x="226"/>
        <item x="229"/>
        <item x="127"/>
        <item x="187"/>
        <item x="232"/>
        <item x="390"/>
        <item x="190"/>
        <item x="170"/>
        <item x="130"/>
        <item x="399"/>
        <item x="193"/>
        <item x="402"/>
        <item x="176"/>
        <item x="219"/>
        <item x="324"/>
        <item x="411"/>
        <item x="250"/>
        <item x="330"/>
        <item x="253"/>
        <item x="225"/>
        <item x="256"/>
        <item x="333"/>
        <item x="429"/>
        <item x="435"/>
        <item x="228"/>
        <item x="146"/>
        <item x="438"/>
        <item x="191"/>
        <item x="342"/>
        <item x="447"/>
        <item x="101"/>
        <item x="271"/>
        <item x="208"/>
        <item x="456"/>
        <item x="277"/>
        <item x="237"/>
        <item x="351"/>
        <item x="465"/>
        <item x="203"/>
        <item x="214"/>
        <item x="474"/>
        <item x="145"/>
        <item x="206"/>
        <item x="360"/>
        <item x="483"/>
        <item x="486"/>
        <item x="246"/>
        <item x="158"/>
        <item x="212"/>
        <item x="298"/>
        <item x="369"/>
        <item x="301"/>
        <item x="151"/>
        <item x="218"/>
        <item x="161"/>
        <item x="510"/>
        <item x="513"/>
        <item x="255"/>
        <item x="378"/>
        <item x="519"/>
        <item x="522"/>
        <item x="381"/>
        <item x="227"/>
        <item x="113"/>
        <item x="531"/>
        <item x="167"/>
        <item x="322"/>
        <item x="233"/>
        <item x="264"/>
        <item x="235"/>
        <item x="328"/>
        <item x="549"/>
        <item x="238"/>
        <item x="239"/>
        <item x="116"/>
        <item x="558"/>
        <item x="173"/>
        <item x="242"/>
        <item x="567"/>
        <item x="273"/>
        <item x="405"/>
        <item x="343"/>
        <item x="346"/>
        <item x="408"/>
        <item x="349"/>
        <item x="276"/>
        <item x="585"/>
        <item x="414"/>
        <item x="254"/>
        <item x="594"/>
        <item x="122"/>
        <item x="417"/>
        <item x="597"/>
        <item x="603"/>
        <item x="182"/>
        <item x="606"/>
        <item x="172"/>
        <item x="367"/>
        <item x="426"/>
        <item x="370"/>
        <item x="373"/>
        <item x="175"/>
        <item x="259"/>
        <item x="269"/>
        <item x="630"/>
        <item x="188"/>
        <item x="633"/>
        <item x="128"/>
        <item x="275"/>
        <item x="265"/>
        <item x="642"/>
        <item x="388"/>
        <item x="300"/>
        <item x="444"/>
        <item x="651"/>
        <item x="394"/>
        <item x="194"/>
        <item x="660"/>
        <item x="303"/>
        <item x="400"/>
        <item x="453"/>
        <item x="669"/>
        <item x="290"/>
        <item x="309"/>
        <item x="197"/>
        <item x="678"/>
        <item x="681"/>
        <item x="462"/>
        <item x="687"/>
        <item x="312"/>
        <item x="415"/>
        <item x="280"/>
        <item x="418"/>
        <item x="421"/>
        <item x="137"/>
        <item x="283"/>
        <item x="705"/>
        <item x="305"/>
        <item x="286"/>
        <item x="714"/>
        <item x="321"/>
        <item x="717"/>
        <item x="480"/>
        <item x="311"/>
        <item x="726"/>
        <item x="196"/>
        <item x="209"/>
        <item x="439"/>
        <item x="442"/>
        <item x="489"/>
        <item x="445"/>
        <item x="143"/>
        <item x="744"/>
        <item x="492"/>
        <item x="750"/>
        <item x="753"/>
        <item x="202"/>
        <item x="498"/>
        <item x="326"/>
        <item x="762"/>
        <item x="501"/>
        <item x="460"/>
        <item x="339"/>
        <item x="771"/>
        <item x="304"/>
        <item x="466"/>
        <item x="780"/>
        <item x="149"/>
        <item x="307"/>
        <item x="338"/>
        <item x="789"/>
        <item x="310"/>
        <item x="341"/>
        <item x="348"/>
        <item x="798"/>
        <item x="224"/>
        <item x="801"/>
        <item x="347"/>
        <item x="152"/>
        <item x="525"/>
        <item x="487"/>
        <item x="490"/>
        <item x="528"/>
        <item x="353"/>
        <item x="357"/>
        <item x="825"/>
        <item x="230"/>
        <item x="828"/>
        <item x="834"/>
        <item x="217"/>
        <item x="537"/>
        <item x="837"/>
        <item x="362"/>
        <item x="325"/>
        <item x="846"/>
        <item x="220"/>
        <item x="511"/>
        <item x="546"/>
        <item x="368"/>
        <item x="517"/>
        <item x="223"/>
        <item x="331"/>
        <item x="864"/>
        <item x="374"/>
        <item x="555"/>
        <item x="873"/>
        <item x="375"/>
        <item x="377"/>
        <item x="337"/>
        <item x="882"/>
        <item x="532"/>
        <item x="164"/>
        <item x="564"/>
        <item x="535"/>
        <item x="538"/>
        <item x="245"/>
        <item x="900"/>
        <item x="384"/>
        <item x="389"/>
        <item x="573"/>
        <item x="909"/>
        <item x="912"/>
        <item x="387"/>
        <item x="576"/>
        <item x="918"/>
        <item x="921"/>
        <item x="582"/>
        <item x="556"/>
        <item x="393"/>
        <item x="559"/>
        <item x="352"/>
        <item x="562"/>
        <item x="404"/>
        <item x="396"/>
        <item x="355"/>
        <item x="945"/>
        <item x="948"/>
        <item x="358"/>
        <item x="410"/>
        <item x="241"/>
        <item x="957"/>
        <item x="600"/>
        <item x="577"/>
        <item x="416"/>
        <item x="244"/>
        <item x="260"/>
        <item x="586"/>
        <item x="592"/>
        <item x="609"/>
        <item x="428"/>
        <item x="247"/>
        <item x="431"/>
        <item x="612"/>
        <item x="607"/>
        <item x="613"/>
        <item x="179"/>
        <item x="266"/>
        <item x="443"/>
        <item x="446"/>
        <item x="621"/>
        <item x="628"/>
        <item x="420"/>
        <item x="634"/>
        <item x="376"/>
        <item x="458"/>
        <item x="461"/>
        <item x="423"/>
        <item x="379"/>
        <item x="649"/>
        <item x="655"/>
        <item x="382"/>
        <item x="473"/>
        <item x="185"/>
        <item x="476"/>
        <item x="639"/>
        <item x="670"/>
        <item x="676"/>
        <item x="432"/>
        <item x="645"/>
        <item x="488"/>
        <item x="491"/>
        <item x="648"/>
        <item x="691"/>
        <item x="262"/>
        <item x="697"/>
        <item x="281"/>
        <item x="503"/>
        <item x="506"/>
        <item x="441"/>
        <item x="657"/>
        <item x="712"/>
        <item x="718"/>
        <item x="397"/>
        <item x="518"/>
        <item x="268"/>
        <item x="521"/>
        <item x="666"/>
        <item x="733"/>
        <item x="739"/>
        <item x="450"/>
        <item x="403"/>
        <item x="533"/>
        <item x="536"/>
        <item x="675"/>
        <item x="754"/>
        <item x="274"/>
        <item x="760"/>
        <item x="293"/>
        <item x="548"/>
        <item x="551"/>
        <item x="459"/>
        <item x="684"/>
        <item x="775"/>
        <item x="781"/>
        <item x="296"/>
        <item x="563"/>
        <item x="200"/>
        <item x="566"/>
        <item x="693"/>
        <item x="796"/>
        <item x="802"/>
        <item x="468"/>
        <item x="696"/>
        <item x="578"/>
        <item x="581"/>
        <item x="302"/>
        <item x="817"/>
        <item x="471"/>
        <item x="823"/>
        <item x="424"/>
        <item x="593"/>
        <item x="596"/>
        <item x="477"/>
        <item x="427"/>
        <item x="838"/>
        <item x="844"/>
        <item x="308"/>
        <item x="608"/>
        <item x="289"/>
        <item x="611"/>
        <item x="720"/>
        <item x="859"/>
        <item x="865"/>
        <item x="292"/>
        <item x="723"/>
        <item x="623"/>
        <item x="626"/>
        <item x="729"/>
        <item x="880"/>
        <item x="295"/>
        <item x="886"/>
        <item x="732"/>
        <item x="638"/>
        <item x="641"/>
        <item x="495"/>
        <item x="317"/>
        <item x="901"/>
        <item x="907"/>
        <item x="741"/>
        <item x="653"/>
        <item x="215"/>
        <item x="656"/>
        <item x="448"/>
        <item x="922"/>
        <item x="928"/>
        <item x="504"/>
        <item x="323"/>
        <item x="668"/>
        <item x="671"/>
        <item x="454"/>
        <item x="943"/>
        <item x="507"/>
        <item x="949"/>
        <item x="759"/>
        <item x="683"/>
        <item x="686"/>
        <item x="221"/>
        <item x="329"/>
        <item x="964"/>
        <item x="698"/>
        <item x="768"/>
        <item x="707"/>
        <item x="516"/>
        <item x="716"/>
        <item x="332"/>
        <item x="725"/>
        <item x="734"/>
        <item x="313"/>
        <item x="777"/>
        <item x="743"/>
        <item x="752"/>
        <item x="469"/>
        <item x="761"/>
        <item x="316"/>
        <item x="770"/>
        <item x="472"/>
        <item x="779"/>
        <item x="788"/>
        <item x="319"/>
        <item x="475"/>
        <item x="797"/>
        <item x="806"/>
        <item x="795"/>
        <item x="815"/>
        <item x="534"/>
        <item x="824"/>
        <item x="344"/>
        <item x="833"/>
        <item x="842"/>
        <item x="540"/>
        <item x="804"/>
        <item x="851"/>
        <item x="860"/>
        <item x="807"/>
        <item x="869"/>
        <item x="543"/>
        <item x="878"/>
        <item x="813"/>
        <item x="887"/>
        <item x="896"/>
        <item x="236"/>
        <item x="816"/>
        <item x="905"/>
        <item x="914"/>
        <item x="493"/>
        <item x="923"/>
        <item x="552"/>
        <item x="932"/>
        <item x="496"/>
        <item x="941"/>
        <item x="950"/>
        <item x="334"/>
        <item x="499"/>
        <item x="959"/>
        <item x="359"/>
        <item x="561"/>
        <item x="840"/>
        <item x="340"/>
        <item x="843"/>
        <item x="365"/>
        <item x="570"/>
        <item x="852"/>
        <item x="248"/>
        <item x="514"/>
        <item x="861"/>
        <item x="579"/>
        <item x="520"/>
        <item x="251"/>
        <item x="870"/>
        <item x="526"/>
        <item x="588"/>
        <item x="879"/>
        <item x="591"/>
        <item x="380"/>
        <item x="888"/>
        <item x="257"/>
        <item x="891"/>
        <item x="361"/>
        <item x="897"/>
        <item x="541"/>
        <item x="364"/>
        <item x="544"/>
        <item x="263"/>
        <item x="547"/>
        <item x="915"/>
        <item x="615"/>
        <item x="395"/>
        <item x="618"/>
        <item x="924"/>
        <item x="927"/>
        <item x="624"/>
        <item x="401"/>
        <item x="627"/>
        <item x="936"/>
        <item x="565"/>
        <item x="272"/>
        <item x="568"/>
        <item x="636"/>
        <item x="571"/>
        <item x="954"/>
        <item x="385"/>
        <item x="960"/>
        <item x="278"/>
        <item x="963"/>
        <item x="583"/>
        <item x="391"/>
        <item x="589"/>
        <item x="654"/>
        <item x="425"/>
        <item x="598"/>
        <item x="284"/>
        <item x="604"/>
        <item x="663"/>
        <item x="610"/>
        <item x="440"/>
        <item x="287"/>
        <item x="619"/>
        <item x="672"/>
        <item x="625"/>
        <item x="631"/>
        <item x="406"/>
        <item x="455"/>
        <item x="409"/>
        <item x="640"/>
        <item x="646"/>
        <item x="412"/>
        <item x="652"/>
        <item x="690"/>
        <item x="470"/>
        <item x="661"/>
        <item x="299"/>
        <item x="667"/>
        <item x="699"/>
        <item x="673"/>
        <item x="485"/>
        <item x="702"/>
        <item x="682"/>
        <item x="708"/>
        <item x="688"/>
        <item x="694"/>
        <item x="711"/>
        <item x="500"/>
        <item x="430"/>
        <item x="703"/>
        <item x="709"/>
        <item x="433"/>
        <item x="715"/>
        <item x="436"/>
        <item x="515"/>
        <item x="724"/>
        <item x="314"/>
        <item x="730"/>
        <item x="735"/>
        <item x="736"/>
        <item x="530"/>
        <item x="738"/>
        <item x="745"/>
        <item x="320"/>
        <item x="751"/>
        <item x="757"/>
        <item x="747"/>
        <item x="545"/>
        <item x="451"/>
        <item x="766"/>
        <item x="772"/>
        <item x="756"/>
        <item x="778"/>
        <item x="457"/>
        <item x="560"/>
        <item x="787"/>
        <item x="765"/>
        <item x="793"/>
        <item x="463"/>
        <item x="799"/>
        <item x="575"/>
        <item x="774"/>
        <item x="808"/>
        <item x="335"/>
        <item x="814"/>
        <item x="820"/>
        <item x="783"/>
        <item x="590"/>
        <item x="786"/>
        <item x="829"/>
        <item x="835"/>
        <item x="792"/>
        <item x="841"/>
        <item x="478"/>
        <item x="605"/>
        <item x="850"/>
        <item x="481"/>
        <item x="856"/>
        <item x="484"/>
        <item x="862"/>
        <item x="620"/>
        <item x="810"/>
        <item x="871"/>
        <item x="350"/>
        <item x="877"/>
        <item x="883"/>
        <item x="819"/>
        <item x="635"/>
        <item x="822"/>
        <item x="892"/>
        <item x="898"/>
        <item x="356"/>
        <item x="904"/>
        <item x="831"/>
        <item x="650"/>
        <item x="913"/>
        <item x="502"/>
        <item x="919"/>
        <item x="505"/>
        <item x="925"/>
        <item x="665"/>
        <item x="508"/>
        <item x="934"/>
        <item x="849"/>
        <item x="940"/>
        <item x="946"/>
        <item x="855"/>
        <item x="680"/>
        <item x="858"/>
        <item x="955"/>
        <item x="961"/>
        <item x="371"/>
        <item x="692"/>
        <item x="867"/>
        <item x="701"/>
        <item x="710"/>
        <item x="523"/>
        <item x="719"/>
        <item x="876"/>
        <item x="728"/>
        <item x="737"/>
        <item x="529"/>
        <item x="746"/>
        <item x="885"/>
        <item x="755"/>
        <item x="764"/>
        <item x="383"/>
        <item x="773"/>
        <item x="894"/>
        <item x="782"/>
        <item x="791"/>
        <item x="386"/>
        <item x="800"/>
        <item x="903"/>
        <item x="809"/>
        <item x="818"/>
        <item x="906"/>
        <item x="827"/>
        <item x="392"/>
        <item x="836"/>
        <item x="845"/>
        <item x="550"/>
        <item x="854"/>
        <item x="553"/>
        <item x="863"/>
        <item x="872"/>
        <item x="398"/>
        <item x="881"/>
        <item x="930"/>
        <item x="890"/>
        <item x="899"/>
        <item x="933"/>
        <item x="908"/>
        <item x="939"/>
        <item x="917"/>
        <item x="926"/>
        <item x="942"/>
        <item x="935"/>
        <item x="407"/>
        <item x="944"/>
        <item x="953"/>
        <item x="951"/>
        <item x="962"/>
        <item x="574"/>
        <item x="413"/>
        <item x="580"/>
        <item x="419"/>
        <item x="422"/>
        <item x="595"/>
        <item x="601"/>
        <item x="434"/>
        <item x="437"/>
        <item x="616"/>
        <item x="622"/>
        <item x="449"/>
        <item x="452"/>
        <item x="637"/>
        <item x="643"/>
        <item x="464"/>
        <item x="467"/>
        <item x="658"/>
        <item x="664"/>
        <item x="479"/>
        <item x="482"/>
        <item x="679"/>
        <item x="685"/>
        <item x="494"/>
        <item x="497"/>
        <item x="700"/>
        <item x="706"/>
        <item x="509"/>
        <item x="512"/>
        <item x="721"/>
        <item x="727"/>
        <item x="524"/>
        <item x="527"/>
        <item x="742"/>
        <item x="748"/>
        <item x="539"/>
        <item x="542"/>
        <item x="763"/>
        <item x="769"/>
        <item x="554"/>
        <item x="557"/>
        <item x="784"/>
        <item x="790"/>
        <item x="569"/>
        <item x="572"/>
        <item x="805"/>
        <item x="811"/>
        <item x="584"/>
        <item x="587"/>
        <item x="826"/>
        <item x="832"/>
        <item x="599"/>
        <item x="602"/>
        <item x="847"/>
        <item x="853"/>
        <item x="614"/>
        <item x="617"/>
        <item x="868"/>
        <item x="874"/>
        <item x="629"/>
        <item x="632"/>
        <item x="889"/>
        <item x="895"/>
        <item x="644"/>
        <item x="647"/>
        <item x="910"/>
        <item x="916"/>
        <item x="659"/>
        <item x="662"/>
        <item x="931"/>
        <item x="937"/>
        <item x="674"/>
        <item x="677"/>
        <item x="952"/>
        <item x="958"/>
        <item x="689"/>
        <item x="695"/>
        <item x="704"/>
        <item x="713"/>
        <item x="722"/>
        <item x="731"/>
        <item x="740"/>
        <item x="749"/>
        <item x="758"/>
        <item x="767"/>
        <item x="776"/>
        <item x="785"/>
        <item x="794"/>
        <item x="803"/>
        <item x="812"/>
        <item x="821"/>
        <item x="830"/>
        <item x="839"/>
        <item x="848"/>
        <item x="857"/>
        <item x="866"/>
        <item x="875"/>
        <item x="884"/>
        <item x="893"/>
        <item x="902"/>
        <item x="911"/>
        <item x="920"/>
        <item x="929"/>
        <item x="938"/>
        <item x="947"/>
        <item x="956"/>
        <item x="965"/>
      </items>
    </pivotField>
    <pivotField showAll="0" defaultSubtotal="0">
      <items count="3">
        <item x="2"/>
        <item x="1"/>
        <item x="0"/>
      </items>
    </pivotField>
    <pivotField showAll="0" defaultSubtotal="0">
      <items count="4">
        <item x="1"/>
        <item x="0"/>
        <item x="2"/>
        <item x="3"/>
      </items>
    </pivotField>
    <pivotField showAll="0" defaultSubtotal="0">
      <items count="3">
        <item x="2"/>
        <item x="0"/>
        <item x="1"/>
      </items>
    </pivotField>
    <pivotField showAll="0" defaultSubtotal="0">
      <items count="2">
        <item x="0"/>
        <item x="1"/>
      </items>
    </pivotField>
    <pivotField showAll="0" defaultSubtotal="0">
      <items count="23">
        <item x="19"/>
        <item x="18"/>
        <item x="14"/>
        <item x="21"/>
        <item x="13"/>
        <item x="11"/>
        <item x="10"/>
        <item x="16"/>
        <item x="5"/>
        <item x="12"/>
        <item x="15"/>
        <item x="0"/>
        <item x="17"/>
        <item x="20"/>
        <item x="2"/>
        <item x="4"/>
        <item x="6"/>
        <item x="22"/>
        <item x="1"/>
        <item x="7"/>
        <item x="8"/>
        <item x="9"/>
        <item x="3"/>
      </items>
    </pivotField>
    <pivotField showAll="0" defaultSubtotal="0">
      <items count="14">
        <item x="0"/>
        <item x="1"/>
        <item x="2"/>
        <item x="3"/>
        <item x="4"/>
        <item x="5"/>
        <item x="6"/>
        <item x="7"/>
        <item x="8"/>
        <item x="9"/>
        <item x="10"/>
        <item x="11"/>
        <item x="12"/>
        <item x="13"/>
      </items>
    </pivotField>
    <pivotField showAll="0" defaultSubtotal="0">
      <items count="14">
        <item x="0"/>
        <item x="1"/>
        <item x="2"/>
        <item x="3"/>
        <item x="4"/>
        <item x="5"/>
        <item x="6"/>
        <item x="7"/>
        <item x="8"/>
        <item x="9"/>
        <item x="10"/>
        <item x="11"/>
        <item x="12"/>
        <item x="13"/>
      </items>
    </pivotField>
  </pivotFields>
  <rowFields count="1">
    <field x="8"/>
  </rowFields>
  <rowItems count="10">
    <i>
      <x/>
    </i>
    <i>
      <x v="1"/>
    </i>
    <i>
      <x v="2"/>
    </i>
    <i>
      <x v="3"/>
    </i>
    <i>
      <x v="4"/>
    </i>
    <i>
      <x v="5"/>
    </i>
    <i>
      <x v="6"/>
    </i>
    <i>
      <x v="7"/>
    </i>
    <i>
      <x v="8"/>
    </i>
    <i t="grand">
      <x/>
    </i>
  </rowItems>
  <colFields count="1">
    <field x="-2"/>
  </colFields>
  <colItems count="2">
    <i>
      <x/>
    </i>
    <i i="1">
      <x v="1"/>
    </i>
  </colItems>
  <dataFields count="2">
    <dataField name="Count" fld="8" subtotal="count" baseField="8" baseItem="0"/>
    <dataField name="% of Total" fld="8" subtotal="count" showDataAs="percentOfTotal" baseField="8" baseItem="0" numFmtId="164"/>
  </dataFields>
  <formats count="4">
    <format dxfId="756">
      <pivotArea outline="0" collapsedLevelsAreSubtotals="1" fieldPosition="0"/>
    </format>
    <format dxfId="755">
      <pivotArea outline="0" collapsedLevelsAreSubtotals="1" fieldPosition="0"/>
    </format>
    <format dxfId="754">
      <pivotArea outline="0" fieldPosition="0">
        <references count="1">
          <reference field="4294967294" count="1">
            <x v="1"/>
          </reference>
        </references>
      </pivotArea>
    </format>
    <format dxfId="753">
      <pivotArea outline="0" collapsedLevelsAreSubtotals="1" fieldPosition="0">
        <references count="1">
          <reference field="4294967294" count="1" selected="0">
            <x v="1"/>
          </reference>
        </references>
      </pivotArea>
    </format>
  </formats>
  <chartFormats count="2">
    <chartFormat chart="15" format="2" series="1">
      <pivotArea type="data" outline="0" fieldPosition="0">
        <references count="1">
          <reference field="4294967294" count="1" selected="0">
            <x v="0"/>
          </reference>
        </references>
      </pivotArea>
    </chartFormat>
    <chartFormat chart="15"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13"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17" rowHeaderCaption="End Market">
  <location ref="E269:G293" firstHeaderRow="0" firstDataRow="1" firstDataCol="1"/>
  <pivotFields count="25">
    <pivotField showAll="0" defaultSubtotal="0">
      <items count="5">
        <item x="0"/>
        <item x="1"/>
        <item x="2"/>
        <item x="3"/>
        <item x="4"/>
      </items>
    </pivotField>
    <pivotField showAll="0" defaultSubtotal="0">
      <items count="8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s>
    </pivotField>
    <pivotField showAll="0" defaultSubtotal="0">
      <items count="966">
        <item x="0"/>
        <item x="1"/>
        <item x="2"/>
        <item x="3"/>
        <item x="5"/>
        <item x="8"/>
        <item x="4"/>
        <item x="10"/>
        <item x="13"/>
        <item x="6"/>
        <item x="14"/>
        <item x="20"/>
        <item x="7"/>
        <item x="18"/>
        <item x="25"/>
        <item x="9"/>
        <item x="22"/>
        <item x="32"/>
        <item x="11"/>
        <item x="27"/>
        <item x="37"/>
        <item x="12"/>
        <item x="30"/>
        <item x="43"/>
        <item x="15"/>
        <item x="35"/>
        <item x="49"/>
        <item x="16"/>
        <item x="39"/>
        <item x="55"/>
        <item x="17"/>
        <item x="44"/>
        <item x="61"/>
        <item x="19"/>
        <item x="47"/>
        <item x="67"/>
        <item x="21"/>
        <item x="52"/>
        <item x="72"/>
        <item x="23"/>
        <item x="56"/>
        <item x="79"/>
        <item x="24"/>
        <item x="60"/>
        <item x="84"/>
        <item x="26"/>
        <item x="64"/>
        <item x="91"/>
        <item x="28"/>
        <item x="69"/>
        <item x="96"/>
        <item x="29"/>
        <item x="73"/>
        <item x="102"/>
        <item x="31"/>
        <item x="77"/>
        <item x="108"/>
        <item x="33"/>
        <item x="81"/>
        <item x="114"/>
        <item x="34"/>
        <item x="86"/>
        <item x="120"/>
        <item x="36"/>
        <item x="89"/>
        <item x="126"/>
        <item x="38"/>
        <item x="94"/>
        <item x="131"/>
        <item x="40"/>
        <item x="98"/>
        <item x="138"/>
        <item x="41"/>
        <item x="103"/>
        <item x="143"/>
        <item x="42"/>
        <item x="106"/>
        <item x="150"/>
        <item x="45"/>
        <item x="111"/>
        <item x="155"/>
        <item x="46"/>
        <item x="115"/>
        <item x="161"/>
        <item x="48"/>
        <item x="119"/>
        <item x="167"/>
        <item x="50"/>
        <item x="123"/>
        <item x="173"/>
        <item x="51"/>
        <item x="128"/>
        <item x="179"/>
        <item x="53"/>
        <item x="132"/>
        <item x="185"/>
        <item x="54"/>
        <item x="136"/>
        <item x="190"/>
        <item x="57"/>
        <item x="140"/>
        <item x="197"/>
        <item x="58"/>
        <item x="145"/>
        <item x="202"/>
        <item x="59"/>
        <item x="148"/>
        <item x="209"/>
        <item x="62"/>
        <item x="153"/>
        <item x="214"/>
        <item x="63"/>
        <item x="157"/>
        <item x="220"/>
        <item x="65"/>
        <item x="162"/>
        <item x="226"/>
        <item x="66"/>
        <item x="165"/>
        <item x="232"/>
        <item x="68"/>
        <item x="170"/>
        <item x="238"/>
        <item x="70"/>
        <item x="174"/>
        <item x="244"/>
        <item x="71"/>
        <item x="178"/>
        <item x="249"/>
        <item x="74"/>
        <item x="182"/>
        <item x="256"/>
        <item x="75"/>
        <item x="187"/>
        <item x="261"/>
        <item x="76"/>
        <item x="191"/>
        <item x="268"/>
        <item x="78"/>
        <item x="195"/>
        <item x="273"/>
        <item x="80"/>
        <item x="199"/>
        <item x="279"/>
        <item x="82"/>
        <item x="204"/>
        <item x="285"/>
        <item x="83"/>
        <item x="207"/>
        <item x="291"/>
        <item x="85"/>
        <item x="212"/>
        <item x="297"/>
        <item x="87"/>
        <item x="216"/>
        <item x="303"/>
        <item x="88"/>
        <item x="221"/>
        <item x="308"/>
        <item x="90"/>
        <item x="224"/>
        <item x="315"/>
        <item x="92"/>
        <item x="229"/>
        <item x="320"/>
        <item x="93"/>
        <item x="233"/>
        <item x="327"/>
        <item x="95"/>
        <item x="237"/>
        <item x="332"/>
        <item x="97"/>
        <item x="241"/>
        <item x="338"/>
        <item x="99"/>
        <item x="246"/>
        <item x="344"/>
        <item x="100"/>
        <item x="250"/>
        <item x="350"/>
        <item x="101"/>
        <item x="254"/>
        <item x="356"/>
        <item x="104"/>
        <item x="258"/>
        <item x="362"/>
        <item x="105"/>
        <item x="263"/>
        <item x="367"/>
        <item x="107"/>
        <item x="266"/>
        <item x="374"/>
        <item x="109"/>
        <item x="271"/>
        <item x="379"/>
        <item x="110"/>
        <item x="275"/>
        <item x="386"/>
        <item x="112"/>
        <item x="280"/>
        <item x="391"/>
        <item x="113"/>
        <item x="283"/>
        <item x="397"/>
        <item x="116"/>
        <item x="288"/>
        <item x="403"/>
        <item x="117"/>
        <item x="292"/>
        <item x="409"/>
        <item x="118"/>
        <item x="296"/>
        <item x="415"/>
        <item x="121"/>
        <item x="300"/>
        <item x="421"/>
        <item x="122"/>
        <item x="305"/>
        <item x="426"/>
        <item x="124"/>
        <item x="309"/>
        <item x="433"/>
        <item x="125"/>
        <item x="313"/>
        <item x="438"/>
        <item x="127"/>
        <item x="317"/>
        <item x="445"/>
        <item x="129"/>
        <item x="322"/>
        <item x="450"/>
        <item x="130"/>
        <item x="325"/>
        <item x="456"/>
        <item x="133"/>
        <item x="330"/>
        <item x="462"/>
        <item x="134"/>
        <item x="334"/>
        <item x="468"/>
        <item x="135"/>
        <item x="339"/>
        <item x="474"/>
        <item x="137"/>
        <item x="342"/>
        <item x="480"/>
        <item x="139"/>
        <item x="347"/>
        <item x="485"/>
        <item x="141"/>
        <item x="351"/>
        <item x="492"/>
        <item x="142"/>
        <item x="355"/>
        <item x="497"/>
        <item x="144"/>
        <item x="359"/>
        <item x="504"/>
        <item x="146"/>
        <item x="364"/>
        <item x="509"/>
        <item x="147"/>
        <item x="368"/>
        <item x="515"/>
        <item x="149"/>
        <item x="372"/>
        <item x="521"/>
        <item x="151"/>
        <item x="376"/>
        <item x="527"/>
        <item x="152"/>
        <item x="381"/>
        <item x="533"/>
        <item x="154"/>
        <item x="384"/>
        <item x="539"/>
        <item x="156"/>
        <item x="389"/>
        <item x="543"/>
        <item x="158"/>
        <item x="393"/>
        <item x="546"/>
        <item x="159"/>
        <item x="398"/>
        <item x="548"/>
        <item x="160"/>
        <item x="401"/>
        <item x="551"/>
        <item x="163"/>
        <item x="406"/>
        <item x="553"/>
        <item x="164"/>
        <item x="410"/>
        <item x="555"/>
        <item x="166"/>
        <item x="414"/>
        <item x="558"/>
        <item x="168"/>
        <item x="418"/>
        <item x="560"/>
        <item x="169"/>
        <item x="423"/>
        <item x="563"/>
        <item x="171"/>
        <item x="427"/>
        <item x="565"/>
        <item x="172"/>
        <item x="431"/>
        <item x="567"/>
        <item x="175"/>
        <item x="435"/>
        <item x="570"/>
        <item x="176"/>
        <item x="440"/>
        <item x="572"/>
        <item x="177"/>
        <item x="443"/>
        <item x="575"/>
        <item x="180"/>
        <item x="448"/>
        <item x="577"/>
        <item x="181"/>
        <item x="452"/>
        <item x="579"/>
        <item x="183"/>
        <item x="457"/>
        <item x="582"/>
        <item x="184"/>
        <item x="460"/>
        <item x="584"/>
        <item x="186"/>
        <item x="465"/>
        <item x="587"/>
        <item x="188"/>
        <item x="469"/>
        <item x="589"/>
        <item x="189"/>
        <item x="473"/>
        <item x="591"/>
        <item x="192"/>
        <item x="477"/>
        <item x="594"/>
        <item x="193"/>
        <item x="482"/>
        <item x="596"/>
        <item x="194"/>
        <item x="486"/>
        <item x="599"/>
        <item x="196"/>
        <item x="490"/>
        <item x="601"/>
        <item x="198"/>
        <item x="494"/>
        <item x="603"/>
        <item x="200"/>
        <item x="499"/>
        <item x="606"/>
        <item x="201"/>
        <item x="502"/>
        <item x="608"/>
        <item x="203"/>
        <item x="507"/>
        <item x="611"/>
        <item x="205"/>
        <item x="511"/>
        <item x="613"/>
        <item x="206"/>
        <item x="516"/>
        <item x="615"/>
        <item x="208"/>
        <item x="519"/>
        <item x="618"/>
        <item x="210"/>
        <item x="524"/>
        <item x="620"/>
        <item x="211"/>
        <item x="528"/>
        <item x="623"/>
        <item x="213"/>
        <item x="532"/>
        <item x="625"/>
        <item x="215"/>
        <item x="536"/>
        <item x="627"/>
        <item x="217"/>
        <item x="541"/>
        <item x="630"/>
        <item x="218"/>
        <item x="544"/>
        <item x="632"/>
        <item x="219"/>
        <item x="545"/>
        <item x="635"/>
        <item x="222"/>
        <item x="547"/>
        <item x="637"/>
        <item x="223"/>
        <item x="549"/>
        <item x="639"/>
        <item x="225"/>
        <item x="550"/>
        <item x="642"/>
        <item x="227"/>
        <item x="552"/>
        <item x="644"/>
        <item x="228"/>
        <item x="554"/>
        <item x="647"/>
        <item x="230"/>
        <item x="556"/>
        <item x="649"/>
        <item x="231"/>
        <item x="557"/>
        <item x="651"/>
        <item x="234"/>
        <item x="559"/>
        <item x="654"/>
        <item x="235"/>
        <item x="561"/>
        <item x="656"/>
        <item x="236"/>
        <item x="562"/>
        <item x="659"/>
        <item x="239"/>
        <item x="564"/>
        <item x="661"/>
        <item x="240"/>
        <item x="566"/>
        <item x="663"/>
        <item x="242"/>
        <item x="568"/>
        <item x="666"/>
        <item x="243"/>
        <item x="569"/>
        <item x="668"/>
        <item x="245"/>
        <item x="571"/>
        <item x="671"/>
        <item x="247"/>
        <item x="573"/>
        <item x="673"/>
        <item x="248"/>
        <item x="574"/>
        <item x="675"/>
        <item x="251"/>
        <item x="576"/>
        <item x="678"/>
        <item x="252"/>
        <item x="578"/>
        <item x="680"/>
        <item x="253"/>
        <item x="580"/>
        <item x="683"/>
        <item x="255"/>
        <item x="581"/>
        <item x="685"/>
        <item x="257"/>
        <item x="583"/>
        <item x="687"/>
        <item x="259"/>
        <item x="585"/>
        <item x="690"/>
        <item x="260"/>
        <item x="586"/>
        <item x="692"/>
        <item x="262"/>
        <item x="588"/>
        <item x="695"/>
        <item x="264"/>
        <item x="590"/>
        <item x="697"/>
        <item x="265"/>
        <item x="592"/>
        <item x="699"/>
        <item x="267"/>
        <item x="593"/>
        <item x="702"/>
        <item x="269"/>
        <item x="595"/>
        <item x="704"/>
        <item x="270"/>
        <item x="597"/>
        <item x="707"/>
        <item x="272"/>
        <item x="598"/>
        <item x="709"/>
        <item x="274"/>
        <item x="600"/>
        <item x="711"/>
        <item x="276"/>
        <item x="602"/>
        <item x="714"/>
        <item x="277"/>
        <item x="604"/>
        <item x="716"/>
        <item x="278"/>
        <item x="605"/>
        <item x="719"/>
        <item x="281"/>
        <item x="607"/>
        <item x="721"/>
        <item x="282"/>
        <item x="609"/>
        <item x="723"/>
        <item x="284"/>
        <item x="610"/>
        <item x="726"/>
        <item x="286"/>
        <item x="612"/>
        <item x="728"/>
        <item x="287"/>
        <item x="614"/>
        <item x="731"/>
        <item x="289"/>
        <item x="616"/>
        <item x="733"/>
        <item x="290"/>
        <item x="617"/>
        <item x="735"/>
        <item x="293"/>
        <item x="619"/>
        <item x="738"/>
        <item x="294"/>
        <item x="621"/>
        <item x="740"/>
        <item x="295"/>
        <item x="622"/>
        <item x="743"/>
        <item x="298"/>
        <item x="624"/>
        <item x="745"/>
        <item x="299"/>
        <item x="626"/>
        <item x="747"/>
        <item x="301"/>
        <item x="628"/>
        <item x="750"/>
        <item x="302"/>
        <item x="629"/>
        <item x="752"/>
        <item x="304"/>
        <item x="631"/>
        <item x="755"/>
        <item x="306"/>
        <item x="633"/>
        <item x="757"/>
        <item x="307"/>
        <item x="634"/>
        <item x="759"/>
        <item x="310"/>
        <item x="636"/>
        <item x="762"/>
        <item x="311"/>
        <item x="638"/>
        <item x="764"/>
        <item x="312"/>
        <item x="640"/>
        <item x="767"/>
        <item x="314"/>
        <item x="641"/>
        <item x="769"/>
        <item x="316"/>
        <item x="643"/>
        <item x="771"/>
        <item x="318"/>
        <item x="645"/>
        <item x="774"/>
        <item x="319"/>
        <item x="646"/>
        <item x="776"/>
        <item x="321"/>
        <item x="648"/>
        <item x="779"/>
        <item x="323"/>
        <item x="650"/>
        <item x="781"/>
        <item x="324"/>
        <item x="652"/>
        <item x="783"/>
        <item x="326"/>
        <item x="653"/>
        <item x="786"/>
        <item x="328"/>
        <item x="655"/>
        <item x="788"/>
        <item x="329"/>
        <item x="657"/>
        <item x="791"/>
        <item x="331"/>
        <item x="658"/>
        <item x="793"/>
        <item x="333"/>
        <item x="660"/>
        <item x="795"/>
        <item x="335"/>
        <item x="662"/>
        <item x="798"/>
        <item x="336"/>
        <item x="664"/>
        <item x="800"/>
        <item x="337"/>
        <item x="665"/>
        <item x="803"/>
        <item x="340"/>
        <item x="667"/>
        <item x="805"/>
        <item x="341"/>
        <item x="669"/>
        <item x="807"/>
        <item x="343"/>
        <item x="670"/>
        <item x="810"/>
        <item x="345"/>
        <item x="672"/>
        <item x="812"/>
        <item x="346"/>
        <item x="674"/>
        <item x="815"/>
        <item x="348"/>
        <item x="676"/>
        <item x="817"/>
        <item x="349"/>
        <item x="677"/>
        <item x="819"/>
        <item x="352"/>
        <item x="679"/>
        <item x="822"/>
        <item x="353"/>
        <item x="681"/>
        <item x="824"/>
        <item x="354"/>
        <item x="682"/>
        <item x="827"/>
        <item x="357"/>
        <item x="684"/>
        <item x="829"/>
        <item x="358"/>
        <item x="686"/>
        <item x="831"/>
        <item x="360"/>
        <item x="688"/>
        <item x="834"/>
        <item x="361"/>
        <item x="689"/>
        <item x="836"/>
        <item x="363"/>
        <item x="691"/>
        <item x="839"/>
        <item x="365"/>
        <item x="693"/>
        <item x="841"/>
        <item x="366"/>
        <item x="694"/>
        <item x="843"/>
        <item x="369"/>
        <item x="696"/>
        <item x="846"/>
        <item x="370"/>
        <item x="698"/>
        <item x="848"/>
        <item x="371"/>
        <item x="700"/>
        <item x="851"/>
        <item x="373"/>
        <item x="701"/>
        <item x="853"/>
        <item x="375"/>
        <item x="703"/>
        <item x="855"/>
        <item x="377"/>
        <item x="705"/>
        <item x="858"/>
        <item x="378"/>
        <item x="706"/>
        <item x="860"/>
        <item x="380"/>
        <item x="708"/>
        <item x="863"/>
        <item x="382"/>
        <item x="710"/>
        <item x="865"/>
        <item x="383"/>
        <item x="712"/>
        <item x="867"/>
        <item x="385"/>
        <item x="713"/>
        <item x="870"/>
        <item x="387"/>
        <item x="715"/>
        <item x="872"/>
        <item x="388"/>
        <item x="717"/>
        <item x="874"/>
        <item x="390"/>
        <item x="718"/>
        <item x="875"/>
        <item x="392"/>
        <item x="720"/>
        <item x="876"/>
        <item x="394"/>
        <item x="722"/>
        <item x="877"/>
        <item x="395"/>
        <item x="724"/>
        <item x="878"/>
        <item x="396"/>
        <item x="725"/>
        <item x="879"/>
        <item x="399"/>
        <item x="727"/>
        <item x="880"/>
        <item x="400"/>
        <item x="729"/>
        <item x="881"/>
        <item x="402"/>
        <item x="730"/>
        <item x="882"/>
        <item x="404"/>
        <item x="732"/>
        <item x="883"/>
        <item x="405"/>
        <item x="734"/>
        <item x="884"/>
        <item x="407"/>
        <item x="736"/>
        <item x="885"/>
        <item x="408"/>
        <item x="737"/>
        <item x="886"/>
        <item x="411"/>
        <item x="739"/>
        <item x="887"/>
        <item x="412"/>
        <item x="741"/>
        <item x="888"/>
        <item x="413"/>
        <item x="742"/>
        <item x="889"/>
        <item x="416"/>
        <item x="744"/>
        <item x="890"/>
        <item x="417"/>
        <item x="746"/>
        <item x="891"/>
        <item x="419"/>
        <item x="748"/>
        <item x="892"/>
        <item x="420"/>
        <item x="749"/>
        <item x="893"/>
        <item x="422"/>
        <item x="751"/>
        <item x="894"/>
        <item x="424"/>
        <item x="753"/>
        <item x="895"/>
        <item x="425"/>
        <item x="754"/>
        <item x="896"/>
        <item x="428"/>
        <item x="756"/>
        <item x="897"/>
        <item x="429"/>
        <item x="758"/>
        <item x="898"/>
        <item x="430"/>
        <item x="760"/>
        <item x="899"/>
        <item x="432"/>
        <item x="761"/>
        <item x="900"/>
        <item x="434"/>
        <item x="763"/>
        <item x="901"/>
        <item x="436"/>
        <item x="765"/>
        <item x="902"/>
        <item x="437"/>
        <item x="766"/>
        <item x="903"/>
        <item x="439"/>
        <item x="768"/>
        <item x="904"/>
        <item x="441"/>
        <item x="770"/>
        <item x="905"/>
        <item x="442"/>
        <item x="772"/>
        <item x="906"/>
        <item x="444"/>
        <item x="773"/>
        <item x="907"/>
        <item x="446"/>
        <item x="775"/>
        <item x="908"/>
        <item x="447"/>
        <item x="777"/>
        <item x="909"/>
        <item x="449"/>
        <item x="778"/>
        <item x="910"/>
        <item x="451"/>
        <item x="780"/>
        <item x="911"/>
        <item x="453"/>
        <item x="782"/>
        <item x="912"/>
        <item x="454"/>
        <item x="784"/>
        <item x="913"/>
        <item x="455"/>
        <item x="785"/>
        <item x="914"/>
        <item x="458"/>
        <item x="787"/>
        <item x="915"/>
        <item x="459"/>
        <item x="789"/>
        <item x="916"/>
        <item x="461"/>
        <item x="790"/>
        <item x="917"/>
        <item x="463"/>
        <item x="792"/>
        <item x="918"/>
        <item x="464"/>
        <item x="794"/>
        <item x="919"/>
        <item x="466"/>
        <item x="796"/>
        <item x="920"/>
        <item x="467"/>
        <item x="797"/>
        <item x="921"/>
        <item x="470"/>
        <item x="799"/>
        <item x="922"/>
        <item x="471"/>
        <item x="801"/>
        <item x="923"/>
        <item x="472"/>
        <item x="802"/>
        <item x="924"/>
        <item x="475"/>
        <item x="804"/>
        <item x="925"/>
        <item x="476"/>
        <item x="806"/>
        <item x="926"/>
        <item x="478"/>
        <item x="808"/>
        <item x="927"/>
        <item x="479"/>
        <item x="809"/>
        <item x="928"/>
        <item x="481"/>
        <item x="811"/>
        <item x="929"/>
        <item x="483"/>
        <item x="813"/>
        <item x="930"/>
        <item x="484"/>
        <item x="814"/>
        <item x="931"/>
        <item x="487"/>
        <item x="816"/>
        <item x="932"/>
        <item x="488"/>
        <item x="818"/>
        <item x="933"/>
        <item x="489"/>
        <item x="820"/>
        <item x="934"/>
        <item x="491"/>
        <item x="821"/>
        <item x="935"/>
        <item x="493"/>
        <item x="823"/>
        <item x="936"/>
        <item x="495"/>
        <item x="825"/>
        <item x="937"/>
        <item x="496"/>
        <item x="826"/>
        <item x="938"/>
        <item x="498"/>
        <item x="828"/>
        <item x="939"/>
        <item x="500"/>
        <item x="830"/>
        <item x="940"/>
        <item x="501"/>
        <item x="832"/>
        <item x="941"/>
        <item x="503"/>
        <item x="833"/>
        <item x="942"/>
        <item x="505"/>
        <item x="835"/>
        <item x="943"/>
        <item x="506"/>
        <item x="837"/>
        <item x="944"/>
        <item x="508"/>
        <item x="838"/>
        <item x="945"/>
        <item x="510"/>
        <item x="840"/>
        <item x="946"/>
        <item x="512"/>
        <item x="842"/>
        <item x="947"/>
        <item x="513"/>
        <item x="844"/>
        <item x="948"/>
        <item x="514"/>
        <item x="845"/>
        <item x="949"/>
        <item x="517"/>
        <item x="847"/>
        <item x="950"/>
        <item x="518"/>
        <item x="849"/>
        <item x="951"/>
        <item x="520"/>
        <item x="850"/>
        <item x="952"/>
        <item x="522"/>
        <item x="852"/>
        <item x="953"/>
        <item x="523"/>
        <item x="854"/>
        <item x="954"/>
        <item x="525"/>
        <item x="856"/>
        <item x="955"/>
        <item x="526"/>
        <item x="857"/>
        <item x="956"/>
        <item x="529"/>
        <item x="859"/>
        <item x="957"/>
        <item x="530"/>
        <item x="861"/>
        <item x="958"/>
        <item x="531"/>
        <item x="862"/>
        <item x="959"/>
        <item x="534"/>
        <item x="864"/>
        <item x="960"/>
        <item x="535"/>
        <item x="866"/>
        <item x="961"/>
        <item x="537"/>
        <item x="868"/>
        <item x="962"/>
        <item x="538"/>
        <item x="869"/>
        <item x="963"/>
        <item x="540"/>
        <item x="871"/>
        <item x="964"/>
        <item x="542"/>
        <item x="873"/>
        <item x="965"/>
      </items>
    </pivotField>
    <pivotField showAll="0" defaultSubtotal="0">
      <items count="3">
        <item x="0"/>
        <item x="1"/>
        <item x="2"/>
      </items>
    </pivotField>
    <pivotField showAll="0" defaultSubtotal="0">
      <items count="2">
        <item x="0"/>
        <item x="1"/>
      </items>
    </pivotField>
    <pivotField showAll="0" defaultSubtotal="0">
      <items count="60">
        <item x="32"/>
        <item x="54"/>
        <item x="33"/>
        <item x="55"/>
        <item x="13"/>
        <item x="34"/>
        <item x="14"/>
        <item x="35"/>
        <item x="15"/>
        <item x="36"/>
        <item x="56"/>
        <item x="16"/>
        <item x="59"/>
        <item x="17"/>
        <item x="37"/>
        <item x="38"/>
        <item x="39"/>
        <item x="18"/>
        <item x="40"/>
        <item x="19"/>
        <item x="41"/>
        <item x="20"/>
        <item x="0"/>
        <item x="21"/>
        <item x="1"/>
        <item x="42"/>
        <item x="2"/>
        <item x="43"/>
        <item x="3"/>
        <item x="22"/>
        <item x="44"/>
        <item x="23"/>
        <item x="45"/>
        <item x="24"/>
        <item x="46"/>
        <item x="4"/>
        <item x="25"/>
        <item x="5"/>
        <item x="26"/>
        <item x="6"/>
        <item x="57"/>
        <item x="7"/>
        <item x="47"/>
        <item x="8"/>
        <item x="27"/>
        <item x="48"/>
        <item x="28"/>
        <item x="49"/>
        <item x="29"/>
        <item x="50"/>
        <item x="9"/>
        <item x="30"/>
        <item x="58"/>
        <item x="10"/>
        <item x="31"/>
        <item x="11"/>
        <item x="51"/>
        <item x="52"/>
        <item x="12"/>
        <item x="53"/>
      </items>
    </pivotField>
    <pivotField numFmtId="20" showAll="0" defaultSubtotal="0">
      <items count="1">
        <item x="0"/>
      </items>
    </pivotField>
    <pivotField showAll="0" defaultSubtotal="0">
      <items count="4">
        <item x="2"/>
        <item x="0"/>
        <item x="3"/>
        <item x="1"/>
      </items>
    </pivotField>
    <pivotField showAll="0" defaultSubtotal="0">
      <items count="9">
        <item x="0"/>
        <item x="1"/>
        <item x="4"/>
        <item x="2"/>
        <item x="5"/>
        <item x="6"/>
        <item x="7"/>
        <item x="8"/>
        <item x="3"/>
      </items>
    </pivotField>
    <pivotField showAll="0" defaultSubtotal="0">
      <items count="2">
        <item x="0"/>
        <item x="1"/>
      </items>
    </pivotField>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items count="1">
        <item x="0"/>
      </items>
    </pivotField>
    <pivotField showAll="0" defaultSubtotal="0">
      <items count="966">
        <item x="0"/>
        <item x="1"/>
        <item x="2"/>
        <item x="3"/>
        <item x="5"/>
        <item x="8"/>
        <item x="4"/>
        <item x="10"/>
        <item x="13"/>
        <item x="6"/>
        <item x="14"/>
        <item x="20"/>
        <item x="7"/>
        <item x="18"/>
        <item x="25"/>
        <item x="9"/>
        <item x="22"/>
        <item x="32"/>
        <item x="11"/>
        <item x="27"/>
        <item x="37"/>
        <item x="12"/>
        <item x="30"/>
        <item x="43"/>
        <item x="15"/>
        <item x="35"/>
        <item x="49"/>
        <item x="16"/>
        <item x="39"/>
        <item x="55"/>
        <item x="17"/>
        <item x="44"/>
        <item x="61"/>
        <item x="19"/>
        <item x="47"/>
        <item x="67"/>
        <item x="21"/>
        <item x="52"/>
        <item x="72"/>
        <item x="23"/>
        <item x="56"/>
        <item x="79"/>
        <item x="24"/>
        <item x="60"/>
        <item x="84"/>
        <item x="26"/>
        <item x="64"/>
        <item x="91"/>
        <item x="28"/>
        <item x="69"/>
        <item x="96"/>
        <item x="29"/>
        <item x="73"/>
        <item x="102"/>
        <item x="31"/>
        <item x="77"/>
        <item x="108"/>
        <item x="33"/>
        <item x="81"/>
        <item x="114"/>
        <item x="34"/>
        <item x="86"/>
        <item x="120"/>
        <item x="36"/>
        <item x="89"/>
        <item x="126"/>
        <item x="38"/>
        <item x="94"/>
        <item x="131"/>
        <item x="40"/>
        <item x="98"/>
        <item x="138"/>
        <item x="41"/>
        <item x="103"/>
        <item x="143"/>
        <item x="42"/>
        <item x="106"/>
        <item x="150"/>
        <item x="45"/>
        <item x="111"/>
        <item x="155"/>
        <item x="46"/>
        <item x="115"/>
        <item x="161"/>
        <item x="48"/>
        <item x="119"/>
        <item x="167"/>
        <item x="50"/>
        <item x="123"/>
        <item x="173"/>
        <item x="51"/>
        <item x="128"/>
        <item x="179"/>
        <item x="53"/>
        <item x="132"/>
        <item x="185"/>
        <item x="54"/>
        <item x="136"/>
        <item x="190"/>
        <item x="57"/>
        <item x="140"/>
        <item x="197"/>
        <item x="58"/>
        <item x="145"/>
        <item x="202"/>
        <item x="59"/>
        <item x="148"/>
        <item x="209"/>
        <item x="62"/>
        <item x="153"/>
        <item x="214"/>
        <item x="63"/>
        <item x="157"/>
        <item x="220"/>
        <item x="65"/>
        <item x="162"/>
        <item x="226"/>
        <item x="66"/>
        <item x="165"/>
        <item x="232"/>
        <item x="68"/>
        <item x="170"/>
        <item x="238"/>
        <item x="70"/>
        <item x="174"/>
        <item x="244"/>
        <item x="71"/>
        <item x="178"/>
        <item x="249"/>
        <item x="74"/>
        <item x="182"/>
        <item x="256"/>
        <item x="75"/>
        <item x="187"/>
        <item x="261"/>
        <item x="76"/>
        <item x="191"/>
        <item x="268"/>
        <item x="78"/>
        <item x="195"/>
        <item x="273"/>
        <item x="80"/>
        <item x="199"/>
        <item x="279"/>
        <item x="82"/>
        <item x="204"/>
        <item x="285"/>
        <item x="83"/>
        <item x="207"/>
        <item x="291"/>
        <item x="85"/>
        <item x="212"/>
        <item x="297"/>
        <item x="87"/>
        <item x="216"/>
        <item x="303"/>
        <item x="88"/>
        <item x="221"/>
        <item x="308"/>
        <item x="90"/>
        <item x="224"/>
        <item x="315"/>
        <item x="92"/>
        <item x="229"/>
        <item x="320"/>
        <item x="93"/>
        <item x="233"/>
        <item x="327"/>
        <item x="95"/>
        <item x="237"/>
        <item x="332"/>
        <item x="97"/>
        <item x="241"/>
        <item x="338"/>
        <item x="99"/>
        <item x="246"/>
        <item x="344"/>
        <item x="100"/>
        <item x="250"/>
        <item x="350"/>
        <item x="101"/>
        <item x="254"/>
        <item x="356"/>
        <item x="104"/>
        <item x="258"/>
        <item x="362"/>
        <item x="105"/>
        <item x="263"/>
        <item x="367"/>
        <item x="107"/>
        <item x="266"/>
        <item x="374"/>
        <item x="109"/>
        <item x="271"/>
        <item x="379"/>
        <item x="110"/>
        <item x="275"/>
        <item x="386"/>
        <item x="112"/>
        <item x="280"/>
        <item x="391"/>
        <item x="113"/>
        <item x="283"/>
        <item x="397"/>
        <item x="116"/>
        <item x="288"/>
        <item x="403"/>
        <item x="117"/>
        <item x="292"/>
        <item x="409"/>
        <item x="118"/>
        <item x="296"/>
        <item x="415"/>
        <item x="121"/>
        <item x="300"/>
        <item x="421"/>
        <item x="122"/>
        <item x="305"/>
        <item x="426"/>
        <item x="124"/>
        <item x="309"/>
        <item x="433"/>
        <item x="125"/>
        <item x="313"/>
        <item x="438"/>
        <item x="127"/>
        <item x="317"/>
        <item x="445"/>
        <item x="129"/>
        <item x="322"/>
        <item x="450"/>
        <item x="130"/>
        <item x="325"/>
        <item x="456"/>
        <item x="133"/>
        <item x="330"/>
        <item x="462"/>
        <item x="134"/>
        <item x="334"/>
        <item x="468"/>
        <item x="135"/>
        <item x="339"/>
        <item x="474"/>
        <item x="137"/>
        <item x="342"/>
        <item x="480"/>
        <item x="139"/>
        <item x="347"/>
        <item x="485"/>
        <item x="141"/>
        <item x="351"/>
        <item x="492"/>
        <item x="142"/>
        <item x="355"/>
        <item x="497"/>
        <item x="144"/>
        <item x="359"/>
        <item x="504"/>
        <item x="146"/>
        <item x="364"/>
        <item x="509"/>
        <item x="147"/>
        <item x="368"/>
        <item x="515"/>
        <item x="149"/>
        <item x="372"/>
        <item x="521"/>
        <item x="151"/>
        <item x="376"/>
        <item x="527"/>
        <item x="152"/>
        <item x="381"/>
        <item x="533"/>
        <item x="154"/>
        <item x="384"/>
        <item x="539"/>
        <item x="156"/>
        <item x="389"/>
        <item x="543"/>
        <item x="158"/>
        <item x="393"/>
        <item x="546"/>
        <item x="159"/>
        <item x="398"/>
        <item x="548"/>
        <item x="160"/>
        <item x="401"/>
        <item x="551"/>
        <item x="163"/>
        <item x="406"/>
        <item x="553"/>
        <item x="164"/>
        <item x="410"/>
        <item x="555"/>
        <item x="166"/>
        <item x="414"/>
        <item x="558"/>
        <item x="168"/>
        <item x="418"/>
        <item x="560"/>
        <item x="169"/>
        <item x="423"/>
        <item x="563"/>
        <item x="171"/>
        <item x="427"/>
        <item x="565"/>
        <item x="172"/>
        <item x="431"/>
        <item x="567"/>
        <item x="175"/>
        <item x="435"/>
        <item x="570"/>
        <item x="176"/>
        <item x="440"/>
        <item x="572"/>
        <item x="177"/>
        <item x="443"/>
        <item x="575"/>
        <item x="180"/>
        <item x="448"/>
        <item x="577"/>
        <item x="181"/>
        <item x="452"/>
        <item x="579"/>
        <item x="183"/>
        <item x="457"/>
        <item x="582"/>
        <item x="184"/>
        <item x="460"/>
        <item x="584"/>
        <item x="186"/>
        <item x="465"/>
        <item x="587"/>
        <item x="188"/>
        <item x="469"/>
        <item x="589"/>
        <item x="189"/>
        <item x="473"/>
        <item x="591"/>
        <item x="192"/>
        <item x="477"/>
        <item x="594"/>
        <item x="193"/>
        <item x="482"/>
        <item x="596"/>
        <item x="194"/>
        <item x="486"/>
        <item x="599"/>
        <item x="196"/>
        <item x="490"/>
        <item x="601"/>
        <item x="198"/>
        <item x="494"/>
        <item x="603"/>
        <item x="200"/>
        <item x="499"/>
        <item x="606"/>
        <item x="201"/>
        <item x="502"/>
        <item x="608"/>
        <item x="203"/>
        <item x="507"/>
        <item x="611"/>
        <item x="205"/>
        <item x="511"/>
        <item x="613"/>
        <item x="206"/>
        <item x="516"/>
        <item x="615"/>
        <item x="208"/>
        <item x="519"/>
        <item x="618"/>
        <item x="210"/>
        <item x="524"/>
        <item x="620"/>
        <item x="211"/>
        <item x="528"/>
        <item x="623"/>
        <item x="213"/>
        <item x="532"/>
        <item x="625"/>
        <item x="215"/>
        <item x="536"/>
        <item x="627"/>
        <item x="217"/>
        <item x="541"/>
        <item x="630"/>
        <item x="218"/>
        <item x="544"/>
        <item x="632"/>
        <item x="219"/>
        <item x="545"/>
        <item x="635"/>
        <item x="222"/>
        <item x="547"/>
        <item x="637"/>
        <item x="223"/>
        <item x="549"/>
        <item x="639"/>
        <item x="225"/>
        <item x="550"/>
        <item x="642"/>
        <item x="227"/>
        <item x="552"/>
        <item x="644"/>
        <item x="228"/>
        <item x="554"/>
        <item x="647"/>
        <item x="230"/>
        <item x="556"/>
        <item x="649"/>
        <item x="231"/>
        <item x="557"/>
        <item x="651"/>
        <item x="234"/>
        <item x="559"/>
        <item x="654"/>
        <item x="235"/>
        <item x="561"/>
        <item x="656"/>
        <item x="236"/>
        <item x="562"/>
        <item x="659"/>
        <item x="239"/>
        <item x="564"/>
        <item x="661"/>
        <item x="240"/>
        <item x="566"/>
        <item x="663"/>
        <item x="242"/>
        <item x="568"/>
        <item x="666"/>
        <item x="243"/>
        <item x="569"/>
        <item x="668"/>
        <item x="245"/>
        <item x="571"/>
        <item x="671"/>
        <item x="247"/>
        <item x="573"/>
        <item x="673"/>
        <item x="248"/>
        <item x="574"/>
        <item x="675"/>
        <item x="251"/>
        <item x="576"/>
        <item x="678"/>
        <item x="252"/>
        <item x="578"/>
        <item x="680"/>
        <item x="253"/>
        <item x="580"/>
        <item x="683"/>
        <item x="255"/>
        <item x="581"/>
        <item x="685"/>
        <item x="257"/>
        <item x="583"/>
        <item x="687"/>
        <item x="259"/>
        <item x="585"/>
        <item x="690"/>
        <item x="260"/>
        <item x="586"/>
        <item x="692"/>
        <item x="262"/>
        <item x="588"/>
        <item x="695"/>
        <item x="264"/>
        <item x="590"/>
        <item x="697"/>
        <item x="265"/>
        <item x="592"/>
        <item x="699"/>
        <item x="267"/>
        <item x="593"/>
        <item x="702"/>
        <item x="269"/>
        <item x="595"/>
        <item x="704"/>
        <item x="270"/>
        <item x="597"/>
        <item x="707"/>
        <item x="272"/>
        <item x="598"/>
        <item x="709"/>
        <item x="274"/>
        <item x="600"/>
        <item x="711"/>
        <item x="276"/>
        <item x="602"/>
        <item x="714"/>
        <item x="277"/>
        <item x="604"/>
        <item x="716"/>
        <item x="278"/>
        <item x="605"/>
        <item x="719"/>
        <item x="281"/>
        <item x="607"/>
        <item x="721"/>
        <item x="282"/>
        <item x="609"/>
        <item x="723"/>
        <item x="284"/>
        <item x="610"/>
        <item x="726"/>
        <item x="286"/>
        <item x="612"/>
        <item x="728"/>
        <item x="287"/>
        <item x="614"/>
        <item x="731"/>
        <item x="289"/>
        <item x="616"/>
        <item x="733"/>
        <item x="290"/>
        <item x="617"/>
        <item x="735"/>
        <item x="293"/>
        <item x="619"/>
        <item x="738"/>
        <item x="294"/>
        <item x="621"/>
        <item x="740"/>
        <item x="295"/>
        <item x="622"/>
        <item x="743"/>
        <item x="298"/>
        <item x="624"/>
        <item x="745"/>
        <item x="299"/>
        <item x="626"/>
        <item x="747"/>
        <item x="301"/>
        <item x="628"/>
        <item x="750"/>
        <item x="302"/>
        <item x="629"/>
        <item x="752"/>
        <item x="304"/>
        <item x="631"/>
        <item x="755"/>
        <item x="306"/>
        <item x="633"/>
        <item x="757"/>
        <item x="307"/>
        <item x="634"/>
        <item x="759"/>
        <item x="310"/>
        <item x="636"/>
        <item x="762"/>
        <item x="311"/>
        <item x="638"/>
        <item x="764"/>
        <item x="312"/>
        <item x="640"/>
        <item x="767"/>
        <item x="314"/>
        <item x="641"/>
        <item x="769"/>
        <item x="316"/>
        <item x="643"/>
        <item x="771"/>
        <item x="318"/>
        <item x="645"/>
        <item x="774"/>
        <item x="319"/>
        <item x="646"/>
        <item x="776"/>
        <item x="321"/>
        <item x="648"/>
        <item x="779"/>
        <item x="323"/>
        <item x="650"/>
        <item x="781"/>
        <item x="324"/>
        <item x="652"/>
        <item x="783"/>
        <item x="326"/>
        <item x="653"/>
        <item x="786"/>
        <item x="328"/>
        <item x="655"/>
        <item x="788"/>
        <item x="329"/>
        <item x="657"/>
        <item x="791"/>
        <item x="331"/>
        <item x="658"/>
        <item x="793"/>
        <item x="333"/>
        <item x="660"/>
        <item x="795"/>
        <item x="335"/>
        <item x="662"/>
        <item x="798"/>
        <item x="336"/>
        <item x="664"/>
        <item x="800"/>
        <item x="337"/>
        <item x="665"/>
        <item x="803"/>
        <item x="340"/>
        <item x="667"/>
        <item x="805"/>
        <item x="341"/>
        <item x="669"/>
        <item x="807"/>
        <item x="343"/>
        <item x="670"/>
        <item x="810"/>
        <item x="345"/>
        <item x="672"/>
        <item x="812"/>
        <item x="346"/>
        <item x="674"/>
        <item x="815"/>
        <item x="348"/>
        <item x="676"/>
        <item x="817"/>
        <item x="349"/>
        <item x="677"/>
        <item x="819"/>
        <item x="352"/>
        <item x="679"/>
        <item x="822"/>
        <item x="353"/>
        <item x="681"/>
        <item x="824"/>
        <item x="354"/>
        <item x="682"/>
        <item x="827"/>
        <item x="357"/>
        <item x="684"/>
        <item x="829"/>
        <item x="358"/>
        <item x="686"/>
        <item x="831"/>
        <item x="360"/>
        <item x="688"/>
        <item x="834"/>
        <item x="361"/>
        <item x="689"/>
        <item x="836"/>
        <item x="363"/>
        <item x="691"/>
        <item x="839"/>
        <item x="365"/>
        <item x="693"/>
        <item x="841"/>
        <item x="366"/>
        <item x="694"/>
        <item x="843"/>
        <item x="369"/>
        <item x="696"/>
        <item x="846"/>
        <item x="370"/>
        <item x="698"/>
        <item x="848"/>
        <item x="371"/>
        <item x="700"/>
        <item x="851"/>
        <item x="373"/>
        <item x="701"/>
        <item x="853"/>
        <item x="375"/>
        <item x="703"/>
        <item x="855"/>
        <item x="377"/>
        <item x="705"/>
        <item x="858"/>
        <item x="378"/>
        <item x="706"/>
        <item x="860"/>
        <item x="380"/>
        <item x="708"/>
        <item x="863"/>
        <item x="382"/>
        <item x="710"/>
        <item x="865"/>
        <item x="383"/>
        <item x="712"/>
        <item x="867"/>
        <item x="385"/>
        <item x="713"/>
        <item x="870"/>
        <item x="387"/>
        <item x="715"/>
        <item x="872"/>
        <item x="388"/>
        <item x="717"/>
        <item x="874"/>
        <item x="390"/>
        <item x="718"/>
        <item x="875"/>
        <item x="392"/>
        <item x="720"/>
        <item x="876"/>
        <item x="394"/>
        <item x="722"/>
        <item x="877"/>
        <item x="395"/>
        <item x="724"/>
        <item x="878"/>
        <item x="396"/>
        <item x="725"/>
        <item x="879"/>
        <item x="399"/>
        <item x="727"/>
        <item x="880"/>
        <item x="400"/>
        <item x="729"/>
        <item x="881"/>
        <item x="402"/>
        <item x="730"/>
        <item x="882"/>
        <item x="404"/>
        <item x="732"/>
        <item x="883"/>
        <item x="405"/>
        <item x="734"/>
        <item x="884"/>
        <item x="407"/>
        <item x="736"/>
        <item x="885"/>
        <item x="408"/>
        <item x="737"/>
        <item x="886"/>
        <item x="411"/>
        <item x="739"/>
        <item x="887"/>
        <item x="412"/>
        <item x="741"/>
        <item x="888"/>
        <item x="413"/>
        <item x="742"/>
        <item x="889"/>
        <item x="416"/>
        <item x="744"/>
        <item x="890"/>
        <item x="417"/>
        <item x="746"/>
        <item x="891"/>
        <item x="419"/>
        <item x="748"/>
        <item x="892"/>
        <item x="420"/>
        <item x="749"/>
        <item x="893"/>
        <item x="422"/>
        <item x="751"/>
        <item x="894"/>
        <item x="424"/>
        <item x="753"/>
        <item x="895"/>
        <item x="425"/>
        <item x="754"/>
        <item x="896"/>
        <item x="428"/>
        <item x="756"/>
        <item x="897"/>
        <item x="429"/>
        <item x="758"/>
        <item x="898"/>
        <item x="430"/>
        <item x="760"/>
        <item x="899"/>
        <item x="432"/>
        <item x="761"/>
        <item x="900"/>
        <item x="434"/>
        <item x="763"/>
        <item x="901"/>
        <item x="436"/>
        <item x="765"/>
        <item x="902"/>
        <item x="437"/>
        <item x="766"/>
        <item x="903"/>
        <item x="439"/>
        <item x="768"/>
        <item x="904"/>
        <item x="441"/>
        <item x="770"/>
        <item x="905"/>
        <item x="442"/>
        <item x="772"/>
        <item x="906"/>
        <item x="444"/>
        <item x="773"/>
        <item x="907"/>
        <item x="446"/>
        <item x="775"/>
        <item x="908"/>
        <item x="447"/>
        <item x="777"/>
        <item x="909"/>
        <item x="449"/>
        <item x="778"/>
        <item x="910"/>
        <item x="451"/>
        <item x="780"/>
        <item x="911"/>
        <item x="453"/>
        <item x="782"/>
        <item x="912"/>
        <item x="454"/>
        <item x="784"/>
        <item x="913"/>
        <item x="455"/>
        <item x="785"/>
        <item x="914"/>
        <item x="458"/>
        <item x="787"/>
        <item x="915"/>
        <item x="459"/>
        <item x="789"/>
        <item x="916"/>
        <item x="461"/>
        <item x="790"/>
        <item x="917"/>
        <item x="463"/>
        <item x="792"/>
        <item x="918"/>
        <item x="464"/>
        <item x="794"/>
        <item x="919"/>
        <item x="466"/>
        <item x="796"/>
        <item x="920"/>
        <item x="467"/>
        <item x="797"/>
        <item x="921"/>
        <item x="470"/>
        <item x="799"/>
        <item x="922"/>
        <item x="471"/>
        <item x="801"/>
        <item x="923"/>
        <item x="472"/>
        <item x="802"/>
        <item x="924"/>
        <item x="475"/>
        <item x="804"/>
        <item x="925"/>
        <item x="476"/>
        <item x="806"/>
        <item x="926"/>
        <item x="478"/>
        <item x="808"/>
        <item x="927"/>
        <item x="479"/>
        <item x="809"/>
        <item x="928"/>
        <item x="481"/>
        <item x="811"/>
        <item x="929"/>
        <item x="483"/>
        <item x="813"/>
        <item x="930"/>
        <item x="484"/>
        <item x="814"/>
        <item x="931"/>
        <item x="487"/>
        <item x="816"/>
        <item x="932"/>
        <item x="488"/>
        <item x="818"/>
        <item x="933"/>
        <item x="489"/>
        <item x="820"/>
        <item x="934"/>
        <item x="491"/>
        <item x="821"/>
        <item x="935"/>
        <item x="493"/>
        <item x="823"/>
        <item x="936"/>
        <item x="495"/>
        <item x="825"/>
        <item x="937"/>
        <item x="496"/>
        <item x="826"/>
        <item x="938"/>
        <item x="498"/>
        <item x="828"/>
        <item x="939"/>
        <item x="500"/>
        <item x="830"/>
        <item x="940"/>
        <item x="501"/>
        <item x="832"/>
        <item x="941"/>
        <item x="503"/>
        <item x="833"/>
        <item x="942"/>
        <item x="505"/>
        <item x="835"/>
        <item x="943"/>
        <item x="506"/>
        <item x="837"/>
        <item x="944"/>
        <item x="508"/>
        <item x="838"/>
        <item x="945"/>
        <item x="510"/>
        <item x="840"/>
        <item x="946"/>
        <item x="512"/>
        <item x="842"/>
        <item x="947"/>
        <item x="513"/>
        <item x="844"/>
        <item x="948"/>
        <item x="514"/>
        <item x="845"/>
        <item x="949"/>
        <item x="517"/>
        <item x="847"/>
        <item x="950"/>
        <item x="518"/>
        <item x="849"/>
        <item x="951"/>
        <item x="520"/>
        <item x="850"/>
        <item x="952"/>
        <item x="522"/>
        <item x="852"/>
        <item x="953"/>
        <item x="523"/>
        <item x="854"/>
        <item x="954"/>
        <item x="525"/>
        <item x="856"/>
        <item x="955"/>
        <item x="526"/>
        <item x="857"/>
        <item x="956"/>
        <item x="529"/>
        <item x="859"/>
        <item x="957"/>
        <item x="530"/>
        <item x="861"/>
        <item x="958"/>
        <item x="531"/>
        <item x="862"/>
        <item x="959"/>
        <item x="534"/>
        <item x="864"/>
        <item x="960"/>
        <item x="535"/>
        <item x="866"/>
        <item x="961"/>
        <item x="537"/>
        <item x="868"/>
        <item x="962"/>
        <item x="538"/>
        <item x="869"/>
        <item x="963"/>
        <item x="540"/>
        <item x="871"/>
        <item x="964"/>
        <item x="542"/>
        <item x="873"/>
        <item x="965"/>
      </items>
    </pivotField>
    <pivotField showAll="0" defaultSubtotal="0"/>
    <pivotField numFmtId="1" showAll="0" defaultSubtotal="0"/>
    <pivotField showAll="0" defaultSubtotal="0">
      <items count="2">
        <item x="0"/>
        <item x="1"/>
      </items>
    </pivotField>
    <pivotField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items count="966">
        <item x="2"/>
        <item x="1"/>
        <item x="4"/>
        <item x="6"/>
        <item x="9"/>
        <item x="7"/>
        <item x="15"/>
        <item x="8"/>
        <item x="18"/>
        <item x="11"/>
        <item x="13"/>
        <item x="27"/>
        <item x="24"/>
        <item x="19"/>
        <item x="36"/>
        <item x="14"/>
        <item x="25"/>
        <item x="33"/>
        <item x="45"/>
        <item x="23"/>
        <item x="17"/>
        <item x="54"/>
        <item x="42"/>
        <item x="26"/>
        <item x="63"/>
        <item x="28"/>
        <item x="66"/>
        <item x="31"/>
        <item x="32"/>
        <item x="46"/>
        <item x="34"/>
        <item x="49"/>
        <item x="60"/>
        <item x="38"/>
        <item x="90"/>
        <item x="29"/>
        <item x="93"/>
        <item x="69"/>
        <item x="99"/>
        <item x="102"/>
        <item x="72"/>
        <item x="47"/>
        <item x="78"/>
        <item x="111"/>
        <item x="70"/>
        <item x="0"/>
        <item x="81"/>
        <item x="3"/>
        <item x="53"/>
        <item x="5"/>
        <item x="12"/>
        <item x="52"/>
        <item x="76"/>
        <item x="10"/>
        <item x="21"/>
        <item x="129"/>
        <item x="16"/>
        <item x="55"/>
        <item x="30"/>
        <item x="59"/>
        <item x="22"/>
        <item x="39"/>
        <item x="58"/>
        <item x="138"/>
        <item x="20"/>
        <item x="48"/>
        <item x="62"/>
        <item x="51"/>
        <item x="44"/>
        <item x="57"/>
        <item x="147"/>
        <item x="37"/>
        <item x="40"/>
        <item x="105"/>
        <item x="91"/>
        <item x="43"/>
        <item x="75"/>
        <item x="94"/>
        <item x="35"/>
        <item x="108"/>
        <item x="84"/>
        <item x="97"/>
        <item x="87"/>
        <item x="41"/>
        <item x="50"/>
        <item x="165"/>
        <item x="96"/>
        <item x="61"/>
        <item x="74"/>
        <item x="64"/>
        <item x="117"/>
        <item x="67"/>
        <item x="174"/>
        <item x="114"/>
        <item x="120"/>
        <item x="73"/>
        <item x="177"/>
        <item x="123"/>
        <item x="56"/>
        <item x="183"/>
        <item x="126"/>
        <item x="132"/>
        <item x="82"/>
        <item x="186"/>
        <item x="141"/>
        <item x="79"/>
        <item x="88"/>
        <item x="115"/>
        <item x="150"/>
        <item x="68"/>
        <item x="118"/>
        <item x="135"/>
        <item x="159"/>
        <item x="71"/>
        <item x="121"/>
        <item x="168"/>
        <item x="85"/>
        <item x="171"/>
        <item x="89"/>
        <item x="77"/>
        <item x="109"/>
        <item x="210"/>
        <item x="144"/>
        <item x="112"/>
        <item x="83"/>
        <item x="213"/>
        <item x="195"/>
        <item x="65"/>
        <item x="198"/>
        <item x="95"/>
        <item x="204"/>
        <item x="207"/>
        <item x="222"/>
        <item x="153"/>
        <item x="92"/>
        <item x="216"/>
        <item x="136"/>
        <item x="133"/>
        <item x="156"/>
        <item x="98"/>
        <item x="231"/>
        <item x="139"/>
        <item x="234"/>
        <item x="142"/>
        <item x="162"/>
        <item x="104"/>
        <item x="240"/>
        <item x="243"/>
        <item x="107"/>
        <item x="100"/>
        <item x="148"/>
        <item x="252"/>
        <item x="154"/>
        <item x="249"/>
        <item x="157"/>
        <item x="103"/>
        <item x="160"/>
        <item x="110"/>
        <item x="270"/>
        <item x="119"/>
        <item x="106"/>
        <item x="258"/>
        <item x="279"/>
        <item x="282"/>
        <item x="261"/>
        <item x="288"/>
        <item x="180"/>
        <item x="291"/>
        <item x="267"/>
        <item x="178"/>
        <item x="181"/>
        <item x="80"/>
        <item x="163"/>
        <item x="184"/>
        <item x="134"/>
        <item x="166"/>
        <item x="315"/>
        <item x="189"/>
        <item x="318"/>
        <item x="169"/>
        <item x="140"/>
        <item x="327"/>
        <item x="192"/>
        <item x="285"/>
        <item x="199"/>
        <item x="336"/>
        <item x="125"/>
        <item x="205"/>
        <item x="86"/>
        <item x="345"/>
        <item x="294"/>
        <item x="211"/>
        <item x="354"/>
        <item x="201"/>
        <item x="297"/>
        <item x="155"/>
        <item x="363"/>
        <item x="131"/>
        <item x="366"/>
        <item x="124"/>
        <item x="372"/>
        <item x="306"/>
        <item x="226"/>
        <item x="229"/>
        <item x="127"/>
        <item x="187"/>
        <item x="232"/>
        <item x="390"/>
        <item x="190"/>
        <item x="170"/>
        <item x="130"/>
        <item x="399"/>
        <item x="193"/>
        <item x="402"/>
        <item x="176"/>
        <item x="219"/>
        <item x="324"/>
        <item x="411"/>
        <item x="250"/>
        <item x="330"/>
        <item x="253"/>
        <item x="225"/>
        <item x="256"/>
        <item x="333"/>
        <item x="429"/>
        <item x="435"/>
        <item x="228"/>
        <item x="146"/>
        <item x="438"/>
        <item x="191"/>
        <item x="342"/>
        <item x="447"/>
        <item x="101"/>
        <item x="271"/>
        <item x="208"/>
        <item x="456"/>
        <item x="277"/>
        <item x="237"/>
        <item x="351"/>
        <item x="465"/>
        <item x="203"/>
        <item x="214"/>
        <item x="474"/>
        <item x="145"/>
        <item x="206"/>
        <item x="360"/>
        <item x="483"/>
        <item x="486"/>
        <item x="246"/>
        <item x="158"/>
        <item x="212"/>
        <item x="298"/>
        <item x="369"/>
        <item x="301"/>
        <item x="151"/>
        <item x="218"/>
        <item x="161"/>
        <item x="510"/>
        <item x="513"/>
        <item x="255"/>
        <item x="378"/>
        <item x="519"/>
        <item x="522"/>
        <item x="381"/>
        <item x="227"/>
        <item x="113"/>
        <item x="531"/>
        <item x="167"/>
        <item x="322"/>
        <item x="233"/>
        <item x="264"/>
        <item x="235"/>
        <item x="328"/>
        <item x="549"/>
        <item x="238"/>
        <item x="239"/>
        <item x="116"/>
        <item x="558"/>
        <item x="173"/>
        <item x="242"/>
        <item x="567"/>
        <item x="273"/>
        <item x="405"/>
        <item x="343"/>
        <item x="346"/>
        <item x="408"/>
        <item x="349"/>
        <item x="276"/>
        <item x="585"/>
        <item x="414"/>
        <item x="254"/>
        <item x="594"/>
        <item x="122"/>
        <item x="417"/>
        <item x="597"/>
        <item x="603"/>
        <item x="182"/>
        <item x="606"/>
        <item x="172"/>
        <item x="367"/>
        <item x="426"/>
        <item x="370"/>
        <item x="373"/>
        <item x="175"/>
        <item x="259"/>
        <item x="269"/>
        <item x="630"/>
        <item x="188"/>
        <item x="633"/>
        <item x="128"/>
        <item x="275"/>
        <item x="265"/>
        <item x="642"/>
        <item x="388"/>
        <item x="300"/>
        <item x="444"/>
        <item x="651"/>
        <item x="394"/>
        <item x="194"/>
        <item x="660"/>
        <item x="303"/>
        <item x="400"/>
        <item x="453"/>
        <item x="669"/>
        <item x="290"/>
        <item x="309"/>
        <item x="197"/>
        <item x="678"/>
        <item x="681"/>
        <item x="462"/>
        <item x="687"/>
        <item x="312"/>
        <item x="415"/>
        <item x="280"/>
        <item x="418"/>
        <item x="421"/>
        <item x="137"/>
        <item x="283"/>
        <item x="705"/>
        <item x="305"/>
        <item x="286"/>
        <item x="714"/>
        <item x="321"/>
        <item x="717"/>
        <item x="480"/>
        <item x="311"/>
        <item x="726"/>
        <item x="196"/>
        <item x="209"/>
        <item x="439"/>
        <item x="442"/>
        <item x="489"/>
        <item x="445"/>
        <item x="143"/>
        <item x="744"/>
        <item x="492"/>
        <item x="750"/>
        <item x="753"/>
        <item x="202"/>
        <item x="498"/>
        <item x="326"/>
        <item x="762"/>
        <item x="501"/>
        <item x="460"/>
        <item x="339"/>
        <item x="771"/>
        <item x="304"/>
        <item x="466"/>
        <item x="780"/>
        <item x="149"/>
        <item x="307"/>
        <item x="338"/>
        <item x="789"/>
        <item x="310"/>
        <item x="341"/>
        <item x="348"/>
        <item x="798"/>
        <item x="224"/>
        <item x="801"/>
        <item x="347"/>
        <item x="152"/>
        <item x="525"/>
        <item x="487"/>
        <item x="490"/>
        <item x="528"/>
        <item x="353"/>
        <item x="357"/>
        <item x="825"/>
        <item x="230"/>
        <item x="828"/>
        <item x="834"/>
        <item x="217"/>
        <item x="537"/>
        <item x="837"/>
        <item x="362"/>
        <item x="325"/>
        <item x="846"/>
        <item x="220"/>
        <item x="511"/>
        <item x="546"/>
        <item x="368"/>
        <item x="517"/>
        <item x="223"/>
        <item x="331"/>
        <item x="864"/>
        <item x="374"/>
        <item x="555"/>
        <item x="873"/>
        <item x="375"/>
        <item x="377"/>
        <item x="337"/>
        <item x="882"/>
        <item x="532"/>
        <item x="164"/>
        <item x="564"/>
        <item x="535"/>
        <item x="538"/>
        <item x="245"/>
        <item x="900"/>
        <item x="384"/>
        <item x="389"/>
        <item x="573"/>
        <item x="909"/>
        <item x="912"/>
        <item x="387"/>
        <item x="576"/>
        <item x="918"/>
        <item x="921"/>
        <item x="582"/>
        <item x="556"/>
        <item x="393"/>
        <item x="559"/>
        <item x="352"/>
        <item x="562"/>
        <item x="404"/>
        <item x="396"/>
        <item x="355"/>
        <item x="945"/>
        <item x="948"/>
        <item x="358"/>
        <item x="410"/>
        <item x="241"/>
        <item x="957"/>
        <item x="600"/>
        <item x="577"/>
        <item x="416"/>
        <item x="244"/>
        <item x="260"/>
        <item x="586"/>
        <item x="592"/>
        <item x="609"/>
        <item x="428"/>
        <item x="247"/>
        <item x="431"/>
        <item x="612"/>
        <item x="607"/>
        <item x="613"/>
        <item x="179"/>
        <item x="266"/>
        <item x="443"/>
        <item x="446"/>
        <item x="621"/>
        <item x="628"/>
        <item x="420"/>
        <item x="634"/>
        <item x="376"/>
        <item x="458"/>
        <item x="461"/>
        <item x="423"/>
        <item x="379"/>
        <item x="649"/>
        <item x="655"/>
        <item x="382"/>
        <item x="473"/>
        <item x="185"/>
        <item x="476"/>
        <item x="639"/>
        <item x="670"/>
        <item x="676"/>
        <item x="432"/>
        <item x="645"/>
        <item x="488"/>
        <item x="491"/>
        <item x="648"/>
        <item x="691"/>
        <item x="262"/>
        <item x="697"/>
        <item x="281"/>
        <item x="503"/>
        <item x="506"/>
        <item x="441"/>
        <item x="657"/>
        <item x="712"/>
        <item x="718"/>
        <item x="397"/>
        <item x="518"/>
        <item x="268"/>
        <item x="521"/>
        <item x="666"/>
        <item x="733"/>
        <item x="739"/>
        <item x="450"/>
        <item x="403"/>
        <item x="533"/>
        <item x="536"/>
        <item x="675"/>
        <item x="754"/>
        <item x="274"/>
        <item x="760"/>
        <item x="293"/>
        <item x="548"/>
        <item x="551"/>
        <item x="459"/>
        <item x="684"/>
        <item x="775"/>
        <item x="781"/>
        <item x="296"/>
        <item x="563"/>
        <item x="200"/>
        <item x="566"/>
        <item x="693"/>
        <item x="796"/>
        <item x="802"/>
        <item x="468"/>
        <item x="696"/>
        <item x="578"/>
        <item x="581"/>
        <item x="302"/>
        <item x="817"/>
        <item x="471"/>
        <item x="823"/>
        <item x="424"/>
        <item x="593"/>
        <item x="596"/>
        <item x="477"/>
        <item x="427"/>
        <item x="838"/>
        <item x="844"/>
        <item x="308"/>
        <item x="608"/>
        <item x="289"/>
        <item x="611"/>
        <item x="720"/>
        <item x="859"/>
        <item x="865"/>
        <item x="292"/>
        <item x="723"/>
        <item x="623"/>
        <item x="626"/>
        <item x="729"/>
        <item x="880"/>
        <item x="295"/>
        <item x="886"/>
        <item x="732"/>
        <item x="638"/>
        <item x="641"/>
        <item x="495"/>
        <item x="317"/>
        <item x="901"/>
        <item x="907"/>
        <item x="741"/>
        <item x="653"/>
        <item x="215"/>
        <item x="656"/>
        <item x="448"/>
        <item x="922"/>
        <item x="928"/>
        <item x="504"/>
        <item x="323"/>
        <item x="668"/>
        <item x="671"/>
        <item x="454"/>
        <item x="943"/>
        <item x="507"/>
        <item x="949"/>
        <item x="759"/>
        <item x="683"/>
        <item x="686"/>
        <item x="221"/>
        <item x="329"/>
        <item x="964"/>
        <item x="698"/>
        <item x="768"/>
        <item x="707"/>
        <item x="516"/>
        <item x="716"/>
        <item x="332"/>
        <item x="725"/>
        <item x="734"/>
        <item x="313"/>
        <item x="777"/>
        <item x="743"/>
        <item x="752"/>
        <item x="469"/>
        <item x="761"/>
        <item x="316"/>
        <item x="770"/>
        <item x="472"/>
        <item x="779"/>
        <item x="788"/>
        <item x="319"/>
        <item x="475"/>
        <item x="797"/>
        <item x="806"/>
        <item x="795"/>
        <item x="815"/>
        <item x="534"/>
        <item x="824"/>
        <item x="344"/>
        <item x="833"/>
        <item x="842"/>
        <item x="540"/>
        <item x="804"/>
        <item x="851"/>
        <item x="860"/>
        <item x="807"/>
        <item x="869"/>
        <item x="543"/>
        <item x="878"/>
        <item x="813"/>
        <item x="887"/>
        <item x="896"/>
        <item x="236"/>
        <item x="816"/>
        <item x="905"/>
        <item x="914"/>
        <item x="493"/>
        <item x="923"/>
        <item x="552"/>
        <item x="932"/>
        <item x="496"/>
        <item x="941"/>
        <item x="950"/>
        <item x="334"/>
        <item x="499"/>
        <item x="959"/>
        <item x="359"/>
        <item x="561"/>
        <item x="840"/>
        <item x="340"/>
        <item x="843"/>
        <item x="365"/>
        <item x="570"/>
        <item x="852"/>
        <item x="248"/>
        <item x="514"/>
        <item x="861"/>
        <item x="579"/>
        <item x="520"/>
        <item x="251"/>
        <item x="870"/>
        <item x="526"/>
        <item x="588"/>
        <item x="879"/>
        <item x="591"/>
        <item x="380"/>
        <item x="888"/>
        <item x="257"/>
        <item x="891"/>
        <item x="361"/>
        <item x="897"/>
        <item x="541"/>
        <item x="364"/>
        <item x="544"/>
        <item x="263"/>
        <item x="547"/>
        <item x="915"/>
        <item x="615"/>
        <item x="395"/>
        <item x="618"/>
        <item x="924"/>
        <item x="927"/>
        <item x="624"/>
        <item x="401"/>
        <item x="627"/>
        <item x="936"/>
        <item x="565"/>
        <item x="272"/>
        <item x="568"/>
        <item x="636"/>
        <item x="571"/>
        <item x="954"/>
        <item x="385"/>
        <item x="960"/>
        <item x="278"/>
        <item x="963"/>
        <item x="583"/>
        <item x="391"/>
        <item x="589"/>
        <item x="654"/>
        <item x="425"/>
        <item x="598"/>
        <item x="284"/>
        <item x="604"/>
        <item x="663"/>
        <item x="610"/>
        <item x="440"/>
        <item x="287"/>
        <item x="619"/>
        <item x="672"/>
        <item x="625"/>
        <item x="631"/>
        <item x="406"/>
        <item x="455"/>
        <item x="409"/>
        <item x="640"/>
        <item x="646"/>
        <item x="412"/>
        <item x="652"/>
        <item x="690"/>
        <item x="470"/>
        <item x="661"/>
        <item x="299"/>
        <item x="667"/>
        <item x="699"/>
        <item x="673"/>
        <item x="485"/>
        <item x="702"/>
        <item x="682"/>
        <item x="708"/>
        <item x="688"/>
        <item x="694"/>
        <item x="711"/>
        <item x="500"/>
        <item x="430"/>
        <item x="703"/>
        <item x="709"/>
        <item x="433"/>
        <item x="715"/>
        <item x="436"/>
        <item x="515"/>
        <item x="724"/>
        <item x="314"/>
        <item x="730"/>
        <item x="735"/>
        <item x="736"/>
        <item x="530"/>
        <item x="738"/>
        <item x="745"/>
        <item x="320"/>
        <item x="751"/>
        <item x="757"/>
        <item x="747"/>
        <item x="545"/>
        <item x="451"/>
        <item x="766"/>
        <item x="772"/>
        <item x="756"/>
        <item x="778"/>
        <item x="457"/>
        <item x="560"/>
        <item x="787"/>
        <item x="765"/>
        <item x="793"/>
        <item x="463"/>
        <item x="799"/>
        <item x="575"/>
        <item x="774"/>
        <item x="808"/>
        <item x="335"/>
        <item x="814"/>
        <item x="820"/>
        <item x="783"/>
        <item x="590"/>
        <item x="786"/>
        <item x="829"/>
        <item x="835"/>
        <item x="792"/>
        <item x="841"/>
        <item x="478"/>
        <item x="605"/>
        <item x="850"/>
        <item x="481"/>
        <item x="856"/>
        <item x="484"/>
        <item x="862"/>
        <item x="620"/>
        <item x="810"/>
        <item x="871"/>
        <item x="350"/>
        <item x="877"/>
        <item x="883"/>
        <item x="819"/>
        <item x="635"/>
        <item x="822"/>
        <item x="892"/>
        <item x="898"/>
        <item x="356"/>
        <item x="904"/>
        <item x="831"/>
        <item x="650"/>
        <item x="913"/>
        <item x="502"/>
        <item x="919"/>
        <item x="505"/>
        <item x="925"/>
        <item x="665"/>
        <item x="508"/>
        <item x="934"/>
        <item x="849"/>
        <item x="940"/>
        <item x="946"/>
        <item x="855"/>
        <item x="680"/>
        <item x="858"/>
        <item x="955"/>
        <item x="961"/>
        <item x="371"/>
        <item x="692"/>
        <item x="867"/>
        <item x="701"/>
        <item x="710"/>
        <item x="523"/>
        <item x="719"/>
        <item x="876"/>
        <item x="728"/>
        <item x="737"/>
        <item x="529"/>
        <item x="746"/>
        <item x="885"/>
        <item x="755"/>
        <item x="764"/>
        <item x="383"/>
        <item x="773"/>
        <item x="894"/>
        <item x="782"/>
        <item x="791"/>
        <item x="386"/>
        <item x="800"/>
        <item x="903"/>
        <item x="809"/>
        <item x="818"/>
        <item x="906"/>
        <item x="827"/>
        <item x="392"/>
        <item x="836"/>
        <item x="845"/>
        <item x="550"/>
        <item x="854"/>
        <item x="553"/>
        <item x="863"/>
        <item x="872"/>
        <item x="398"/>
        <item x="881"/>
        <item x="930"/>
        <item x="890"/>
        <item x="899"/>
        <item x="933"/>
        <item x="908"/>
        <item x="939"/>
        <item x="917"/>
        <item x="926"/>
        <item x="942"/>
        <item x="935"/>
        <item x="407"/>
        <item x="944"/>
        <item x="953"/>
        <item x="951"/>
        <item x="962"/>
        <item x="574"/>
        <item x="413"/>
        <item x="580"/>
        <item x="419"/>
        <item x="422"/>
        <item x="595"/>
        <item x="601"/>
        <item x="434"/>
        <item x="437"/>
        <item x="616"/>
        <item x="622"/>
        <item x="449"/>
        <item x="452"/>
        <item x="637"/>
        <item x="643"/>
        <item x="464"/>
        <item x="467"/>
        <item x="658"/>
        <item x="664"/>
        <item x="479"/>
        <item x="482"/>
        <item x="679"/>
        <item x="685"/>
        <item x="494"/>
        <item x="497"/>
        <item x="700"/>
        <item x="706"/>
        <item x="509"/>
        <item x="512"/>
        <item x="721"/>
        <item x="727"/>
        <item x="524"/>
        <item x="527"/>
        <item x="742"/>
        <item x="748"/>
        <item x="539"/>
        <item x="542"/>
        <item x="763"/>
        <item x="769"/>
        <item x="554"/>
        <item x="557"/>
        <item x="784"/>
        <item x="790"/>
        <item x="569"/>
        <item x="572"/>
        <item x="805"/>
        <item x="811"/>
        <item x="584"/>
        <item x="587"/>
        <item x="826"/>
        <item x="832"/>
        <item x="599"/>
        <item x="602"/>
        <item x="847"/>
        <item x="853"/>
        <item x="614"/>
        <item x="617"/>
        <item x="868"/>
        <item x="874"/>
        <item x="629"/>
        <item x="632"/>
        <item x="889"/>
        <item x="895"/>
        <item x="644"/>
        <item x="647"/>
        <item x="910"/>
        <item x="916"/>
        <item x="659"/>
        <item x="662"/>
        <item x="931"/>
        <item x="937"/>
        <item x="674"/>
        <item x="677"/>
        <item x="952"/>
        <item x="958"/>
        <item x="689"/>
        <item x="695"/>
        <item x="704"/>
        <item x="713"/>
        <item x="722"/>
        <item x="731"/>
        <item x="740"/>
        <item x="749"/>
        <item x="758"/>
        <item x="767"/>
        <item x="776"/>
        <item x="785"/>
        <item x="794"/>
        <item x="803"/>
        <item x="812"/>
        <item x="821"/>
        <item x="830"/>
        <item x="839"/>
        <item x="848"/>
        <item x="857"/>
        <item x="866"/>
        <item x="875"/>
        <item x="884"/>
        <item x="893"/>
        <item x="902"/>
        <item x="911"/>
        <item x="920"/>
        <item x="929"/>
        <item x="938"/>
        <item x="947"/>
        <item x="956"/>
        <item x="965"/>
      </items>
    </pivotField>
    <pivotField showAll="0" defaultSubtotal="0">
      <items count="3">
        <item x="2"/>
        <item x="1"/>
        <item x="0"/>
      </items>
    </pivotField>
    <pivotField showAll="0" defaultSubtotal="0">
      <items count="4">
        <item x="1"/>
        <item x="0"/>
        <item x="2"/>
        <item x="3"/>
      </items>
    </pivotField>
    <pivotField showAll="0" defaultSubtotal="0">
      <items count="3">
        <item x="2"/>
        <item x="0"/>
        <item x="1"/>
      </items>
    </pivotField>
    <pivotField showAll="0" defaultSubtotal="0">
      <items count="2">
        <item x="0"/>
        <item x="1"/>
      </items>
    </pivotField>
    <pivotField axis="axisRow" dataField="1" showAll="0" defaultSubtotal="0">
      <items count="23">
        <item x="19"/>
        <item x="18"/>
        <item x="14"/>
        <item x="21"/>
        <item x="13"/>
        <item x="11"/>
        <item x="10"/>
        <item x="16"/>
        <item x="5"/>
        <item x="12"/>
        <item x="15"/>
        <item x="0"/>
        <item x="17"/>
        <item x="20"/>
        <item x="2"/>
        <item x="4"/>
        <item x="6"/>
        <item x="22"/>
        <item x="1"/>
        <item x="7"/>
        <item x="8"/>
        <item x="9"/>
        <item x="3"/>
      </items>
    </pivotField>
    <pivotField showAll="0" defaultSubtotal="0">
      <items count="14">
        <item x="0"/>
        <item x="1"/>
        <item x="2"/>
        <item x="3"/>
        <item x="4"/>
        <item x="5"/>
        <item x="6"/>
        <item x="7"/>
        <item x="8"/>
        <item x="9"/>
        <item x="10"/>
        <item x="11"/>
        <item x="12"/>
        <item x="13"/>
      </items>
    </pivotField>
    <pivotField showAll="0" defaultSubtotal="0">
      <items count="14">
        <item x="0"/>
        <item x="1"/>
        <item x="2"/>
        <item x="3"/>
        <item x="4"/>
        <item x="5"/>
        <item x="6"/>
        <item x="7"/>
        <item x="8"/>
        <item x="9"/>
        <item x="10"/>
        <item x="11"/>
        <item x="12"/>
        <item x="13"/>
      </items>
    </pivotField>
  </pivotFields>
  <rowFields count="1">
    <field x="22"/>
  </rowFields>
  <rowItems count="24">
    <i>
      <x/>
    </i>
    <i>
      <x v="1"/>
    </i>
    <i>
      <x v="2"/>
    </i>
    <i>
      <x v="3"/>
    </i>
    <i>
      <x v="4"/>
    </i>
    <i>
      <x v="5"/>
    </i>
    <i>
      <x v="6"/>
    </i>
    <i>
      <x v="7"/>
    </i>
    <i>
      <x v="8"/>
    </i>
    <i>
      <x v="9"/>
    </i>
    <i>
      <x v="10"/>
    </i>
    <i>
      <x v="11"/>
    </i>
    <i>
      <x v="12"/>
    </i>
    <i>
      <x v="13"/>
    </i>
    <i>
      <x v="14"/>
    </i>
    <i>
      <x v="15"/>
    </i>
    <i>
      <x v="16"/>
    </i>
    <i>
      <x v="17"/>
    </i>
    <i>
      <x v="18"/>
    </i>
    <i>
      <x v="19"/>
    </i>
    <i>
      <x v="20"/>
    </i>
    <i>
      <x v="21"/>
    </i>
    <i>
      <x v="22"/>
    </i>
    <i t="grand">
      <x/>
    </i>
  </rowItems>
  <colFields count="1">
    <field x="-2"/>
  </colFields>
  <colItems count="2">
    <i>
      <x/>
    </i>
    <i i="1">
      <x v="1"/>
    </i>
  </colItems>
  <dataFields count="2">
    <dataField name="Count" fld="22" subtotal="count" baseField="0" baseItem="0"/>
    <dataField name="% of Total" fld="22" subtotal="count" showDataAs="percentOfTotal" baseField="22" baseItem="0" numFmtId="164"/>
  </dataFields>
  <formats count="4">
    <format dxfId="760">
      <pivotArea outline="0" collapsedLevelsAreSubtotals="1" fieldPosition="0"/>
    </format>
    <format dxfId="759">
      <pivotArea outline="0" collapsedLevelsAreSubtotals="1" fieldPosition="0"/>
    </format>
    <format dxfId="758">
      <pivotArea outline="0" fieldPosition="0">
        <references count="1">
          <reference field="4294967294" count="1">
            <x v="1"/>
          </reference>
        </references>
      </pivotArea>
    </format>
    <format dxfId="757">
      <pivotArea outline="0" collapsedLevelsAreSubtotals="1" fieldPosition="0">
        <references count="1">
          <reference field="4294967294" count="1" selected="0">
            <x v="1"/>
          </reference>
        </references>
      </pivotArea>
    </format>
  </formats>
  <chartFormats count="2">
    <chartFormat chart="16" format="4" series="1">
      <pivotArea type="data" outline="0" fieldPosition="0">
        <references count="1">
          <reference field="4294967294" count="1" selected="0">
            <x v="0"/>
          </reference>
        </references>
      </pivotArea>
    </chartFormat>
    <chartFormat chart="16" format="5" series="1">
      <pivotArea type="data" outline="0" fieldPosition="0">
        <references count="1">
          <reference field="4294967294" count="1" selected="0">
            <x v="1"/>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12"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19" rowHeaderCaption="Cross Dock Required">
  <location ref="J266:L269" firstHeaderRow="0" firstDataRow="1" firstDataCol="1"/>
  <pivotFields count="25">
    <pivotField showAll="0" defaultSubtotal="0">
      <items count="5">
        <item x="0"/>
        <item x="1"/>
        <item x="2"/>
        <item x="3"/>
        <item x="4"/>
      </items>
    </pivotField>
    <pivotField showAll="0" defaultSubtotal="0">
      <items count="8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s>
    </pivotField>
    <pivotField showAll="0" defaultSubtotal="0">
      <items count="966">
        <item x="0"/>
        <item x="1"/>
        <item x="2"/>
        <item x="3"/>
        <item x="5"/>
        <item x="8"/>
        <item x="4"/>
        <item x="10"/>
        <item x="13"/>
        <item x="6"/>
        <item x="14"/>
        <item x="20"/>
        <item x="7"/>
        <item x="18"/>
        <item x="25"/>
        <item x="9"/>
        <item x="22"/>
        <item x="32"/>
        <item x="11"/>
        <item x="27"/>
        <item x="37"/>
        <item x="12"/>
        <item x="30"/>
        <item x="43"/>
        <item x="15"/>
        <item x="35"/>
        <item x="49"/>
        <item x="16"/>
        <item x="39"/>
        <item x="55"/>
        <item x="17"/>
        <item x="44"/>
        <item x="61"/>
        <item x="19"/>
        <item x="47"/>
        <item x="67"/>
        <item x="21"/>
        <item x="52"/>
        <item x="72"/>
        <item x="23"/>
        <item x="56"/>
        <item x="79"/>
        <item x="24"/>
        <item x="60"/>
        <item x="84"/>
        <item x="26"/>
        <item x="64"/>
        <item x="91"/>
        <item x="28"/>
        <item x="69"/>
        <item x="96"/>
        <item x="29"/>
        <item x="73"/>
        <item x="102"/>
        <item x="31"/>
        <item x="77"/>
        <item x="108"/>
        <item x="33"/>
        <item x="81"/>
        <item x="114"/>
        <item x="34"/>
        <item x="86"/>
        <item x="120"/>
        <item x="36"/>
        <item x="89"/>
        <item x="126"/>
        <item x="38"/>
        <item x="94"/>
        <item x="131"/>
        <item x="40"/>
        <item x="98"/>
        <item x="138"/>
        <item x="41"/>
        <item x="103"/>
        <item x="143"/>
        <item x="42"/>
        <item x="106"/>
        <item x="150"/>
        <item x="45"/>
        <item x="111"/>
        <item x="155"/>
        <item x="46"/>
        <item x="115"/>
        <item x="161"/>
        <item x="48"/>
        <item x="119"/>
        <item x="167"/>
        <item x="50"/>
        <item x="123"/>
        <item x="173"/>
        <item x="51"/>
        <item x="128"/>
        <item x="179"/>
        <item x="53"/>
        <item x="132"/>
        <item x="185"/>
        <item x="54"/>
        <item x="136"/>
        <item x="190"/>
        <item x="57"/>
        <item x="140"/>
        <item x="197"/>
        <item x="58"/>
        <item x="145"/>
        <item x="202"/>
        <item x="59"/>
        <item x="148"/>
        <item x="209"/>
        <item x="62"/>
        <item x="153"/>
        <item x="214"/>
        <item x="63"/>
        <item x="157"/>
        <item x="220"/>
        <item x="65"/>
        <item x="162"/>
        <item x="226"/>
        <item x="66"/>
        <item x="165"/>
        <item x="232"/>
        <item x="68"/>
        <item x="170"/>
        <item x="238"/>
        <item x="70"/>
        <item x="174"/>
        <item x="244"/>
        <item x="71"/>
        <item x="178"/>
        <item x="249"/>
        <item x="74"/>
        <item x="182"/>
        <item x="256"/>
        <item x="75"/>
        <item x="187"/>
        <item x="261"/>
        <item x="76"/>
        <item x="191"/>
        <item x="268"/>
        <item x="78"/>
        <item x="195"/>
        <item x="273"/>
        <item x="80"/>
        <item x="199"/>
        <item x="279"/>
        <item x="82"/>
        <item x="204"/>
        <item x="285"/>
        <item x="83"/>
        <item x="207"/>
        <item x="291"/>
        <item x="85"/>
        <item x="212"/>
        <item x="297"/>
        <item x="87"/>
        <item x="216"/>
        <item x="303"/>
        <item x="88"/>
        <item x="221"/>
        <item x="308"/>
        <item x="90"/>
        <item x="224"/>
        <item x="315"/>
        <item x="92"/>
        <item x="229"/>
        <item x="320"/>
        <item x="93"/>
        <item x="233"/>
        <item x="327"/>
        <item x="95"/>
        <item x="237"/>
        <item x="332"/>
        <item x="97"/>
        <item x="241"/>
        <item x="338"/>
        <item x="99"/>
        <item x="246"/>
        <item x="344"/>
        <item x="100"/>
        <item x="250"/>
        <item x="350"/>
        <item x="101"/>
        <item x="254"/>
        <item x="356"/>
        <item x="104"/>
        <item x="258"/>
        <item x="362"/>
        <item x="105"/>
        <item x="263"/>
        <item x="367"/>
        <item x="107"/>
        <item x="266"/>
        <item x="374"/>
        <item x="109"/>
        <item x="271"/>
        <item x="379"/>
        <item x="110"/>
        <item x="275"/>
        <item x="386"/>
        <item x="112"/>
        <item x="280"/>
        <item x="391"/>
        <item x="113"/>
        <item x="283"/>
        <item x="397"/>
        <item x="116"/>
        <item x="288"/>
        <item x="403"/>
        <item x="117"/>
        <item x="292"/>
        <item x="409"/>
        <item x="118"/>
        <item x="296"/>
        <item x="415"/>
        <item x="121"/>
        <item x="300"/>
        <item x="421"/>
        <item x="122"/>
        <item x="305"/>
        <item x="426"/>
        <item x="124"/>
        <item x="309"/>
        <item x="433"/>
        <item x="125"/>
        <item x="313"/>
        <item x="438"/>
        <item x="127"/>
        <item x="317"/>
        <item x="445"/>
        <item x="129"/>
        <item x="322"/>
        <item x="450"/>
        <item x="130"/>
        <item x="325"/>
        <item x="456"/>
        <item x="133"/>
        <item x="330"/>
        <item x="462"/>
        <item x="134"/>
        <item x="334"/>
        <item x="468"/>
        <item x="135"/>
        <item x="339"/>
        <item x="474"/>
        <item x="137"/>
        <item x="342"/>
        <item x="480"/>
        <item x="139"/>
        <item x="347"/>
        <item x="485"/>
        <item x="141"/>
        <item x="351"/>
        <item x="492"/>
        <item x="142"/>
        <item x="355"/>
        <item x="497"/>
        <item x="144"/>
        <item x="359"/>
        <item x="504"/>
        <item x="146"/>
        <item x="364"/>
        <item x="509"/>
        <item x="147"/>
        <item x="368"/>
        <item x="515"/>
        <item x="149"/>
        <item x="372"/>
        <item x="521"/>
        <item x="151"/>
        <item x="376"/>
        <item x="527"/>
        <item x="152"/>
        <item x="381"/>
        <item x="533"/>
        <item x="154"/>
        <item x="384"/>
        <item x="539"/>
        <item x="156"/>
        <item x="389"/>
        <item x="543"/>
        <item x="158"/>
        <item x="393"/>
        <item x="546"/>
        <item x="159"/>
        <item x="398"/>
        <item x="548"/>
        <item x="160"/>
        <item x="401"/>
        <item x="551"/>
        <item x="163"/>
        <item x="406"/>
        <item x="553"/>
        <item x="164"/>
        <item x="410"/>
        <item x="555"/>
        <item x="166"/>
        <item x="414"/>
        <item x="558"/>
        <item x="168"/>
        <item x="418"/>
        <item x="560"/>
        <item x="169"/>
        <item x="423"/>
        <item x="563"/>
        <item x="171"/>
        <item x="427"/>
        <item x="565"/>
        <item x="172"/>
        <item x="431"/>
        <item x="567"/>
        <item x="175"/>
        <item x="435"/>
        <item x="570"/>
        <item x="176"/>
        <item x="440"/>
        <item x="572"/>
        <item x="177"/>
        <item x="443"/>
        <item x="575"/>
        <item x="180"/>
        <item x="448"/>
        <item x="577"/>
        <item x="181"/>
        <item x="452"/>
        <item x="579"/>
        <item x="183"/>
        <item x="457"/>
        <item x="582"/>
        <item x="184"/>
        <item x="460"/>
        <item x="584"/>
        <item x="186"/>
        <item x="465"/>
        <item x="587"/>
        <item x="188"/>
        <item x="469"/>
        <item x="589"/>
        <item x="189"/>
        <item x="473"/>
        <item x="591"/>
        <item x="192"/>
        <item x="477"/>
        <item x="594"/>
        <item x="193"/>
        <item x="482"/>
        <item x="596"/>
        <item x="194"/>
        <item x="486"/>
        <item x="599"/>
        <item x="196"/>
        <item x="490"/>
        <item x="601"/>
        <item x="198"/>
        <item x="494"/>
        <item x="603"/>
        <item x="200"/>
        <item x="499"/>
        <item x="606"/>
        <item x="201"/>
        <item x="502"/>
        <item x="608"/>
        <item x="203"/>
        <item x="507"/>
        <item x="611"/>
        <item x="205"/>
        <item x="511"/>
        <item x="613"/>
        <item x="206"/>
        <item x="516"/>
        <item x="615"/>
        <item x="208"/>
        <item x="519"/>
        <item x="618"/>
        <item x="210"/>
        <item x="524"/>
        <item x="620"/>
        <item x="211"/>
        <item x="528"/>
        <item x="623"/>
        <item x="213"/>
        <item x="532"/>
        <item x="625"/>
        <item x="215"/>
        <item x="536"/>
        <item x="627"/>
        <item x="217"/>
        <item x="541"/>
        <item x="630"/>
        <item x="218"/>
        <item x="544"/>
        <item x="632"/>
        <item x="219"/>
        <item x="545"/>
        <item x="635"/>
        <item x="222"/>
        <item x="547"/>
        <item x="637"/>
        <item x="223"/>
        <item x="549"/>
        <item x="639"/>
        <item x="225"/>
        <item x="550"/>
        <item x="642"/>
        <item x="227"/>
        <item x="552"/>
        <item x="644"/>
        <item x="228"/>
        <item x="554"/>
        <item x="647"/>
        <item x="230"/>
        <item x="556"/>
        <item x="649"/>
        <item x="231"/>
        <item x="557"/>
        <item x="651"/>
        <item x="234"/>
        <item x="559"/>
        <item x="654"/>
        <item x="235"/>
        <item x="561"/>
        <item x="656"/>
        <item x="236"/>
        <item x="562"/>
        <item x="659"/>
        <item x="239"/>
        <item x="564"/>
        <item x="661"/>
        <item x="240"/>
        <item x="566"/>
        <item x="663"/>
        <item x="242"/>
        <item x="568"/>
        <item x="666"/>
        <item x="243"/>
        <item x="569"/>
        <item x="668"/>
        <item x="245"/>
        <item x="571"/>
        <item x="671"/>
        <item x="247"/>
        <item x="573"/>
        <item x="673"/>
        <item x="248"/>
        <item x="574"/>
        <item x="675"/>
        <item x="251"/>
        <item x="576"/>
        <item x="678"/>
        <item x="252"/>
        <item x="578"/>
        <item x="680"/>
        <item x="253"/>
        <item x="580"/>
        <item x="683"/>
        <item x="255"/>
        <item x="581"/>
        <item x="685"/>
        <item x="257"/>
        <item x="583"/>
        <item x="687"/>
        <item x="259"/>
        <item x="585"/>
        <item x="690"/>
        <item x="260"/>
        <item x="586"/>
        <item x="692"/>
        <item x="262"/>
        <item x="588"/>
        <item x="695"/>
        <item x="264"/>
        <item x="590"/>
        <item x="697"/>
        <item x="265"/>
        <item x="592"/>
        <item x="699"/>
        <item x="267"/>
        <item x="593"/>
        <item x="702"/>
        <item x="269"/>
        <item x="595"/>
        <item x="704"/>
        <item x="270"/>
        <item x="597"/>
        <item x="707"/>
        <item x="272"/>
        <item x="598"/>
        <item x="709"/>
        <item x="274"/>
        <item x="600"/>
        <item x="711"/>
        <item x="276"/>
        <item x="602"/>
        <item x="714"/>
        <item x="277"/>
        <item x="604"/>
        <item x="716"/>
        <item x="278"/>
        <item x="605"/>
        <item x="719"/>
        <item x="281"/>
        <item x="607"/>
        <item x="721"/>
        <item x="282"/>
        <item x="609"/>
        <item x="723"/>
        <item x="284"/>
        <item x="610"/>
        <item x="726"/>
        <item x="286"/>
        <item x="612"/>
        <item x="728"/>
        <item x="287"/>
        <item x="614"/>
        <item x="731"/>
        <item x="289"/>
        <item x="616"/>
        <item x="733"/>
        <item x="290"/>
        <item x="617"/>
        <item x="735"/>
        <item x="293"/>
        <item x="619"/>
        <item x="738"/>
        <item x="294"/>
        <item x="621"/>
        <item x="740"/>
        <item x="295"/>
        <item x="622"/>
        <item x="743"/>
        <item x="298"/>
        <item x="624"/>
        <item x="745"/>
        <item x="299"/>
        <item x="626"/>
        <item x="747"/>
        <item x="301"/>
        <item x="628"/>
        <item x="750"/>
        <item x="302"/>
        <item x="629"/>
        <item x="752"/>
        <item x="304"/>
        <item x="631"/>
        <item x="755"/>
        <item x="306"/>
        <item x="633"/>
        <item x="757"/>
        <item x="307"/>
        <item x="634"/>
        <item x="759"/>
        <item x="310"/>
        <item x="636"/>
        <item x="762"/>
        <item x="311"/>
        <item x="638"/>
        <item x="764"/>
        <item x="312"/>
        <item x="640"/>
        <item x="767"/>
        <item x="314"/>
        <item x="641"/>
        <item x="769"/>
        <item x="316"/>
        <item x="643"/>
        <item x="771"/>
        <item x="318"/>
        <item x="645"/>
        <item x="774"/>
        <item x="319"/>
        <item x="646"/>
        <item x="776"/>
        <item x="321"/>
        <item x="648"/>
        <item x="779"/>
        <item x="323"/>
        <item x="650"/>
        <item x="781"/>
        <item x="324"/>
        <item x="652"/>
        <item x="783"/>
        <item x="326"/>
        <item x="653"/>
        <item x="786"/>
        <item x="328"/>
        <item x="655"/>
        <item x="788"/>
        <item x="329"/>
        <item x="657"/>
        <item x="791"/>
        <item x="331"/>
        <item x="658"/>
        <item x="793"/>
        <item x="333"/>
        <item x="660"/>
        <item x="795"/>
        <item x="335"/>
        <item x="662"/>
        <item x="798"/>
        <item x="336"/>
        <item x="664"/>
        <item x="800"/>
        <item x="337"/>
        <item x="665"/>
        <item x="803"/>
        <item x="340"/>
        <item x="667"/>
        <item x="805"/>
        <item x="341"/>
        <item x="669"/>
        <item x="807"/>
        <item x="343"/>
        <item x="670"/>
        <item x="810"/>
        <item x="345"/>
        <item x="672"/>
        <item x="812"/>
        <item x="346"/>
        <item x="674"/>
        <item x="815"/>
        <item x="348"/>
        <item x="676"/>
        <item x="817"/>
        <item x="349"/>
        <item x="677"/>
        <item x="819"/>
        <item x="352"/>
        <item x="679"/>
        <item x="822"/>
        <item x="353"/>
        <item x="681"/>
        <item x="824"/>
        <item x="354"/>
        <item x="682"/>
        <item x="827"/>
        <item x="357"/>
        <item x="684"/>
        <item x="829"/>
        <item x="358"/>
        <item x="686"/>
        <item x="831"/>
        <item x="360"/>
        <item x="688"/>
        <item x="834"/>
        <item x="361"/>
        <item x="689"/>
        <item x="836"/>
        <item x="363"/>
        <item x="691"/>
        <item x="839"/>
        <item x="365"/>
        <item x="693"/>
        <item x="841"/>
        <item x="366"/>
        <item x="694"/>
        <item x="843"/>
        <item x="369"/>
        <item x="696"/>
        <item x="846"/>
        <item x="370"/>
        <item x="698"/>
        <item x="848"/>
        <item x="371"/>
        <item x="700"/>
        <item x="851"/>
        <item x="373"/>
        <item x="701"/>
        <item x="853"/>
        <item x="375"/>
        <item x="703"/>
        <item x="855"/>
        <item x="377"/>
        <item x="705"/>
        <item x="858"/>
        <item x="378"/>
        <item x="706"/>
        <item x="860"/>
        <item x="380"/>
        <item x="708"/>
        <item x="863"/>
        <item x="382"/>
        <item x="710"/>
        <item x="865"/>
        <item x="383"/>
        <item x="712"/>
        <item x="867"/>
        <item x="385"/>
        <item x="713"/>
        <item x="870"/>
        <item x="387"/>
        <item x="715"/>
        <item x="872"/>
        <item x="388"/>
        <item x="717"/>
        <item x="874"/>
        <item x="390"/>
        <item x="718"/>
        <item x="875"/>
        <item x="392"/>
        <item x="720"/>
        <item x="876"/>
        <item x="394"/>
        <item x="722"/>
        <item x="877"/>
        <item x="395"/>
        <item x="724"/>
        <item x="878"/>
        <item x="396"/>
        <item x="725"/>
        <item x="879"/>
        <item x="399"/>
        <item x="727"/>
        <item x="880"/>
        <item x="400"/>
        <item x="729"/>
        <item x="881"/>
        <item x="402"/>
        <item x="730"/>
        <item x="882"/>
        <item x="404"/>
        <item x="732"/>
        <item x="883"/>
        <item x="405"/>
        <item x="734"/>
        <item x="884"/>
        <item x="407"/>
        <item x="736"/>
        <item x="885"/>
        <item x="408"/>
        <item x="737"/>
        <item x="886"/>
        <item x="411"/>
        <item x="739"/>
        <item x="887"/>
        <item x="412"/>
        <item x="741"/>
        <item x="888"/>
        <item x="413"/>
        <item x="742"/>
        <item x="889"/>
        <item x="416"/>
        <item x="744"/>
        <item x="890"/>
        <item x="417"/>
        <item x="746"/>
        <item x="891"/>
        <item x="419"/>
        <item x="748"/>
        <item x="892"/>
        <item x="420"/>
        <item x="749"/>
        <item x="893"/>
        <item x="422"/>
        <item x="751"/>
        <item x="894"/>
        <item x="424"/>
        <item x="753"/>
        <item x="895"/>
        <item x="425"/>
        <item x="754"/>
        <item x="896"/>
        <item x="428"/>
        <item x="756"/>
        <item x="897"/>
        <item x="429"/>
        <item x="758"/>
        <item x="898"/>
        <item x="430"/>
        <item x="760"/>
        <item x="899"/>
        <item x="432"/>
        <item x="761"/>
        <item x="900"/>
        <item x="434"/>
        <item x="763"/>
        <item x="901"/>
        <item x="436"/>
        <item x="765"/>
        <item x="902"/>
        <item x="437"/>
        <item x="766"/>
        <item x="903"/>
        <item x="439"/>
        <item x="768"/>
        <item x="904"/>
        <item x="441"/>
        <item x="770"/>
        <item x="905"/>
        <item x="442"/>
        <item x="772"/>
        <item x="906"/>
        <item x="444"/>
        <item x="773"/>
        <item x="907"/>
        <item x="446"/>
        <item x="775"/>
        <item x="908"/>
        <item x="447"/>
        <item x="777"/>
        <item x="909"/>
        <item x="449"/>
        <item x="778"/>
        <item x="910"/>
        <item x="451"/>
        <item x="780"/>
        <item x="911"/>
        <item x="453"/>
        <item x="782"/>
        <item x="912"/>
        <item x="454"/>
        <item x="784"/>
        <item x="913"/>
        <item x="455"/>
        <item x="785"/>
        <item x="914"/>
        <item x="458"/>
        <item x="787"/>
        <item x="915"/>
        <item x="459"/>
        <item x="789"/>
        <item x="916"/>
        <item x="461"/>
        <item x="790"/>
        <item x="917"/>
        <item x="463"/>
        <item x="792"/>
        <item x="918"/>
        <item x="464"/>
        <item x="794"/>
        <item x="919"/>
        <item x="466"/>
        <item x="796"/>
        <item x="920"/>
        <item x="467"/>
        <item x="797"/>
        <item x="921"/>
        <item x="470"/>
        <item x="799"/>
        <item x="922"/>
        <item x="471"/>
        <item x="801"/>
        <item x="923"/>
        <item x="472"/>
        <item x="802"/>
        <item x="924"/>
        <item x="475"/>
        <item x="804"/>
        <item x="925"/>
        <item x="476"/>
        <item x="806"/>
        <item x="926"/>
        <item x="478"/>
        <item x="808"/>
        <item x="927"/>
        <item x="479"/>
        <item x="809"/>
        <item x="928"/>
        <item x="481"/>
        <item x="811"/>
        <item x="929"/>
        <item x="483"/>
        <item x="813"/>
        <item x="930"/>
        <item x="484"/>
        <item x="814"/>
        <item x="931"/>
        <item x="487"/>
        <item x="816"/>
        <item x="932"/>
        <item x="488"/>
        <item x="818"/>
        <item x="933"/>
        <item x="489"/>
        <item x="820"/>
        <item x="934"/>
        <item x="491"/>
        <item x="821"/>
        <item x="935"/>
        <item x="493"/>
        <item x="823"/>
        <item x="936"/>
        <item x="495"/>
        <item x="825"/>
        <item x="937"/>
        <item x="496"/>
        <item x="826"/>
        <item x="938"/>
        <item x="498"/>
        <item x="828"/>
        <item x="939"/>
        <item x="500"/>
        <item x="830"/>
        <item x="940"/>
        <item x="501"/>
        <item x="832"/>
        <item x="941"/>
        <item x="503"/>
        <item x="833"/>
        <item x="942"/>
        <item x="505"/>
        <item x="835"/>
        <item x="943"/>
        <item x="506"/>
        <item x="837"/>
        <item x="944"/>
        <item x="508"/>
        <item x="838"/>
        <item x="945"/>
        <item x="510"/>
        <item x="840"/>
        <item x="946"/>
        <item x="512"/>
        <item x="842"/>
        <item x="947"/>
        <item x="513"/>
        <item x="844"/>
        <item x="948"/>
        <item x="514"/>
        <item x="845"/>
        <item x="949"/>
        <item x="517"/>
        <item x="847"/>
        <item x="950"/>
        <item x="518"/>
        <item x="849"/>
        <item x="951"/>
        <item x="520"/>
        <item x="850"/>
        <item x="952"/>
        <item x="522"/>
        <item x="852"/>
        <item x="953"/>
        <item x="523"/>
        <item x="854"/>
        <item x="954"/>
        <item x="525"/>
        <item x="856"/>
        <item x="955"/>
        <item x="526"/>
        <item x="857"/>
        <item x="956"/>
        <item x="529"/>
        <item x="859"/>
        <item x="957"/>
        <item x="530"/>
        <item x="861"/>
        <item x="958"/>
        <item x="531"/>
        <item x="862"/>
        <item x="959"/>
        <item x="534"/>
        <item x="864"/>
        <item x="960"/>
        <item x="535"/>
        <item x="866"/>
        <item x="961"/>
        <item x="537"/>
        <item x="868"/>
        <item x="962"/>
        <item x="538"/>
        <item x="869"/>
        <item x="963"/>
        <item x="540"/>
        <item x="871"/>
        <item x="964"/>
        <item x="542"/>
        <item x="873"/>
        <item x="965"/>
      </items>
    </pivotField>
    <pivotField showAll="0" defaultSubtotal="0">
      <items count="3">
        <item x="0"/>
        <item x="1"/>
        <item x="2"/>
      </items>
    </pivotField>
    <pivotField showAll="0" defaultSubtotal="0">
      <items count="2">
        <item x="0"/>
        <item x="1"/>
      </items>
    </pivotField>
    <pivotField showAll="0" defaultSubtotal="0">
      <items count="60">
        <item x="32"/>
        <item x="54"/>
        <item x="33"/>
        <item x="55"/>
        <item x="13"/>
        <item x="34"/>
        <item x="14"/>
        <item x="35"/>
        <item x="15"/>
        <item x="36"/>
        <item x="56"/>
        <item x="16"/>
        <item x="59"/>
        <item x="17"/>
        <item x="37"/>
        <item x="38"/>
        <item x="39"/>
        <item x="18"/>
        <item x="40"/>
        <item x="19"/>
        <item x="41"/>
        <item x="20"/>
        <item x="0"/>
        <item x="21"/>
        <item x="1"/>
        <item x="42"/>
        <item x="2"/>
        <item x="43"/>
        <item x="3"/>
        <item x="22"/>
        <item x="44"/>
        <item x="23"/>
        <item x="45"/>
        <item x="24"/>
        <item x="46"/>
        <item x="4"/>
        <item x="25"/>
        <item x="5"/>
        <item x="26"/>
        <item x="6"/>
        <item x="57"/>
        <item x="7"/>
        <item x="47"/>
        <item x="8"/>
        <item x="27"/>
        <item x="48"/>
        <item x="28"/>
        <item x="49"/>
        <item x="29"/>
        <item x="50"/>
        <item x="9"/>
        <item x="30"/>
        <item x="58"/>
        <item x="10"/>
        <item x="31"/>
        <item x="11"/>
        <item x="51"/>
        <item x="52"/>
        <item x="12"/>
        <item x="53"/>
      </items>
    </pivotField>
    <pivotField numFmtId="20" showAll="0" defaultSubtotal="0">
      <items count="1">
        <item x="0"/>
      </items>
    </pivotField>
    <pivotField showAll="0" defaultSubtotal="0">
      <items count="4">
        <item x="2"/>
        <item x="0"/>
        <item x="3"/>
        <item x="1"/>
      </items>
    </pivotField>
    <pivotField showAll="0" defaultSubtotal="0">
      <items count="9">
        <item x="0"/>
        <item x="1"/>
        <item x="4"/>
        <item x="2"/>
        <item x="5"/>
        <item x="6"/>
        <item x="7"/>
        <item x="8"/>
        <item x="3"/>
      </items>
    </pivotField>
    <pivotField showAll="0" defaultSubtotal="0">
      <items count="2">
        <item x="0"/>
        <item x="1"/>
      </items>
    </pivotField>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items count="1">
        <item x="0"/>
      </items>
    </pivotField>
    <pivotField showAll="0" defaultSubtotal="0">
      <items count="966">
        <item x="0"/>
        <item x="1"/>
        <item x="2"/>
        <item x="3"/>
        <item x="5"/>
        <item x="8"/>
        <item x="4"/>
        <item x="10"/>
        <item x="13"/>
        <item x="6"/>
        <item x="14"/>
        <item x="20"/>
        <item x="7"/>
        <item x="18"/>
        <item x="25"/>
        <item x="9"/>
        <item x="22"/>
        <item x="32"/>
        <item x="11"/>
        <item x="27"/>
        <item x="37"/>
        <item x="12"/>
        <item x="30"/>
        <item x="43"/>
        <item x="15"/>
        <item x="35"/>
        <item x="49"/>
        <item x="16"/>
        <item x="39"/>
        <item x="55"/>
        <item x="17"/>
        <item x="44"/>
        <item x="61"/>
        <item x="19"/>
        <item x="47"/>
        <item x="67"/>
        <item x="21"/>
        <item x="52"/>
        <item x="72"/>
        <item x="23"/>
        <item x="56"/>
        <item x="79"/>
        <item x="24"/>
        <item x="60"/>
        <item x="84"/>
        <item x="26"/>
        <item x="64"/>
        <item x="91"/>
        <item x="28"/>
        <item x="69"/>
        <item x="96"/>
        <item x="29"/>
        <item x="73"/>
        <item x="102"/>
        <item x="31"/>
        <item x="77"/>
        <item x="108"/>
        <item x="33"/>
        <item x="81"/>
        <item x="114"/>
        <item x="34"/>
        <item x="86"/>
        <item x="120"/>
        <item x="36"/>
        <item x="89"/>
        <item x="126"/>
        <item x="38"/>
        <item x="94"/>
        <item x="131"/>
        <item x="40"/>
        <item x="98"/>
        <item x="138"/>
        <item x="41"/>
        <item x="103"/>
        <item x="143"/>
        <item x="42"/>
        <item x="106"/>
        <item x="150"/>
        <item x="45"/>
        <item x="111"/>
        <item x="155"/>
        <item x="46"/>
        <item x="115"/>
        <item x="161"/>
        <item x="48"/>
        <item x="119"/>
        <item x="167"/>
        <item x="50"/>
        <item x="123"/>
        <item x="173"/>
        <item x="51"/>
        <item x="128"/>
        <item x="179"/>
        <item x="53"/>
        <item x="132"/>
        <item x="185"/>
        <item x="54"/>
        <item x="136"/>
        <item x="190"/>
        <item x="57"/>
        <item x="140"/>
        <item x="197"/>
        <item x="58"/>
        <item x="145"/>
        <item x="202"/>
        <item x="59"/>
        <item x="148"/>
        <item x="209"/>
        <item x="62"/>
        <item x="153"/>
        <item x="214"/>
        <item x="63"/>
        <item x="157"/>
        <item x="220"/>
        <item x="65"/>
        <item x="162"/>
        <item x="226"/>
        <item x="66"/>
        <item x="165"/>
        <item x="232"/>
        <item x="68"/>
        <item x="170"/>
        <item x="238"/>
        <item x="70"/>
        <item x="174"/>
        <item x="244"/>
        <item x="71"/>
        <item x="178"/>
        <item x="249"/>
        <item x="74"/>
        <item x="182"/>
        <item x="256"/>
        <item x="75"/>
        <item x="187"/>
        <item x="261"/>
        <item x="76"/>
        <item x="191"/>
        <item x="268"/>
        <item x="78"/>
        <item x="195"/>
        <item x="273"/>
        <item x="80"/>
        <item x="199"/>
        <item x="279"/>
        <item x="82"/>
        <item x="204"/>
        <item x="285"/>
        <item x="83"/>
        <item x="207"/>
        <item x="291"/>
        <item x="85"/>
        <item x="212"/>
        <item x="297"/>
        <item x="87"/>
        <item x="216"/>
        <item x="303"/>
        <item x="88"/>
        <item x="221"/>
        <item x="308"/>
        <item x="90"/>
        <item x="224"/>
        <item x="315"/>
        <item x="92"/>
        <item x="229"/>
        <item x="320"/>
        <item x="93"/>
        <item x="233"/>
        <item x="327"/>
        <item x="95"/>
        <item x="237"/>
        <item x="332"/>
        <item x="97"/>
        <item x="241"/>
        <item x="338"/>
        <item x="99"/>
        <item x="246"/>
        <item x="344"/>
        <item x="100"/>
        <item x="250"/>
        <item x="350"/>
        <item x="101"/>
        <item x="254"/>
        <item x="356"/>
        <item x="104"/>
        <item x="258"/>
        <item x="362"/>
        <item x="105"/>
        <item x="263"/>
        <item x="367"/>
        <item x="107"/>
        <item x="266"/>
        <item x="374"/>
        <item x="109"/>
        <item x="271"/>
        <item x="379"/>
        <item x="110"/>
        <item x="275"/>
        <item x="386"/>
        <item x="112"/>
        <item x="280"/>
        <item x="391"/>
        <item x="113"/>
        <item x="283"/>
        <item x="397"/>
        <item x="116"/>
        <item x="288"/>
        <item x="403"/>
        <item x="117"/>
        <item x="292"/>
        <item x="409"/>
        <item x="118"/>
        <item x="296"/>
        <item x="415"/>
        <item x="121"/>
        <item x="300"/>
        <item x="421"/>
        <item x="122"/>
        <item x="305"/>
        <item x="426"/>
        <item x="124"/>
        <item x="309"/>
        <item x="433"/>
        <item x="125"/>
        <item x="313"/>
        <item x="438"/>
        <item x="127"/>
        <item x="317"/>
        <item x="445"/>
        <item x="129"/>
        <item x="322"/>
        <item x="450"/>
        <item x="130"/>
        <item x="325"/>
        <item x="456"/>
        <item x="133"/>
        <item x="330"/>
        <item x="462"/>
        <item x="134"/>
        <item x="334"/>
        <item x="468"/>
        <item x="135"/>
        <item x="339"/>
        <item x="474"/>
        <item x="137"/>
        <item x="342"/>
        <item x="480"/>
        <item x="139"/>
        <item x="347"/>
        <item x="485"/>
        <item x="141"/>
        <item x="351"/>
        <item x="492"/>
        <item x="142"/>
        <item x="355"/>
        <item x="497"/>
        <item x="144"/>
        <item x="359"/>
        <item x="504"/>
        <item x="146"/>
        <item x="364"/>
        <item x="509"/>
        <item x="147"/>
        <item x="368"/>
        <item x="515"/>
        <item x="149"/>
        <item x="372"/>
        <item x="521"/>
        <item x="151"/>
        <item x="376"/>
        <item x="527"/>
        <item x="152"/>
        <item x="381"/>
        <item x="533"/>
        <item x="154"/>
        <item x="384"/>
        <item x="539"/>
        <item x="156"/>
        <item x="389"/>
        <item x="543"/>
        <item x="158"/>
        <item x="393"/>
        <item x="546"/>
        <item x="159"/>
        <item x="398"/>
        <item x="548"/>
        <item x="160"/>
        <item x="401"/>
        <item x="551"/>
        <item x="163"/>
        <item x="406"/>
        <item x="553"/>
        <item x="164"/>
        <item x="410"/>
        <item x="555"/>
        <item x="166"/>
        <item x="414"/>
        <item x="558"/>
        <item x="168"/>
        <item x="418"/>
        <item x="560"/>
        <item x="169"/>
        <item x="423"/>
        <item x="563"/>
        <item x="171"/>
        <item x="427"/>
        <item x="565"/>
        <item x="172"/>
        <item x="431"/>
        <item x="567"/>
        <item x="175"/>
        <item x="435"/>
        <item x="570"/>
        <item x="176"/>
        <item x="440"/>
        <item x="572"/>
        <item x="177"/>
        <item x="443"/>
        <item x="575"/>
        <item x="180"/>
        <item x="448"/>
        <item x="577"/>
        <item x="181"/>
        <item x="452"/>
        <item x="579"/>
        <item x="183"/>
        <item x="457"/>
        <item x="582"/>
        <item x="184"/>
        <item x="460"/>
        <item x="584"/>
        <item x="186"/>
        <item x="465"/>
        <item x="587"/>
        <item x="188"/>
        <item x="469"/>
        <item x="589"/>
        <item x="189"/>
        <item x="473"/>
        <item x="591"/>
        <item x="192"/>
        <item x="477"/>
        <item x="594"/>
        <item x="193"/>
        <item x="482"/>
        <item x="596"/>
        <item x="194"/>
        <item x="486"/>
        <item x="599"/>
        <item x="196"/>
        <item x="490"/>
        <item x="601"/>
        <item x="198"/>
        <item x="494"/>
        <item x="603"/>
        <item x="200"/>
        <item x="499"/>
        <item x="606"/>
        <item x="201"/>
        <item x="502"/>
        <item x="608"/>
        <item x="203"/>
        <item x="507"/>
        <item x="611"/>
        <item x="205"/>
        <item x="511"/>
        <item x="613"/>
        <item x="206"/>
        <item x="516"/>
        <item x="615"/>
        <item x="208"/>
        <item x="519"/>
        <item x="618"/>
        <item x="210"/>
        <item x="524"/>
        <item x="620"/>
        <item x="211"/>
        <item x="528"/>
        <item x="623"/>
        <item x="213"/>
        <item x="532"/>
        <item x="625"/>
        <item x="215"/>
        <item x="536"/>
        <item x="627"/>
        <item x="217"/>
        <item x="541"/>
        <item x="630"/>
        <item x="218"/>
        <item x="544"/>
        <item x="632"/>
        <item x="219"/>
        <item x="545"/>
        <item x="635"/>
        <item x="222"/>
        <item x="547"/>
        <item x="637"/>
        <item x="223"/>
        <item x="549"/>
        <item x="639"/>
        <item x="225"/>
        <item x="550"/>
        <item x="642"/>
        <item x="227"/>
        <item x="552"/>
        <item x="644"/>
        <item x="228"/>
        <item x="554"/>
        <item x="647"/>
        <item x="230"/>
        <item x="556"/>
        <item x="649"/>
        <item x="231"/>
        <item x="557"/>
        <item x="651"/>
        <item x="234"/>
        <item x="559"/>
        <item x="654"/>
        <item x="235"/>
        <item x="561"/>
        <item x="656"/>
        <item x="236"/>
        <item x="562"/>
        <item x="659"/>
        <item x="239"/>
        <item x="564"/>
        <item x="661"/>
        <item x="240"/>
        <item x="566"/>
        <item x="663"/>
        <item x="242"/>
        <item x="568"/>
        <item x="666"/>
        <item x="243"/>
        <item x="569"/>
        <item x="668"/>
        <item x="245"/>
        <item x="571"/>
        <item x="671"/>
        <item x="247"/>
        <item x="573"/>
        <item x="673"/>
        <item x="248"/>
        <item x="574"/>
        <item x="675"/>
        <item x="251"/>
        <item x="576"/>
        <item x="678"/>
        <item x="252"/>
        <item x="578"/>
        <item x="680"/>
        <item x="253"/>
        <item x="580"/>
        <item x="683"/>
        <item x="255"/>
        <item x="581"/>
        <item x="685"/>
        <item x="257"/>
        <item x="583"/>
        <item x="687"/>
        <item x="259"/>
        <item x="585"/>
        <item x="690"/>
        <item x="260"/>
        <item x="586"/>
        <item x="692"/>
        <item x="262"/>
        <item x="588"/>
        <item x="695"/>
        <item x="264"/>
        <item x="590"/>
        <item x="697"/>
        <item x="265"/>
        <item x="592"/>
        <item x="699"/>
        <item x="267"/>
        <item x="593"/>
        <item x="702"/>
        <item x="269"/>
        <item x="595"/>
        <item x="704"/>
        <item x="270"/>
        <item x="597"/>
        <item x="707"/>
        <item x="272"/>
        <item x="598"/>
        <item x="709"/>
        <item x="274"/>
        <item x="600"/>
        <item x="711"/>
        <item x="276"/>
        <item x="602"/>
        <item x="714"/>
        <item x="277"/>
        <item x="604"/>
        <item x="716"/>
        <item x="278"/>
        <item x="605"/>
        <item x="719"/>
        <item x="281"/>
        <item x="607"/>
        <item x="721"/>
        <item x="282"/>
        <item x="609"/>
        <item x="723"/>
        <item x="284"/>
        <item x="610"/>
        <item x="726"/>
        <item x="286"/>
        <item x="612"/>
        <item x="728"/>
        <item x="287"/>
        <item x="614"/>
        <item x="731"/>
        <item x="289"/>
        <item x="616"/>
        <item x="733"/>
        <item x="290"/>
        <item x="617"/>
        <item x="735"/>
        <item x="293"/>
        <item x="619"/>
        <item x="738"/>
        <item x="294"/>
        <item x="621"/>
        <item x="740"/>
        <item x="295"/>
        <item x="622"/>
        <item x="743"/>
        <item x="298"/>
        <item x="624"/>
        <item x="745"/>
        <item x="299"/>
        <item x="626"/>
        <item x="747"/>
        <item x="301"/>
        <item x="628"/>
        <item x="750"/>
        <item x="302"/>
        <item x="629"/>
        <item x="752"/>
        <item x="304"/>
        <item x="631"/>
        <item x="755"/>
        <item x="306"/>
        <item x="633"/>
        <item x="757"/>
        <item x="307"/>
        <item x="634"/>
        <item x="759"/>
        <item x="310"/>
        <item x="636"/>
        <item x="762"/>
        <item x="311"/>
        <item x="638"/>
        <item x="764"/>
        <item x="312"/>
        <item x="640"/>
        <item x="767"/>
        <item x="314"/>
        <item x="641"/>
        <item x="769"/>
        <item x="316"/>
        <item x="643"/>
        <item x="771"/>
        <item x="318"/>
        <item x="645"/>
        <item x="774"/>
        <item x="319"/>
        <item x="646"/>
        <item x="776"/>
        <item x="321"/>
        <item x="648"/>
        <item x="779"/>
        <item x="323"/>
        <item x="650"/>
        <item x="781"/>
        <item x="324"/>
        <item x="652"/>
        <item x="783"/>
        <item x="326"/>
        <item x="653"/>
        <item x="786"/>
        <item x="328"/>
        <item x="655"/>
        <item x="788"/>
        <item x="329"/>
        <item x="657"/>
        <item x="791"/>
        <item x="331"/>
        <item x="658"/>
        <item x="793"/>
        <item x="333"/>
        <item x="660"/>
        <item x="795"/>
        <item x="335"/>
        <item x="662"/>
        <item x="798"/>
        <item x="336"/>
        <item x="664"/>
        <item x="800"/>
        <item x="337"/>
        <item x="665"/>
        <item x="803"/>
        <item x="340"/>
        <item x="667"/>
        <item x="805"/>
        <item x="341"/>
        <item x="669"/>
        <item x="807"/>
        <item x="343"/>
        <item x="670"/>
        <item x="810"/>
        <item x="345"/>
        <item x="672"/>
        <item x="812"/>
        <item x="346"/>
        <item x="674"/>
        <item x="815"/>
        <item x="348"/>
        <item x="676"/>
        <item x="817"/>
        <item x="349"/>
        <item x="677"/>
        <item x="819"/>
        <item x="352"/>
        <item x="679"/>
        <item x="822"/>
        <item x="353"/>
        <item x="681"/>
        <item x="824"/>
        <item x="354"/>
        <item x="682"/>
        <item x="827"/>
        <item x="357"/>
        <item x="684"/>
        <item x="829"/>
        <item x="358"/>
        <item x="686"/>
        <item x="831"/>
        <item x="360"/>
        <item x="688"/>
        <item x="834"/>
        <item x="361"/>
        <item x="689"/>
        <item x="836"/>
        <item x="363"/>
        <item x="691"/>
        <item x="839"/>
        <item x="365"/>
        <item x="693"/>
        <item x="841"/>
        <item x="366"/>
        <item x="694"/>
        <item x="843"/>
        <item x="369"/>
        <item x="696"/>
        <item x="846"/>
        <item x="370"/>
        <item x="698"/>
        <item x="848"/>
        <item x="371"/>
        <item x="700"/>
        <item x="851"/>
        <item x="373"/>
        <item x="701"/>
        <item x="853"/>
        <item x="375"/>
        <item x="703"/>
        <item x="855"/>
        <item x="377"/>
        <item x="705"/>
        <item x="858"/>
        <item x="378"/>
        <item x="706"/>
        <item x="860"/>
        <item x="380"/>
        <item x="708"/>
        <item x="863"/>
        <item x="382"/>
        <item x="710"/>
        <item x="865"/>
        <item x="383"/>
        <item x="712"/>
        <item x="867"/>
        <item x="385"/>
        <item x="713"/>
        <item x="870"/>
        <item x="387"/>
        <item x="715"/>
        <item x="872"/>
        <item x="388"/>
        <item x="717"/>
        <item x="874"/>
        <item x="390"/>
        <item x="718"/>
        <item x="875"/>
        <item x="392"/>
        <item x="720"/>
        <item x="876"/>
        <item x="394"/>
        <item x="722"/>
        <item x="877"/>
        <item x="395"/>
        <item x="724"/>
        <item x="878"/>
        <item x="396"/>
        <item x="725"/>
        <item x="879"/>
        <item x="399"/>
        <item x="727"/>
        <item x="880"/>
        <item x="400"/>
        <item x="729"/>
        <item x="881"/>
        <item x="402"/>
        <item x="730"/>
        <item x="882"/>
        <item x="404"/>
        <item x="732"/>
        <item x="883"/>
        <item x="405"/>
        <item x="734"/>
        <item x="884"/>
        <item x="407"/>
        <item x="736"/>
        <item x="885"/>
        <item x="408"/>
        <item x="737"/>
        <item x="886"/>
        <item x="411"/>
        <item x="739"/>
        <item x="887"/>
        <item x="412"/>
        <item x="741"/>
        <item x="888"/>
        <item x="413"/>
        <item x="742"/>
        <item x="889"/>
        <item x="416"/>
        <item x="744"/>
        <item x="890"/>
        <item x="417"/>
        <item x="746"/>
        <item x="891"/>
        <item x="419"/>
        <item x="748"/>
        <item x="892"/>
        <item x="420"/>
        <item x="749"/>
        <item x="893"/>
        <item x="422"/>
        <item x="751"/>
        <item x="894"/>
        <item x="424"/>
        <item x="753"/>
        <item x="895"/>
        <item x="425"/>
        <item x="754"/>
        <item x="896"/>
        <item x="428"/>
        <item x="756"/>
        <item x="897"/>
        <item x="429"/>
        <item x="758"/>
        <item x="898"/>
        <item x="430"/>
        <item x="760"/>
        <item x="899"/>
        <item x="432"/>
        <item x="761"/>
        <item x="900"/>
        <item x="434"/>
        <item x="763"/>
        <item x="901"/>
        <item x="436"/>
        <item x="765"/>
        <item x="902"/>
        <item x="437"/>
        <item x="766"/>
        <item x="903"/>
        <item x="439"/>
        <item x="768"/>
        <item x="904"/>
        <item x="441"/>
        <item x="770"/>
        <item x="905"/>
        <item x="442"/>
        <item x="772"/>
        <item x="906"/>
        <item x="444"/>
        <item x="773"/>
        <item x="907"/>
        <item x="446"/>
        <item x="775"/>
        <item x="908"/>
        <item x="447"/>
        <item x="777"/>
        <item x="909"/>
        <item x="449"/>
        <item x="778"/>
        <item x="910"/>
        <item x="451"/>
        <item x="780"/>
        <item x="911"/>
        <item x="453"/>
        <item x="782"/>
        <item x="912"/>
        <item x="454"/>
        <item x="784"/>
        <item x="913"/>
        <item x="455"/>
        <item x="785"/>
        <item x="914"/>
        <item x="458"/>
        <item x="787"/>
        <item x="915"/>
        <item x="459"/>
        <item x="789"/>
        <item x="916"/>
        <item x="461"/>
        <item x="790"/>
        <item x="917"/>
        <item x="463"/>
        <item x="792"/>
        <item x="918"/>
        <item x="464"/>
        <item x="794"/>
        <item x="919"/>
        <item x="466"/>
        <item x="796"/>
        <item x="920"/>
        <item x="467"/>
        <item x="797"/>
        <item x="921"/>
        <item x="470"/>
        <item x="799"/>
        <item x="922"/>
        <item x="471"/>
        <item x="801"/>
        <item x="923"/>
        <item x="472"/>
        <item x="802"/>
        <item x="924"/>
        <item x="475"/>
        <item x="804"/>
        <item x="925"/>
        <item x="476"/>
        <item x="806"/>
        <item x="926"/>
        <item x="478"/>
        <item x="808"/>
        <item x="927"/>
        <item x="479"/>
        <item x="809"/>
        <item x="928"/>
        <item x="481"/>
        <item x="811"/>
        <item x="929"/>
        <item x="483"/>
        <item x="813"/>
        <item x="930"/>
        <item x="484"/>
        <item x="814"/>
        <item x="931"/>
        <item x="487"/>
        <item x="816"/>
        <item x="932"/>
        <item x="488"/>
        <item x="818"/>
        <item x="933"/>
        <item x="489"/>
        <item x="820"/>
        <item x="934"/>
        <item x="491"/>
        <item x="821"/>
        <item x="935"/>
        <item x="493"/>
        <item x="823"/>
        <item x="936"/>
        <item x="495"/>
        <item x="825"/>
        <item x="937"/>
        <item x="496"/>
        <item x="826"/>
        <item x="938"/>
        <item x="498"/>
        <item x="828"/>
        <item x="939"/>
        <item x="500"/>
        <item x="830"/>
        <item x="940"/>
        <item x="501"/>
        <item x="832"/>
        <item x="941"/>
        <item x="503"/>
        <item x="833"/>
        <item x="942"/>
        <item x="505"/>
        <item x="835"/>
        <item x="943"/>
        <item x="506"/>
        <item x="837"/>
        <item x="944"/>
        <item x="508"/>
        <item x="838"/>
        <item x="945"/>
        <item x="510"/>
        <item x="840"/>
        <item x="946"/>
        <item x="512"/>
        <item x="842"/>
        <item x="947"/>
        <item x="513"/>
        <item x="844"/>
        <item x="948"/>
        <item x="514"/>
        <item x="845"/>
        <item x="949"/>
        <item x="517"/>
        <item x="847"/>
        <item x="950"/>
        <item x="518"/>
        <item x="849"/>
        <item x="951"/>
        <item x="520"/>
        <item x="850"/>
        <item x="952"/>
        <item x="522"/>
        <item x="852"/>
        <item x="953"/>
        <item x="523"/>
        <item x="854"/>
        <item x="954"/>
        <item x="525"/>
        <item x="856"/>
        <item x="955"/>
        <item x="526"/>
        <item x="857"/>
        <item x="956"/>
        <item x="529"/>
        <item x="859"/>
        <item x="957"/>
        <item x="530"/>
        <item x="861"/>
        <item x="958"/>
        <item x="531"/>
        <item x="862"/>
        <item x="959"/>
        <item x="534"/>
        <item x="864"/>
        <item x="960"/>
        <item x="535"/>
        <item x="866"/>
        <item x="961"/>
        <item x="537"/>
        <item x="868"/>
        <item x="962"/>
        <item x="538"/>
        <item x="869"/>
        <item x="963"/>
        <item x="540"/>
        <item x="871"/>
        <item x="964"/>
        <item x="542"/>
        <item x="873"/>
        <item x="965"/>
      </items>
    </pivotField>
    <pivotField showAll="0" defaultSubtotal="0"/>
    <pivotField numFmtId="1" showAll="0" defaultSubtotal="0"/>
    <pivotField showAll="0" defaultSubtotal="0">
      <items count="2">
        <item x="0"/>
        <item x="1"/>
      </items>
    </pivotField>
    <pivotField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items count="966">
        <item x="2"/>
        <item x="1"/>
        <item x="4"/>
        <item x="6"/>
        <item x="9"/>
        <item x="7"/>
        <item x="15"/>
        <item x="8"/>
        <item x="18"/>
        <item x="11"/>
        <item x="13"/>
        <item x="27"/>
        <item x="24"/>
        <item x="19"/>
        <item x="36"/>
        <item x="14"/>
        <item x="25"/>
        <item x="33"/>
        <item x="45"/>
        <item x="23"/>
        <item x="17"/>
        <item x="54"/>
        <item x="42"/>
        <item x="26"/>
        <item x="63"/>
        <item x="28"/>
        <item x="66"/>
        <item x="31"/>
        <item x="32"/>
        <item x="46"/>
        <item x="34"/>
        <item x="49"/>
        <item x="60"/>
        <item x="38"/>
        <item x="90"/>
        <item x="29"/>
        <item x="93"/>
        <item x="69"/>
        <item x="99"/>
        <item x="102"/>
        <item x="72"/>
        <item x="47"/>
        <item x="78"/>
        <item x="111"/>
        <item x="70"/>
        <item x="0"/>
        <item x="81"/>
        <item x="3"/>
        <item x="53"/>
        <item x="5"/>
        <item x="12"/>
        <item x="52"/>
        <item x="76"/>
        <item x="10"/>
        <item x="21"/>
        <item x="129"/>
        <item x="16"/>
        <item x="55"/>
        <item x="30"/>
        <item x="59"/>
        <item x="22"/>
        <item x="39"/>
        <item x="58"/>
        <item x="138"/>
        <item x="20"/>
        <item x="48"/>
        <item x="62"/>
        <item x="51"/>
        <item x="44"/>
        <item x="57"/>
        <item x="147"/>
        <item x="37"/>
        <item x="40"/>
        <item x="105"/>
        <item x="91"/>
        <item x="43"/>
        <item x="75"/>
        <item x="94"/>
        <item x="35"/>
        <item x="108"/>
        <item x="84"/>
        <item x="97"/>
        <item x="87"/>
        <item x="41"/>
        <item x="50"/>
        <item x="165"/>
        <item x="96"/>
        <item x="61"/>
        <item x="74"/>
        <item x="64"/>
        <item x="117"/>
        <item x="67"/>
        <item x="174"/>
        <item x="114"/>
        <item x="120"/>
        <item x="73"/>
        <item x="177"/>
        <item x="123"/>
        <item x="56"/>
        <item x="183"/>
        <item x="126"/>
        <item x="132"/>
        <item x="82"/>
        <item x="186"/>
        <item x="141"/>
        <item x="79"/>
        <item x="88"/>
        <item x="115"/>
        <item x="150"/>
        <item x="68"/>
        <item x="118"/>
        <item x="135"/>
        <item x="159"/>
        <item x="71"/>
        <item x="121"/>
        <item x="168"/>
        <item x="85"/>
        <item x="171"/>
        <item x="89"/>
        <item x="77"/>
        <item x="109"/>
        <item x="210"/>
        <item x="144"/>
        <item x="112"/>
        <item x="83"/>
        <item x="213"/>
        <item x="195"/>
        <item x="65"/>
        <item x="198"/>
        <item x="95"/>
        <item x="204"/>
        <item x="207"/>
        <item x="222"/>
        <item x="153"/>
        <item x="92"/>
        <item x="216"/>
        <item x="136"/>
        <item x="133"/>
        <item x="156"/>
        <item x="98"/>
        <item x="231"/>
        <item x="139"/>
        <item x="234"/>
        <item x="142"/>
        <item x="162"/>
        <item x="104"/>
        <item x="240"/>
        <item x="243"/>
        <item x="107"/>
        <item x="100"/>
        <item x="148"/>
        <item x="252"/>
        <item x="154"/>
        <item x="249"/>
        <item x="157"/>
        <item x="103"/>
        <item x="160"/>
        <item x="110"/>
        <item x="270"/>
        <item x="119"/>
        <item x="106"/>
        <item x="258"/>
        <item x="279"/>
        <item x="282"/>
        <item x="261"/>
        <item x="288"/>
        <item x="180"/>
        <item x="291"/>
        <item x="267"/>
        <item x="178"/>
        <item x="181"/>
        <item x="80"/>
        <item x="163"/>
        <item x="184"/>
        <item x="134"/>
        <item x="166"/>
        <item x="315"/>
        <item x="189"/>
        <item x="318"/>
        <item x="169"/>
        <item x="140"/>
        <item x="327"/>
        <item x="192"/>
        <item x="285"/>
        <item x="199"/>
        <item x="336"/>
        <item x="125"/>
        <item x="205"/>
        <item x="86"/>
        <item x="345"/>
        <item x="294"/>
        <item x="211"/>
        <item x="354"/>
        <item x="201"/>
        <item x="297"/>
        <item x="155"/>
        <item x="363"/>
        <item x="131"/>
        <item x="366"/>
        <item x="124"/>
        <item x="372"/>
        <item x="306"/>
        <item x="226"/>
        <item x="229"/>
        <item x="127"/>
        <item x="187"/>
        <item x="232"/>
        <item x="390"/>
        <item x="190"/>
        <item x="170"/>
        <item x="130"/>
        <item x="399"/>
        <item x="193"/>
        <item x="402"/>
        <item x="176"/>
        <item x="219"/>
        <item x="324"/>
        <item x="411"/>
        <item x="250"/>
        <item x="330"/>
        <item x="253"/>
        <item x="225"/>
        <item x="256"/>
        <item x="333"/>
        <item x="429"/>
        <item x="435"/>
        <item x="228"/>
        <item x="146"/>
        <item x="438"/>
        <item x="191"/>
        <item x="342"/>
        <item x="447"/>
        <item x="101"/>
        <item x="271"/>
        <item x="208"/>
        <item x="456"/>
        <item x="277"/>
        <item x="237"/>
        <item x="351"/>
        <item x="465"/>
        <item x="203"/>
        <item x="214"/>
        <item x="474"/>
        <item x="145"/>
        <item x="206"/>
        <item x="360"/>
        <item x="483"/>
        <item x="486"/>
        <item x="246"/>
        <item x="158"/>
        <item x="212"/>
        <item x="298"/>
        <item x="369"/>
        <item x="301"/>
        <item x="151"/>
        <item x="218"/>
        <item x="161"/>
        <item x="510"/>
        <item x="513"/>
        <item x="255"/>
        <item x="378"/>
        <item x="519"/>
        <item x="522"/>
        <item x="381"/>
        <item x="227"/>
        <item x="113"/>
        <item x="531"/>
        <item x="167"/>
        <item x="322"/>
        <item x="233"/>
        <item x="264"/>
        <item x="235"/>
        <item x="328"/>
        <item x="549"/>
        <item x="238"/>
        <item x="239"/>
        <item x="116"/>
        <item x="558"/>
        <item x="173"/>
        <item x="242"/>
        <item x="567"/>
        <item x="273"/>
        <item x="405"/>
        <item x="343"/>
        <item x="346"/>
        <item x="408"/>
        <item x="349"/>
        <item x="276"/>
        <item x="585"/>
        <item x="414"/>
        <item x="254"/>
        <item x="594"/>
        <item x="122"/>
        <item x="417"/>
        <item x="597"/>
        <item x="603"/>
        <item x="182"/>
        <item x="606"/>
        <item x="172"/>
        <item x="367"/>
        <item x="426"/>
        <item x="370"/>
        <item x="373"/>
        <item x="175"/>
        <item x="259"/>
        <item x="269"/>
        <item x="630"/>
        <item x="188"/>
        <item x="633"/>
        <item x="128"/>
        <item x="275"/>
        <item x="265"/>
        <item x="642"/>
        <item x="388"/>
        <item x="300"/>
        <item x="444"/>
        <item x="651"/>
        <item x="394"/>
        <item x="194"/>
        <item x="660"/>
        <item x="303"/>
        <item x="400"/>
        <item x="453"/>
        <item x="669"/>
        <item x="290"/>
        <item x="309"/>
        <item x="197"/>
        <item x="678"/>
        <item x="681"/>
        <item x="462"/>
        <item x="687"/>
        <item x="312"/>
        <item x="415"/>
        <item x="280"/>
        <item x="418"/>
        <item x="421"/>
        <item x="137"/>
        <item x="283"/>
        <item x="705"/>
        <item x="305"/>
        <item x="286"/>
        <item x="714"/>
        <item x="321"/>
        <item x="717"/>
        <item x="480"/>
        <item x="311"/>
        <item x="726"/>
        <item x="196"/>
        <item x="209"/>
        <item x="439"/>
        <item x="442"/>
        <item x="489"/>
        <item x="445"/>
        <item x="143"/>
        <item x="744"/>
        <item x="492"/>
        <item x="750"/>
        <item x="753"/>
        <item x="202"/>
        <item x="498"/>
        <item x="326"/>
        <item x="762"/>
        <item x="501"/>
        <item x="460"/>
        <item x="339"/>
        <item x="771"/>
        <item x="304"/>
        <item x="466"/>
        <item x="780"/>
        <item x="149"/>
        <item x="307"/>
        <item x="338"/>
        <item x="789"/>
        <item x="310"/>
        <item x="341"/>
        <item x="348"/>
        <item x="798"/>
        <item x="224"/>
        <item x="801"/>
        <item x="347"/>
        <item x="152"/>
        <item x="525"/>
        <item x="487"/>
        <item x="490"/>
        <item x="528"/>
        <item x="353"/>
        <item x="357"/>
        <item x="825"/>
        <item x="230"/>
        <item x="828"/>
        <item x="834"/>
        <item x="217"/>
        <item x="537"/>
        <item x="837"/>
        <item x="362"/>
        <item x="325"/>
        <item x="846"/>
        <item x="220"/>
        <item x="511"/>
        <item x="546"/>
        <item x="368"/>
        <item x="517"/>
        <item x="223"/>
        <item x="331"/>
        <item x="864"/>
        <item x="374"/>
        <item x="555"/>
        <item x="873"/>
        <item x="375"/>
        <item x="377"/>
        <item x="337"/>
        <item x="882"/>
        <item x="532"/>
        <item x="164"/>
        <item x="564"/>
        <item x="535"/>
        <item x="538"/>
        <item x="245"/>
        <item x="900"/>
        <item x="384"/>
        <item x="389"/>
        <item x="573"/>
        <item x="909"/>
        <item x="912"/>
        <item x="387"/>
        <item x="576"/>
        <item x="918"/>
        <item x="921"/>
        <item x="582"/>
        <item x="556"/>
        <item x="393"/>
        <item x="559"/>
        <item x="352"/>
        <item x="562"/>
        <item x="404"/>
        <item x="396"/>
        <item x="355"/>
        <item x="945"/>
        <item x="948"/>
        <item x="358"/>
        <item x="410"/>
        <item x="241"/>
        <item x="957"/>
        <item x="600"/>
        <item x="577"/>
        <item x="416"/>
        <item x="244"/>
        <item x="260"/>
        <item x="586"/>
        <item x="592"/>
        <item x="609"/>
        <item x="428"/>
        <item x="247"/>
        <item x="431"/>
        <item x="612"/>
        <item x="607"/>
        <item x="613"/>
        <item x="179"/>
        <item x="266"/>
        <item x="443"/>
        <item x="446"/>
        <item x="621"/>
        <item x="628"/>
        <item x="420"/>
        <item x="634"/>
        <item x="376"/>
        <item x="458"/>
        <item x="461"/>
        <item x="423"/>
        <item x="379"/>
        <item x="649"/>
        <item x="655"/>
        <item x="382"/>
        <item x="473"/>
        <item x="185"/>
        <item x="476"/>
        <item x="639"/>
        <item x="670"/>
        <item x="676"/>
        <item x="432"/>
        <item x="645"/>
        <item x="488"/>
        <item x="491"/>
        <item x="648"/>
        <item x="691"/>
        <item x="262"/>
        <item x="697"/>
        <item x="281"/>
        <item x="503"/>
        <item x="506"/>
        <item x="441"/>
        <item x="657"/>
        <item x="712"/>
        <item x="718"/>
        <item x="397"/>
        <item x="518"/>
        <item x="268"/>
        <item x="521"/>
        <item x="666"/>
        <item x="733"/>
        <item x="739"/>
        <item x="450"/>
        <item x="403"/>
        <item x="533"/>
        <item x="536"/>
        <item x="675"/>
        <item x="754"/>
        <item x="274"/>
        <item x="760"/>
        <item x="293"/>
        <item x="548"/>
        <item x="551"/>
        <item x="459"/>
        <item x="684"/>
        <item x="775"/>
        <item x="781"/>
        <item x="296"/>
        <item x="563"/>
        <item x="200"/>
        <item x="566"/>
        <item x="693"/>
        <item x="796"/>
        <item x="802"/>
        <item x="468"/>
        <item x="696"/>
        <item x="578"/>
        <item x="581"/>
        <item x="302"/>
        <item x="817"/>
        <item x="471"/>
        <item x="823"/>
        <item x="424"/>
        <item x="593"/>
        <item x="596"/>
        <item x="477"/>
        <item x="427"/>
        <item x="838"/>
        <item x="844"/>
        <item x="308"/>
        <item x="608"/>
        <item x="289"/>
        <item x="611"/>
        <item x="720"/>
        <item x="859"/>
        <item x="865"/>
        <item x="292"/>
        <item x="723"/>
        <item x="623"/>
        <item x="626"/>
        <item x="729"/>
        <item x="880"/>
        <item x="295"/>
        <item x="886"/>
        <item x="732"/>
        <item x="638"/>
        <item x="641"/>
        <item x="495"/>
        <item x="317"/>
        <item x="901"/>
        <item x="907"/>
        <item x="741"/>
        <item x="653"/>
        <item x="215"/>
        <item x="656"/>
        <item x="448"/>
        <item x="922"/>
        <item x="928"/>
        <item x="504"/>
        <item x="323"/>
        <item x="668"/>
        <item x="671"/>
        <item x="454"/>
        <item x="943"/>
        <item x="507"/>
        <item x="949"/>
        <item x="759"/>
        <item x="683"/>
        <item x="686"/>
        <item x="221"/>
        <item x="329"/>
        <item x="964"/>
        <item x="698"/>
        <item x="768"/>
        <item x="707"/>
        <item x="516"/>
        <item x="716"/>
        <item x="332"/>
        <item x="725"/>
        <item x="734"/>
        <item x="313"/>
        <item x="777"/>
        <item x="743"/>
        <item x="752"/>
        <item x="469"/>
        <item x="761"/>
        <item x="316"/>
        <item x="770"/>
        <item x="472"/>
        <item x="779"/>
        <item x="788"/>
        <item x="319"/>
        <item x="475"/>
        <item x="797"/>
        <item x="806"/>
        <item x="795"/>
        <item x="815"/>
        <item x="534"/>
        <item x="824"/>
        <item x="344"/>
        <item x="833"/>
        <item x="842"/>
        <item x="540"/>
        <item x="804"/>
        <item x="851"/>
        <item x="860"/>
        <item x="807"/>
        <item x="869"/>
        <item x="543"/>
        <item x="878"/>
        <item x="813"/>
        <item x="887"/>
        <item x="896"/>
        <item x="236"/>
        <item x="816"/>
        <item x="905"/>
        <item x="914"/>
        <item x="493"/>
        <item x="923"/>
        <item x="552"/>
        <item x="932"/>
        <item x="496"/>
        <item x="941"/>
        <item x="950"/>
        <item x="334"/>
        <item x="499"/>
        <item x="959"/>
        <item x="359"/>
        <item x="561"/>
        <item x="840"/>
        <item x="340"/>
        <item x="843"/>
        <item x="365"/>
        <item x="570"/>
        <item x="852"/>
        <item x="248"/>
        <item x="514"/>
        <item x="861"/>
        <item x="579"/>
        <item x="520"/>
        <item x="251"/>
        <item x="870"/>
        <item x="526"/>
        <item x="588"/>
        <item x="879"/>
        <item x="591"/>
        <item x="380"/>
        <item x="888"/>
        <item x="257"/>
        <item x="891"/>
        <item x="361"/>
        <item x="897"/>
        <item x="541"/>
        <item x="364"/>
        <item x="544"/>
        <item x="263"/>
        <item x="547"/>
        <item x="915"/>
        <item x="615"/>
        <item x="395"/>
        <item x="618"/>
        <item x="924"/>
        <item x="927"/>
        <item x="624"/>
        <item x="401"/>
        <item x="627"/>
        <item x="936"/>
        <item x="565"/>
        <item x="272"/>
        <item x="568"/>
        <item x="636"/>
        <item x="571"/>
        <item x="954"/>
        <item x="385"/>
        <item x="960"/>
        <item x="278"/>
        <item x="963"/>
        <item x="583"/>
        <item x="391"/>
        <item x="589"/>
        <item x="654"/>
        <item x="425"/>
        <item x="598"/>
        <item x="284"/>
        <item x="604"/>
        <item x="663"/>
        <item x="610"/>
        <item x="440"/>
        <item x="287"/>
        <item x="619"/>
        <item x="672"/>
        <item x="625"/>
        <item x="631"/>
        <item x="406"/>
        <item x="455"/>
        <item x="409"/>
        <item x="640"/>
        <item x="646"/>
        <item x="412"/>
        <item x="652"/>
        <item x="690"/>
        <item x="470"/>
        <item x="661"/>
        <item x="299"/>
        <item x="667"/>
        <item x="699"/>
        <item x="673"/>
        <item x="485"/>
        <item x="702"/>
        <item x="682"/>
        <item x="708"/>
        <item x="688"/>
        <item x="694"/>
        <item x="711"/>
        <item x="500"/>
        <item x="430"/>
        <item x="703"/>
        <item x="709"/>
        <item x="433"/>
        <item x="715"/>
        <item x="436"/>
        <item x="515"/>
        <item x="724"/>
        <item x="314"/>
        <item x="730"/>
        <item x="735"/>
        <item x="736"/>
        <item x="530"/>
        <item x="738"/>
        <item x="745"/>
        <item x="320"/>
        <item x="751"/>
        <item x="757"/>
        <item x="747"/>
        <item x="545"/>
        <item x="451"/>
        <item x="766"/>
        <item x="772"/>
        <item x="756"/>
        <item x="778"/>
        <item x="457"/>
        <item x="560"/>
        <item x="787"/>
        <item x="765"/>
        <item x="793"/>
        <item x="463"/>
        <item x="799"/>
        <item x="575"/>
        <item x="774"/>
        <item x="808"/>
        <item x="335"/>
        <item x="814"/>
        <item x="820"/>
        <item x="783"/>
        <item x="590"/>
        <item x="786"/>
        <item x="829"/>
        <item x="835"/>
        <item x="792"/>
        <item x="841"/>
        <item x="478"/>
        <item x="605"/>
        <item x="850"/>
        <item x="481"/>
        <item x="856"/>
        <item x="484"/>
        <item x="862"/>
        <item x="620"/>
        <item x="810"/>
        <item x="871"/>
        <item x="350"/>
        <item x="877"/>
        <item x="883"/>
        <item x="819"/>
        <item x="635"/>
        <item x="822"/>
        <item x="892"/>
        <item x="898"/>
        <item x="356"/>
        <item x="904"/>
        <item x="831"/>
        <item x="650"/>
        <item x="913"/>
        <item x="502"/>
        <item x="919"/>
        <item x="505"/>
        <item x="925"/>
        <item x="665"/>
        <item x="508"/>
        <item x="934"/>
        <item x="849"/>
        <item x="940"/>
        <item x="946"/>
        <item x="855"/>
        <item x="680"/>
        <item x="858"/>
        <item x="955"/>
        <item x="961"/>
        <item x="371"/>
        <item x="692"/>
        <item x="867"/>
        <item x="701"/>
        <item x="710"/>
        <item x="523"/>
        <item x="719"/>
        <item x="876"/>
        <item x="728"/>
        <item x="737"/>
        <item x="529"/>
        <item x="746"/>
        <item x="885"/>
        <item x="755"/>
        <item x="764"/>
        <item x="383"/>
        <item x="773"/>
        <item x="894"/>
        <item x="782"/>
        <item x="791"/>
        <item x="386"/>
        <item x="800"/>
        <item x="903"/>
        <item x="809"/>
        <item x="818"/>
        <item x="906"/>
        <item x="827"/>
        <item x="392"/>
        <item x="836"/>
        <item x="845"/>
        <item x="550"/>
        <item x="854"/>
        <item x="553"/>
        <item x="863"/>
        <item x="872"/>
        <item x="398"/>
        <item x="881"/>
        <item x="930"/>
        <item x="890"/>
        <item x="899"/>
        <item x="933"/>
        <item x="908"/>
        <item x="939"/>
        <item x="917"/>
        <item x="926"/>
        <item x="942"/>
        <item x="935"/>
        <item x="407"/>
        <item x="944"/>
        <item x="953"/>
        <item x="951"/>
        <item x="962"/>
        <item x="574"/>
        <item x="413"/>
        <item x="580"/>
        <item x="419"/>
        <item x="422"/>
        <item x="595"/>
        <item x="601"/>
        <item x="434"/>
        <item x="437"/>
        <item x="616"/>
        <item x="622"/>
        <item x="449"/>
        <item x="452"/>
        <item x="637"/>
        <item x="643"/>
        <item x="464"/>
        <item x="467"/>
        <item x="658"/>
        <item x="664"/>
        <item x="479"/>
        <item x="482"/>
        <item x="679"/>
        <item x="685"/>
        <item x="494"/>
        <item x="497"/>
        <item x="700"/>
        <item x="706"/>
        <item x="509"/>
        <item x="512"/>
        <item x="721"/>
        <item x="727"/>
        <item x="524"/>
        <item x="527"/>
        <item x="742"/>
        <item x="748"/>
        <item x="539"/>
        <item x="542"/>
        <item x="763"/>
        <item x="769"/>
        <item x="554"/>
        <item x="557"/>
        <item x="784"/>
        <item x="790"/>
        <item x="569"/>
        <item x="572"/>
        <item x="805"/>
        <item x="811"/>
        <item x="584"/>
        <item x="587"/>
        <item x="826"/>
        <item x="832"/>
        <item x="599"/>
        <item x="602"/>
        <item x="847"/>
        <item x="853"/>
        <item x="614"/>
        <item x="617"/>
        <item x="868"/>
        <item x="874"/>
        <item x="629"/>
        <item x="632"/>
        <item x="889"/>
        <item x="895"/>
        <item x="644"/>
        <item x="647"/>
        <item x="910"/>
        <item x="916"/>
        <item x="659"/>
        <item x="662"/>
        <item x="931"/>
        <item x="937"/>
        <item x="674"/>
        <item x="677"/>
        <item x="952"/>
        <item x="958"/>
        <item x="689"/>
        <item x="695"/>
        <item x="704"/>
        <item x="713"/>
        <item x="722"/>
        <item x="731"/>
        <item x="740"/>
        <item x="749"/>
        <item x="758"/>
        <item x="767"/>
        <item x="776"/>
        <item x="785"/>
        <item x="794"/>
        <item x="803"/>
        <item x="812"/>
        <item x="821"/>
        <item x="830"/>
        <item x="839"/>
        <item x="848"/>
        <item x="857"/>
        <item x="866"/>
        <item x="875"/>
        <item x="884"/>
        <item x="893"/>
        <item x="902"/>
        <item x="911"/>
        <item x="920"/>
        <item x="929"/>
        <item x="938"/>
        <item x="947"/>
        <item x="956"/>
        <item x="965"/>
      </items>
    </pivotField>
    <pivotField showAll="0" defaultSubtotal="0">
      <items count="3">
        <item x="2"/>
        <item x="1"/>
        <item x="0"/>
      </items>
    </pivotField>
    <pivotField showAll="0" defaultSubtotal="0">
      <items count="4">
        <item x="1"/>
        <item x="0"/>
        <item x="2"/>
        <item x="3"/>
      </items>
    </pivotField>
    <pivotField showAll="0" defaultSubtotal="0">
      <items count="3">
        <item x="2"/>
        <item x="0"/>
        <item x="1"/>
      </items>
    </pivotField>
    <pivotField axis="axisRow" dataField="1" showAll="0" defaultSubtotal="0">
      <items count="2">
        <item x="0"/>
        <item x="1"/>
      </items>
    </pivotField>
    <pivotField showAll="0" defaultSubtotal="0">
      <items count="23">
        <item x="19"/>
        <item x="18"/>
        <item x="14"/>
        <item x="21"/>
        <item x="13"/>
        <item x="11"/>
        <item x="10"/>
        <item x="16"/>
        <item x="5"/>
        <item x="12"/>
        <item x="15"/>
        <item x="0"/>
        <item x="17"/>
        <item x="20"/>
        <item x="2"/>
        <item x="4"/>
        <item x="6"/>
        <item x="22"/>
        <item x="1"/>
        <item x="7"/>
        <item x="8"/>
        <item x="9"/>
        <item x="3"/>
      </items>
    </pivotField>
    <pivotField showAll="0" defaultSubtotal="0">
      <items count="14">
        <item x="0"/>
        <item x="1"/>
        <item x="2"/>
        <item x="3"/>
        <item x="4"/>
        <item x="5"/>
        <item x="6"/>
        <item x="7"/>
        <item x="8"/>
        <item x="9"/>
        <item x="10"/>
        <item x="11"/>
        <item x="12"/>
        <item x="13"/>
      </items>
    </pivotField>
    <pivotField showAll="0" defaultSubtotal="0">
      <items count="14">
        <item x="0"/>
        <item x="1"/>
        <item x="2"/>
        <item x="3"/>
        <item x="4"/>
        <item x="5"/>
        <item x="6"/>
        <item x="7"/>
        <item x="8"/>
        <item x="9"/>
        <item x="10"/>
        <item x="11"/>
        <item x="12"/>
        <item x="13"/>
      </items>
    </pivotField>
  </pivotFields>
  <rowFields count="1">
    <field x="21"/>
  </rowFields>
  <rowItems count="3">
    <i>
      <x/>
    </i>
    <i>
      <x v="1"/>
    </i>
    <i t="grand">
      <x/>
    </i>
  </rowItems>
  <colFields count="1">
    <field x="-2"/>
  </colFields>
  <colItems count="2">
    <i>
      <x/>
    </i>
    <i i="1">
      <x v="1"/>
    </i>
  </colItems>
  <dataFields count="2">
    <dataField name="Count" fld="21" subtotal="count" baseField="0" baseItem="0"/>
    <dataField name="% of Total" fld="21" subtotal="count" showDataAs="percentOfTotal" baseField="21" baseItem="0" numFmtId="164"/>
  </dataFields>
  <formats count="4">
    <format dxfId="764">
      <pivotArea outline="0" collapsedLevelsAreSubtotals="1" fieldPosition="0"/>
    </format>
    <format dxfId="763">
      <pivotArea outline="0" collapsedLevelsAreSubtotals="1" fieldPosition="0"/>
    </format>
    <format dxfId="762">
      <pivotArea outline="0" fieldPosition="0">
        <references count="1">
          <reference field="4294967294" count="1">
            <x v="1"/>
          </reference>
        </references>
      </pivotArea>
    </format>
    <format dxfId="761">
      <pivotArea outline="0" collapsedLevelsAreSubtotals="1" fieldPosition="0">
        <references count="1">
          <reference field="4294967294" count="1" selected="0">
            <x v="1"/>
          </reference>
        </references>
      </pivotArea>
    </format>
  </formats>
  <chartFormats count="2">
    <chartFormat chart="18" format="2" series="1">
      <pivotArea type="data" outline="0" fieldPosition="0">
        <references count="1">
          <reference field="4294967294" count="1" selected="0">
            <x v="0"/>
          </reference>
        </references>
      </pivotArea>
    </chartFormat>
    <chartFormat chart="18" format="3" series="1">
      <pivotArea type="data" outline="0" fieldPosition="0">
        <references count="1">
          <reference field="4294967294" count="1" selected="0">
            <x v="1"/>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riorityBatchesDash" cacheId="0" applyNumberFormats="0" applyBorderFormats="0" applyFontFormats="0" applyPatternFormats="0" applyAlignmentFormats="0" applyWidthHeightFormats="1" dataCaption="Values" updatedVersion="6" minRefreshableVersion="3" rowGrandTotals="0" colGrandTotals="0" itemPrintTitles="1" mergeItem="1" createdVersion="6" indent="0" compact="0" compactData="0" multipleFieldFilters="0" chartFormat="13" rowHeaderCaption="SKU No.">
  <location ref="J10:L30" firstHeaderRow="1" firstDataRow="1" firstDataCol="3" rowPageCount="1" colPageCount="1"/>
  <pivotFields count="25">
    <pivotField compact="0" outline="0" showAll="0" defaultSubtotal="0">
      <items count="5">
        <item x="0"/>
        <item x="1"/>
        <item x="2"/>
        <item x="3"/>
        <item x="4"/>
      </items>
      <extLst>
        <ext xmlns:x14="http://schemas.microsoft.com/office/spreadsheetml/2009/9/main" uri="{2946ED86-A175-432a-8AC1-64E0C546D7DE}">
          <x14:pivotField fillDownLabels="1"/>
        </ext>
      </extLst>
    </pivotField>
    <pivotField compact="0" outline="0" showAll="0" defaultSubtotal="0">
      <items count="8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s>
      <extLst>
        <ext xmlns:x14="http://schemas.microsoft.com/office/spreadsheetml/2009/9/main" uri="{2946ED86-A175-432a-8AC1-64E0C546D7DE}">
          <x14:pivotField fillDownLabels="1"/>
        </ext>
      </extLst>
    </pivotField>
    <pivotField compact="0" outline="0" showAll="0" defaultSubtotal="0">
      <items count="966">
        <item x="0"/>
        <item x="1"/>
        <item x="2"/>
        <item x="3"/>
        <item x="5"/>
        <item x="8"/>
        <item x="4"/>
        <item x="10"/>
        <item x="13"/>
        <item x="6"/>
        <item x="14"/>
        <item x="20"/>
        <item x="7"/>
        <item x="18"/>
        <item x="25"/>
        <item x="9"/>
        <item x="22"/>
        <item x="32"/>
        <item x="11"/>
        <item x="27"/>
        <item x="37"/>
        <item x="12"/>
        <item x="30"/>
        <item x="43"/>
        <item x="15"/>
        <item x="35"/>
        <item x="49"/>
        <item x="16"/>
        <item x="39"/>
        <item x="55"/>
        <item x="17"/>
        <item x="44"/>
        <item x="61"/>
        <item x="19"/>
        <item x="47"/>
        <item x="67"/>
        <item x="21"/>
        <item x="52"/>
        <item x="72"/>
        <item x="23"/>
        <item x="56"/>
        <item x="79"/>
        <item x="24"/>
        <item x="60"/>
        <item x="84"/>
        <item x="26"/>
        <item x="64"/>
        <item x="91"/>
        <item x="28"/>
        <item x="69"/>
        <item x="96"/>
        <item x="29"/>
        <item x="73"/>
        <item x="102"/>
        <item x="31"/>
        <item x="77"/>
        <item x="108"/>
        <item x="33"/>
        <item x="81"/>
        <item x="114"/>
        <item x="34"/>
        <item x="86"/>
        <item x="120"/>
        <item x="36"/>
        <item x="89"/>
        <item x="126"/>
        <item x="38"/>
        <item x="94"/>
        <item x="131"/>
        <item x="40"/>
        <item x="98"/>
        <item x="138"/>
        <item x="41"/>
        <item x="103"/>
        <item x="143"/>
        <item x="42"/>
        <item x="106"/>
        <item x="150"/>
        <item x="45"/>
        <item x="111"/>
        <item x="155"/>
        <item x="46"/>
        <item x="115"/>
        <item x="161"/>
        <item x="48"/>
        <item x="119"/>
        <item x="167"/>
        <item x="50"/>
        <item x="123"/>
        <item x="173"/>
        <item x="51"/>
        <item x="128"/>
        <item x="179"/>
        <item x="53"/>
        <item x="132"/>
        <item x="185"/>
        <item x="54"/>
        <item x="136"/>
        <item x="190"/>
        <item x="57"/>
        <item x="140"/>
        <item x="197"/>
        <item x="58"/>
        <item x="145"/>
        <item x="202"/>
        <item x="59"/>
        <item x="148"/>
        <item x="209"/>
        <item x="62"/>
        <item x="153"/>
        <item x="214"/>
        <item x="63"/>
        <item x="157"/>
        <item x="220"/>
        <item x="65"/>
        <item x="162"/>
        <item x="226"/>
        <item x="66"/>
        <item x="165"/>
        <item x="232"/>
        <item x="68"/>
        <item x="170"/>
        <item x="238"/>
        <item x="70"/>
        <item x="174"/>
        <item x="244"/>
        <item x="71"/>
        <item x="178"/>
        <item x="249"/>
        <item x="74"/>
        <item x="182"/>
        <item x="256"/>
        <item x="75"/>
        <item x="187"/>
        <item x="261"/>
        <item x="76"/>
        <item x="191"/>
        <item x="268"/>
        <item x="78"/>
        <item x="195"/>
        <item x="273"/>
        <item x="80"/>
        <item x="199"/>
        <item x="279"/>
        <item x="82"/>
        <item x="204"/>
        <item x="285"/>
        <item x="83"/>
        <item x="207"/>
        <item x="291"/>
        <item x="85"/>
        <item x="212"/>
        <item x="297"/>
        <item x="87"/>
        <item x="216"/>
        <item x="303"/>
        <item x="88"/>
        <item x="221"/>
        <item x="308"/>
        <item x="90"/>
        <item x="224"/>
        <item x="315"/>
        <item x="92"/>
        <item x="229"/>
        <item x="320"/>
        <item x="93"/>
        <item x="233"/>
        <item x="327"/>
        <item x="95"/>
        <item x="237"/>
        <item x="332"/>
        <item x="97"/>
        <item x="241"/>
        <item x="338"/>
        <item x="99"/>
        <item x="246"/>
        <item x="344"/>
        <item x="100"/>
        <item x="250"/>
        <item x="350"/>
        <item x="101"/>
        <item x="254"/>
        <item x="356"/>
        <item x="104"/>
        <item x="258"/>
        <item x="362"/>
        <item x="105"/>
        <item x="263"/>
        <item x="367"/>
        <item x="107"/>
        <item x="266"/>
        <item x="374"/>
        <item x="109"/>
        <item x="271"/>
        <item x="379"/>
        <item x="110"/>
        <item x="275"/>
        <item x="386"/>
        <item x="112"/>
        <item x="280"/>
        <item x="391"/>
        <item x="113"/>
        <item x="283"/>
        <item x="397"/>
        <item x="116"/>
        <item x="288"/>
        <item x="403"/>
        <item x="117"/>
        <item x="292"/>
        <item x="409"/>
        <item x="118"/>
        <item x="296"/>
        <item x="415"/>
        <item x="121"/>
        <item x="300"/>
        <item x="421"/>
        <item x="122"/>
        <item x="305"/>
        <item x="426"/>
        <item x="124"/>
        <item x="309"/>
        <item x="433"/>
        <item x="125"/>
        <item x="313"/>
        <item x="438"/>
        <item x="127"/>
        <item x="317"/>
        <item x="445"/>
        <item x="129"/>
        <item x="322"/>
        <item x="450"/>
        <item x="130"/>
        <item x="325"/>
        <item x="456"/>
        <item x="133"/>
        <item x="330"/>
        <item x="462"/>
        <item x="134"/>
        <item x="334"/>
        <item x="468"/>
        <item x="135"/>
        <item x="339"/>
        <item x="474"/>
        <item x="137"/>
        <item x="342"/>
        <item x="480"/>
        <item x="139"/>
        <item x="347"/>
        <item x="485"/>
        <item x="141"/>
        <item x="351"/>
        <item x="492"/>
        <item x="142"/>
        <item x="355"/>
        <item x="497"/>
        <item x="144"/>
        <item x="359"/>
        <item x="504"/>
        <item x="146"/>
        <item x="364"/>
        <item x="509"/>
        <item x="147"/>
        <item x="368"/>
        <item x="515"/>
        <item x="149"/>
        <item x="372"/>
        <item x="521"/>
        <item x="151"/>
        <item x="376"/>
        <item x="527"/>
        <item x="152"/>
        <item x="381"/>
        <item x="533"/>
        <item x="154"/>
        <item x="384"/>
        <item x="539"/>
        <item x="156"/>
        <item x="389"/>
        <item x="543"/>
        <item x="158"/>
        <item x="393"/>
        <item x="546"/>
        <item x="159"/>
        <item x="398"/>
        <item x="548"/>
        <item x="160"/>
        <item x="401"/>
        <item x="551"/>
        <item x="163"/>
        <item x="406"/>
        <item x="553"/>
        <item x="164"/>
        <item x="410"/>
        <item x="555"/>
        <item x="166"/>
        <item x="414"/>
        <item x="558"/>
        <item x="168"/>
        <item x="418"/>
        <item x="560"/>
        <item x="169"/>
        <item x="423"/>
        <item x="563"/>
        <item x="171"/>
        <item x="427"/>
        <item x="565"/>
        <item x="172"/>
        <item x="431"/>
        <item x="567"/>
        <item x="175"/>
        <item x="435"/>
        <item x="570"/>
        <item x="176"/>
        <item x="440"/>
        <item x="572"/>
        <item x="177"/>
        <item x="443"/>
        <item x="575"/>
        <item x="180"/>
        <item x="448"/>
        <item x="577"/>
        <item x="181"/>
        <item x="452"/>
        <item x="579"/>
        <item x="183"/>
        <item x="457"/>
        <item x="582"/>
        <item x="184"/>
        <item x="460"/>
        <item x="584"/>
        <item x="186"/>
        <item x="465"/>
        <item x="587"/>
        <item x="188"/>
        <item x="469"/>
        <item x="589"/>
        <item x="189"/>
        <item x="473"/>
        <item x="591"/>
        <item x="192"/>
        <item x="477"/>
        <item x="594"/>
        <item x="193"/>
        <item x="482"/>
        <item x="596"/>
        <item x="194"/>
        <item x="486"/>
        <item x="599"/>
        <item x="196"/>
        <item x="490"/>
        <item x="601"/>
        <item x="198"/>
        <item x="494"/>
        <item x="603"/>
        <item x="200"/>
        <item x="499"/>
        <item x="606"/>
        <item x="201"/>
        <item x="502"/>
        <item x="608"/>
        <item x="203"/>
        <item x="507"/>
        <item x="611"/>
        <item x="205"/>
        <item x="511"/>
        <item x="613"/>
        <item x="206"/>
        <item x="516"/>
        <item x="615"/>
        <item x="208"/>
        <item x="519"/>
        <item x="618"/>
        <item x="210"/>
        <item x="524"/>
        <item x="620"/>
        <item x="211"/>
        <item x="528"/>
        <item x="623"/>
        <item x="213"/>
        <item x="532"/>
        <item x="625"/>
        <item x="215"/>
        <item x="536"/>
        <item x="627"/>
        <item x="217"/>
        <item x="541"/>
        <item x="630"/>
        <item x="218"/>
        <item x="544"/>
        <item x="632"/>
        <item x="219"/>
        <item x="545"/>
        <item x="635"/>
        <item x="222"/>
        <item x="547"/>
        <item x="637"/>
        <item x="223"/>
        <item x="549"/>
        <item x="639"/>
        <item x="225"/>
        <item x="550"/>
        <item x="642"/>
        <item x="227"/>
        <item x="552"/>
        <item x="644"/>
        <item x="228"/>
        <item x="554"/>
        <item x="647"/>
        <item x="230"/>
        <item x="556"/>
        <item x="649"/>
        <item x="231"/>
        <item x="557"/>
        <item x="651"/>
        <item x="234"/>
        <item x="559"/>
        <item x="654"/>
        <item x="235"/>
        <item x="561"/>
        <item x="656"/>
        <item x="236"/>
        <item x="562"/>
        <item x="659"/>
        <item x="239"/>
        <item x="564"/>
        <item x="661"/>
        <item x="240"/>
        <item x="566"/>
        <item x="663"/>
        <item x="242"/>
        <item x="568"/>
        <item x="666"/>
        <item x="243"/>
        <item x="569"/>
        <item x="668"/>
        <item x="245"/>
        <item x="571"/>
        <item x="671"/>
        <item x="247"/>
        <item x="573"/>
        <item x="673"/>
        <item x="248"/>
        <item x="574"/>
        <item x="675"/>
        <item x="251"/>
        <item x="576"/>
        <item x="678"/>
        <item x="252"/>
        <item x="578"/>
        <item x="680"/>
        <item x="253"/>
        <item x="580"/>
        <item x="683"/>
        <item x="255"/>
        <item x="581"/>
        <item x="685"/>
        <item x="257"/>
        <item x="583"/>
        <item x="687"/>
        <item x="259"/>
        <item x="585"/>
        <item x="690"/>
        <item x="260"/>
        <item x="586"/>
        <item x="692"/>
        <item x="262"/>
        <item x="588"/>
        <item x="695"/>
        <item x="264"/>
        <item x="590"/>
        <item x="697"/>
        <item x="265"/>
        <item x="592"/>
        <item x="699"/>
        <item x="267"/>
        <item x="593"/>
        <item x="702"/>
        <item x="269"/>
        <item x="595"/>
        <item x="704"/>
        <item x="270"/>
        <item x="597"/>
        <item x="707"/>
        <item x="272"/>
        <item x="598"/>
        <item x="709"/>
        <item x="274"/>
        <item x="600"/>
        <item x="711"/>
        <item x="276"/>
        <item x="602"/>
        <item x="714"/>
        <item x="277"/>
        <item x="604"/>
        <item x="716"/>
        <item x="278"/>
        <item x="605"/>
        <item x="719"/>
        <item x="281"/>
        <item x="607"/>
        <item x="721"/>
        <item x="282"/>
        <item x="609"/>
        <item x="723"/>
        <item x="284"/>
        <item x="610"/>
        <item x="726"/>
        <item x="286"/>
        <item x="612"/>
        <item x="728"/>
        <item x="287"/>
        <item x="614"/>
        <item x="731"/>
        <item x="289"/>
        <item x="616"/>
        <item x="733"/>
        <item x="290"/>
        <item x="617"/>
        <item x="735"/>
        <item x="293"/>
        <item x="619"/>
        <item x="738"/>
        <item x="294"/>
        <item x="621"/>
        <item x="740"/>
        <item x="295"/>
        <item x="622"/>
        <item x="743"/>
        <item x="298"/>
        <item x="624"/>
        <item x="745"/>
        <item x="299"/>
        <item x="626"/>
        <item x="747"/>
        <item x="301"/>
        <item x="628"/>
        <item x="750"/>
        <item x="302"/>
        <item x="629"/>
        <item x="752"/>
        <item x="304"/>
        <item x="631"/>
        <item x="755"/>
        <item x="306"/>
        <item x="633"/>
        <item x="757"/>
        <item x="307"/>
        <item x="634"/>
        <item x="759"/>
        <item x="310"/>
        <item x="636"/>
        <item x="762"/>
        <item x="311"/>
        <item x="638"/>
        <item x="764"/>
        <item x="312"/>
        <item x="640"/>
        <item x="767"/>
        <item x="314"/>
        <item x="641"/>
        <item x="769"/>
        <item x="316"/>
        <item x="643"/>
        <item x="771"/>
        <item x="318"/>
        <item x="645"/>
        <item x="774"/>
        <item x="319"/>
        <item x="646"/>
        <item x="776"/>
        <item x="321"/>
        <item x="648"/>
        <item x="779"/>
        <item x="323"/>
        <item x="650"/>
        <item x="781"/>
        <item x="324"/>
        <item x="652"/>
        <item x="783"/>
        <item x="326"/>
        <item x="653"/>
        <item x="786"/>
        <item x="328"/>
        <item x="655"/>
        <item x="788"/>
        <item x="329"/>
        <item x="657"/>
        <item x="791"/>
        <item x="331"/>
        <item x="658"/>
        <item x="793"/>
        <item x="333"/>
        <item x="660"/>
        <item x="795"/>
        <item x="335"/>
        <item x="662"/>
        <item x="798"/>
        <item x="336"/>
        <item x="664"/>
        <item x="800"/>
        <item x="337"/>
        <item x="665"/>
        <item x="803"/>
        <item x="340"/>
        <item x="667"/>
        <item x="805"/>
        <item x="341"/>
        <item x="669"/>
        <item x="807"/>
        <item x="343"/>
        <item x="670"/>
        <item x="810"/>
        <item x="345"/>
        <item x="672"/>
        <item x="812"/>
        <item x="346"/>
        <item x="674"/>
        <item x="815"/>
        <item x="348"/>
        <item x="676"/>
        <item x="817"/>
        <item x="349"/>
        <item x="677"/>
        <item x="819"/>
        <item x="352"/>
        <item x="679"/>
        <item x="822"/>
        <item x="353"/>
        <item x="681"/>
        <item x="824"/>
        <item x="354"/>
        <item x="682"/>
        <item x="827"/>
        <item x="357"/>
        <item x="684"/>
        <item x="829"/>
        <item x="358"/>
        <item x="686"/>
        <item x="831"/>
        <item x="360"/>
        <item x="688"/>
        <item x="834"/>
        <item x="361"/>
        <item x="689"/>
        <item x="836"/>
        <item x="363"/>
        <item x="691"/>
        <item x="839"/>
        <item x="365"/>
        <item x="693"/>
        <item x="841"/>
        <item x="366"/>
        <item x="694"/>
        <item x="843"/>
        <item x="369"/>
        <item x="696"/>
        <item x="846"/>
        <item x="370"/>
        <item x="698"/>
        <item x="848"/>
        <item x="371"/>
        <item x="700"/>
        <item x="851"/>
        <item x="373"/>
        <item x="701"/>
        <item x="853"/>
        <item x="375"/>
        <item x="703"/>
        <item x="855"/>
        <item x="377"/>
        <item x="705"/>
        <item x="858"/>
        <item x="378"/>
        <item x="706"/>
        <item x="860"/>
        <item x="380"/>
        <item x="708"/>
        <item x="863"/>
        <item x="382"/>
        <item x="710"/>
        <item x="865"/>
        <item x="383"/>
        <item x="712"/>
        <item x="867"/>
        <item x="385"/>
        <item x="713"/>
        <item x="870"/>
        <item x="387"/>
        <item x="715"/>
        <item x="872"/>
        <item x="388"/>
        <item x="717"/>
        <item x="874"/>
        <item x="390"/>
        <item x="718"/>
        <item x="875"/>
        <item x="392"/>
        <item x="720"/>
        <item x="876"/>
        <item x="394"/>
        <item x="722"/>
        <item x="877"/>
        <item x="395"/>
        <item x="724"/>
        <item x="878"/>
        <item x="396"/>
        <item x="725"/>
        <item x="879"/>
        <item x="399"/>
        <item x="727"/>
        <item x="880"/>
        <item x="400"/>
        <item x="729"/>
        <item x="881"/>
        <item x="402"/>
        <item x="730"/>
        <item x="882"/>
        <item x="404"/>
        <item x="732"/>
        <item x="883"/>
        <item x="405"/>
        <item x="734"/>
        <item x="884"/>
        <item x="407"/>
        <item x="736"/>
        <item x="885"/>
        <item x="408"/>
        <item x="737"/>
        <item x="886"/>
        <item x="411"/>
        <item x="739"/>
        <item x="887"/>
        <item x="412"/>
        <item x="741"/>
        <item x="888"/>
        <item x="413"/>
        <item x="742"/>
        <item x="889"/>
        <item x="416"/>
        <item x="744"/>
        <item x="890"/>
        <item x="417"/>
        <item x="746"/>
        <item x="891"/>
        <item x="419"/>
        <item x="748"/>
        <item x="892"/>
        <item x="420"/>
        <item x="749"/>
        <item x="893"/>
        <item x="422"/>
        <item x="751"/>
        <item x="894"/>
        <item x="424"/>
        <item x="753"/>
        <item x="895"/>
        <item x="425"/>
        <item x="754"/>
        <item x="896"/>
        <item x="428"/>
        <item x="756"/>
        <item x="897"/>
        <item x="429"/>
        <item x="758"/>
        <item x="898"/>
        <item x="430"/>
        <item x="760"/>
        <item x="899"/>
        <item x="432"/>
        <item x="761"/>
        <item x="900"/>
        <item x="434"/>
        <item x="763"/>
        <item x="901"/>
        <item x="436"/>
        <item x="765"/>
        <item x="902"/>
        <item x="437"/>
        <item x="766"/>
        <item x="903"/>
        <item x="439"/>
        <item x="768"/>
        <item x="904"/>
        <item x="441"/>
        <item x="770"/>
        <item x="905"/>
        <item x="442"/>
        <item x="772"/>
        <item x="906"/>
        <item x="444"/>
        <item x="773"/>
        <item x="907"/>
        <item x="446"/>
        <item x="775"/>
        <item x="908"/>
        <item x="447"/>
        <item x="777"/>
        <item x="909"/>
        <item x="449"/>
        <item x="778"/>
        <item x="910"/>
        <item x="451"/>
        <item x="780"/>
        <item x="911"/>
        <item x="453"/>
        <item x="782"/>
        <item x="912"/>
        <item x="454"/>
        <item x="784"/>
        <item x="913"/>
        <item x="455"/>
        <item x="785"/>
        <item x="914"/>
        <item x="458"/>
        <item x="787"/>
        <item x="915"/>
        <item x="459"/>
        <item x="789"/>
        <item x="916"/>
        <item x="461"/>
        <item x="790"/>
        <item x="917"/>
        <item x="463"/>
        <item x="792"/>
        <item x="918"/>
        <item x="464"/>
        <item x="794"/>
        <item x="919"/>
        <item x="466"/>
        <item x="796"/>
        <item x="920"/>
        <item x="467"/>
        <item x="797"/>
        <item x="921"/>
        <item x="470"/>
        <item x="799"/>
        <item x="922"/>
        <item x="471"/>
        <item x="801"/>
        <item x="923"/>
        <item x="472"/>
        <item x="802"/>
        <item x="924"/>
        <item x="475"/>
        <item x="804"/>
        <item x="925"/>
        <item x="476"/>
        <item x="806"/>
        <item x="926"/>
        <item x="478"/>
        <item x="808"/>
        <item x="927"/>
        <item x="479"/>
        <item x="809"/>
        <item x="928"/>
        <item x="481"/>
        <item x="811"/>
        <item x="929"/>
        <item x="483"/>
        <item x="813"/>
        <item x="930"/>
        <item x="484"/>
        <item x="814"/>
        <item x="931"/>
        <item x="487"/>
        <item x="816"/>
        <item x="932"/>
        <item x="488"/>
        <item x="818"/>
        <item x="933"/>
        <item x="489"/>
        <item x="820"/>
        <item x="934"/>
        <item x="491"/>
        <item x="821"/>
        <item x="935"/>
        <item x="493"/>
        <item x="823"/>
        <item x="936"/>
        <item x="495"/>
        <item x="825"/>
        <item x="937"/>
        <item x="496"/>
        <item x="826"/>
        <item x="938"/>
        <item x="498"/>
        <item x="828"/>
        <item x="939"/>
        <item x="500"/>
        <item x="830"/>
        <item x="940"/>
        <item x="501"/>
        <item x="832"/>
        <item x="941"/>
        <item x="503"/>
        <item x="833"/>
        <item x="942"/>
        <item x="505"/>
        <item x="835"/>
        <item x="943"/>
        <item x="506"/>
        <item x="837"/>
        <item x="944"/>
        <item x="508"/>
        <item x="838"/>
        <item x="945"/>
        <item x="510"/>
        <item x="840"/>
        <item x="946"/>
        <item x="512"/>
        <item x="842"/>
        <item x="947"/>
        <item x="513"/>
        <item x="844"/>
        <item x="948"/>
        <item x="514"/>
        <item x="845"/>
        <item x="949"/>
        <item x="517"/>
        <item x="847"/>
        <item x="950"/>
        <item x="518"/>
        <item x="849"/>
        <item x="951"/>
        <item x="520"/>
        <item x="850"/>
        <item x="952"/>
        <item x="522"/>
        <item x="852"/>
        <item x="953"/>
        <item x="523"/>
        <item x="854"/>
        <item x="954"/>
        <item x="525"/>
        <item x="856"/>
        <item x="955"/>
        <item x="526"/>
        <item x="857"/>
        <item x="956"/>
        <item x="529"/>
        <item x="859"/>
        <item x="957"/>
        <item x="530"/>
        <item x="861"/>
        <item x="958"/>
        <item x="531"/>
        <item x="862"/>
        <item x="959"/>
        <item x="534"/>
        <item x="864"/>
        <item x="960"/>
        <item x="535"/>
        <item x="866"/>
        <item x="961"/>
        <item x="537"/>
        <item x="868"/>
        <item x="962"/>
        <item x="538"/>
        <item x="869"/>
        <item x="963"/>
        <item x="540"/>
        <item x="871"/>
        <item x="964"/>
        <item x="542"/>
        <item x="873"/>
        <item x="965"/>
      </items>
      <extLst>
        <ext xmlns:x14="http://schemas.microsoft.com/office/spreadsheetml/2009/9/main" uri="{2946ED86-A175-432a-8AC1-64E0C546D7DE}">
          <x14:pivotField fillDownLabels="1"/>
        </ext>
      </extLst>
    </pivotField>
    <pivotField compact="0" outline="0" showAll="0" defaultSubtotal="0">
      <items count="3">
        <item x="0"/>
        <item x="1"/>
        <item x="2"/>
      </items>
      <extLst>
        <ext xmlns:x14="http://schemas.microsoft.com/office/spreadsheetml/2009/9/main" uri="{2946ED86-A175-432a-8AC1-64E0C546D7DE}">
          <x14:pivotField fillDownLabels="1"/>
        </ext>
      </extLst>
    </pivotField>
    <pivotField compact="0" outline="0" showAll="0" defaultSubtotal="0">
      <items count="2">
        <item x="0"/>
        <item x="1"/>
      </items>
      <extLst>
        <ext xmlns:x14="http://schemas.microsoft.com/office/spreadsheetml/2009/9/main" uri="{2946ED86-A175-432a-8AC1-64E0C546D7DE}">
          <x14:pivotField fillDownLabels="1"/>
        </ext>
      </extLst>
    </pivotField>
    <pivotField compact="0" outline="0" showAll="0" defaultSubtotal="0">
      <items count="60">
        <item x="32"/>
        <item x="54"/>
        <item x="33"/>
        <item x="55"/>
        <item x="13"/>
        <item x="34"/>
        <item x="14"/>
        <item x="35"/>
        <item x="15"/>
        <item x="36"/>
        <item x="56"/>
        <item x="16"/>
        <item x="59"/>
        <item x="17"/>
        <item x="37"/>
        <item x="38"/>
        <item x="39"/>
        <item x="18"/>
        <item x="40"/>
        <item x="19"/>
        <item x="41"/>
        <item x="20"/>
        <item x="0"/>
        <item x="21"/>
        <item x="1"/>
        <item x="42"/>
        <item x="2"/>
        <item x="43"/>
        <item x="3"/>
        <item x="22"/>
        <item x="44"/>
        <item x="23"/>
        <item x="45"/>
        <item x="24"/>
        <item x="46"/>
        <item x="4"/>
        <item x="25"/>
        <item x="5"/>
        <item x="26"/>
        <item x="6"/>
        <item x="57"/>
        <item x="7"/>
        <item x="47"/>
        <item x="8"/>
        <item x="27"/>
        <item x="48"/>
        <item x="28"/>
        <item x="49"/>
        <item x="29"/>
        <item x="50"/>
        <item x="9"/>
        <item x="30"/>
        <item x="58"/>
        <item x="10"/>
        <item x="31"/>
        <item x="11"/>
        <item x="51"/>
        <item x="52"/>
        <item x="12"/>
        <item x="53"/>
      </items>
      <extLst>
        <ext xmlns:x14="http://schemas.microsoft.com/office/spreadsheetml/2009/9/main" uri="{2946ED86-A175-432a-8AC1-64E0C546D7DE}">
          <x14:pivotField fillDownLabels="1"/>
        </ext>
      </extLst>
    </pivotField>
    <pivotField compact="0" numFmtId="20" outline="0" showAll="0" defaultSubtotal="0">
      <items count="1">
        <item x="0"/>
      </items>
      <extLst>
        <ext xmlns:x14="http://schemas.microsoft.com/office/spreadsheetml/2009/9/main" uri="{2946ED86-A175-432a-8AC1-64E0C546D7DE}">
          <x14:pivotField fillDownLabels="1"/>
        </ext>
      </extLst>
    </pivotField>
    <pivotField compact="0" outline="0" showAll="0" defaultSubtotal="0">
      <items count="4">
        <item x="2"/>
        <item x="0"/>
        <item x="3"/>
        <item x="1"/>
      </items>
      <extLst>
        <ext xmlns:x14="http://schemas.microsoft.com/office/spreadsheetml/2009/9/main" uri="{2946ED86-A175-432a-8AC1-64E0C546D7DE}">
          <x14:pivotField fillDownLabels="1"/>
        </ext>
      </extLst>
    </pivotField>
    <pivotField compact="0" outline="0" showAll="0" defaultSubtotal="0">
      <items count="9">
        <item x="0"/>
        <item x="1"/>
        <item x="4"/>
        <item x="2"/>
        <item x="5"/>
        <item x="6"/>
        <item x="7"/>
        <item x="8"/>
        <item x="3"/>
      </items>
      <extLst>
        <ext xmlns:x14="http://schemas.microsoft.com/office/spreadsheetml/2009/9/main" uri="{2946ED86-A175-432a-8AC1-64E0C546D7DE}">
          <x14:pivotField fillDownLabels="1"/>
        </ext>
      </extLst>
    </pivotField>
    <pivotField compact="0" outline="0" showAll="0" defaultSubtotal="0">
      <items count="2">
        <item x="0"/>
        <item x="1"/>
      </items>
      <extLst>
        <ext xmlns:x14="http://schemas.microsoft.com/office/spreadsheetml/2009/9/main" uri="{2946ED86-A175-432a-8AC1-64E0C546D7DE}">
          <x14:pivotField fillDownLabels="1"/>
        </ext>
      </extLst>
    </pivotField>
    <pivotField compact="0" outline="0"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extLst>
        <ext xmlns:x14="http://schemas.microsoft.com/office/spreadsheetml/2009/9/main" uri="{2946ED86-A175-432a-8AC1-64E0C546D7DE}">
          <x14:pivotField fillDownLabels="1"/>
        </ext>
      </extLst>
    </pivotField>
    <pivotField compact="0" outline="0" showAll="0" defaultSubtotal="0">
      <items count="1">
        <item x="0"/>
      </items>
      <extLst>
        <ext xmlns:x14="http://schemas.microsoft.com/office/spreadsheetml/2009/9/main" uri="{2946ED86-A175-432a-8AC1-64E0C546D7DE}">
          <x14:pivotField fillDownLabels="1"/>
        </ext>
      </extLst>
    </pivotField>
    <pivotField name="SKU No." axis="axisRow" compact="0" outline="0" showAll="0" sortType="ascending" defaultSubtotal="0">
      <items count="966">
        <item x="0"/>
        <item x="1"/>
        <item x="2"/>
        <item x="3"/>
        <item x="5"/>
        <item x="8"/>
        <item x="4"/>
        <item x="10"/>
        <item x="13"/>
        <item x="6"/>
        <item x="14"/>
        <item x="20"/>
        <item x="7"/>
        <item x="18"/>
        <item x="25"/>
        <item x="9"/>
        <item x="22"/>
        <item x="32"/>
        <item x="11"/>
        <item x="27"/>
        <item x="37"/>
        <item x="12"/>
        <item x="30"/>
        <item x="43"/>
        <item x="15"/>
        <item x="35"/>
        <item x="49"/>
        <item x="16"/>
        <item x="39"/>
        <item x="55"/>
        <item x="17"/>
        <item x="44"/>
        <item x="61"/>
        <item x="19"/>
        <item x="47"/>
        <item x="67"/>
        <item x="21"/>
        <item x="52"/>
        <item x="72"/>
        <item x="23"/>
        <item x="56"/>
        <item x="79"/>
        <item x="24"/>
        <item x="60"/>
        <item x="84"/>
        <item x="26"/>
        <item x="64"/>
        <item x="91"/>
        <item x="28"/>
        <item x="69"/>
        <item x="96"/>
        <item x="29"/>
        <item x="73"/>
        <item x="102"/>
        <item x="31"/>
        <item x="77"/>
        <item x="108"/>
        <item x="33"/>
        <item x="81"/>
        <item x="114"/>
        <item x="34"/>
        <item x="86"/>
        <item x="120"/>
        <item x="36"/>
        <item x="89"/>
        <item x="126"/>
        <item x="38"/>
        <item x="94"/>
        <item x="131"/>
        <item x="40"/>
        <item x="98"/>
        <item x="138"/>
        <item x="41"/>
        <item x="103"/>
        <item x="143"/>
        <item x="42"/>
        <item x="106"/>
        <item x="150"/>
        <item x="45"/>
        <item x="111"/>
        <item x="155"/>
        <item x="46"/>
        <item x="115"/>
        <item x="161"/>
        <item x="48"/>
        <item x="119"/>
        <item x="167"/>
        <item x="50"/>
        <item x="123"/>
        <item x="173"/>
        <item x="51"/>
        <item x="128"/>
        <item x="179"/>
        <item x="53"/>
        <item x="132"/>
        <item x="185"/>
        <item x="54"/>
        <item x="136"/>
        <item x="190"/>
        <item x="57"/>
        <item x="140"/>
        <item x="197"/>
        <item x="58"/>
        <item x="145"/>
        <item x="202"/>
        <item x="59"/>
        <item x="148"/>
        <item x="209"/>
        <item x="62"/>
        <item x="153"/>
        <item x="214"/>
        <item x="63"/>
        <item x="157"/>
        <item x="220"/>
        <item x="65"/>
        <item x="162"/>
        <item x="226"/>
        <item x="66"/>
        <item x="165"/>
        <item x="232"/>
        <item x="68"/>
        <item x="170"/>
        <item x="238"/>
        <item x="70"/>
        <item x="174"/>
        <item x="244"/>
        <item x="71"/>
        <item x="178"/>
        <item x="249"/>
        <item x="74"/>
        <item x="182"/>
        <item x="256"/>
        <item x="75"/>
        <item x="187"/>
        <item x="261"/>
        <item x="76"/>
        <item x="191"/>
        <item x="268"/>
        <item x="78"/>
        <item x="195"/>
        <item x="273"/>
        <item x="80"/>
        <item x="199"/>
        <item x="279"/>
        <item x="82"/>
        <item x="204"/>
        <item x="285"/>
        <item x="83"/>
        <item x="207"/>
        <item x="291"/>
        <item x="85"/>
        <item x="212"/>
        <item x="297"/>
        <item x="87"/>
        <item x="216"/>
        <item x="303"/>
        <item x="88"/>
        <item x="221"/>
        <item x="308"/>
        <item x="90"/>
        <item x="224"/>
        <item x="315"/>
        <item x="92"/>
        <item x="229"/>
        <item x="320"/>
        <item x="93"/>
        <item x="233"/>
        <item x="327"/>
        <item x="95"/>
        <item x="237"/>
        <item x="332"/>
        <item x="97"/>
        <item x="241"/>
        <item x="338"/>
        <item x="99"/>
        <item x="246"/>
        <item x="344"/>
        <item x="100"/>
        <item x="250"/>
        <item x="350"/>
        <item x="101"/>
        <item x="254"/>
        <item x="356"/>
        <item x="104"/>
        <item x="258"/>
        <item x="362"/>
        <item x="105"/>
        <item x="263"/>
        <item x="367"/>
        <item x="107"/>
        <item x="266"/>
        <item x="374"/>
        <item x="109"/>
        <item x="271"/>
        <item x="379"/>
        <item x="110"/>
        <item x="275"/>
        <item x="386"/>
        <item x="112"/>
        <item x="280"/>
        <item x="391"/>
        <item x="113"/>
        <item x="283"/>
        <item x="397"/>
        <item x="116"/>
        <item x="288"/>
        <item x="403"/>
        <item x="117"/>
        <item x="292"/>
        <item x="409"/>
        <item x="118"/>
        <item x="296"/>
        <item x="415"/>
        <item x="121"/>
        <item x="300"/>
        <item x="421"/>
        <item x="122"/>
        <item x="305"/>
        <item x="426"/>
        <item x="124"/>
        <item x="309"/>
        <item x="433"/>
        <item x="125"/>
        <item x="313"/>
        <item x="438"/>
        <item x="127"/>
        <item x="317"/>
        <item x="445"/>
        <item x="129"/>
        <item x="322"/>
        <item x="450"/>
        <item x="130"/>
        <item x="325"/>
        <item x="456"/>
        <item x="133"/>
        <item x="330"/>
        <item x="462"/>
        <item x="134"/>
        <item x="334"/>
        <item x="468"/>
        <item x="135"/>
        <item x="339"/>
        <item x="474"/>
        <item x="137"/>
        <item x="342"/>
        <item x="480"/>
        <item x="139"/>
        <item x="347"/>
        <item x="485"/>
        <item x="141"/>
        <item x="351"/>
        <item x="492"/>
        <item x="142"/>
        <item x="355"/>
        <item x="497"/>
        <item x="144"/>
        <item x="359"/>
        <item x="504"/>
        <item x="146"/>
        <item x="364"/>
        <item x="509"/>
        <item x="147"/>
        <item x="368"/>
        <item x="515"/>
        <item x="149"/>
        <item x="372"/>
        <item x="521"/>
        <item x="151"/>
        <item x="376"/>
        <item x="527"/>
        <item x="152"/>
        <item x="381"/>
        <item x="533"/>
        <item x="154"/>
        <item x="384"/>
        <item x="539"/>
        <item x="156"/>
        <item x="389"/>
        <item x="543"/>
        <item x="158"/>
        <item x="393"/>
        <item x="546"/>
        <item x="159"/>
        <item x="398"/>
        <item x="548"/>
        <item x="160"/>
        <item x="401"/>
        <item x="551"/>
        <item x="163"/>
        <item x="406"/>
        <item x="553"/>
        <item x="164"/>
        <item x="410"/>
        <item x="555"/>
        <item x="166"/>
        <item x="414"/>
        <item x="558"/>
        <item x="168"/>
        <item x="418"/>
        <item x="560"/>
        <item x="169"/>
        <item x="423"/>
        <item x="563"/>
        <item x="171"/>
        <item x="427"/>
        <item x="565"/>
        <item x="172"/>
        <item x="431"/>
        <item x="567"/>
        <item x="175"/>
        <item x="435"/>
        <item x="570"/>
        <item x="176"/>
        <item x="440"/>
        <item x="572"/>
        <item x="177"/>
        <item x="443"/>
        <item x="575"/>
        <item x="180"/>
        <item x="448"/>
        <item x="577"/>
        <item x="181"/>
        <item x="452"/>
        <item x="579"/>
        <item x="183"/>
        <item x="457"/>
        <item x="582"/>
        <item x="184"/>
        <item x="460"/>
        <item x="584"/>
        <item x="186"/>
        <item x="465"/>
        <item x="587"/>
        <item x="188"/>
        <item x="469"/>
        <item x="589"/>
        <item x="189"/>
        <item x="473"/>
        <item x="591"/>
        <item x="192"/>
        <item x="477"/>
        <item x="594"/>
        <item x="193"/>
        <item x="482"/>
        <item x="596"/>
        <item x="194"/>
        <item x="486"/>
        <item x="599"/>
        <item x="196"/>
        <item x="490"/>
        <item x="601"/>
        <item x="198"/>
        <item x="494"/>
        <item x="603"/>
        <item x="200"/>
        <item x="499"/>
        <item x="606"/>
        <item x="201"/>
        <item x="502"/>
        <item x="608"/>
        <item x="203"/>
        <item x="507"/>
        <item x="611"/>
        <item x="205"/>
        <item x="511"/>
        <item x="613"/>
        <item x="206"/>
        <item x="516"/>
        <item x="615"/>
        <item x="208"/>
        <item x="519"/>
        <item x="618"/>
        <item x="210"/>
        <item x="524"/>
        <item x="620"/>
        <item x="211"/>
        <item x="528"/>
        <item x="623"/>
        <item x="213"/>
        <item x="532"/>
        <item x="625"/>
        <item x="215"/>
        <item x="536"/>
        <item x="627"/>
        <item x="217"/>
        <item x="541"/>
        <item x="630"/>
        <item x="218"/>
        <item x="544"/>
        <item x="632"/>
        <item x="219"/>
        <item x="545"/>
        <item x="635"/>
        <item x="222"/>
        <item x="547"/>
        <item x="637"/>
        <item x="223"/>
        <item x="549"/>
        <item x="639"/>
        <item x="225"/>
        <item x="550"/>
        <item x="642"/>
        <item x="227"/>
        <item x="552"/>
        <item x="644"/>
        <item x="228"/>
        <item x="554"/>
        <item x="647"/>
        <item x="230"/>
        <item x="556"/>
        <item x="649"/>
        <item x="231"/>
        <item x="557"/>
        <item x="651"/>
        <item x="234"/>
        <item x="559"/>
        <item x="654"/>
        <item x="235"/>
        <item x="561"/>
        <item x="656"/>
        <item x="236"/>
        <item x="562"/>
        <item x="659"/>
        <item x="239"/>
        <item x="564"/>
        <item x="661"/>
        <item x="240"/>
        <item x="566"/>
        <item x="663"/>
        <item x="242"/>
        <item x="568"/>
        <item x="666"/>
        <item x="243"/>
        <item x="569"/>
        <item x="668"/>
        <item x="245"/>
        <item x="571"/>
        <item x="671"/>
        <item x="247"/>
        <item x="573"/>
        <item x="673"/>
        <item x="248"/>
        <item x="574"/>
        <item x="675"/>
        <item x="251"/>
        <item x="576"/>
        <item x="678"/>
        <item x="252"/>
        <item x="578"/>
        <item x="680"/>
        <item x="253"/>
        <item x="580"/>
        <item x="683"/>
        <item x="255"/>
        <item x="581"/>
        <item x="685"/>
        <item x="257"/>
        <item x="583"/>
        <item x="687"/>
        <item x="259"/>
        <item x="585"/>
        <item x="690"/>
        <item x="260"/>
        <item x="586"/>
        <item x="692"/>
        <item x="262"/>
        <item x="588"/>
        <item x="695"/>
        <item x="264"/>
        <item x="590"/>
        <item x="697"/>
        <item x="265"/>
        <item x="592"/>
        <item x="699"/>
        <item x="267"/>
        <item x="593"/>
        <item x="702"/>
        <item x="269"/>
        <item x="595"/>
        <item x="704"/>
        <item x="270"/>
        <item x="597"/>
        <item x="707"/>
        <item x="272"/>
        <item x="598"/>
        <item x="709"/>
        <item x="274"/>
        <item x="600"/>
        <item x="711"/>
        <item x="276"/>
        <item x="602"/>
        <item x="714"/>
        <item x="277"/>
        <item x="604"/>
        <item x="716"/>
        <item x="278"/>
        <item x="605"/>
        <item x="719"/>
        <item x="281"/>
        <item x="607"/>
        <item x="721"/>
        <item x="282"/>
        <item x="609"/>
        <item x="723"/>
        <item x="284"/>
        <item x="610"/>
        <item x="726"/>
        <item x="286"/>
        <item x="612"/>
        <item x="728"/>
        <item x="287"/>
        <item x="614"/>
        <item x="731"/>
        <item x="289"/>
        <item x="616"/>
        <item x="733"/>
        <item x="290"/>
        <item x="617"/>
        <item x="735"/>
        <item x="293"/>
        <item x="619"/>
        <item x="738"/>
        <item x="294"/>
        <item x="621"/>
        <item x="740"/>
        <item x="295"/>
        <item x="622"/>
        <item x="743"/>
        <item x="298"/>
        <item x="624"/>
        <item x="745"/>
        <item x="299"/>
        <item x="626"/>
        <item x="747"/>
        <item x="301"/>
        <item x="628"/>
        <item x="750"/>
        <item x="302"/>
        <item x="629"/>
        <item x="752"/>
        <item x="304"/>
        <item x="631"/>
        <item x="755"/>
        <item x="306"/>
        <item x="633"/>
        <item x="757"/>
        <item x="307"/>
        <item x="634"/>
        <item x="759"/>
        <item x="310"/>
        <item x="636"/>
        <item x="762"/>
        <item x="311"/>
        <item x="638"/>
        <item x="764"/>
        <item x="312"/>
        <item x="640"/>
        <item x="767"/>
        <item x="314"/>
        <item x="641"/>
        <item x="769"/>
        <item x="316"/>
        <item x="643"/>
        <item x="771"/>
        <item x="318"/>
        <item x="645"/>
        <item x="774"/>
        <item x="319"/>
        <item x="646"/>
        <item x="776"/>
        <item x="321"/>
        <item x="648"/>
        <item x="779"/>
        <item x="323"/>
        <item x="650"/>
        <item x="781"/>
        <item x="324"/>
        <item x="652"/>
        <item x="783"/>
        <item x="326"/>
        <item x="653"/>
        <item x="786"/>
        <item x="328"/>
        <item x="655"/>
        <item x="788"/>
        <item x="329"/>
        <item x="657"/>
        <item x="791"/>
        <item x="331"/>
        <item x="658"/>
        <item x="793"/>
        <item x="333"/>
        <item x="660"/>
        <item x="795"/>
        <item x="335"/>
        <item x="662"/>
        <item x="798"/>
        <item x="336"/>
        <item x="664"/>
        <item x="800"/>
        <item x="337"/>
        <item x="665"/>
        <item x="803"/>
        <item x="340"/>
        <item x="667"/>
        <item x="805"/>
        <item x="341"/>
        <item x="669"/>
        <item x="807"/>
        <item x="343"/>
        <item x="670"/>
        <item x="810"/>
        <item x="345"/>
        <item x="672"/>
        <item x="812"/>
        <item x="346"/>
        <item x="674"/>
        <item x="815"/>
        <item x="348"/>
        <item x="676"/>
        <item x="817"/>
        <item x="349"/>
        <item x="677"/>
        <item x="819"/>
        <item x="352"/>
        <item x="679"/>
        <item x="822"/>
        <item x="353"/>
        <item x="681"/>
        <item x="824"/>
        <item x="354"/>
        <item x="682"/>
        <item x="827"/>
        <item x="357"/>
        <item x="684"/>
        <item x="829"/>
        <item x="358"/>
        <item x="686"/>
        <item x="831"/>
        <item x="360"/>
        <item x="688"/>
        <item x="834"/>
        <item x="361"/>
        <item x="689"/>
        <item x="836"/>
        <item x="363"/>
        <item x="691"/>
        <item x="839"/>
        <item x="365"/>
        <item x="693"/>
        <item x="841"/>
        <item x="366"/>
        <item x="694"/>
        <item x="843"/>
        <item x="369"/>
        <item x="696"/>
        <item x="846"/>
        <item x="370"/>
        <item x="698"/>
        <item x="848"/>
        <item x="371"/>
        <item x="700"/>
        <item x="851"/>
        <item x="373"/>
        <item x="701"/>
        <item x="853"/>
        <item x="375"/>
        <item x="703"/>
        <item x="855"/>
        <item x="377"/>
        <item x="705"/>
        <item x="858"/>
        <item x="378"/>
        <item x="706"/>
        <item x="860"/>
        <item x="380"/>
        <item x="708"/>
        <item x="863"/>
        <item x="382"/>
        <item x="710"/>
        <item x="865"/>
        <item x="383"/>
        <item x="712"/>
        <item x="867"/>
        <item x="385"/>
        <item x="713"/>
        <item x="870"/>
        <item x="387"/>
        <item x="715"/>
        <item x="872"/>
        <item x="388"/>
        <item x="717"/>
        <item x="874"/>
        <item x="390"/>
        <item x="718"/>
        <item x="875"/>
        <item x="392"/>
        <item x="720"/>
        <item x="876"/>
        <item x="394"/>
        <item x="722"/>
        <item x="877"/>
        <item x="395"/>
        <item x="724"/>
        <item x="878"/>
        <item x="396"/>
        <item x="725"/>
        <item x="879"/>
        <item x="399"/>
        <item x="727"/>
        <item x="880"/>
        <item x="400"/>
        <item x="729"/>
        <item x="881"/>
        <item x="402"/>
        <item x="730"/>
        <item x="882"/>
        <item x="404"/>
        <item x="732"/>
        <item x="883"/>
        <item x="405"/>
        <item x="734"/>
        <item x="884"/>
        <item x="407"/>
        <item x="736"/>
        <item x="885"/>
        <item x="408"/>
        <item x="737"/>
        <item x="886"/>
        <item x="411"/>
        <item x="739"/>
        <item x="887"/>
        <item x="412"/>
        <item x="741"/>
        <item x="888"/>
        <item x="413"/>
        <item x="742"/>
        <item x="889"/>
        <item x="416"/>
        <item x="744"/>
        <item x="890"/>
        <item x="417"/>
        <item x="746"/>
        <item x="891"/>
        <item x="419"/>
        <item x="748"/>
        <item x="892"/>
        <item x="420"/>
        <item x="749"/>
        <item x="893"/>
        <item x="422"/>
        <item x="751"/>
        <item x="894"/>
        <item x="424"/>
        <item x="753"/>
        <item x="895"/>
        <item x="425"/>
        <item x="754"/>
        <item x="896"/>
        <item x="428"/>
        <item x="756"/>
        <item x="897"/>
        <item x="429"/>
        <item x="758"/>
        <item x="898"/>
        <item x="430"/>
        <item x="760"/>
        <item x="899"/>
        <item x="432"/>
        <item x="761"/>
        <item x="900"/>
        <item x="434"/>
        <item x="763"/>
        <item x="901"/>
        <item x="436"/>
        <item x="765"/>
        <item x="902"/>
        <item x="437"/>
        <item x="766"/>
        <item x="903"/>
        <item x="439"/>
        <item x="768"/>
        <item x="904"/>
        <item x="441"/>
        <item x="770"/>
        <item x="905"/>
        <item x="442"/>
        <item x="772"/>
        <item x="906"/>
        <item x="444"/>
        <item x="773"/>
        <item x="907"/>
        <item x="446"/>
        <item x="775"/>
        <item x="908"/>
        <item x="447"/>
        <item x="777"/>
        <item x="909"/>
        <item x="449"/>
        <item x="778"/>
        <item x="910"/>
        <item x="451"/>
        <item x="780"/>
        <item x="911"/>
        <item x="453"/>
        <item x="782"/>
        <item x="912"/>
        <item x="454"/>
        <item x="784"/>
        <item x="913"/>
        <item x="455"/>
        <item x="785"/>
        <item x="914"/>
        <item x="458"/>
        <item x="787"/>
        <item x="915"/>
        <item x="459"/>
        <item x="789"/>
        <item x="916"/>
        <item x="461"/>
        <item x="790"/>
        <item x="917"/>
        <item x="463"/>
        <item x="792"/>
        <item x="918"/>
        <item x="464"/>
        <item x="794"/>
        <item x="919"/>
        <item x="466"/>
        <item x="796"/>
        <item x="920"/>
        <item x="467"/>
        <item x="797"/>
        <item x="921"/>
        <item x="470"/>
        <item x="799"/>
        <item x="922"/>
        <item x="471"/>
        <item x="801"/>
        <item x="923"/>
        <item x="472"/>
        <item x="802"/>
        <item x="924"/>
        <item x="475"/>
        <item x="804"/>
        <item x="925"/>
        <item x="476"/>
        <item x="806"/>
        <item x="926"/>
        <item x="478"/>
        <item x="808"/>
        <item x="927"/>
        <item x="479"/>
        <item x="809"/>
        <item x="928"/>
        <item x="481"/>
        <item x="811"/>
        <item x="929"/>
        <item x="483"/>
        <item x="813"/>
        <item x="930"/>
        <item x="484"/>
        <item x="814"/>
        <item x="931"/>
        <item x="487"/>
        <item x="816"/>
        <item x="932"/>
        <item x="488"/>
        <item x="818"/>
        <item x="933"/>
        <item x="489"/>
        <item x="820"/>
        <item x="934"/>
        <item x="491"/>
        <item x="821"/>
        <item x="935"/>
        <item x="493"/>
        <item x="823"/>
        <item x="936"/>
        <item x="495"/>
        <item x="825"/>
        <item x="937"/>
        <item x="496"/>
        <item x="826"/>
        <item x="938"/>
        <item x="498"/>
        <item x="828"/>
        <item x="939"/>
        <item x="500"/>
        <item x="830"/>
        <item x="940"/>
        <item x="501"/>
        <item x="832"/>
        <item x="941"/>
        <item x="503"/>
        <item x="833"/>
        <item x="942"/>
        <item x="505"/>
        <item x="835"/>
        <item x="943"/>
        <item x="506"/>
        <item x="837"/>
        <item x="944"/>
        <item x="508"/>
        <item x="838"/>
        <item x="945"/>
        <item x="510"/>
        <item x="840"/>
        <item x="946"/>
        <item x="512"/>
        <item x="842"/>
        <item x="947"/>
        <item x="513"/>
        <item x="844"/>
        <item x="948"/>
        <item x="514"/>
        <item x="845"/>
        <item x="949"/>
        <item x="517"/>
        <item x="847"/>
        <item x="950"/>
        <item x="518"/>
        <item x="849"/>
        <item x="951"/>
        <item x="520"/>
        <item x="850"/>
        <item x="952"/>
        <item x="522"/>
        <item x="852"/>
        <item x="953"/>
        <item x="523"/>
        <item x="854"/>
        <item x="954"/>
        <item x="525"/>
        <item x="856"/>
        <item x="955"/>
        <item x="526"/>
        <item x="857"/>
        <item x="956"/>
        <item x="529"/>
        <item x="859"/>
        <item x="957"/>
        <item x="530"/>
        <item x="861"/>
        <item x="958"/>
        <item x="531"/>
        <item x="862"/>
        <item x="959"/>
        <item x="534"/>
        <item x="864"/>
        <item x="960"/>
        <item x="535"/>
        <item x="866"/>
        <item x="961"/>
        <item x="537"/>
        <item x="868"/>
        <item x="962"/>
        <item x="538"/>
        <item x="869"/>
        <item x="963"/>
        <item x="540"/>
        <item x="871"/>
        <item x="964"/>
        <item x="542"/>
        <item x="873"/>
        <item x="965"/>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Duration" axis="axisRow" compact="0" numFmtId="1" outline="0" showAll="0" defaultSubtotal="0">
      <items count="60">
        <item x="59"/>
        <item x="56"/>
        <item x="55"/>
        <item x="54"/>
        <item x="53"/>
        <item x="52"/>
        <item x="51"/>
        <item x="58"/>
        <item x="50"/>
        <item x="49"/>
        <item x="48"/>
        <item x="47"/>
        <item x="5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s>
      <extLst>
        <ext xmlns:x14="http://schemas.microsoft.com/office/spreadsheetml/2009/9/main" uri="{2946ED86-A175-432a-8AC1-64E0C546D7DE}">
          <x14:pivotField fillDownLabels="1"/>
        </ext>
      </extLst>
    </pivotField>
    <pivotField axis="axisPage" compact="0" outline="0" showAll="0" defaultSubtotal="0">
      <items count="2">
        <item x="0"/>
        <item x="1"/>
      </items>
      <extLst>
        <ext xmlns:x14="http://schemas.microsoft.com/office/spreadsheetml/2009/9/main" uri="{2946ED86-A175-432a-8AC1-64E0C546D7DE}">
          <x14:pivotField fillDownLabels="1"/>
        </ext>
      </extLst>
    </pivotField>
    <pivotField compact="0" numFmtId="14" outline="0"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extLst>
        <ext xmlns:x14="http://schemas.microsoft.com/office/spreadsheetml/2009/9/main" uri="{2946ED86-A175-432a-8AC1-64E0C546D7DE}">
          <x14:pivotField fillDownLabels="1"/>
        </ext>
      </extLst>
    </pivotField>
    <pivotField compact="0" outline="0" showAll="0" defaultSubtotal="0">
      <items count="966">
        <item x="2"/>
        <item x="1"/>
        <item x="4"/>
        <item x="6"/>
        <item x="9"/>
        <item x="7"/>
        <item x="15"/>
        <item x="8"/>
        <item x="18"/>
        <item x="11"/>
        <item x="13"/>
        <item x="27"/>
        <item x="24"/>
        <item x="19"/>
        <item x="36"/>
        <item x="14"/>
        <item x="25"/>
        <item x="33"/>
        <item x="45"/>
        <item x="23"/>
        <item x="17"/>
        <item x="54"/>
        <item x="42"/>
        <item x="26"/>
        <item x="63"/>
        <item x="28"/>
        <item x="66"/>
        <item x="31"/>
        <item x="32"/>
        <item x="46"/>
        <item x="34"/>
        <item x="49"/>
        <item x="60"/>
        <item x="38"/>
        <item x="90"/>
        <item x="29"/>
        <item x="93"/>
        <item x="69"/>
        <item x="99"/>
        <item x="102"/>
        <item x="72"/>
        <item x="47"/>
        <item x="78"/>
        <item x="111"/>
        <item x="70"/>
        <item x="0"/>
        <item x="81"/>
        <item x="3"/>
        <item x="53"/>
        <item x="5"/>
        <item x="12"/>
        <item x="52"/>
        <item x="76"/>
        <item x="10"/>
        <item x="21"/>
        <item x="129"/>
        <item x="16"/>
        <item x="55"/>
        <item x="30"/>
        <item x="59"/>
        <item x="22"/>
        <item x="39"/>
        <item x="58"/>
        <item x="138"/>
        <item x="20"/>
        <item x="48"/>
        <item x="62"/>
        <item x="51"/>
        <item x="44"/>
        <item x="57"/>
        <item x="147"/>
        <item x="37"/>
        <item x="40"/>
        <item x="105"/>
        <item x="91"/>
        <item x="43"/>
        <item x="75"/>
        <item x="94"/>
        <item x="35"/>
        <item x="108"/>
        <item x="84"/>
        <item x="97"/>
        <item x="87"/>
        <item x="41"/>
        <item x="50"/>
        <item x="165"/>
        <item x="96"/>
        <item x="61"/>
        <item x="74"/>
        <item x="64"/>
        <item x="117"/>
        <item x="67"/>
        <item x="174"/>
        <item x="114"/>
        <item x="120"/>
        <item x="73"/>
        <item x="177"/>
        <item x="123"/>
        <item x="56"/>
        <item x="183"/>
        <item x="126"/>
        <item x="132"/>
        <item x="82"/>
        <item x="186"/>
        <item x="141"/>
        <item x="79"/>
        <item x="88"/>
        <item x="115"/>
        <item x="150"/>
        <item x="68"/>
        <item x="118"/>
        <item x="135"/>
        <item x="159"/>
        <item x="71"/>
        <item x="121"/>
        <item x="168"/>
        <item x="85"/>
        <item x="171"/>
        <item x="89"/>
        <item x="77"/>
        <item x="109"/>
        <item x="210"/>
        <item x="144"/>
        <item x="112"/>
        <item x="83"/>
        <item x="213"/>
        <item x="195"/>
        <item x="65"/>
        <item x="198"/>
        <item x="95"/>
        <item x="204"/>
        <item x="207"/>
        <item x="222"/>
        <item x="153"/>
        <item x="92"/>
        <item x="216"/>
        <item x="136"/>
        <item x="133"/>
        <item x="156"/>
        <item x="98"/>
        <item x="231"/>
        <item x="139"/>
        <item x="234"/>
        <item x="142"/>
        <item x="162"/>
        <item x="104"/>
        <item x="240"/>
        <item x="243"/>
        <item x="107"/>
        <item x="100"/>
        <item x="148"/>
        <item x="252"/>
        <item x="154"/>
        <item x="249"/>
        <item x="157"/>
        <item x="103"/>
        <item x="160"/>
        <item x="110"/>
        <item x="270"/>
        <item x="119"/>
        <item x="106"/>
        <item x="258"/>
        <item x="279"/>
        <item x="282"/>
        <item x="261"/>
        <item x="288"/>
        <item x="180"/>
        <item x="291"/>
        <item x="267"/>
        <item x="178"/>
        <item x="181"/>
        <item x="80"/>
        <item x="163"/>
        <item x="184"/>
        <item x="134"/>
        <item x="166"/>
        <item x="315"/>
        <item x="189"/>
        <item x="318"/>
        <item x="169"/>
        <item x="140"/>
        <item x="327"/>
        <item x="192"/>
        <item x="285"/>
        <item x="199"/>
        <item x="336"/>
        <item x="125"/>
        <item x="205"/>
        <item x="86"/>
        <item x="345"/>
        <item x="294"/>
        <item x="211"/>
        <item x="354"/>
        <item x="201"/>
        <item x="297"/>
        <item x="155"/>
        <item x="363"/>
        <item x="131"/>
        <item x="366"/>
        <item x="124"/>
        <item x="372"/>
        <item x="306"/>
        <item x="226"/>
        <item x="229"/>
        <item x="127"/>
        <item x="187"/>
        <item x="232"/>
        <item x="390"/>
        <item x="190"/>
        <item x="170"/>
        <item x="130"/>
        <item x="399"/>
        <item x="193"/>
        <item x="402"/>
        <item x="176"/>
        <item x="219"/>
        <item x="324"/>
        <item x="411"/>
        <item x="250"/>
        <item x="330"/>
        <item x="253"/>
        <item x="225"/>
        <item x="256"/>
        <item x="333"/>
        <item x="429"/>
        <item x="435"/>
        <item x="228"/>
        <item x="146"/>
        <item x="438"/>
        <item x="191"/>
        <item x="342"/>
        <item x="447"/>
        <item x="101"/>
        <item x="271"/>
        <item x="208"/>
        <item x="456"/>
        <item x="277"/>
        <item x="237"/>
        <item x="351"/>
        <item x="465"/>
        <item x="203"/>
        <item x="214"/>
        <item x="474"/>
        <item x="145"/>
        <item x="206"/>
        <item x="360"/>
        <item x="483"/>
        <item x="486"/>
        <item x="246"/>
        <item x="158"/>
        <item x="212"/>
        <item x="298"/>
        <item x="369"/>
        <item x="301"/>
        <item x="151"/>
        <item x="218"/>
        <item x="161"/>
        <item x="510"/>
        <item x="513"/>
        <item x="255"/>
        <item x="378"/>
        <item x="519"/>
        <item x="522"/>
        <item x="381"/>
        <item x="227"/>
        <item x="113"/>
        <item x="531"/>
        <item x="167"/>
        <item x="322"/>
        <item x="233"/>
        <item x="264"/>
        <item x="235"/>
        <item x="328"/>
        <item x="549"/>
        <item x="238"/>
        <item x="239"/>
        <item x="116"/>
        <item x="558"/>
        <item x="173"/>
        <item x="242"/>
        <item x="567"/>
        <item x="273"/>
        <item x="405"/>
        <item x="343"/>
        <item x="346"/>
        <item x="408"/>
        <item x="349"/>
        <item x="276"/>
        <item x="585"/>
        <item x="414"/>
        <item x="254"/>
        <item x="594"/>
        <item x="122"/>
        <item x="417"/>
        <item x="597"/>
        <item x="603"/>
        <item x="182"/>
        <item x="606"/>
        <item x="172"/>
        <item x="367"/>
        <item x="426"/>
        <item x="370"/>
        <item x="373"/>
        <item x="175"/>
        <item x="259"/>
        <item x="269"/>
        <item x="630"/>
        <item x="188"/>
        <item x="633"/>
        <item x="128"/>
        <item x="275"/>
        <item x="265"/>
        <item x="642"/>
        <item x="388"/>
        <item x="300"/>
        <item x="444"/>
        <item x="651"/>
        <item x="394"/>
        <item x="194"/>
        <item x="660"/>
        <item x="303"/>
        <item x="400"/>
        <item x="453"/>
        <item x="669"/>
        <item x="290"/>
        <item x="309"/>
        <item x="197"/>
        <item x="678"/>
        <item x="681"/>
        <item x="462"/>
        <item x="687"/>
        <item x="312"/>
        <item x="415"/>
        <item x="280"/>
        <item x="418"/>
        <item x="421"/>
        <item x="137"/>
        <item x="283"/>
        <item x="705"/>
        <item x="305"/>
        <item x="286"/>
        <item x="714"/>
        <item x="321"/>
        <item x="717"/>
        <item x="480"/>
        <item x="311"/>
        <item x="726"/>
        <item x="196"/>
        <item x="209"/>
        <item x="439"/>
        <item x="442"/>
        <item x="489"/>
        <item x="445"/>
        <item x="143"/>
        <item x="744"/>
        <item x="492"/>
        <item x="750"/>
        <item x="753"/>
        <item x="202"/>
        <item x="498"/>
        <item x="326"/>
        <item x="762"/>
        <item x="501"/>
        <item x="460"/>
        <item x="339"/>
        <item x="771"/>
        <item x="304"/>
        <item x="466"/>
        <item x="780"/>
        <item x="149"/>
        <item x="307"/>
        <item x="338"/>
        <item x="789"/>
        <item x="310"/>
        <item x="341"/>
        <item x="348"/>
        <item x="798"/>
        <item x="224"/>
        <item x="801"/>
        <item x="347"/>
        <item x="152"/>
        <item x="525"/>
        <item x="487"/>
        <item x="490"/>
        <item x="528"/>
        <item x="353"/>
        <item x="357"/>
        <item x="825"/>
        <item x="230"/>
        <item x="828"/>
        <item x="834"/>
        <item x="217"/>
        <item x="537"/>
        <item x="837"/>
        <item x="362"/>
        <item x="325"/>
        <item x="846"/>
        <item x="220"/>
        <item x="511"/>
        <item x="546"/>
        <item x="368"/>
        <item x="517"/>
        <item x="223"/>
        <item x="331"/>
        <item x="864"/>
        <item x="374"/>
        <item x="555"/>
        <item x="873"/>
        <item x="375"/>
        <item x="377"/>
        <item x="337"/>
        <item x="882"/>
        <item x="532"/>
        <item x="164"/>
        <item x="564"/>
        <item x="535"/>
        <item x="538"/>
        <item x="245"/>
        <item x="900"/>
        <item x="384"/>
        <item x="389"/>
        <item x="573"/>
        <item x="909"/>
        <item x="912"/>
        <item x="387"/>
        <item x="576"/>
        <item x="918"/>
        <item x="921"/>
        <item x="582"/>
        <item x="556"/>
        <item x="393"/>
        <item x="559"/>
        <item x="352"/>
        <item x="562"/>
        <item x="404"/>
        <item x="396"/>
        <item x="355"/>
        <item x="945"/>
        <item x="948"/>
        <item x="358"/>
        <item x="410"/>
        <item x="241"/>
        <item x="957"/>
        <item x="600"/>
        <item x="577"/>
        <item x="416"/>
        <item x="244"/>
        <item x="260"/>
        <item x="586"/>
        <item x="592"/>
        <item x="609"/>
        <item x="428"/>
        <item x="247"/>
        <item x="431"/>
        <item x="612"/>
        <item x="607"/>
        <item x="613"/>
        <item x="179"/>
        <item x="266"/>
        <item x="443"/>
        <item x="446"/>
        <item x="621"/>
        <item x="628"/>
        <item x="420"/>
        <item x="634"/>
        <item x="376"/>
        <item x="458"/>
        <item x="461"/>
        <item x="423"/>
        <item x="379"/>
        <item x="649"/>
        <item x="655"/>
        <item x="382"/>
        <item x="473"/>
        <item x="185"/>
        <item x="476"/>
        <item x="639"/>
        <item x="670"/>
        <item x="676"/>
        <item x="432"/>
        <item x="645"/>
        <item x="488"/>
        <item x="491"/>
        <item x="648"/>
        <item x="691"/>
        <item x="262"/>
        <item x="697"/>
        <item x="281"/>
        <item x="503"/>
        <item x="506"/>
        <item x="441"/>
        <item x="657"/>
        <item x="712"/>
        <item x="718"/>
        <item x="397"/>
        <item x="518"/>
        <item x="268"/>
        <item x="521"/>
        <item x="666"/>
        <item x="733"/>
        <item x="739"/>
        <item x="450"/>
        <item x="403"/>
        <item x="533"/>
        <item x="536"/>
        <item x="675"/>
        <item x="754"/>
        <item x="274"/>
        <item x="760"/>
        <item x="293"/>
        <item x="548"/>
        <item x="551"/>
        <item x="459"/>
        <item x="684"/>
        <item x="775"/>
        <item x="781"/>
        <item x="296"/>
        <item x="563"/>
        <item x="200"/>
        <item x="566"/>
        <item x="693"/>
        <item x="796"/>
        <item x="802"/>
        <item x="468"/>
        <item x="696"/>
        <item x="578"/>
        <item x="581"/>
        <item x="302"/>
        <item x="817"/>
        <item x="471"/>
        <item x="823"/>
        <item x="424"/>
        <item x="593"/>
        <item x="596"/>
        <item x="477"/>
        <item x="427"/>
        <item x="838"/>
        <item x="844"/>
        <item x="308"/>
        <item x="608"/>
        <item x="289"/>
        <item x="611"/>
        <item x="720"/>
        <item x="859"/>
        <item x="865"/>
        <item x="292"/>
        <item x="723"/>
        <item x="623"/>
        <item x="626"/>
        <item x="729"/>
        <item x="880"/>
        <item x="295"/>
        <item x="886"/>
        <item x="732"/>
        <item x="638"/>
        <item x="641"/>
        <item x="495"/>
        <item x="317"/>
        <item x="901"/>
        <item x="907"/>
        <item x="741"/>
        <item x="653"/>
        <item x="215"/>
        <item x="656"/>
        <item x="448"/>
        <item x="922"/>
        <item x="928"/>
        <item x="504"/>
        <item x="323"/>
        <item x="668"/>
        <item x="671"/>
        <item x="454"/>
        <item x="943"/>
        <item x="507"/>
        <item x="949"/>
        <item x="759"/>
        <item x="683"/>
        <item x="686"/>
        <item x="221"/>
        <item x="329"/>
        <item x="964"/>
        <item x="698"/>
        <item x="768"/>
        <item x="707"/>
        <item x="516"/>
        <item x="716"/>
        <item x="332"/>
        <item x="725"/>
        <item x="734"/>
        <item x="313"/>
        <item x="777"/>
        <item x="743"/>
        <item x="752"/>
        <item x="469"/>
        <item x="761"/>
        <item x="316"/>
        <item x="770"/>
        <item x="472"/>
        <item x="779"/>
        <item x="788"/>
        <item x="319"/>
        <item x="475"/>
        <item x="797"/>
        <item x="806"/>
        <item x="795"/>
        <item x="815"/>
        <item x="534"/>
        <item x="824"/>
        <item x="344"/>
        <item x="833"/>
        <item x="842"/>
        <item x="540"/>
        <item x="804"/>
        <item x="851"/>
        <item x="860"/>
        <item x="807"/>
        <item x="869"/>
        <item x="543"/>
        <item x="878"/>
        <item x="813"/>
        <item x="887"/>
        <item x="896"/>
        <item x="236"/>
        <item x="816"/>
        <item x="905"/>
        <item x="914"/>
        <item x="493"/>
        <item x="923"/>
        <item x="552"/>
        <item x="932"/>
        <item x="496"/>
        <item x="941"/>
        <item x="950"/>
        <item x="334"/>
        <item x="499"/>
        <item x="959"/>
        <item x="359"/>
        <item x="561"/>
        <item x="840"/>
        <item x="340"/>
        <item x="843"/>
        <item x="365"/>
        <item x="570"/>
        <item x="852"/>
        <item x="248"/>
        <item x="514"/>
        <item x="861"/>
        <item x="579"/>
        <item x="520"/>
        <item x="251"/>
        <item x="870"/>
        <item x="526"/>
        <item x="588"/>
        <item x="879"/>
        <item x="591"/>
        <item x="380"/>
        <item x="888"/>
        <item x="257"/>
        <item x="891"/>
        <item x="361"/>
        <item x="897"/>
        <item x="541"/>
        <item x="364"/>
        <item x="544"/>
        <item x="263"/>
        <item x="547"/>
        <item x="915"/>
        <item x="615"/>
        <item x="395"/>
        <item x="618"/>
        <item x="924"/>
        <item x="927"/>
        <item x="624"/>
        <item x="401"/>
        <item x="627"/>
        <item x="936"/>
        <item x="565"/>
        <item x="272"/>
        <item x="568"/>
        <item x="636"/>
        <item x="571"/>
        <item x="954"/>
        <item x="385"/>
        <item x="960"/>
        <item x="278"/>
        <item x="963"/>
        <item x="583"/>
        <item x="391"/>
        <item x="589"/>
        <item x="654"/>
        <item x="425"/>
        <item x="598"/>
        <item x="284"/>
        <item x="604"/>
        <item x="663"/>
        <item x="610"/>
        <item x="440"/>
        <item x="287"/>
        <item x="619"/>
        <item x="672"/>
        <item x="625"/>
        <item x="631"/>
        <item x="406"/>
        <item x="455"/>
        <item x="409"/>
        <item x="640"/>
        <item x="646"/>
        <item x="412"/>
        <item x="652"/>
        <item x="690"/>
        <item x="470"/>
        <item x="661"/>
        <item x="299"/>
        <item x="667"/>
        <item x="699"/>
        <item x="673"/>
        <item x="485"/>
        <item x="702"/>
        <item x="682"/>
        <item x="708"/>
        <item x="688"/>
        <item x="694"/>
        <item x="711"/>
        <item x="500"/>
        <item x="430"/>
        <item x="703"/>
        <item x="709"/>
        <item x="433"/>
        <item x="715"/>
        <item x="436"/>
        <item x="515"/>
        <item x="724"/>
        <item x="314"/>
        <item x="730"/>
        <item x="735"/>
        <item x="736"/>
        <item x="530"/>
        <item x="738"/>
        <item x="745"/>
        <item x="320"/>
        <item x="751"/>
        <item x="757"/>
        <item x="747"/>
        <item x="545"/>
        <item x="451"/>
        <item x="766"/>
        <item x="772"/>
        <item x="756"/>
        <item x="778"/>
        <item x="457"/>
        <item x="560"/>
        <item x="787"/>
        <item x="765"/>
        <item x="793"/>
        <item x="463"/>
        <item x="799"/>
        <item x="575"/>
        <item x="774"/>
        <item x="808"/>
        <item x="335"/>
        <item x="814"/>
        <item x="820"/>
        <item x="783"/>
        <item x="590"/>
        <item x="786"/>
        <item x="829"/>
        <item x="835"/>
        <item x="792"/>
        <item x="841"/>
        <item x="478"/>
        <item x="605"/>
        <item x="850"/>
        <item x="481"/>
        <item x="856"/>
        <item x="484"/>
        <item x="862"/>
        <item x="620"/>
        <item x="810"/>
        <item x="871"/>
        <item x="350"/>
        <item x="877"/>
        <item x="883"/>
        <item x="819"/>
        <item x="635"/>
        <item x="822"/>
        <item x="892"/>
        <item x="898"/>
        <item x="356"/>
        <item x="904"/>
        <item x="831"/>
        <item x="650"/>
        <item x="913"/>
        <item x="502"/>
        <item x="919"/>
        <item x="505"/>
        <item x="925"/>
        <item x="665"/>
        <item x="508"/>
        <item x="934"/>
        <item x="849"/>
        <item x="940"/>
        <item x="946"/>
        <item x="855"/>
        <item x="680"/>
        <item x="858"/>
        <item x="955"/>
        <item x="961"/>
        <item x="371"/>
        <item x="692"/>
        <item x="867"/>
        <item x="701"/>
        <item x="710"/>
        <item x="523"/>
        <item x="719"/>
        <item x="876"/>
        <item x="728"/>
        <item x="737"/>
        <item x="529"/>
        <item x="746"/>
        <item x="885"/>
        <item x="755"/>
        <item x="764"/>
        <item x="383"/>
        <item x="773"/>
        <item x="894"/>
        <item x="782"/>
        <item x="791"/>
        <item x="386"/>
        <item x="800"/>
        <item x="903"/>
        <item x="809"/>
        <item x="818"/>
        <item x="906"/>
        <item x="827"/>
        <item x="392"/>
        <item x="836"/>
        <item x="845"/>
        <item x="550"/>
        <item x="854"/>
        <item x="553"/>
        <item x="863"/>
        <item x="872"/>
        <item x="398"/>
        <item x="881"/>
        <item x="930"/>
        <item x="890"/>
        <item x="899"/>
        <item x="933"/>
        <item x="908"/>
        <item x="939"/>
        <item x="917"/>
        <item x="926"/>
        <item x="942"/>
        <item x="935"/>
        <item x="407"/>
        <item x="944"/>
        <item x="953"/>
        <item x="951"/>
        <item x="962"/>
        <item x="574"/>
        <item x="413"/>
        <item x="580"/>
        <item x="419"/>
        <item x="422"/>
        <item x="595"/>
        <item x="601"/>
        <item x="434"/>
        <item x="437"/>
        <item x="616"/>
        <item x="622"/>
        <item x="449"/>
        <item x="452"/>
        <item x="637"/>
        <item x="643"/>
        <item x="464"/>
        <item x="467"/>
        <item x="658"/>
        <item x="664"/>
        <item x="479"/>
        <item x="482"/>
        <item x="679"/>
        <item x="685"/>
        <item x="494"/>
        <item x="497"/>
        <item x="700"/>
        <item x="706"/>
        <item x="509"/>
        <item x="512"/>
        <item x="721"/>
        <item x="727"/>
        <item x="524"/>
        <item x="527"/>
        <item x="742"/>
        <item x="748"/>
        <item x="539"/>
        <item x="542"/>
        <item x="763"/>
        <item x="769"/>
        <item x="554"/>
        <item x="557"/>
        <item x="784"/>
        <item x="790"/>
        <item x="569"/>
        <item x="572"/>
        <item x="805"/>
        <item x="811"/>
        <item x="584"/>
        <item x="587"/>
        <item x="826"/>
        <item x="832"/>
        <item x="599"/>
        <item x="602"/>
        <item x="847"/>
        <item x="853"/>
        <item x="614"/>
        <item x="617"/>
        <item x="868"/>
        <item x="874"/>
        <item x="629"/>
        <item x="632"/>
        <item x="889"/>
        <item x="895"/>
        <item x="644"/>
        <item x="647"/>
        <item x="910"/>
        <item x="916"/>
        <item x="659"/>
        <item x="662"/>
        <item x="931"/>
        <item x="937"/>
        <item x="674"/>
        <item x="677"/>
        <item x="952"/>
        <item x="958"/>
        <item x="689"/>
        <item x="695"/>
        <item x="704"/>
        <item x="713"/>
        <item x="722"/>
        <item x="731"/>
        <item x="740"/>
        <item x="749"/>
        <item x="758"/>
        <item x="767"/>
        <item x="776"/>
        <item x="785"/>
        <item x="794"/>
        <item x="803"/>
        <item x="812"/>
        <item x="821"/>
        <item x="830"/>
        <item x="839"/>
        <item x="848"/>
        <item x="857"/>
        <item x="866"/>
        <item x="875"/>
        <item x="884"/>
        <item x="893"/>
        <item x="902"/>
        <item x="911"/>
        <item x="920"/>
        <item x="929"/>
        <item x="938"/>
        <item x="947"/>
        <item x="956"/>
        <item x="965"/>
      </items>
      <extLst>
        <ext xmlns:x14="http://schemas.microsoft.com/office/spreadsheetml/2009/9/main" uri="{2946ED86-A175-432a-8AC1-64E0C546D7DE}">
          <x14:pivotField fillDownLabels="1"/>
        </ext>
      </extLst>
    </pivotField>
    <pivotField compact="0" outline="0" showAll="0" defaultSubtotal="0">
      <items count="3">
        <item x="2"/>
        <item x="1"/>
        <item x="0"/>
      </items>
      <extLst>
        <ext xmlns:x14="http://schemas.microsoft.com/office/spreadsheetml/2009/9/main" uri="{2946ED86-A175-432a-8AC1-64E0C546D7DE}">
          <x14:pivotField fillDownLabels="1"/>
        </ext>
      </extLst>
    </pivotField>
    <pivotField compact="0" outline="0" showAll="0" defaultSubtotal="0">
      <items count="4">
        <item x="1"/>
        <item x="0"/>
        <item x="2"/>
        <item x="3"/>
      </items>
      <extLst>
        <ext xmlns:x14="http://schemas.microsoft.com/office/spreadsheetml/2009/9/main" uri="{2946ED86-A175-432a-8AC1-64E0C546D7DE}">
          <x14:pivotField fillDownLabels="1"/>
        </ext>
      </extLst>
    </pivotField>
    <pivotField compact="0" outline="0" showAll="0" defaultSubtotal="0">
      <items count="3">
        <item x="2"/>
        <item x="0"/>
        <item x="1"/>
      </items>
      <extLst>
        <ext xmlns:x14="http://schemas.microsoft.com/office/spreadsheetml/2009/9/main" uri="{2946ED86-A175-432a-8AC1-64E0C546D7DE}">
          <x14:pivotField fillDownLabels="1"/>
        </ext>
      </extLst>
    </pivotField>
    <pivotField compact="0" outline="0" showAll="0"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23">
        <item x="19"/>
        <item x="18"/>
        <item x="14"/>
        <item x="21"/>
        <item x="13"/>
        <item x="11"/>
        <item x="10"/>
        <item x="16"/>
        <item x="5"/>
        <item x="12"/>
        <item x="15"/>
        <item x="0"/>
        <item x="17"/>
        <item x="20"/>
        <item x="2"/>
        <item x="4"/>
        <item x="6"/>
        <item x="22"/>
        <item x="1"/>
        <item x="7"/>
        <item x="8"/>
        <item x="9"/>
        <item x="3"/>
      </items>
      <extLst>
        <ext xmlns:x14="http://schemas.microsoft.com/office/spreadsheetml/2009/9/main" uri="{2946ED86-A175-432a-8AC1-64E0C546D7DE}">
          <x14:pivotField fillDownLabels="1"/>
        </ext>
      </extLst>
    </pivotField>
    <pivotField compact="0"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s>
  <rowFields count="3">
    <field x="12"/>
    <field x="22"/>
    <field x="14"/>
  </rowFields>
  <rowItems count="20">
    <i>
      <x v="2"/>
      <x v="14"/>
      <x v="59"/>
    </i>
    <i>
      <x v="3"/>
      <x v="22"/>
      <x v="59"/>
    </i>
    <i>
      <x v="4"/>
      <x v="8"/>
      <x v="59"/>
    </i>
    <i>
      <x v="5"/>
      <x v="20"/>
      <x v="59"/>
    </i>
    <i>
      <x v="62"/>
      <x v="8"/>
      <x v="55"/>
    </i>
    <i>
      <x v="63"/>
      <x v="4"/>
      <x v="55"/>
    </i>
    <i>
      <x v="71"/>
      <x v="11"/>
      <x v="55"/>
    </i>
    <i>
      <x v="183"/>
      <x v="9"/>
      <x v="51"/>
    </i>
    <i>
      <x v="209"/>
      <x v="1"/>
      <x v="50"/>
    </i>
    <i>
      <x v="658"/>
      <x v="20"/>
      <x v="21"/>
    </i>
    <i>
      <x v="659"/>
      <x v="13"/>
      <x v="21"/>
    </i>
    <i>
      <x v="660"/>
      <x v="22"/>
      <x v="21"/>
    </i>
    <i>
      <x v="661"/>
      <x v="6"/>
      <x v="21"/>
    </i>
    <i>
      <x v="663"/>
      <x v="8"/>
      <x v="21"/>
    </i>
    <i>
      <x v="691"/>
      <x v="15"/>
      <x v="20"/>
    </i>
    <i>
      <x v="712"/>
      <x v="7"/>
      <x v="19"/>
    </i>
    <i>
      <x v="715"/>
      <x v="12"/>
      <x v="19"/>
    </i>
    <i>
      <x v="716"/>
      <x v="20"/>
      <x v="19"/>
    </i>
    <i>
      <x v="721"/>
      <x v="3"/>
      <x v="19"/>
    </i>
    <i>
      <x v="722"/>
      <x v="6"/>
      <x v="19"/>
    </i>
  </rowItems>
  <colItems count="1">
    <i/>
  </colItems>
  <pageFields count="1">
    <pageField fld="15" item="1" hier="-1"/>
  </pageFields>
  <formats count="47">
    <format dxfId="811">
      <pivotArea outline="0" collapsedLevelsAreSubtotals="1" fieldPosition="0"/>
    </format>
    <format dxfId="810">
      <pivotArea outline="0" collapsedLevelsAreSubtotals="1" fieldPosition="0"/>
    </format>
    <format dxfId="809">
      <pivotArea field="12" type="button" dataOnly="0" labelOnly="1" outline="0" axis="axisRow" fieldPosition="0"/>
    </format>
    <format dxfId="808">
      <pivotArea field="14" type="button" dataOnly="0" labelOnly="1" outline="0" axis="axisRow" fieldPosition="2"/>
    </format>
    <format dxfId="807">
      <pivotArea field="22" type="button" dataOnly="0" labelOnly="1" outline="0" axis="axisRow" fieldPosition="1"/>
    </format>
    <format dxfId="806">
      <pivotArea dataOnly="0" labelOnly="1" outline="0" fieldPosition="0">
        <references count="1">
          <reference field="12" count="20">
            <x v="2"/>
            <x v="3"/>
            <x v="4"/>
            <x v="5"/>
            <x v="62"/>
            <x v="63"/>
            <x v="71"/>
            <x v="183"/>
            <x v="209"/>
            <x v="658"/>
            <x v="659"/>
            <x v="660"/>
            <x v="661"/>
            <x v="663"/>
            <x v="691"/>
            <x v="712"/>
            <x v="715"/>
            <x v="716"/>
            <x v="721"/>
            <x v="722"/>
          </reference>
        </references>
      </pivotArea>
    </format>
    <format dxfId="805">
      <pivotArea dataOnly="0" labelOnly="1" outline="0" fieldPosition="0">
        <references count="2">
          <reference field="12" count="1" selected="0">
            <x v="2"/>
          </reference>
          <reference field="22" count="1">
            <x v="14"/>
          </reference>
        </references>
      </pivotArea>
    </format>
    <format dxfId="804">
      <pivotArea dataOnly="0" labelOnly="1" outline="0" fieldPosition="0">
        <references count="2">
          <reference field="12" count="1" selected="0">
            <x v="3"/>
          </reference>
          <reference field="22" count="1">
            <x v="22"/>
          </reference>
        </references>
      </pivotArea>
    </format>
    <format dxfId="803">
      <pivotArea dataOnly="0" labelOnly="1" outline="0" fieldPosition="0">
        <references count="2">
          <reference field="12" count="1" selected="0">
            <x v="4"/>
          </reference>
          <reference field="22" count="1">
            <x v="8"/>
          </reference>
        </references>
      </pivotArea>
    </format>
    <format dxfId="802">
      <pivotArea dataOnly="0" labelOnly="1" outline="0" fieldPosition="0">
        <references count="2">
          <reference field="12" count="1" selected="0">
            <x v="5"/>
          </reference>
          <reference field="22" count="1">
            <x v="20"/>
          </reference>
        </references>
      </pivotArea>
    </format>
    <format dxfId="801">
      <pivotArea dataOnly="0" labelOnly="1" outline="0" fieldPosition="0">
        <references count="2">
          <reference field="12" count="1" selected="0">
            <x v="62"/>
          </reference>
          <reference field="22" count="1">
            <x v="8"/>
          </reference>
        </references>
      </pivotArea>
    </format>
    <format dxfId="800">
      <pivotArea dataOnly="0" labelOnly="1" outline="0" fieldPosition="0">
        <references count="2">
          <reference field="12" count="1" selected="0">
            <x v="63"/>
          </reference>
          <reference field="22" count="1">
            <x v="4"/>
          </reference>
        </references>
      </pivotArea>
    </format>
    <format dxfId="799">
      <pivotArea dataOnly="0" labelOnly="1" outline="0" fieldPosition="0">
        <references count="2">
          <reference field="12" count="1" selected="0">
            <x v="71"/>
          </reference>
          <reference field="22" count="1">
            <x v="11"/>
          </reference>
        </references>
      </pivotArea>
    </format>
    <format dxfId="798">
      <pivotArea dataOnly="0" labelOnly="1" outline="0" fieldPosition="0">
        <references count="2">
          <reference field="12" count="1" selected="0">
            <x v="183"/>
          </reference>
          <reference field="22" count="1">
            <x v="9"/>
          </reference>
        </references>
      </pivotArea>
    </format>
    <format dxfId="797">
      <pivotArea dataOnly="0" labelOnly="1" outline="0" fieldPosition="0">
        <references count="2">
          <reference field="12" count="1" selected="0">
            <x v="209"/>
          </reference>
          <reference field="22" count="1">
            <x v="1"/>
          </reference>
        </references>
      </pivotArea>
    </format>
    <format dxfId="796">
      <pivotArea dataOnly="0" labelOnly="1" outline="0" fieldPosition="0">
        <references count="2">
          <reference field="12" count="1" selected="0">
            <x v="658"/>
          </reference>
          <reference field="22" count="1">
            <x v="20"/>
          </reference>
        </references>
      </pivotArea>
    </format>
    <format dxfId="795">
      <pivotArea dataOnly="0" labelOnly="1" outline="0" fieldPosition="0">
        <references count="2">
          <reference field="12" count="1" selected="0">
            <x v="659"/>
          </reference>
          <reference field="22" count="1">
            <x v="13"/>
          </reference>
        </references>
      </pivotArea>
    </format>
    <format dxfId="794">
      <pivotArea dataOnly="0" labelOnly="1" outline="0" fieldPosition="0">
        <references count="2">
          <reference field="12" count="1" selected="0">
            <x v="660"/>
          </reference>
          <reference field="22" count="1">
            <x v="22"/>
          </reference>
        </references>
      </pivotArea>
    </format>
    <format dxfId="793">
      <pivotArea dataOnly="0" labelOnly="1" outline="0" fieldPosition="0">
        <references count="2">
          <reference field="12" count="1" selected="0">
            <x v="661"/>
          </reference>
          <reference field="22" count="1">
            <x v="6"/>
          </reference>
        </references>
      </pivotArea>
    </format>
    <format dxfId="792">
      <pivotArea dataOnly="0" labelOnly="1" outline="0" fieldPosition="0">
        <references count="2">
          <reference field="12" count="1" selected="0">
            <x v="663"/>
          </reference>
          <reference field="22" count="1">
            <x v="8"/>
          </reference>
        </references>
      </pivotArea>
    </format>
    <format dxfId="791">
      <pivotArea dataOnly="0" labelOnly="1" outline="0" fieldPosition="0">
        <references count="2">
          <reference field="12" count="1" selected="0">
            <x v="691"/>
          </reference>
          <reference field="22" count="1">
            <x v="15"/>
          </reference>
        </references>
      </pivotArea>
    </format>
    <format dxfId="790">
      <pivotArea dataOnly="0" labelOnly="1" outline="0" fieldPosition="0">
        <references count="2">
          <reference field="12" count="1" selected="0">
            <x v="712"/>
          </reference>
          <reference field="22" count="1">
            <x v="7"/>
          </reference>
        </references>
      </pivotArea>
    </format>
    <format dxfId="789">
      <pivotArea dataOnly="0" labelOnly="1" outline="0" fieldPosition="0">
        <references count="2">
          <reference field="12" count="1" selected="0">
            <x v="715"/>
          </reference>
          <reference field="22" count="1">
            <x v="12"/>
          </reference>
        </references>
      </pivotArea>
    </format>
    <format dxfId="788">
      <pivotArea dataOnly="0" labelOnly="1" outline="0" fieldPosition="0">
        <references count="2">
          <reference field="12" count="1" selected="0">
            <x v="716"/>
          </reference>
          <reference field="22" count="1">
            <x v="20"/>
          </reference>
        </references>
      </pivotArea>
    </format>
    <format dxfId="787">
      <pivotArea dataOnly="0" labelOnly="1" outline="0" fieldPosition="0">
        <references count="2">
          <reference field="12" count="1" selected="0">
            <x v="721"/>
          </reference>
          <reference field="22" count="1">
            <x v="3"/>
          </reference>
        </references>
      </pivotArea>
    </format>
    <format dxfId="786">
      <pivotArea dataOnly="0" labelOnly="1" outline="0" fieldPosition="0">
        <references count="2">
          <reference field="12" count="1" selected="0">
            <x v="722"/>
          </reference>
          <reference field="22" count="1">
            <x v="6"/>
          </reference>
        </references>
      </pivotArea>
    </format>
    <format dxfId="785">
      <pivotArea dataOnly="0" labelOnly="1" outline="0" fieldPosition="0">
        <references count="1">
          <reference field="12" count="20">
            <x v="2"/>
            <x v="3"/>
            <x v="4"/>
            <x v="5"/>
            <x v="62"/>
            <x v="63"/>
            <x v="71"/>
            <x v="183"/>
            <x v="209"/>
            <x v="658"/>
            <x v="659"/>
            <x v="660"/>
            <x v="661"/>
            <x v="663"/>
            <x v="691"/>
            <x v="712"/>
            <x v="715"/>
            <x v="716"/>
            <x v="721"/>
            <x v="722"/>
          </reference>
        </references>
      </pivotArea>
    </format>
    <format dxfId="784">
      <pivotArea dataOnly="0" labelOnly="1" outline="0" fieldPosition="0">
        <references count="2">
          <reference field="12" count="1" selected="0">
            <x v="2"/>
          </reference>
          <reference field="22" count="1">
            <x v="14"/>
          </reference>
        </references>
      </pivotArea>
    </format>
    <format dxfId="783">
      <pivotArea dataOnly="0" labelOnly="1" outline="0" fieldPosition="0">
        <references count="2">
          <reference field="12" count="1" selected="0">
            <x v="3"/>
          </reference>
          <reference field="22" count="1">
            <x v="22"/>
          </reference>
        </references>
      </pivotArea>
    </format>
    <format dxfId="782">
      <pivotArea dataOnly="0" labelOnly="1" outline="0" fieldPosition="0">
        <references count="2">
          <reference field="12" count="1" selected="0">
            <x v="4"/>
          </reference>
          <reference field="22" count="1">
            <x v="8"/>
          </reference>
        </references>
      </pivotArea>
    </format>
    <format dxfId="781">
      <pivotArea dataOnly="0" labelOnly="1" outline="0" fieldPosition="0">
        <references count="2">
          <reference field="12" count="1" selected="0">
            <x v="5"/>
          </reference>
          <reference field="22" count="1">
            <x v="20"/>
          </reference>
        </references>
      </pivotArea>
    </format>
    <format dxfId="780">
      <pivotArea dataOnly="0" labelOnly="1" outline="0" fieldPosition="0">
        <references count="2">
          <reference field="12" count="1" selected="0">
            <x v="62"/>
          </reference>
          <reference field="22" count="1">
            <x v="8"/>
          </reference>
        </references>
      </pivotArea>
    </format>
    <format dxfId="779">
      <pivotArea dataOnly="0" labelOnly="1" outline="0" fieldPosition="0">
        <references count="2">
          <reference field="12" count="1" selected="0">
            <x v="63"/>
          </reference>
          <reference field="22" count="1">
            <x v="4"/>
          </reference>
        </references>
      </pivotArea>
    </format>
    <format dxfId="778">
      <pivotArea dataOnly="0" labelOnly="1" outline="0" fieldPosition="0">
        <references count="2">
          <reference field="12" count="1" selected="0">
            <x v="71"/>
          </reference>
          <reference field="22" count="1">
            <x v="11"/>
          </reference>
        </references>
      </pivotArea>
    </format>
    <format dxfId="777">
      <pivotArea dataOnly="0" labelOnly="1" outline="0" fieldPosition="0">
        <references count="2">
          <reference field="12" count="1" selected="0">
            <x v="183"/>
          </reference>
          <reference field="22" count="1">
            <x v="9"/>
          </reference>
        </references>
      </pivotArea>
    </format>
    <format dxfId="776">
      <pivotArea dataOnly="0" labelOnly="1" outline="0" fieldPosition="0">
        <references count="2">
          <reference field="12" count="1" selected="0">
            <x v="209"/>
          </reference>
          <reference field="22" count="1">
            <x v="1"/>
          </reference>
        </references>
      </pivotArea>
    </format>
    <format dxfId="775">
      <pivotArea dataOnly="0" labelOnly="1" outline="0" fieldPosition="0">
        <references count="2">
          <reference field="12" count="1" selected="0">
            <x v="658"/>
          </reference>
          <reference field="22" count="1">
            <x v="20"/>
          </reference>
        </references>
      </pivotArea>
    </format>
    <format dxfId="774">
      <pivotArea dataOnly="0" labelOnly="1" outline="0" fieldPosition="0">
        <references count="2">
          <reference field="12" count="1" selected="0">
            <x v="659"/>
          </reference>
          <reference field="22" count="1">
            <x v="13"/>
          </reference>
        </references>
      </pivotArea>
    </format>
    <format dxfId="773">
      <pivotArea dataOnly="0" labelOnly="1" outline="0" fieldPosition="0">
        <references count="2">
          <reference field="12" count="1" selected="0">
            <x v="660"/>
          </reference>
          <reference field="22" count="1">
            <x v="22"/>
          </reference>
        </references>
      </pivotArea>
    </format>
    <format dxfId="772">
      <pivotArea dataOnly="0" labelOnly="1" outline="0" fieldPosition="0">
        <references count="2">
          <reference field="12" count="1" selected="0">
            <x v="661"/>
          </reference>
          <reference field="22" count="1">
            <x v="6"/>
          </reference>
        </references>
      </pivotArea>
    </format>
    <format dxfId="771">
      <pivotArea dataOnly="0" labelOnly="1" outline="0" fieldPosition="0">
        <references count="2">
          <reference field="12" count="1" selected="0">
            <x v="663"/>
          </reference>
          <reference field="22" count="1">
            <x v="8"/>
          </reference>
        </references>
      </pivotArea>
    </format>
    <format dxfId="770">
      <pivotArea dataOnly="0" labelOnly="1" outline="0" fieldPosition="0">
        <references count="2">
          <reference field="12" count="1" selected="0">
            <x v="691"/>
          </reference>
          <reference field="22" count="1">
            <x v="15"/>
          </reference>
        </references>
      </pivotArea>
    </format>
    <format dxfId="769">
      <pivotArea dataOnly="0" labelOnly="1" outline="0" fieldPosition="0">
        <references count="2">
          <reference field="12" count="1" selected="0">
            <x v="712"/>
          </reference>
          <reference field="22" count="1">
            <x v="7"/>
          </reference>
        </references>
      </pivotArea>
    </format>
    <format dxfId="768">
      <pivotArea dataOnly="0" labelOnly="1" outline="0" fieldPosition="0">
        <references count="2">
          <reference field="12" count="1" selected="0">
            <x v="715"/>
          </reference>
          <reference field="22" count="1">
            <x v="12"/>
          </reference>
        </references>
      </pivotArea>
    </format>
    <format dxfId="767">
      <pivotArea dataOnly="0" labelOnly="1" outline="0" fieldPosition="0">
        <references count="2">
          <reference field="12" count="1" selected="0">
            <x v="716"/>
          </reference>
          <reference field="22" count="1">
            <x v="20"/>
          </reference>
        </references>
      </pivotArea>
    </format>
    <format dxfId="766">
      <pivotArea dataOnly="0" labelOnly="1" outline="0" fieldPosition="0">
        <references count="2">
          <reference field="12" count="1" selected="0">
            <x v="721"/>
          </reference>
          <reference field="22" count="1">
            <x v="3"/>
          </reference>
        </references>
      </pivotArea>
    </format>
    <format dxfId="765">
      <pivotArea dataOnly="0" labelOnly="1" outline="0" fieldPosition="0">
        <references count="2">
          <reference field="12" count="1" selected="0">
            <x v="722"/>
          </reference>
          <reference field="22" count="1">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4.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15" rowHeaderCaption="Arrival Date">
  <location ref="J89:L154" firstHeaderRow="0" firstDataRow="1" firstDataCol="1"/>
  <pivotFields count="25">
    <pivotField showAll="0" defaultSubtotal="0">
      <items count="5">
        <item x="0"/>
        <item x="1"/>
        <item x="2"/>
        <item x="3"/>
        <item x="4"/>
      </items>
    </pivotField>
    <pivotField showAll="0" defaultSubtotal="0">
      <items count="8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s>
    </pivotField>
    <pivotField showAll="0" defaultSubtotal="0">
      <items count="966">
        <item x="0"/>
        <item x="1"/>
        <item x="2"/>
        <item x="3"/>
        <item x="5"/>
        <item x="8"/>
        <item x="4"/>
        <item x="10"/>
        <item x="13"/>
        <item x="6"/>
        <item x="14"/>
        <item x="20"/>
        <item x="7"/>
        <item x="18"/>
        <item x="25"/>
        <item x="9"/>
        <item x="22"/>
        <item x="32"/>
        <item x="11"/>
        <item x="27"/>
        <item x="37"/>
        <item x="12"/>
        <item x="30"/>
        <item x="43"/>
        <item x="15"/>
        <item x="35"/>
        <item x="49"/>
        <item x="16"/>
        <item x="39"/>
        <item x="55"/>
        <item x="17"/>
        <item x="44"/>
        <item x="61"/>
        <item x="19"/>
        <item x="47"/>
        <item x="67"/>
        <item x="21"/>
        <item x="52"/>
        <item x="72"/>
        <item x="23"/>
        <item x="56"/>
        <item x="79"/>
        <item x="24"/>
        <item x="60"/>
        <item x="84"/>
        <item x="26"/>
        <item x="64"/>
        <item x="91"/>
        <item x="28"/>
        <item x="69"/>
        <item x="96"/>
        <item x="29"/>
        <item x="73"/>
        <item x="102"/>
        <item x="31"/>
        <item x="77"/>
        <item x="108"/>
        <item x="33"/>
        <item x="81"/>
        <item x="114"/>
        <item x="34"/>
        <item x="86"/>
        <item x="120"/>
        <item x="36"/>
        <item x="89"/>
        <item x="126"/>
        <item x="38"/>
        <item x="94"/>
        <item x="131"/>
        <item x="40"/>
        <item x="98"/>
        <item x="138"/>
        <item x="41"/>
        <item x="103"/>
        <item x="143"/>
        <item x="42"/>
        <item x="106"/>
        <item x="150"/>
        <item x="45"/>
        <item x="111"/>
        <item x="155"/>
        <item x="46"/>
        <item x="115"/>
        <item x="161"/>
        <item x="48"/>
        <item x="119"/>
        <item x="167"/>
        <item x="50"/>
        <item x="123"/>
        <item x="173"/>
        <item x="51"/>
        <item x="128"/>
        <item x="179"/>
        <item x="53"/>
        <item x="132"/>
        <item x="185"/>
        <item x="54"/>
        <item x="136"/>
        <item x="190"/>
        <item x="57"/>
        <item x="140"/>
        <item x="197"/>
        <item x="58"/>
        <item x="145"/>
        <item x="202"/>
        <item x="59"/>
        <item x="148"/>
        <item x="209"/>
        <item x="62"/>
        <item x="153"/>
        <item x="214"/>
        <item x="63"/>
        <item x="157"/>
        <item x="220"/>
        <item x="65"/>
        <item x="162"/>
        <item x="226"/>
        <item x="66"/>
        <item x="165"/>
        <item x="232"/>
        <item x="68"/>
        <item x="170"/>
        <item x="238"/>
        <item x="70"/>
        <item x="174"/>
        <item x="244"/>
        <item x="71"/>
        <item x="178"/>
        <item x="249"/>
        <item x="74"/>
        <item x="182"/>
        <item x="256"/>
        <item x="75"/>
        <item x="187"/>
        <item x="261"/>
        <item x="76"/>
        <item x="191"/>
        <item x="268"/>
        <item x="78"/>
        <item x="195"/>
        <item x="273"/>
        <item x="80"/>
        <item x="199"/>
        <item x="279"/>
        <item x="82"/>
        <item x="204"/>
        <item x="285"/>
        <item x="83"/>
        <item x="207"/>
        <item x="291"/>
        <item x="85"/>
        <item x="212"/>
        <item x="297"/>
        <item x="87"/>
        <item x="216"/>
        <item x="303"/>
        <item x="88"/>
        <item x="221"/>
        <item x="308"/>
        <item x="90"/>
        <item x="224"/>
        <item x="315"/>
        <item x="92"/>
        <item x="229"/>
        <item x="320"/>
        <item x="93"/>
        <item x="233"/>
        <item x="327"/>
        <item x="95"/>
        <item x="237"/>
        <item x="332"/>
        <item x="97"/>
        <item x="241"/>
        <item x="338"/>
        <item x="99"/>
        <item x="246"/>
        <item x="344"/>
        <item x="100"/>
        <item x="250"/>
        <item x="350"/>
        <item x="101"/>
        <item x="254"/>
        <item x="356"/>
        <item x="104"/>
        <item x="258"/>
        <item x="362"/>
        <item x="105"/>
        <item x="263"/>
        <item x="367"/>
        <item x="107"/>
        <item x="266"/>
        <item x="374"/>
        <item x="109"/>
        <item x="271"/>
        <item x="379"/>
        <item x="110"/>
        <item x="275"/>
        <item x="386"/>
        <item x="112"/>
        <item x="280"/>
        <item x="391"/>
        <item x="113"/>
        <item x="283"/>
        <item x="397"/>
        <item x="116"/>
        <item x="288"/>
        <item x="403"/>
        <item x="117"/>
        <item x="292"/>
        <item x="409"/>
        <item x="118"/>
        <item x="296"/>
        <item x="415"/>
        <item x="121"/>
        <item x="300"/>
        <item x="421"/>
        <item x="122"/>
        <item x="305"/>
        <item x="426"/>
        <item x="124"/>
        <item x="309"/>
        <item x="433"/>
        <item x="125"/>
        <item x="313"/>
        <item x="438"/>
        <item x="127"/>
        <item x="317"/>
        <item x="445"/>
        <item x="129"/>
        <item x="322"/>
        <item x="450"/>
        <item x="130"/>
        <item x="325"/>
        <item x="456"/>
        <item x="133"/>
        <item x="330"/>
        <item x="462"/>
        <item x="134"/>
        <item x="334"/>
        <item x="468"/>
        <item x="135"/>
        <item x="339"/>
        <item x="474"/>
        <item x="137"/>
        <item x="342"/>
        <item x="480"/>
        <item x="139"/>
        <item x="347"/>
        <item x="485"/>
        <item x="141"/>
        <item x="351"/>
        <item x="492"/>
        <item x="142"/>
        <item x="355"/>
        <item x="497"/>
        <item x="144"/>
        <item x="359"/>
        <item x="504"/>
        <item x="146"/>
        <item x="364"/>
        <item x="509"/>
        <item x="147"/>
        <item x="368"/>
        <item x="515"/>
        <item x="149"/>
        <item x="372"/>
        <item x="521"/>
        <item x="151"/>
        <item x="376"/>
        <item x="527"/>
        <item x="152"/>
        <item x="381"/>
        <item x="533"/>
        <item x="154"/>
        <item x="384"/>
        <item x="539"/>
        <item x="156"/>
        <item x="389"/>
        <item x="543"/>
        <item x="158"/>
        <item x="393"/>
        <item x="546"/>
        <item x="159"/>
        <item x="398"/>
        <item x="548"/>
        <item x="160"/>
        <item x="401"/>
        <item x="551"/>
        <item x="163"/>
        <item x="406"/>
        <item x="553"/>
        <item x="164"/>
        <item x="410"/>
        <item x="555"/>
        <item x="166"/>
        <item x="414"/>
        <item x="558"/>
        <item x="168"/>
        <item x="418"/>
        <item x="560"/>
        <item x="169"/>
        <item x="423"/>
        <item x="563"/>
        <item x="171"/>
        <item x="427"/>
        <item x="565"/>
        <item x="172"/>
        <item x="431"/>
        <item x="567"/>
        <item x="175"/>
        <item x="435"/>
        <item x="570"/>
        <item x="176"/>
        <item x="440"/>
        <item x="572"/>
        <item x="177"/>
        <item x="443"/>
        <item x="575"/>
        <item x="180"/>
        <item x="448"/>
        <item x="577"/>
        <item x="181"/>
        <item x="452"/>
        <item x="579"/>
        <item x="183"/>
        <item x="457"/>
        <item x="582"/>
        <item x="184"/>
        <item x="460"/>
        <item x="584"/>
        <item x="186"/>
        <item x="465"/>
        <item x="587"/>
        <item x="188"/>
        <item x="469"/>
        <item x="589"/>
        <item x="189"/>
        <item x="473"/>
        <item x="591"/>
        <item x="192"/>
        <item x="477"/>
        <item x="594"/>
        <item x="193"/>
        <item x="482"/>
        <item x="596"/>
        <item x="194"/>
        <item x="486"/>
        <item x="599"/>
        <item x="196"/>
        <item x="490"/>
        <item x="601"/>
        <item x="198"/>
        <item x="494"/>
        <item x="603"/>
        <item x="200"/>
        <item x="499"/>
        <item x="606"/>
        <item x="201"/>
        <item x="502"/>
        <item x="608"/>
        <item x="203"/>
        <item x="507"/>
        <item x="611"/>
        <item x="205"/>
        <item x="511"/>
        <item x="613"/>
        <item x="206"/>
        <item x="516"/>
        <item x="615"/>
        <item x="208"/>
        <item x="519"/>
        <item x="618"/>
        <item x="210"/>
        <item x="524"/>
        <item x="620"/>
        <item x="211"/>
        <item x="528"/>
        <item x="623"/>
        <item x="213"/>
        <item x="532"/>
        <item x="625"/>
        <item x="215"/>
        <item x="536"/>
        <item x="627"/>
        <item x="217"/>
        <item x="541"/>
        <item x="630"/>
        <item x="218"/>
        <item x="544"/>
        <item x="632"/>
        <item x="219"/>
        <item x="545"/>
        <item x="635"/>
        <item x="222"/>
        <item x="547"/>
        <item x="637"/>
        <item x="223"/>
        <item x="549"/>
        <item x="639"/>
        <item x="225"/>
        <item x="550"/>
        <item x="642"/>
        <item x="227"/>
        <item x="552"/>
        <item x="644"/>
        <item x="228"/>
        <item x="554"/>
        <item x="647"/>
        <item x="230"/>
        <item x="556"/>
        <item x="649"/>
        <item x="231"/>
        <item x="557"/>
        <item x="651"/>
        <item x="234"/>
        <item x="559"/>
        <item x="654"/>
        <item x="235"/>
        <item x="561"/>
        <item x="656"/>
        <item x="236"/>
        <item x="562"/>
        <item x="659"/>
        <item x="239"/>
        <item x="564"/>
        <item x="661"/>
        <item x="240"/>
        <item x="566"/>
        <item x="663"/>
        <item x="242"/>
        <item x="568"/>
        <item x="666"/>
        <item x="243"/>
        <item x="569"/>
        <item x="668"/>
        <item x="245"/>
        <item x="571"/>
        <item x="671"/>
        <item x="247"/>
        <item x="573"/>
        <item x="673"/>
        <item x="248"/>
        <item x="574"/>
        <item x="675"/>
        <item x="251"/>
        <item x="576"/>
        <item x="678"/>
        <item x="252"/>
        <item x="578"/>
        <item x="680"/>
        <item x="253"/>
        <item x="580"/>
        <item x="683"/>
        <item x="255"/>
        <item x="581"/>
        <item x="685"/>
        <item x="257"/>
        <item x="583"/>
        <item x="687"/>
        <item x="259"/>
        <item x="585"/>
        <item x="690"/>
        <item x="260"/>
        <item x="586"/>
        <item x="692"/>
        <item x="262"/>
        <item x="588"/>
        <item x="695"/>
        <item x="264"/>
        <item x="590"/>
        <item x="697"/>
        <item x="265"/>
        <item x="592"/>
        <item x="699"/>
        <item x="267"/>
        <item x="593"/>
        <item x="702"/>
        <item x="269"/>
        <item x="595"/>
        <item x="704"/>
        <item x="270"/>
        <item x="597"/>
        <item x="707"/>
        <item x="272"/>
        <item x="598"/>
        <item x="709"/>
        <item x="274"/>
        <item x="600"/>
        <item x="711"/>
        <item x="276"/>
        <item x="602"/>
        <item x="714"/>
        <item x="277"/>
        <item x="604"/>
        <item x="716"/>
        <item x="278"/>
        <item x="605"/>
        <item x="719"/>
        <item x="281"/>
        <item x="607"/>
        <item x="721"/>
        <item x="282"/>
        <item x="609"/>
        <item x="723"/>
        <item x="284"/>
        <item x="610"/>
        <item x="726"/>
        <item x="286"/>
        <item x="612"/>
        <item x="728"/>
        <item x="287"/>
        <item x="614"/>
        <item x="731"/>
        <item x="289"/>
        <item x="616"/>
        <item x="733"/>
        <item x="290"/>
        <item x="617"/>
        <item x="735"/>
        <item x="293"/>
        <item x="619"/>
        <item x="738"/>
        <item x="294"/>
        <item x="621"/>
        <item x="740"/>
        <item x="295"/>
        <item x="622"/>
        <item x="743"/>
        <item x="298"/>
        <item x="624"/>
        <item x="745"/>
        <item x="299"/>
        <item x="626"/>
        <item x="747"/>
        <item x="301"/>
        <item x="628"/>
        <item x="750"/>
        <item x="302"/>
        <item x="629"/>
        <item x="752"/>
        <item x="304"/>
        <item x="631"/>
        <item x="755"/>
        <item x="306"/>
        <item x="633"/>
        <item x="757"/>
        <item x="307"/>
        <item x="634"/>
        <item x="759"/>
        <item x="310"/>
        <item x="636"/>
        <item x="762"/>
        <item x="311"/>
        <item x="638"/>
        <item x="764"/>
        <item x="312"/>
        <item x="640"/>
        <item x="767"/>
        <item x="314"/>
        <item x="641"/>
        <item x="769"/>
        <item x="316"/>
        <item x="643"/>
        <item x="771"/>
        <item x="318"/>
        <item x="645"/>
        <item x="774"/>
        <item x="319"/>
        <item x="646"/>
        <item x="776"/>
        <item x="321"/>
        <item x="648"/>
        <item x="779"/>
        <item x="323"/>
        <item x="650"/>
        <item x="781"/>
        <item x="324"/>
        <item x="652"/>
        <item x="783"/>
        <item x="326"/>
        <item x="653"/>
        <item x="786"/>
        <item x="328"/>
        <item x="655"/>
        <item x="788"/>
        <item x="329"/>
        <item x="657"/>
        <item x="791"/>
        <item x="331"/>
        <item x="658"/>
        <item x="793"/>
        <item x="333"/>
        <item x="660"/>
        <item x="795"/>
        <item x="335"/>
        <item x="662"/>
        <item x="798"/>
        <item x="336"/>
        <item x="664"/>
        <item x="800"/>
        <item x="337"/>
        <item x="665"/>
        <item x="803"/>
        <item x="340"/>
        <item x="667"/>
        <item x="805"/>
        <item x="341"/>
        <item x="669"/>
        <item x="807"/>
        <item x="343"/>
        <item x="670"/>
        <item x="810"/>
        <item x="345"/>
        <item x="672"/>
        <item x="812"/>
        <item x="346"/>
        <item x="674"/>
        <item x="815"/>
        <item x="348"/>
        <item x="676"/>
        <item x="817"/>
        <item x="349"/>
        <item x="677"/>
        <item x="819"/>
        <item x="352"/>
        <item x="679"/>
        <item x="822"/>
        <item x="353"/>
        <item x="681"/>
        <item x="824"/>
        <item x="354"/>
        <item x="682"/>
        <item x="827"/>
        <item x="357"/>
        <item x="684"/>
        <item x="829"/>
        <item x="358"/>
        <item x="686"/>
        <item x="831"/>
        <item x="360"/>
        <item x="688"/>
        <item x="834"/>
        <item x="361"/>
        <item x="689"/>
        <item x="836"/>
        <item x="363"/>
        <item x="691"/>
        <item x="839"/>
        <item x="365"/>
        <item x="693"/>
        <item x="841"/>
        <item x="366"/>
        <item x="694"/>
        <item x="843"/>
        <item x="369"/>
        <item x="696"/>
        <item x="846"/>
        <item x="370"/>
        <item x="698"/>
        <item x="848"/>
        <item x="371"/>
        <item x="700"/>
        <item x="851"/>
        <item x="373"/>
        <item x="701"/>
        <item x="853"/>
        <item x="375"/>
        <item x="703"/>
        <item x="855"/>
        <item x="377"/>
        <item x="705"/>
        <item x="858"/>
        <item x="378"/>
        <item x="706"/>
        <item x="860"/>
        <item x="380"/>
        <item x="708"/>
        <item x="863"/>
        <item x="382"/>
        <item x="710"/>
        <item x="865"/>
        <item x="383"/>
        <item x="712"/>
        <item x="867"/>
        <item x="385"/>
        <item x="713"/>
        <item x="870"/>
        <item x="387"/>
        <item x="715"/>
        <item x="872"/>
        <item x="388"/>
        <item x="717"/>
        <item x="874"/>
        <item x="390"/>
        <item x="718"/>
        <item x="875"/>
        <item x="392"/>
        <item x="720"/>
        <item x="876"/>
        <item x="394"/>
        <item x="722"/>
        <item x="877"/>
        <item x="395"/>
        <item x="724"/>
        <item x="878"/>
        <item x="396"/>
        <item x="725"/>
        <item x="879"/>
        <item x="399"/>
        <item x="727"/>
        <item x="880"/>
        <item x="400"/>
        <item x="729"/>
        <item x="881"/>
        <item x="402"/>
        <item x="730"/>
        <item x="882"/>
        <item x="404"/>
        <item x="732"/>
        <item x="883"/>
        <item x="405"/>
        <item x="734"/>
        <item x="884"/>
        <item x="407"/>
        <item x="736"/>
        <item x="885"/>
        <item x="408"/>
        <item x="737"/>
        <item x="886"/>
        <item x="411"/>
        <item x="739"/>
        <item x="887"/>
        <item x="412"/>
        <item x="741"/>
        <item x="888"/>
        <item x="413"/>
        <item x="742"/>
        <item x="889"/>
        <item x="416"/>
        <item x="744"/>
        <item x="890"/>
        <item x="417"/>
        <item x="746"/>
        <item x="891"/>
        <item x="419"/>
        <item x="748"/>
        <item x="892"/>
        <item x="420"/>
        <item x="749"/>
        <item x="893"/>
        <item x="422"/>
        <item x="751"/>
        <item x="894"/>
        <item x="424"/>
        <item x="753"/>
        <item x="895"/>
        <item x="425"/>
        <item x="754"/>
        <item x="896"/>
        <item x="428"/>
        <item x="756"/>
        <item x="897"/>
        <item x="429"/>
        <item x="758"/>
        <item x="898"/>
        <item x="430"/>
        <item x="760"/>
        <item x="899"/>
        <item x="432"/>
        <item x="761"/>
        <item x="900"/>
        <item x="434"/>
        <item x="763"/>
        <item x="901"/>
        <item x="436"/>
        <item x="765"/>
        <item x="902"/>
        <item x="437"/>
        <item x="766"/>
        <item x="903"/>
        <item x="439"/>
        <item x="768"/>
        <item x="904"/>
        <item x="441"/>
        <item x="770"/>
        <item x="905"/>
        <item x="442"/>
        <item x="772"/>
        <item x="906"/>
        <item x="444"/>
        <item x="773"/>
        <item x="907"/>
        <item x="446"/>
        <item x="775"/>
        <item x="908"/>
        <item x="447"/>
        <item x="777"/>
        <item x="909"/>
        <item x="449"/>
        <item x="778"/>
        <item x="910"/>
        <item x="451"/>
        <item x="780"/>
        <item x="911"/>
        <item x="453"/>
        <item x="782"/>
        <item x="912"/>
        <item x="454"/>
        <item x="784"/>
        <item x="913"/>
        <item x="455"/>
        <item x="785"/>
        <item x="914"/>
        <item x="458"/>
        <item x="787"/>
        <item x="915"/>
        <item x="459"/>
        <item x="789"/>
        <item x="916"/>
        <item x="461"/>
        <item x="790"/>
        <item x="917"/>
        <item x="463"/>
        <item x="792"/>
        <item x="918"/>
        <item x="464"/>
        <item x="794"/>
        <item x="919"/>
        <item x="466"/>
        <item x="796"/>
        <item x="920"/>
        <item x="467"/>
        <item x="797"/>
        <item x="921"/>
        <item x="470"/>
        <item x="799"/>
        <item x="922"/>
        <item x="471"/>
        <item x="801"/>
        <item x="923"/>
        <item x="472"/>
        <item x="802"/>
        <item x="924"/>
        <item x="475"/>
        <item x="804"/>
        <item x="925"/>
        <item x="476"/>
        <item x="806"/>
        <item x="926"/>
        <item x="478"/>
        <item x="808"/>
        <item x="927"/>
        <item x="479"/>
        <item x="809"/>
        <item x="928"/>
        <item x="481"/>
        <item x="811"/>
        <item x="929"/>
        <item x="483"/>
        <item x="813"/>
        <item x="930"/>
        <item x="484"/>
        <item x="814"/>
        <item x="931"/>
        <item x="487"/>
        <item x="816"/>
        <item x="932"/>
        <item x="488"/>
        <item x="818"/>
        <item x="933"/>
        <item x="489"/>
        <item x="820"/>
        <item x="934"/>
        <item x="491"/>
        <item x="821"/>
        <item x="935"/>
        <item x="493"/>
        <item x="823"/>
        <item x="936"/>
        <item x="495"/>
        <item x="825"/>
        <item x="937"/>
        <item x="496"/>
        <item x="826"/>
        <item x="938"/>
        <item x="498"/>
        <item x="828"/>
        <item x="939"/>
        <item x="500"/>
        <item x="830"/>
        <item x="940"/>
        <item x="501"/>
        <item x="832"/>
        <item x="941"/>
        <item x="503"/>
        <item x="833"/>
        <item x="942"/>
        <item x="505"/>
        <item x="835"/>
        <item x="943"/>
        <item x="506"/>
        <item x="837"/>
        <item x="944"/>
        <item x="508"/>
        <item x="838"/>
        <item x="945"/>
        <item x="510"/>
        <item x="840"/>
        <item x="946"/>
        <item x="512"/>
        <item x="842"/>
        <item x="947"/>
        <item x="513"/>
        <item x="844"/>
        <item x="948"/>
        <item x="514"/>
        <item x="845"/>
        <item x="949"/>
        <item x="517"/>
        <item x="847"/>
        <item x="950"/>
        <item x="518"/>
        <item x="849"/>
        <item x="951"/>
        <item x="520"/>
        <item x="850"/>
        <item x="952"/>
        <item x="522"/>
        <item x="852"/>
        <item x="953"/>
        <item x="523"/>
        <item x="854"/>
        <item x="954"/>
        <item x="525"/>
        <item x="856"/>
        <item x="955"/>
        <item x="526"/>
        <item x="857"/>
        <item x="956"/>
        <item x="529"/>
        <item x="859"/>
        <item x="957"/>
        <item x="530"/>
        <item x="861"/>
        <item x="958"/>
        <item x="531"/>
        <item x="862"/>
        <item x="959"/>
        <item x="534"/>
        <item x="864"/>
        <item x="960"/>
        <item x="535"/>
        <item x="866"/>
        <item x="961"/>
        <item x="537"/>
        <item x="868"/>
        <item x="962"/>
        <item x="538"/>
        <item x="869"/>
        <item x="963"/>
        <item x="540"/>
        <item x="871"/>
        <item x="964"/>
        <item x="542"/>
        <item x="873"/>
        <item x="965"/>
      </items>
    </pivotField>
    <pivotField showAll="0" defaultSubtotal="0">
      <items count="3">
        <item x="0"/>
        <item x="1"/>
        <item x="2"/>
      </items>
    </pivotField>
    <pivotField showAll="0" defaultSubtotal="0">
      <items count="2">
        <item x="0"/>
        <item x="1"/>
      </items>
    </pivotField>
    <pivotField showAll="0" defaultSubtotal="0">
      <items count="60">
        <item x="32"/>
        <item x="54"/>
        <item x="33"/>
        <item x="55"/>
        <item x="13"/>
        <item x="34"/>
        <item x="14"/>
        <item x="35"/>
        <item x="15"/>
        <item x="36"/>
        <item x="56"/>
        <item x="16"/>
        <item x="59"/>
        <item x="17"/>
        <item x="37"/>
        <item x="38"/>
        <item x="39"/>
        <item x="18"/>
        <item x="40"/>
        <item x="19"/>
        <item x="41"/>
        <item x="20"/>
        <item x="0"/>
        <item x="21"/>
        <item x="1"/>
        <item x="42"/>
        <item x="2"/>
        <item x="43"/>
        <item x="3"/>
        <item x="22"/>
        <item x="44"/>
        <item x="23"/>
        <item x="45"/>
        <item x="24"/>
        <item x="46"/>
        <item x="4"/>
        <item x="25"/>
        <item x="5"/>
        <item x="26"/>
        <item x="6"/>
        <item x="57"/>
        <item x="7"/>
        <item x="47"/>
        <item x="8"/>
        <item x="27"/>
        <item x="48"/>
        <item x="28"/>
        <item x="49"/>
        <item x="29"/>
        <item x="50"/>
        <item x="9"/>
        <item x="30"/>
        <item x="58"/>
        <item x="10"/>
        <item x="31"/>
        <item x="11"/>
        <item x="51"/>
        <item x="52"/>
        <item x="12"/>
        <item x="53"/>
      </items>
    </pivotField>
    <pivotField numFmtId="20" showAll="0" defaultSubtotal="0">
      <items count="1">
        <item x="0"/>
      </items>
    </pivotField>
    <pivotField showAll="0" defaultSubtotal="0">
      <items count="4">
        <item x="2"/>
        <item x="0"/>
        <item x="3"/>
        <item x="1"/>
      </items>
    </pivotField>
    <pivotField showAll="0" defaultSubtotal="0">
      <items count="9">
        <item x="0"/>
        <item x="1"/>
        <item x="4"/>
        <item x="2"/>
        <item x="5"/>
        <item x="6"/>
        <item x="7"/>
        <item x="8"/>
        <item x="3"/>
      </items>
    </pivotField>
    <pivotField showAll="0" defaultSubtotal="0">
      <items count="2">
        <item x="0"/>
        <item x="1"/>
      </items>
    </pivotField>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items count="1">
        <item x="0"/>
      </items>
    </pivotField>
    <pivotField showAll="0" defaultSubtotal="0">
      <items count="966">
        <item x="0"/>
        <item x="1"/>
        <item x="2"/>
        <item x="3"/>
        <item x="5"/>
        <item x="8"/>
        <item x="4"/>
        <item x="10"/>
        <item x="13"/>
        <item x="6"/>
        <item x="14"/>
        <item x="20"/>
        <item x="7"/>
        <item x="18"/>
        <item x="25"/>
        <item x="9"/>
        <item x="22"/>
        <item x="32"/>
        <item x="11"/>
        <item x="27"/>
        <item x="37"/>
        <item x="12"/>
        <item x="30"/>
        <item x="43"/>
        <item x="15"/>
        <item x="35"/>
        <item x="49"/>
        <item x="16"/>
        <item x="39"/>
        <item x="55"/>
        <item x="17"/>
        <item x="44"/>
        <item x="61"/>
        <item x="19"/>
        <item x="47"/>
        <item x="67"/>
        <item x="21"/>
        <item x="52"/>
        <item x="72"/>
        <item x="23"/>
        <item x="56"/>
        <item x="79"/>
        <item x="24"/>
        <item x="60"/>
        <item x="84"/>
        <item x="26"/>
        <item x="64"/>
        <item x="91"/>
        <item x="28"/>
        <item x="69"/>
        <item x="96"/>
        <item x="29"/>
        <item x="73"/>
        <item x="102"/>
        <item x="31"/>
        <item x="77"/>
        <item x="108"/>
        <item x="33"/>
        <item x="81"/>
        <item x="114"/>
        <item x="34"/>
        <item x="86"/>
        <item x="120"/>
        <item x="36"/>
        <item x="89"/>
        <item x="126"/>
        <item x="38"/>
        <item x="94"/>
        <item x="131"/>
        <item x="40"/>
        <item x="98"/>
        <item x="138"/>
        <item x="41"/>
        <item x="103"/>
        <item x="143"/>
        <item x="42"/>
        <item x="106"/>
        <item x="150"/>
        <item x="45"/>
        <item x="111"/>
        <item x="155"/>
        <item x="46"/>
        <item x="115"/>
        <item x="161"/>
        <item x="48"/>
        <item x="119"/>
        <item x="167"/>
        <item x="50"/>
        <item x="123"/>
        <item x="173"/>
        <item x="51"/>
        <item x="128"/>
        <item x="179"/>
        <item x="53"/>
        <item x="132"/>
        <item x="185"/>
        <item x="54"/>
        <item x="136"/>
        <item x="190"/>
        <item x="57"/>
        <item x="140"/>
        <item x="197"/>
        <item x="58"/>
        <item x="145"/>
        <item x="202"/>
        <item x="59"/>
        <item x="148"/>
        <item x="209"/>
        <item x="62"/>
        <item x="153"/>
        <item x="214"/>
        <item x="63"/>
        <item x="157"/>
        <item x="220"/>
        <item x="65"/>
        <item x="162"/>
        <item x="226"/>
        <item x="66"/>
        <item x="165"/>
        <item x="232"/>
        <item x="68"/>
        <item x="170"/>
        <item x="238"/>
        <item x="70"/>
        <item x="174"/>
        <item x="244"/>
        <item x="71"/>
        <item x="178"/>
        <item x="249"/>
        <item x="74"/>
        <item x="182"/>
        <item x="256"/>
        <item x="75"/>
        <item x="187"/>
        <item x="261"/>
        <item x="76"/>
        <item x="191"/>
        <item x="268"/>
        <item x="78"/>
        <item x="195"/>
        <item x="273"/>
        <item x="80"/>
        <item x="199"/>
        <item x="279"/>
        <item x="82"/>
        <item x="204"/>
        <item x="285"/>
        <item x="83"/>
        <item x="207"/>
        <item x="291"/>
        <item x="85"/>
        <item x="212"/>
        <item x="297"/>
        <item x="87"/>
        <item x="216"/>
        <item x="303"/>
        <item x="88"/>
        <item x="221"/>
        <item x="308"/>
        <item x="90"/>
        <item x="224"/>
        <item x="315"/>
        <item x="92"/>
        <item x="229"/>
        <item x="320"/>
        <item x="93"/>
        <item x="233"/>
        <item x="327"/>
        <item x="95"/>
        <item x="237"/>
        <item x="332"/>
        <item x="97"/>
        <item x="241"/>
        <item x="338"/>
        <item x="99"/>
        <item x="246"/>
        <item x="344"/>
        <item x="100"/>
        <item x="250"/>
        <item x="350"/>
        <item x="101"/>
        <item x="254"/>
        <item x="356"/>
        <item x="104"/>
        <item x="258"/>
        <item x="362"/>
        <item x="105"/>
        <item x="263"/>
        <item x="367"/>
        <item x="107"/>
        <item x="266"/>
        <item x="374"/>
        <item x="109"/>
        <item x="271"/>
        <item x="379"/>
        <item x="110"/>
        <item x="275"/>
        <item x="386"/>
        <item x="112"/>
        <item x="280"/>
        <item x="391"/>
        <item x="113"/>
        <item x="283"/>
        <item x="397"/>
        <item x="116"/>
        <item x="288"/>
        <item x="403"/>
        <item x="117"/>
        <item x="292"/>
        <item x="409"/>
        <item x="118"/>
        <item x="296"/>
        <item x="415"/>
        <item x="121"/>
        <item x="300"/>
        <item x="421"/>
        <item x="122"/>
        <item x="305"/>
        <item x="426"/>
        <item x="124"/>
        <item x="309"/>
        <item x="433"/>
        <item x="125"/>
        <item x="313"/>
        <item x="438"/>
        <item x="127"/>
        <item x="317"/>
        <item x="445"/>
        <item x="129"/>
        <item x="322"/>
        <item x="450"/>
        <item x="130"/>
        <item x="325"/>
        <item x="456"/>
        <item x="133"/>
        <item x="330"/>
        <item x="462"/>
        <item x="134"/>
        <item x="334"/>
        <item x="468"/>
        <item x="135"/>
        <item x="339"/>
        <item x="474"/>
        <item x="137"/>
        <item x="342"/>
        <item x="480"/>
        <item x="139"/>
        <item x="347"/>
        <item x="485"/>
        <item x="141"/>
        <item x="351"/>
        <item x="492"/>
        <item x="142"/>
        <item x="355"/>
        <item x="497"/>
        <item x="144"/>
        <item x="359"/>
        <item x="504"/>
        <item x="146"/>
        <item x="364"/>
        <item x="509"/>
        <item x="147"/>
        <item x="368"/>
        <item x="515"/>
        <item x="149"/>
        <item x="372"/>
        <item x="521"/>
        <item x="151"/>
        <item x="376"/>
        <item x="527"/>
        <item x="152"/>
        <item x="381"/>
        <item x="533"/>
        <item x="154"/>
        <item x="384"/>
        <item x="539"/>
        <item x="156"/>
        <item x="389"/>
        <item x="543"/>
        <item x="158"/>
        <item x="393"/>
        <item x="546"/>
        <item x="159"/>
        <item x="398"/>
        <item x="548"/>
        <item x="160"/>
        <item x="401"/>
        <item x="551"/>
        <item x="163"/>
        <item x="406"/>
        <item x="553"/>
        <item x="164"/>
        <item x="410"/>
        <item x="555"/>
        <item x="166"/>
        <item x="414"/>
        <item x="558"/>
        <item x="168"/>
        <item x="418"/>
        <item x="560"/>
        <item x="169"/>
        <item x="423"/>
        <item x="563"/>
        <item x="171"/>
        <item x="427"/>
        <item x="565"/>
        <item x="172"/>
        <item x="431"/>
        <item x="567"/>
        <item x="175"/>
        <item x="435"/>
        <item x="570"/>
        <item x="176"/>
        <item x="440"/>
        <item x="572"/>
        <item x="177"/>
        <item x="443"/>
        <item x="575"/>
        <item x="180"/>
        <item x="448"/>
        <item x="577"/>
        <item x="181"/>
        <item x="452"/>
        <item x="579"/>
        <item x="183"/>
        <item x="457"/>
        <item x="582"/>
        <item x="184"/>
        <item x="460"/>
        <item x="584"/>
        <item x="186"/>
        <item x="465"/>
        <item x="587"/>
        <item x="188"/>
        <item x="469"/>
        <item x="589"/>
        <item x="189"/>
        <item x="473"/>
        <item x="591"/>
        <item x="192"/>
        <item x="477"/>
        <item x="594"/>
        <item x="193"/>
        <item x="482"/>
        <item x="596"/>
        <item x="194"/>
        <item x="486"/>
        <item x="599"/>
        <item x="196"/>
        <item x="490"/>
        <item x="601"/>
        <item x="198"/>
        <item x="494"/>
        <item x="603"/>
        <item x="200"/>
        <item x="499"/>
        <item x="606"/>
        <item x="201"/>
        <item x="502"/>
        <item x="608"/>
        <item x="203"/>
        <item x="507"/>
        <item x="611"/>
        <item x="205"/>
        <item x="511"/>
        <item x="613"/>
        <item x="206"/>
        <item x="516"/>
        <item x="615"/>
        <item x="208"/>
        <item x="519"/>
        <item x="618"/>
        <item x="210"/>
        <item x="524"/>
        <item x="620"/>
        <item x="211"/>
        <item x="528"/>
        <item x="623"/>
        <item x="213"/>
        <item x="532"/>
        <item x="625"/>
        <item x="215"/>
        <item x="536"/>
        <item x="627"/>
        <item x="217"/>
        <item x="541"/>
        <item x="630"/>
        <item x="218"/>
        <item x="544"/>
        <item x="632"/>
        <item x="219"/>
        <item x="545"/>
        <item x="635"/>
        <item x="222"/>
        <item x="547"/>
        <item x="637"/>
        <item x="223"/>
        <item x="549"/>
        <item x="639"/>
        <item x="225"/>
        <item x="550"/>
        <item x="642"/>
        <item x="227"/>
        <item x="552"/>
        <item x="644"/>
        <item x="228"/>
        <item x="554"/>
        <item x="647"/>
        <item x="230"/>
        <item x="556"/>
        <item x="649"/>
        <item x="231"/>
        <item x="557"/>
        <item x="651"/>
        <item x="234"/>
        <item x="559"/>
        <item x="654"/>
        <item x="235"/>
        <item x="561"/>
        <item x="656"/>
        <item x="236"/>
        <item x="562"/>
        <item x="659"/>
        <item x="239"/>
        <item x="564"/>
        <item x="661"/>
        <item x="240"/>
        <item x="566"/>
        <item x="663"/>
        <item x="242"/>
        <item x="568"/>
        <item x="666"/>
        <item x="243"/>
        <item x="569"/>
        <item x="668"/>
        <item x="245"/>
        <item x="571"/>
        <item x="671"/>
        <item x="247"/>
        <item x="573"/>
        <item x="673"/>
        <item x="248"/>
        <item x="574"/>
        <item x="675"/>
        <item x="251"/>
        <item x="576"/>
        <item x="678"/>
        <item x="252"/>
        <item x="578"/>
        <item x="680"/>
        <item x="253"/>
        <item x="580"/>
        <item x="683"/>
        <item x="255"/>
        <item x="581"/>
        <item x="685"/>
        <item x="257"/>
        <item x="583"/>
        <item x="687"/>
        <item x="259"/>
        <item x="585"/>
        <item x="690"/>
        <item x="260"/>
        <item x="586"/>
        <item x="692"/>
        <item x="262"/>
        <item x="588"/>
        <item x="695"/>
        <item x="264"/>
        <item x="590"/>
        <item x="697"/>
        <item x="265"/>
        <item x="592"/>
        <item x="699"/>
        <item x="267"/>
        <item x="593"/>
        <item x="702"/>
        <item x="269"/>
        <item x="595"/>
        <item x="704"/>
        <item x="270"/>
        <item x="597"/>
        <item x="707"/>
        <item x="272"/>
        <item x="598"/>
        <item x="709"/>
        <item x="274"/>
        <item x="600"/>
        <item x="711"/>
        <item x="276"/>
        <item x="602"/>
        <item x="714"/>
        <item x="277"/>
        <item x="604"/>
        <item x="716"/>
        <item x="278"/>
        <item x="605"/>
        <item x="719"/>
        <item x="281"/>
        <item x="607"/>
        <item x="721"/>
        <item x="282"/>
        <item x="609"/>
        <item x="723"/>
        <item x="284"/>
        <item x="610"/>
        <item x="726"/>
        <item x="286"/>
        <item x="612"/>
        <item x="728"/>
        <item x="287"/>
        <item x="614"/>
        <item x="731"/>
        <item x="289"/>
        <item x="616"/>
        <item x="733"/>
        <item x="290"/>
        <item x="617"/>
        <item x="735"/>
        <item x="293"/>
        <item x="619"/>
        <item x="738"/>
        <item x="294"/>
        <item x="621"/>
        <item x="740"/>
        <item x="295"/>
        <item x="622"/>
        <item x="743"/>
        <item x="298"/>
        <item x="624"/>
        <item x="745"/>
        <item x="299"/>
        <item x="626"/>
        <item x="747"/>
        <item x="301"/>
        <item x="628"/>
        <item x="750"/>
        <item x="302"/>
        <item x="629"/>
        <item x="752"/>
        <item x="304"/>
        <item x="631"/>
        <item x="755"/>
        <item x="306"/>
        <item x="633"/>
        <item x="757"/>
        <item x="307"/>
        <item x="634"/>
        <item x="759"/>
        <item x="310"/>
        <item x="636"/>
        <item x="762"/>
        <item x="311"/>
        <item x="638"/>
        <item x="764"/>
        <item x="312"/>
        <item x="640"/>
        <item x="767"/>
        <item x="314"/>
        <item x="641"/>
        <item x="769"/>
        <item x="316"/>
        <item x="643"/>
        <item x="771"/>
        <item x="318"/>
        <item x="645"/>
        <item x="774"/>
        <item x="319"/>
        <item x="646"/>
        <item x="776"/>
        <item x="321"/>
        <item x="648"/>
        <item x="779"/>
        <item x="323"/>
        <item x="650"/>
        <item x="781"/>
        <item x="324"/>
        <item x="652"/>
        <item x="783"/>
        <item x="326"/>
        <item x="653"/>
        <item x="786"/>
        <item x="328"/>
        <item x="655"/>
        <item x="788"/>
        <item x="329"/>
        <item x="657"/>
        <item x="791"/>
        <item x="331"/>
        <item x="658"/>
        <item x="793"/>
        <item x="333"/>
        <item x="660"/>
        <item x="795"/>
        <item x="335"/>
        <item x="662"/>
        <item x="798"/>
        <item x="336"/>
        <item x="664"/>
        <item x="800"/>
        <item x="337"/>
        <item x="665"/>
        <item x="803"/>
        <item x="340"/>
        <item x="667"/>
        <item x="805"/>
        <item x="341"/>
        <item x="669"/>
        <item x="807"/>
        <item x="343"/>
        <item x="670"/>
        <item x="810"/>
        <item x="345"/>
        <item x="672"/>
        <item x="812"/>
        <item x="346"/>
        <item x="674"/>
        <item x="815"/>
        <item x="348"/>
        <item x="676"/>
        <item x="817"/>
        <item x="349"/>
        <item x="677"/>
        <item x="819"/>
        <item x="352"/>
        <item x="679"/>
        <item x="822"/>
        <item x="353"/>
        <item x="681"/>
        <item x="824"/>
        <item x="354"/>
        <item x="682"/>
        <item x="827"/>
        <item x="357"/>
        <item x="684"/>
        <item x="829"/>
        <item x="358"/>
        <item x="686"/>
        <item x="831"/>
        <item x="360"/>
        <item x="688"/>
        <item x="834"/>
        <item x="361"/>
        <item x="689"/>
        <item x="836"/>
        <item x="363"/>
        <item x="691"/>
        <item x="839"/>
        <item x="365"/>
        <item x="693"/>
        <item x="841"/>
        <item x="366"/>
        <item x="694"/>
        <item x="843"/>
        <item x="369"/>
        <item x="696"/>
        <item x="846"/>
        <item x="370"/>
        <item x="698"/>
        <item x="848"/>
        <item x="371"/>
        <item x="700"/>
        <item x="851"/>
        <item x="373"/>
        <item x="701"/>
        <item x="853"/>
        <item x="375"/>
        <item x="703"/>
        <item x="855"/>
        <item x="377"/>
        <item x="705"/>
        <item x="858"/>
        <item x="378"/>
        <item x="706"/>
        <item x="860"/>
        <item x="380"/>
        <item x="708"/>
        <item x="863"/>
        <item x="382"/>
        <item x="710"/>
        <item x="865"/>
        <item x="383"/>
        <item x="712"/>
        <item x="867"/>
        <item x="385"/>
        <item x="713"/>
        <item x="870"/>
        <item x="387"/>
        <item x="715"/>
        <item x="872"/>
        <item x="388"/>
        <item x="717"/>
        <item x="874"/>
        <item x="390"/>
        <item x="718"/>
        <item x="875"/>
        <item x="392"/>
        <item x="720"/>
        <item x="876"/>
        <item x="394"/>
        <item x="722"/>
        <item x="877"/>
        <item x="395"/>
        <item x="724"/>
        <item x="878"/>
        <item x="396"/>
        <item x="725"/>
        <item x="879"/>
        <item x="399"/>
        <item x="727"/>
        <item x="880"/>
        <item x="400"/>
        <item x="729"/>
        <item x="881"/>
        <item x="402"/>
        <item x="730"/>
        <item x="882"/>
        <item x="404"/>
        <item x="732"/>
        <item x="883"/>
        <item x="405"/>
        <item x="734"/>
        <item x="884"/>
        <item x="407"/>
        <item x="736"/>
        <item x="885"/>
        <item x="408"/>
        <item x="737"/>
        <item x="886"/>
        <item x="411"/>
        <item x="739"/>
        <item x="887"/>
        <item x="412"/>
        <item x="741"/>
        <item x="888"/>
        <item x="413"/>
        <item x="742"/>
        <item x="889"/>
        <item x="416"/>
        <item x="744"/>
        <item x="890"/>
        <item x="417"/>
        <item x="746"/>
        <item x="891"/>
        <item x="419"/>
        <item x="748"/>
        <item x="892"/>
        <item x="420"/>
        <item x="749"/>
        <item x="893"/>
        <item x="422"/>
        <item x="751"/>
        <item x="894"/>
        <item x="424"/>
        <item x="753"/>
        <item x="895"/>
        <item x="425"/>
        <item x="754"/>
        <item x="896"/>
        <item x="428"/>
        <item x="756"/>
        <item x="897"/>
        <item x="429"/>
        <item x="758"/>
        <item x="898"/>
        <item x="430"/>
        <item x="760"/>
        <item x="899"/>
        <item x="432"/>
        <item x="761"/>
        <item x="900"/>
        <item x="434"/>
        <item x="763"/>
        <item x="901"/>
        <item x="436"/>
        <item x="765"/>
        <item x="902"/>
        <item x="437"/>
        <item x="766"/>
        <item x="903"/>
        <item x="439"/>
        <item x="768"/>
        <item x="904"/>
        <item x="441"/>
        <item x="770"/>
        <item x="905"/>
        <item x="442"/>
        <item x="772"/>
        <item x="906"/>
        <item x="444"/>
        <item x="773"/>
        <item x="907"/>
        <item x="446"/>
        <item x="775"/>
        <item x="908"/>
        <item x="447"/>
        <item x="777"/>
        <item x="909"/>
        <item x="449"/>
        <item x="778"/>
        <item x="910"/>
        <item x="451"/>
        <item x="780"/>
        <item x="911"/>
        <item x="453"/>
        <item x="782"/>
        <item x="912"/>
        <item x="454"/>
        <item x="784"/>
        <item x="913"/>
        <item x="455"/>
        <item x="785"/>
        <item x="914"/>
        <item x="458"/>
        <item x="787"/>
        <item x="915"/>
        <item x="459"/>
        <item x="789"/>
        <item x="916"/>
        <item x="461"/>
        <item x="790"/>
        <item x="917"/>
        <item x="463"/>
        <item x="792"/>
        <item x="918"/>
        <item x="464"/>
        <item x="794"/>
        <item x="919"/>
        <item x="466"/>
        <item x="796"/>
        <item x="920"/>
        <item x="467"/>
        <item x="797"/>
        <item x="921"/>
        <item x="470"/>
        <item x="799"/>
        <item x="922"/>
        <item x="471"/>
        <item x="801"/>
        <item x="923"/>
        <item x="472"/>
        <item x="802"/>
        <item x="924"/>
        <item x="475"/>
        <item x="804"/>
        <item x="925"/>
        <item x="476"/>
        <item x="806"/>
        <item x="926"/>
        <item x="478"/>
        <item x="808"/>
        <item x="927"/>
        <item x="479"/>
        <item x="809"/>
        <item x="928"/>
        <item x="481"/>
        <item x="811"/>
        <item x="929"/>
        <item x="483"/>
        <item x="813"/>
        <item x="930"/>
        <item x="484"/>
        <item x="814"/>
        <item x="931"/>
        <item x="487"/>
        <item x="816"/>
        <item x="932"/>
        <item x="488"/>
        <item x="818"/>
        <item x="933"/>
        <item x="489"/>
        <item x="820"/>
        <item x="934"/>
        <item x="491"/>
        <item x="821"/>
        <item x="935"/>
        <item x="493"/>
        <item x="823"/>
        <item x="936"/>
        <item x="495"/>
        <item x="825"/>
        <item x="937"/>
        <item x="496"/>
        <item x="826"/>
        <item x="938"/>
        <item x="498"/>
        <item x="828"/>
        <item x="939"/>
        <item x="500"/>
        <item x="830"/>
        <item x="940"/>
        <item x="501"/>
        <item x="832"/>
        <item x="941"/>
        <item x="503"/>
        <item x="833"/>
        <item x="942"/>
        <item x="505"/>
        <item x="835"/>
        <item x="943"/>
        <item x="506"/>
        <item x="837"/>
        <item x="944"/>
        <item x="508"/>
        <item x="838"/>
        <item x="945"/>
        <item x="510"/>
        <item x="840"/>
        <item x="946"/>
        <item x="512"/>
        <item x="842"/>
        <item x="947"/>
        <item x="513"/>
        <item x="844"/>
        <item x="948"/>
        <item x="514"/>
        <item x="845"/>
        <item x="949"/>
        <item x="517"/>
        <item x="847"/>
        <item x="950"/>
        <item x="518"/>
        <item x="849"/>
        <item x="951"/>
        <item x="520"/>
        <item x="850"/>
        <item x="952"/>
        <item x="522"/>
        <item x="852"/>
        <item x="953"/>
        <item x="523"/>
        <item x="854"/>
        <item x="954"/>
        <item x="525"/>
        <item x="856"/>
        <item x="955"/>
        <item x="526"/>
        <item x="857"/>
        <item x="956"/>
        <item x="529"/>
        <item x="859"/>
        <item x="957"/>
        <item x="530"/>
        <item x="861"/>
        <item x="958"/>
        <item x="531"/>
        <item x="862"/>
        <item x="959"/>
        <item x="534"/>
        <item x="864"/>
        <item x="960"/>
        <item x="535"/>
        <item x="866"/>
        <item x="961"/>
        <item x="537"/>
        <item x="868"/>
        <item x="962"/>
        <item x="538"/>
        <item x="869"/>
        <item x="963"/>
        <item x="540"/>
        <item x="871"/>
        <item x="964"/>
        <item x="542"/>
        <item x="873"/>
        <item x="965"/>
      </items>
    </pivotField>
    <pivotField showAll="0" defaultSubtotal="0"/>
    <pivotField numFmtId="1" showAll="0" defaultSubtotal="0"/>
    <pivotField showAll="0" defaultSubtotal="0">
      <items count="2">
        <item x="0"/>
        <item x="1"/>
      </items>
    </pivotField>
    <pivotField axis="axisRow" dataField="1"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items count="966">
        <item x="2"/>
        <item x="1"/>
        <item x="4"/>
        <item x="6"/>
        <item x="9"/>
        <item x="7"/>
        <item x="15"/>
        <item x="8"/>
        <item x="18"/>
        <item x="11"/>
        <item x="13"/>
        <item x="27"/>
        <item x="24"/>
        <item x="19"/>
        <item x="36"/>
        <item x="14"/>
        <item x="25"/>
        <item x="33"/>
        <item x="45"/>
        <item x="23"/>
        <item x="17"/>
        <item x="54"/>
        <item x="42"/>
        <item x="26"/>
        <item x="63"/>
        <item x="28"/>
        <item x="66"/>
        <item x="31"/>
        <item x="32"/>
        <item x="46"/>
        <item x="34"/>
        <item x="49"/>
        <item x="60"/>
        <item x="38"/>
        <item x="90"/>
        <item x="29"/>
        <item x="93"/>
        <item x="69"/>
        <item x="99"/>
        <item x="102"/>
        <item x="72"/>
        <item x="47"/>
        <item x="78"/>
        <item x="111"/>
        <item x="70"/>
        <item x="0"/>
        <item x="81"/>
        <item x="3"/>
        <item x="53"/>
        <item x="5"/>
        <item x="12"/>
        <item x="52"/>
        <item x="76"/>
        <item x="10"/>
        <item x="21"/>
        <item x="129"/>
        <item x="16"/>
        <item x="55"/>
        <item x="30"/>
        <item x="59"/>
        <item x="22"/>
        <item x="39"/>
        <item x="58"/>
        <item x="138"/>
        <item x="20"/>
        <item x="48"/>
        <item x="62"/>
        <item x="51"/>
        <item x="44"/>
        <item x="57"/>
        <item x="147"/>
        <item x="37"/>
        <item x="40"/>
        <item x="105"/>
        <item x="91"/>
        <item x="43"/>
        <item x="75"/>
        <item x="94"/>
        <item x="35"/>
        <item x="108"/>
        <item x="84"/>
        <item x="97"/>
        <item x="87"/>
        <item x="41"/>
        <item x="50"/>
        <item x="165"/>
        <item x="96"/>
        <item x="61"/>
        <item x="74"/>
        <item x="64"/>
        <item x="117"/>
        <item x="67"/>
        <item x="174"/>
        <item x="114"/>
        <item x="120"/>
        <item x="73"/>
        <item x="177"/>
        <item x="123"/>
        <item x="56"/>
        <item x="183"/>
        <item x="126"/>
        <item x="132"/>
        <item x="82"/>
        <item x="186"/>
        <item x="141"/>
        <item x="79"/>
        <item x="88"/>
        <item x="115"/>
        <item x="150"/>
        <item x="68"/>
        <item x="118"/>
        <item x="135"/>
        <item x="159"/>
        <item x="71"/>
        <item x="121"/>
        <item x="168"/>
        <item x="85"/>
        <item x="171"/>
        <item x="89"/>
        <item x="77"/>
        <item x="109"/>
        <item x="210"/>
        <item x="144"/>
        <item x="112"/>
        <item x="83"/>
        <item x="213"/>
        <item x="195"/>
        <item x="65"/>
        <item x="198"/>
        <item x="95"/>
        <item x="204"/>
        <item x="207"/>
        <item x="222"/>
        <item x="153"/>
        <item x="92"/>
        <item x="216"/>
        <item x="136"/>
        <item x="133"/>
        <item x="156"/>
        <item x="98"/>
        <item x="231"/>
        <item x="139"/>
        <item x="234"/>
        <item x="142"/>
        <item x="162"/>
        <item x="104"/>
        <item x="240"/>
        <item x="243"/>
        <item x="107"/>
        <item x="100"/>
        <item x="148"/>
        <item x="252"/>
        <item x="154"/>
        <item x="249"/>
        <item x="157"/>
        <item x="103"/>
        <item x="160"/>
        <item x="110"/>
        <item x="270"/>
        <item x="119"/>
        <item x="106"/>
        <item x="258"/>
        <item x="279"/>
        <item x="282"/>
        <item x="261"/>
        <item x="288"/>
        <item x="180"/>
        <item x="291"/>
        <item x="267"/>
        <item x="178"/>
        <item x="181"/>
        <item x="80"/>
        <item x="163"/>
        <item x="184"/>
        <item x="134"/>
        <item x="166"/>
        <item x="315"/>
        <item x="189"/>
        <item x="318"/>
        <item x="169"/>
        <item x="140"/>
        <item x="327"/>
        <item x="192"/>
        <item x="285"/>
        <item x="199"/>
        <item x="336"/>
        <item x="125"/>
        <item x="205"/>
        <item x="86"/>
        <item x="345"/>
        <item x="294"/>
        <item x="211"/>
        <item x="354"/>
        <item x="201"/>
        <item x="297"/>
        <item x="155"/>
        <item x="363"/>
        <item x="131"/>
        <item x="366"/>
        <item x="124"/>
        <item x="372"/>
        <item x="306"/>
        <item x="226"/>
        <item x="229"/>
        <item x="127"/>
        <item x="187"/>
        <item x="232"/>
        <item x="390"/>
        <item x="190"/>
        <item x="170"/>
        <item x="130"/>
        <item x="399"/>
        <item x="193"/>
        <item x="402"/>
        <item x="176"/>
        <item x="219"/>
        <item x="324"/>
        <item x="411"/>
        <item x="250"/>
        <item x="330"/>
        <item x="253"/>
        <item x="225"/>
        <item x="256"/>
        <item x="333"/>
        <item x="429"/>
        <item x="435"/>
        <item x="228"/>
        <item x="146"/>
        <item x="438"/>
        <item x="191"/>
        <item x="342"/>
        <item x="447"/>
        <item x="101"/>
        <item x="271"/>
        <item x="208"/>
        <item x="456"/>
        <item x="277"/>
        <item x="237"/>
        <item x="351"/>
        <item x="465"/>
        <item x="203"/>
        <item x="214"/>
        <item x="474"/>
        <item x="145"/>
        <item x="206"/>
        <item x="360"/>
        <item x="483"/>
        <item x="486"/>
        <item x="246"/>
        <item x="158"/>
        <item x="212"/>
        <item x="298"/>
        <item x="369"/>
        <item x="301"/>
        <item x="151"/>
        <item x="218"/>
        <item x="161"/>
        <item x="510"/>
        <item x="513"/>
        <item x="255"/>
        <item x="378"/>
        <item x="519"/>
        <item x="522"/>
        <item x="381"/>
        <item x="227"/>
        <item x="113"/>
        <item x="531"/>
        <item x="167"/>
        <item x="322"/>
        <item x="233"/>
        <item x="264"/>
        <item x="235"/>
        <item x="328"/>
        <item x="549"/>
        <item x="238"/>
        <item x="239"/>
        <item x="116"/>
        <item x="558"/>
        <item x="173"/>
        <item x="242"/>
        <item x="567"/>
        <item x="273"/>
        <item x="405"/>
        <item x="343"/>
        <item x="346"/>
        <item x="408"/>
        <item x="349"/>
        <item x="276"/>
        <item x="585"/>
        <item x="414"/>
        <item x="254"/>
        <item x="594"/>
        <item x="122"/>
        <item x="417"/>
        <item x="597"/>
        <item x="603"/>
        <item x="182"/>
        <item x="606"/>
        <item x="172"/>
        <item x="367"/>
        <item x="426"/>
        <item x="370"/>
        <item x="373"/>
        <item x="175"/>
        <item x="259"/>
        <item x="269"/>
        <item x="630"/>
        <item x="188"/>
        <item x="633"/>
        <item x="128"/>
        <item x="275"/>
        <item x="265"/>
        <item x="642"/>
        <item x="388"/>
        <item x="300"/>
        <item x="444"/>
        <item x="651"/>
        <item x="394"/>
        <item x="194"/>
        <item x="660"/>
        <item x="303"/>
        <item x="400"/>
        <item x="453"/>
        <item x="669"/>
        <item x="290"/>
        <item x="309"/>
        <item x="197"/>
        <item x="678"/>
        <item x="681"/>
        <item x="462"/>
        <item x="687"/>
        <item x="312"/>
        <item x="415"/>
        <item x="280"/>
        <item x="418"/>
        <item x="421"/>
        <item x="137"/>
        <item x="283"/>
        <item x="705"/>
        <item x="305"/>
        <item x="286"/>
        <item x="714"/>
        <item x="321"/>
        <item x="717"/>
        <item x="480"/>
        <item x="311"/>
        <item x="726"/>
        <item x="196"/>
        <item x="209"/>
        <item x="439"/>
        <item x="442"/>
        <item x="489"/>
        <item x="445"/>
        <item x="143"/>
        <item x="744"/>
        <item x="492"/>
        <item x="750"/>
        <item x="753"/>
        <item x="202"/>
        <item x="498"/>
        <item x="326"/>
        <item x="762"/>
        <item x="501"/>
        <item x="460"/>
        <item x="339"/>
        <item x="771"/>
        <item x="304"/>
        <item x="466"/>
        <item x="780"/>
        <item x="149"/>
        <item x="307"/>
        <item x="338"/>
        <item x="789"/>
        <item x="310"/>
        <item x="341"/>
        <item x="348"/>
        <item x="798"/>
        <item x="224"/>
        <item x="801"/>
        <item x="347"/>
        <item x="152"/>
        <item x="525"/>
        <item x="487"/>
        <item x="490"/>
        <item x="528"/>
        <item x="353"/>
        <item x="357"/>
        <item x="825"/>
        <item x="230"/>
        <item x="828"/>
        <item x="834"/>
        <item x="217"/>
        <item x="537"/>
        <item x="837"/>
        <item x="362"/>
        <item x="325"/>
        <item x="846"/>
        <item x="220"/>
        <item x="511"/>
        <item x="546"/>
        <item x="368"/>
        <item x="517"/>
        <item x="223"/>
        <item x="331"/>
        <item x="864"/>
        <item x="374"/>
        <item x="555"/>
        <item x="873"/>
        <item x="375"/>
        <item x="377"/>
        <item x="337"/>
        <item x="882"/>
        <item x="532"/>
        <item x="164"/>
        <item x="564"/>
        <item x="535"/>
        <item x="538"/>
        <item x="245"/>
        <item x="900"/>
        <item x="384"/>
        <item x="389"/>
        <item x="573"/>
        <item x="909"/>
        <item x="912"/>
        <item x="387"/>
        <item x="576"/>
        <item x="918"/>
        <item x="921"/>
        <item x="582"/>
        <item x="556"/>
        <item x="393"/>
        <item x="559"/>
        <item x="352"/>
        <item x="562"/>
        <item x="404"/>
        <item x="396"/>
        <item x="355"/>
        <item x="945"/>
        <item x="948"/>
        <item x="358"/>
        <item x="410"/>
        <item x="241"/>
        <item x="957"/>
        <item x="600"/>
        <item x="577"/>
        <item x="416"/>
        <item x="244"/>
        <item x="260"/>
        <item x="586"/>
        <item x="592"/>
        <item x="609"/>
        <item x="428"/>
        <item x="247"/>
        <item x="431"/>
        <item x="612"/>
        <item x="607"/>
        <item x="613"/>
        <item x="179"/>
        <item x="266"/>
        <item x="443"/>
        <item x="446"/>
        <item x="621"/>
        <item x="628"/>
        <item x="420"/>
        <item x="634"/>
        <item x="376"/>
        <item x="458"/>
        <item x="461"/>
        <item x="423"/>
        <item x="379"/>
        <item x="649"/>
        <item x="655"/>
        <item x="382"/>
        <item x="473"/>
        <item x="185"/>
        <item x="476"/>
        <item x="639"/>
        <item x="670"/>
        <item x="676"/>
        <item x="432"/>
        <item x="645"/>
        <item x="488"/>
        <item x="491"/>
        <item x="648"/>
        <item x="691"/>
        <item x="262"/>
        <item x="697"/>
        <item x="281"/>
        <item x="503"/>
        <item x="506"/>
        <item x="441"/>
        <item x="657"/>
        <item x="712"/>
        <item x="718"/>
        <item x="397"/>
        <item x="518"/>
        <item x="268"/>
        <item x="521"/>
        <item x="666"/>
        <item x="733"/>
        <item x="739"/>
        <item x="450"/>
        <item x="403"/>
        <item x="533"/>
        <item x="536"/>
        <item x="675"/>
        <item x="754"/>
        <item x="274"/>
        <item x="760"/>
        <item x="293"/>
        <item x="548"/>
        <item x="551"/>
        <item x="459"/>
        <item x="684"/>
        <item x="775"/>
        <item x="781"/>
        <item x="296"/>
        <item x="563"/>
        <item x="200"/>
        <item x="566"/>
        <item x="693"/>
        <item x="796"/>
        <item x="802"/>
        <item x="468"/>
        <item x="696"/>
        <item x="578"/>
        <item x="581"/>
        <item x="302"/>
        <item x="817"/>
        <item x="471"/>
        <item x="823"/>
        <item x="424"/>
        <item x="593"/>
        <item x="596"/>
        <item x="477"/>
        <item x="427"/>
        <item x="838"/>
        <item x="844"/>
        <item x="308"/>
        <item x="608"/>
        <item x="289"/>
        <item x="611"/>
        <item x="720"/>
        <item x="859"/>
        <item x="865"/>
        <item x="292"/>
        <item x="723"/>
        <item x="623"/>
        <item x="626"/>
        <item x="729"/>
        <item x="880"/>
        <item x="295"/>
        <item x="886"/>
        <item x="732"/>
        <item x="638"/>
        <item x="641"/>
        <item x="495"/>
        <item x="317"/>
        <item x="901"/>
        <item x="907"/>
        <item x="741"/>
        <item x="653"/>
        <item x="215"/>
        <item x="656"/>
        <item x="448"/>
        <item x="922"/>
        <item x="928"/>
        <item x="504"/>
        <item x="323"/>
        <item x="668"/>
        <item x="671"/>
        <item x="454"/>
        <item x="943"/>
        <item x="507"/>
        <item x="949"/>
        <item x="759"/>
        <item x="683"/>
        <item x="686"/>
        <item x="221"/>
        <item x="329"/>
        <item x="964"/>
        <item x="698"/>
        <item x="768"/>
        <item x="707"/>
        <item x="516"/>
        <item x="716"/>
        <item x="332"/>
        <item x="725"/>
        <item x="734"/>
        <item x="313"/>
        <item x="777"/>
        <item x="743"/>
        <item x="752"/>
        <item x="469"/>
        <item x="761"/>
        <item x="316"/>
        <item x="770"/>
        <item x="472"/>
        <item x="779"/>
        <item x="788"/>
        <item x="319"/>
        <item x="475"/>
        <item x="797"/>
        <item x="806"/>
        <item x="795"/>
        <item x="815"/>
        <item x="534"/>
        <item x="824"/>
        <item x="344"/>
        <item x="833"/>
        <item x="842"/>
        <item x="540"/>
        <item x="804"/>
        <item x="851"/>
        <item x="860"/>
        <item x="807"/>
        <item x="869"/>
        <item x="543"/>
        <item x="878"/>
        <item x="813"/>
        <item x="887"/>
        <item x="896"/>
        <item x="236"/>
        <item x="816"/>
        <item x="905"/>
        <item x="914"/>
        <item x="493"/>
        <item x="923"/>
        <item x="552"/>
        <item x="932"/>
        <item x="496"/>
        <item x="941"/>
        <item x="950"/>
        <item x="334"/>
        <item x="499"/>
        <item x="959"/>
        <item x="359"/>
        <item x="561"/>
        <item x="840"/>
        <item x="340"/>
        <item x="843"/>
        <item x="365"/>
        <item x="570"/>
        <item x="852"/>
        <item x="248"/>
        <item x="514"/>
        <item x="861"/>
        <item x="579"/>
        <item x="520"/>
        <item x="251"/>
        <item x="870"/>
        <item x="526"/>
        <item x="588"/>
        <item x="879"/>
        <item x="591"/>
        <item x="380"/>
        <item x="888"/>
        <item x="257"/>
        <item x="891"/>
        <item x="361"/>
        <item x="897"/>
        <item x="541"/>
        <item x="364"/>
        <item x="544"/>
        <item x="263"/>
        <item x="547"/>
        <item x="915"/>
        <item x="615"/>
        <item x="395"/>
        <item x="618"/>
        <item x="924"/>
        <item x="927"/>
        <item x="624"/>
        <item x="401"/>
        <item x="627"/>
        <item x="936"/>
        <item x="565"/>
        <item x="272"/>
        <item x="568"/>
        <item x="636"/>
        <item x="571"/>
        <item x="954"/>
        <item x="385"/>
        <item x="960"/>
        <item x="278"/>
        <item x="963"/>
        <item x="583"/>
        <item x="391"/>
        <item x="589"/>
        <item x="654"/>
        <item x="425"/>
        <item x="598"/>
        <item x="284"/>
        <item x="604"/>
        <item x="663"/>
        <item x="610"/>
        <item x="440"/>
        <item x="287"/>
        <item x="619"/>
        <item x="672"/>
        <item x="625"/>
        <item x="631"/>
        <item x="406"/>
        <item x="455"/>
        <item x="409"/>
        <item x="640"/>
        <item x="646"/>
        <item x="412"/>
        <item x="652"/>
        <item x="690"/>
        <item x="470"/>
        <item x="661"/>
        <item x="299"/>
        <item x="667"/>
        <item x="699"/>
        <item x="673"/>
        <item x="485"/>
        <item x="702"/>
        <item x="682"/>
        <item x="708"/>
        <item x="688"/>
        <item x="694"/>
        <item x="711"/>
        <item x="500"/>
        <item x="430"/>
        <item x="703"/>
        <item x="709"/>
        <item x="433"/>
        <item x="715"/>
        <item x="436"/>
        <item x="515"/>
        <item x="724"/>
        <item x="314"/>
        <item x="730"/>
        <item x="735"/>
        <item x="736"/>
        <item x="530"/>
        <item x="738"/>
        <item x="745"/>
        <item x="320"/>
        <item x="751"/>
        <item x="757"/>
        <item x="747"/>
        <item x="545"/>
        <item x="451"/>
        <item x="766"/>
        <item x="772"/>
        <item x="756"/>
        <item x="778"/>
        <item x="457"/>
        <item x="560"/>
        <item x="787"/>
        <item x="765"/>
        <item x="793"/>
        <item x="463"/>
        <item x="799"/>
        <item x="575"/>
        <item x="774"/>
        <item x="808"/>
        <item x="335"/>
        <item x="814"/>
        <item x="820"/>
        <item x="783"/>
        <item x="590"/>
        <item x="786"/>
        <item x="829"/>
        <item x="835"/>
        <item x="792"/>
        <item x="841"/>
        <item x="478"/>
        <item x="605"/>
        <item x="850"/>
        <item x="481"/>
        <item x="856"/>
        <item x="484"/>
        <item x="862"/>
        <item x="620"/>
        <item x="810"/>
        <item x="871"/>
        <item x="350"/>
        <item x="877"/>
        <item x="883"/>
        <item x="819"/>
        <item x="635"/>
        <item x="822"/>
        <item x="892"/>
        <item x="898"/>
        <item x="356"/>
        <item x="904"/>
        <item x="831"/>
        <item x="650"/>
        <item x="913"/>
        <item x="502"/>
        <item x="919"/>
        <item x="505"/>
        <item x="925"/>
        <item x="665"/>
        <item x="508"/>
        <item x="934"/>
        <item x="849"/>
        <item x="940"/>
        <item x="946"/>
        <item x="855"/>
        <item x="680"/>
        <item x="858"/>
        <item x="955"/>
        <item x="961"/>
        <item x="371"/>
        <item x="692"/>
        <item x="867"/>
        <item x="701"/>
        <item x="710"/>
        <item x="523"/>
        <item x="719"/>
        <item x="876"/>
        <item x="728"/>
        <item x="737"/>
        <item x="529"/>
        <item x="746"/>
        <item x="885"/>
        <item x="755"/>
        <item x="764"/>
        <item x="383"/>
        <item x="773"/>
        <item x="894"/>
        <item x="782"/>
        <item x="791"/>
        <item x="386"/>
        <item x="800"/>
        <item x="903"/>
        <item x="809"/>
        <item x="818"/>
        <item x="906"/>
        <item x="827"/>
        <item x="392"/>
        <item x="836"/>
        <item x="845"/>
        <item x="550"/>
        <item x="854"/>
        <item x="553"/>
        <item x="863"/>
        <item x="872"/>
        <item x="398"/>
        <item x="881"/>
        <item x="930"/>
        <item x="890"/>
        <item x="899"/>
        <item x="933"/>
        <item x="908"/>
        <item x="939"/>
        <item x="917"/>
        <item x="926"/>
        <item x="942"/>
        <item x="935"/>
        <item x="407"/>
        <item x="944"/>
        <item x="953"/>
        <item x="951"/>
        <item x="962"/>
        <item x="574"/>
        <item x="413"/>
        <item x="580"/>
        <item x="419"/>
        <item x="422"/>
        <item x="595"/>
        <item x="601"/>
        <item x="434"/>
        <item x="437"/>
        <item x="616"/>
        <item x="622"/>
        <item x="449"/>
        <item x="452"/>
        <item x="637"/>
        <item x="643"/>
        <item x="464"/>
        <item x="467"/>
        <item x="658"/>
        <item x="664"/>
        <item x="479"/>
        <item x="482"/>
        <item x="679"/>
        <item x="685"/>
        <item x="494"/>
        <item x="497"/>
        <item x="700"/>
        <item x="706"/>
        <item x="509"/>
        <item x="512"/>
        <item x="721"/>
        <item x="727"/>
        <item x="524"/>
        <item x="527"/>
        <item x="742"/>
        <item x="748"/>
        <item x="539"/>
        <item x="542"/>
        <item x="763"/>
        <item x="769"/>
        <item x="554"/>
        <item x="557"/>
        <item x="784"/>
        <item x="790"/>
        <item x="569"/>
        <item x="572"/>
        <item x="805"/>
        <item x="811"/>
        <item x="584"/>
        <item x="587"/>
        <item x="826"/>
        <item x="832"/>
        <item x="599"/>
        <item x="602"/>
        <item x="847"/>
        <item x="853"/>
        <item x="614"/>
        <item x="617"/>
        <item x="868"/>
        <item x="874"/>
        <item x="629"/>
        <item x="632"/>
        <item x="889"/>
        <item x="895"/>
        <item x="644"/>
        <item x="647"/>
        <item x="910"/>
        <item x="916"/>
        <item x="659"/>
        <item x="662"/>
        <item x="931"/>
        <item x="937"/>
        <item x="674"/>
        <item x="677"/>
        <item x="952"/>
        <item x="958"/>
        <item x="689"/>
        <item x="695"/>
        <item x="704"/>
        <item x="713"/>
        <item x="722"/>
        <item x="731"/>
        <item x="740"/>
        <item x="749"/>
        <item x="758"/>
        <item x="767"/>
        <item x="776"/>
        <item x="785"/>
        <item x="794"/>
        <item x="803"/>
        <item x="812"/>
        <item x="821"/>
        <item x="830"/>
        <item x="839"/>
        <item x="848"/>
        <item x="857"/>
        <item x="866"/>
        <item x="875"/>
        <item x="884"/>
        <item x="893"/>
        <item x="902"/>
        <item x="911"/>
        <item x="920"/>
        <item x="929"/>
        <item x="938"/>
        <item x="947"/>
        <item x="956"/>
        <item x="965"/>
      </items>
    </pivotField>
    <pivotField showAll="0" defaultSubtotal="0">
      <items count="3">
        <item x="2"/>
        <item x="1"/>
        <item x="0"/>
      </items>
    </pivotField>
    <pivotField showAll="0" defaultSubtotal="0">
      <items count="4">
        <item x="1"/>
        <item x="0"/>
        <item x="2"/>
        <item x="3"/>
      </items>
    </pivotField>
    <pivotField showAll="0" defaultSubtotal="0">
      <items count="3">
        <item x="2"/>
        <item x="0"/>
        <item x="1"/>
      </items>
    </pivotField>
    <pivotField showAll="0" defaultSubtotal="0">
      <items count="2">
        <item x="0"/>
        <item x="1"/>
      </items>
    </pivotField>
    <pivotField showAll="0" defaultSubtotal="0">
      <items count="23">
        <item x="19"/>
        <item x="18"/>
        <item x="14"/>
        <item x="21"/>
        <item x="13"/>
        <item x="11"/>
        <item x="10"/>
        <item x="16"/>
        <item x="5"/>
        <item x="12"/>
        <item x="15"/>
        <item x="0"/>
        <item x="17"/>
        <item x="20"/>
        <item x="2"/>
        <item x="4"/>
        <item x="6"/>
        <item x="22"/>
        <item x="1"/>
        <item x="7"/>
        <item x="8"/>
        <item x="9"/>
        <item x="3"/>
      </items>
    </pivotField>
    <pivotField showAll="0" defaultSubtotal="0">
      <items count="14">
        <item x="0"/>
        <item x="1"/>
        <item x="2"/>
        <item x="3"/>
        <item x="4"/>
        <item x="5"/>
        <item x="6"/>
        <item x="7"/>
        <item x="8"/>
        <item x="9"/>
        <item x="10"/>
        <item x="11"/>
        <item x="12"/>
        <item x="13"/>
      </items>
    </pivotField>
    <pivotField axis="axisRow" showAll="0" defaultSubtotal="0">
      <items count="14">
        <item sd="0" x="0"/>
        <item sd="0" x="1"/>
        <item sd="0" x="2"/>
        <item sd="0" x="3"/>
        <item sd="0" x="4"/>
        <item x="5"/>
        <item x="6"/>
        <item x="7"/>
        <item x="8"/>
        <item sd="0" x="9"/>
        <item sd="0" x="10"/>
        <item sd="0" x="11"/>
        <item sd="0" x="12"/>
        <item sd="0" x="13"/>
      </items>
    </pivotField>
  </pivotFields>
  <rowFields count="2">
    <field x="24"/>
    <field x="16"/>
  </rowFields>
  <rowItems count="65">
    <i>
      <x v="5"/>
    </i>
    <i r="1">
      <x v="135"/>
    </i>
    <i r="1">
      <x v="136"/>
    </i>
    <i r="1">
      <x v="137"/>
    </i>
    <i r="1">
      <x v="138"/>
    </i>
    <i r="1">
      <x v="141"/>
    </i>
    <i r="1">
      <x v="142"/>
    </i>
    <i r="1">
      <x v="143"/>
    </i>
    <i r="1">
      <x v="144"/>
    </i>
    <i r="1">
      <x v="145"/>
    </i>
    <i r="1">
      <x v="148"/>
    </i>
    <i r="1">
      <x v="149"/>
    </i>
    <i r="1">
      <x v="150"/>
    </i>
    <i r="1">
      <x v="152"/>
    </i>
    <i>
      <x v="6"/>
    </i>
    <i r="1">
      <x v="155"/>
    </i>
    <i r="1">
      <x v="156"/>
    </i>
    <i r="1">
      <x v="157"/>
    </i>
    <i r="1">
      <x v="158"/>
    </i>
    <i r="1">
      <x v="159"/>
    </i>
    <i r="1">
      <x v="163"/>
    </i>
    <i r="1">
      <x v="164"/>
    </i>
    <i r="1">
      <x v="165"/>
    </i>
    <i r="1">
      <x v="166"/>
    </i>
    <i r="1">
      <x v="169"/>
    </i>
    <i r="1">
      <x v="170"/>
    </i>
    <i r="1">
      <x v="171"/>
    </i>
    <i r="1">
      <x v="172"/>
    </i>
    <i r="1">
      <x v="173"/>
    </i>
    <i r="1">
      <x v="176"/>
    </i>
    <i r="1">
      <x v="177"/>
    </i>
    <i r="1">
      <x v="178"/>
    </i>
    <i r="1">
      <x v="179"/>
    </i>
    <i r="1">
      <x v="180"/>
    </i>
    <i>
      <x v="7"/>
    </i>
    <i r="1">
      <x v="183"/>
    </i>
    <i r="1">
      <x v="184"/>
    </i>
    <i r="1">
      <x v="185"/>
    </i>
    <i r="1">
      <x v="186"/>
    </i>
    <i r="1">
      <x v="187"/>
    </i>
    <i r="1">
      <x v="190"/>
    </i>
    <i r="1">
      <x v="191"/>
    </i>
    <i r="1">
      <x v="192"/>
    </i>
    <i r="1">
      <x v="193"/>
    </i>
    <i r="1">
      <x v="194"/>
    </i>
    <i r="1">
      <x v="197"/>
    </i>
    <i r="1">
      <x v="198"/>
    </i>
    <i r="1">
      <x v="199"/>
    </i>
    <i r="1">
      <x v="200"/>
    </i>
    <i r="1">
      <x v="201"/>
    </i>
    <i r="1">
      <x v="204"/>
    </i>
    <i r="1">
      <x v="205"/>
    </i>
    <i r="1">
      <x v="206"/>
    </i>
    <i r="1">
      <x v="207"/>
    </i>
    <i r="1">
      <x v="208"/>
    </i>
    <i r="1">
      <x v="209"/>
    </i>
    <i r="1">
      <x v="211"/>
    </i>
    <i r="1">
      <x v="212"/>
    </i>
    <i r="1">
      <x v="213"/>
    </i>
    <i>
      <x v="8"/>
    </i>
    <i r="1">
      <x v="214"/>
    </i>
    <i r="1">
      <x v="215"/>
    </i>
    <i r="1">
      <x v="218"/>
    </i>
    <i r="1">
      <x v="219"/>
    </i>
    <i t="grand">
      <x/>
    </i>
  </rowItems>
  <colFields count="1">
    <field x="-2"/>
  </colFields>
  <colItems count="2">
    <i>
      <x/>
    </i>
    <i i="1">
      <x v="1"/>
    </i>
  </colItems>
  <dataFields count="2">
    <dataField name="Count" fld="16" subtotal="count" baseField="0" baseItem="0"/>
    <dataField name="% of Total" fld="16" subtotal="count" showDataAs="percentOfTotal" baseField="24" baseItem="5" numFmtId="10"/>
  </dataFields>
  <formats count="11">
    <format dxfId="822">
      <pivotArea outline="0" collapsedLevelsAreSubtotals="1" fieldPosition="0"/>
    </format>
    <format dxfId="821">
      <pivotArea outline="0" collapsedLevelsAreSubtotals="1" fieldPosition="0"/>
    </format>
    <format dxfId="820">
      <pivotArea outline="0" fieldPosition="0">
        <references count="1">
          <reference field="4294967294" count="1">
            <x v="1"/>
          </reference>
        </references>
      </pivotArea>
    </format>
    <format dxfId="819">
      <pivotArea collapsedLevelsAreSubtotals="1" fieldPosition="0">
        <references count="3">
          <reference field="4294967294" count="1" selected="0">
            <x v="1"/>
          </reference>
          <reference field="16" count="13">
            <x v="135"/>
            <x v="136"/>
            <x v="137"/>
            <x v="138"/>
            <x v="141"/>
            <x v="142"/>
            <x v="143"/>
            <x v="144"/>
            <x v="145"/>
            <x v="148"/>
            <x v="149"/>
            <x v="150"/>
            <x v="152"/>
          </reference>
          <reference field="24" count="1" selected="0">
            <x v="5"/>
          </reference>
        </references>
      </pivotArea>
    </format>
    <format dxfId="818">
      <pivotArea collapsedLevelsAreSubtotals="1" fieldPosition="0">
        <references count="2">
          <reference field="4294967294" count="1" selected="0">
            <x v="1"/>
          </reference>
          <reference field="24" count="1">
            <x v="6"/>
          </reference>
        </references>
      </pivotArea>
    </format>
    <format dxfId="817">
      <pivotArea collapsedLevelsAreSubtotals="1" fieldPosition="0">
        <references count="3">
          <reference field="4294967294" count="1" selected="0">
            <x v="1"/>
          </reference>
          <reference field="16" count="19">
            <x v="155"/>
            <x v="156"/>
            <x v="157"/>
            <x v="158"/>
            <x v="159"/>
            <x v="163"/>
            <x v="164"/>
            <x v="165"/>
            <x v="166"/>
            <x v="169"/>
            <x v="170"/>
            <x v="171"/>
            <x v="172"/>
            <x v="173"/>
            <x v="176"/>
            <x v="177"/>
            <x v="178"/>
            <x v="179"/>
            <x v="180"/>
          </reference>
          <reference field="24" count="1" selected="0">
            <x v="6"/>
          </reference>
        </references>
      </pivotArea>
    </format>
    <format dxfId="816">
      <pivotArea collapsedLevelsAreSubtotals="1" fieldPosition="0">
        <references count="2">
          <reference field="4294967294" count="1" selected="0">
            <x v="1"/>
          </reference>
          <reference field="24" count="1">
            <x v="7"/>
          </reference>
        </references>
      </pivotArea>
    </format>
    <format dxfId="815">
      <pivotArea collapsedLevelsAreSubtotals="1" fieldPosition="0">
        <references count="3">
          <reference field="4294967294" count="1" selected="0">
            <x v="1"/>
          </reference>
          <reference field="16" count="24">
            <x v="183"/>
            <x v="184"/>
            <x v="185"/>
            <x v="186"/>
            <x v="187"/>
            <x v="190"/>
            <x v="191"/>
            <x v="192"/>
            <x v="193"/>
            <x v="194"/>
            <x v="197"/>
            <x v="198"/>
            <x v="199"/>
            <x v="200"/>
            <x v="201"/>
            <x v="204"/>
            <x v="205"/>
            <x v="206"/>
            <x v="207"/>
            <x v="208"/>
            <x v="209"/>
            <x v="211"/>
            <x v="212"/>
            <x v="213"/>
          </reference>
          <reference field="24" count="1" selected="0">
            <x v="7"/>
          </reference>
        </references>
      </pivotArea>
    </format>
    <format dxfId="814">
      <pivotArea collapsedLevelsAreSubtotals="1" fieldPosition="0">
        <references count="2">
          <reference field="4294967294" count="1" selected="0">
            <x v="1"/>
          </reference>
          <reference field="24" count="1">
            <x v="8"/>
          </reference>
        </references>
      </pivotArea>
    </format>
    <format dxfId="813">
      <pivotArea collapsedLevelsAreSubtotals="1" fieldPosition="0">
        <references count="3">
          <reference field="4294967294" count="1" selected="0">
            <x v="1"/>
          </reference>
          <reference field="16" count="4">
            <x v="214"/>
            <x v="215"/>
            <x v="218"/>
            <x v="219"/>
          </reference>
          <reference field="24" count="1" selected="0">
            <x v="8"/>
          </reference>
        </references>
      </pivotArea>
    </format>
    <format dxfId="812">
      <pivotArea field="24" grandRow="1" outline="0" collapsedLevelsAreSubtotals="1" axis="axisRow" fieldPosition="0">
        <references count="1">
          <reference field="4294967294" count="1" selected="0">
            <x v="1"/>
          </reference>
        </references>
      </pivotArea>
    </format>
  </formats>
  <chartFormats count="2">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8" rowHeaderCaption="Product">
  <location ref="G12:I18" firstHeaderRow="0" firstDataRow="1" firstDataCol="1" rowPageCount="1" colPageCount="1"/>
  <pivotFields count="25">
    <pivotField axis="axisRow" dataField="1" showAll="0" defaultSubtotal="0">
      <items count="5">
        <item x="0"/>
        <item x="1"/>
        <item x="2"/>
        <item x="3"/>
        <item x="4"/>
      </items>
    </pivotField>
    <pivotField showAll="0" defaultSubtotal="0"/>
    <pivotField showAll="0" defaultSubtotal="0"/>
    <pivotField showAll="0" defaultSubtotal="0"/>
    <pivotField showAll="0" defaultSubtotal="0"/>
    <pivotField showAll="0" defaultSubtotal="0"/>
    <pivotField numFmtId="20" showAll="0" defaultSubtotal="0"/>
    <pivotField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numFmtId="1" showAll="0" defaultSubtotal="0"/>
    <pivotField axis="axisPage" showAll="0" defaultSubtotal="0">
      <items count="2">
        <item x="0"/>
        <item x="1"/>
      </items>
    </pivotField>
    <pivotField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showAll="0" defaultSubtotal="0"/>
    <pivotField showAll="0" defaultSubtotal="0"/>
    <pivotField showAll="0" defaultSubtotal="0"/>
    <pivotField showAll="0" defaultSubtotal="0">
      <items count="14">
        <item x="0"/>
        <item x="1"/>
        <item x="2"/>
        <item x="3"/>
        <item x="4"/>
        <item x="5"/>
        <item x="6"/>
        <item x="7"/>
        <item x="8"/>
        <item x="9"/>
        <item x="10"/>
        <item x="11"/>
        <item x="12"/>
        <item x="13"/>
      </items>
    </pivotField>
    <pivotField showAll="0" defaultSubtotal="0">
      <items count="14">
        <item x="0"/>
        <item x="1"/>
        <item x="2"/>
        <item x="3"/>
        <item x="4"/>
        <item x="5"/>
        <item x="6"/>
        <item x="7"/>
        <item x="8"/>
        <item x="9"/>
        <item x="10"/>
        <item x="11"/>
        <item x="12"/>
        <item x="13"/>
      </items>
    </pivotField>
  </pivotFields>
  <rowFields count="1">
    <field x="0"/>
  </rowFields>
  <rowItems count="6">
    <i>
      <x/>
    </i>
    <i>
      <x v="1"/>
    </i>
    <i>
      <x v="2"/>
    </i>
    <i>
      <x v="3"/>
    </i>
    <i>
      <x v="4"/>
    </i>
    <i t="grand">
      <x/>
    </i>
  </rowItems>
  <colFields count="1">
    <field x="-2"/>
  </colFields>
  <colItems count="2">
    <i>
      <x/>
    </i>
    <i i="1">
      <x v="1"/>
    </i>
  </colItems>
  <pageFields count="1">
    <pageField fld="15" item="1" hier="-1"/>
  </pageFields>
  <dataFields count="2">
    <dataField name="Count" fld="0" subtotal="count" baseField="0" baseItem="0"/>
    <dataField name="% of Total" fld="0" subtotal="count" showDataAs="percentOfTotal" baseField="0" baseItem="2" numFmtId="10"/>
  </dataFields>
  <formats count="14">
    <format dxfId="686">
      <pivotArea collapsedLevelsAreSubtotals="1" fieldPosition="0">
        <references count="2">
          <reference field="4294967294" count="1" selected="0">
            <x v="1"/>
          </reference>
          <reference field="0" count="0"/>
        </references>
      </pivotArea>
    </format>
    <format dxfId="685">
      <pivotArea field="0" grandRow="1" outline="0" collapsedLevelsAreSubtotals="1" axis="axisRow" fieldPosition="0">
        <references count="1">
          <reference field="4294967294" count="1" selected="0">
            <x v="1"/>
          </reference>
        </references>
      </pivotArea>
    </format>
    <format dxfId="684">
      <pivotArea outline="0" collapsedLevelsAreSubtotals="1" fieldPosition="0"/>
    </format>
    <format dxfId="683">
      <pivotArea dataOnly="0" labelOnly="1" outline="0" fieldPosition="0">
        <references count="1">
          <reference field="4294967294" count="2">
            <x v="0"/>
            <x v="1"/>
          </reference>
        </references>
      </pivotArea>
    </format>
    <format dxfId="682">
      <pivotArea outline="0" collapsedLevelsAreSubtotals="1" fieldPosition="0"/>
    </format>
    <format dxfId="681">
      <pivotArea dataOnly="0" labelOnly="1" outline="0" fieldPosition="0">
        <references count="1">
          <reference field="4294967294" count="2">
            <x v="0"/>
            <x v="1"/>
          </reference>
        </references>
      </pivotArea>
    </format>
    <format dxfId="680">
      <pivotArea outline="0" collapsedLevelsAreSubtotals="1" fieldPosition="0"/>
    </format>
    <format dxfId="679">
      <pivotArea dataOnly="0" labelOnly="1" outline="0" fieldPosition="0">
        <references count="1">
          <reference field="4294967294" count="2">
            <x v="0"/>
            <x v="1"/>
          </reference>
        </references>
      </pivotArea>
    </format>
    <format dxfId="678">
      <pivotArea field="0" type="button" dataOnly="0" labelOnly="1" outline="0" axis="axisRow" fieldPosition="0"/>
    </format>
    <format dxfId="677">
      <pivotArea dataOnly="0" labelOnly="1" fieldPosition="0">
        <references count="1">
          <reference field="0" count="0"/>
        </references>
      </pivotArea>
    </format>
    <format dxfId="676">
      <pivotArea dataOnly="0" labelOnly="1" grandRow="1" outline="0" fieldPosition="0"/>
    </format>
    <format dxfId="675">
      <pivotArea field="0" type="button" dataOnly="0" labelOnly="1" outline="0" axis="axisRow" fieldPosition="0"/>
    </format>
    <format dxfId="674">
      <pivotArea dataOnly="0" labelOnly="1" fieldPosition="0">
        <references count="1">
          <reference field="0" count="0"/>
        </references>
      </pivotArea>
    </format>
    <format dxfId="673">
      <pivotArea dataOnly="0" labelOnly="1" grandRow="1" outline="0" fieldPosition="0"/>
    </format>
  </formats>
  <chartFormats count="6">
    <chartFormat chart="3" format="2"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1"/>
          </reference>
        </references>
      </pivotArea>
    </chartFormat>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 chart="7" format="2" series="1">
      <pivotArea type="data" outline="0" fieldPosition="0">
        <references count="1">
          <reference field="4294967294" count="1" selected="0">
            <x v="1"/>
          </reference>
        </references>
      </pivotArea>
    </chartFormat>
    <chartFormat chart="7" format="3" series="1">
      <pivotArea type="data" outline="0" fieldPosition="0">
        <references count="1">
          <reference field="4294967294" count="1" selected="0">
            <x v="0"/>
          </reference>
        </references>
      </pivotArea>
    </chartFormat>
  </chartFormats>
  <pivotTableStyleInfo name="PivotStyleLight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6" rowHeaderCaption="Product">
  <location ref="B12:D18" firstHeaderRow="0" firstDataRow="1" firstDataCol="1" rowPageCount="1" colPageCount="1"/>
  <pivotFields count="25">
    <pivotField axis="axisRow" dataField="1" showAll="0" defaultSubtotal="0">
      <items count="5">
        <item x="0"/>
        <item x="1"/>
        <item x="2"/>
        <item x="3"/>
        <item x="4"/>
      </items>
    </pivotField>
    <pivotField showAll="0" defaultSubtotal="0"/>
    <pivotField showAll="0" defaultSubtotal="0"/>
    <pivotField showAll="0" defaultSubtotal="0"/>
    <pivotField showAll="0" defaultSubtotal="0"/>
    <pivotField showAll="0" defaultSubtotal="0"/>
    <pivotField numFmtId="20" showAll="0" defaultSubtotal="0"/>
    <pivotField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numFmtId="1" showAll="0" defaultSubtotal="0"/>
    <pivotField axis="axisPage" showAll="0" defaultSubtotal="0">
      <items count="2">
        <item x="0"/>
        <item x="1"/>
      </items>
    </pivotField>
    <pivotField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showAll="0" defaultSubtotal="0"/>
    <pivotField showAll="0" defaultSubtotal="0"/>
    <pivotField showAll="0" defaultSubtotal="0"/>
    <pivotField showAll="0" defaultSubtotal="0">
      <items count="14">
        <item x="0"/>
        <item x="1"/>
        <item x="2"/>
        <item x="3"/>
        <item x="4"/>
        <item x="5"/>
        <item x="6"/>
        <item x="7"/>
        <item x="8"/>
        <item x="9"/>
        <item x="10"/>
        <item x="11"/>
        <item x="12"/>
        <item x="13"/>
      </items>
    </pivotField>
    <pivotField showAll="0" defaultSubtotal="0">
      <items count="14">
        <item x="0"/>
        <item x="1"/>
        <item x="2"/>
        <item x="3"/>
        <item x="4"/>
        <item x="5"/>
        <item x="6"/>
        <item x="7"/>
        <item x="8"/>
        <item x="9"/>
        <item x="10"/>
        <item x="11"/>
        <item x="12"/>
        <item x="13"/>
      </items>
    </pivotField>
  </pivotFields>
  <rowFields count="1">
    <field x="0"/>
  </rowFields>
  <rowItems count="6">
    <i>
      <x/>
    </i>
    <i>
      <x v="1"/>
    </i>
    <i>
      <x v="2"/>
    </i>
    <i>
      <x v="3"/>
    </i>
    <i>
      <x v="4"/>
    </i>
    <i t="grand">
      <x/>
    </i>
  </rowItems>
  <colFields count="1">
    <field x="-2"/>
  </colFields>
  <colItems count="2">
    <i>
      <x/>
    </i>
    <i i="1">
      <x v="1"/>
    </i>
  </colItems>
  <pageFields count="1">
    <pageField fld="15" hier="-1"/>
  </pageFields>
  <dataFields count="2">
    <dataField name="Count" fld="0" subtotal="count" baseField="0" baseItem="0"/>
    <dataField name="% of Total" fld="0" subtotal="count" showDataAs="percentOfTotal" baseField="0" baseItem="2" numFmtId="10"/>
  </dataFields>
  <formats count="12">
    <format dxfId="698">
      <pivotArea collapsedLevelsAreSubtotals="1" fieldPosition="0">
        <references count="2">
          <reference field="4294967294" count="1" selected="0">
            <x v="1"/>
          </reference>
          <reference field="0" count="0"/>
        </references>
      </pivotArea>
    </format>
    <format dxfId="697">
      <pivotArea field="0" grandRow="1" outline="0" collapsedLevelsAreSubtotals="1" axis="axisRow" fieldPosition="0">
        <references count="1">
          <reference field="4294967294" count="1" selected="0">
            <x v="1"/>
          </reference>
        </references>
      </pivotArea>
    </format>
    <format dxfId="696">
      <pivotArea outline="0" collapsedLevelsAreSubtotals="1" fieldPosition="0"/>
    </format>
    <format dxfId="695">
      <pivotArea dataOnly="0" labelOnly="1" outline="0" fieldPosition="0">
        <references count="1">
          <reference field="4294967294" count="2">
            <x v="0"/>
            <x v="1"/>
          </reference>
        </references>
      </pivotArea>
    </format>
    <format dxfId="694">
      <pivotArea outline="0" collapsedLevelsAreSubtotals="1" fieldPosition="0"/>
    </format>
    <format dxfId="693">
      <pivotArea dataOnly="0" labelOnly="1" outline="0" fieldPosition="0">
        <references count="1">
          <reference field="4294967294" count="2">
            <x v="0"/>
            <x v="1"/>
          </reference>
        </references>
      </pivotArea>
    </format>
    <format dxfId="692">
      <pivotArea field="0" type="button" dataOnly="0" labelOnly="1" outline="0" axis="axisRow" fieldPosition="0"/>
    </format>
    <format dxfId="691">
      <pivotArea dataOnly="0" labelOnly="1" fieldPosition="0">
        <references count="1">
          <reference field="0" count="0"/>
        </references>
      </pivotArea>
    </format>
    <format dxfId="690">
      <pivotArea dataOnly="0" labelOnly="1" grandRow="1" outline="0" fieldPosition="0"/>
    </format>
    <format dxfId="689">
      <pivotArea field="0" type="button" dataOnly="0" labelOnly="1" outline="0" axis="axisRow" fieldPosition="0"/>
    </format>
    <format dxfId="688">
      <pivotArea dataOnly="0" labelOnly="1" fieldPosition="0">
        <references count="1">
          <reference field="0" count="0"/>
        </references>
      </pivotArea>
    </format>
    <format dxfId="687">
      <pivotArea dataOnly="0" labelOnly="1" grandRow="1" outline="0" fieldPosition="0"/>
    </format>
  </formats>
  <chartFormats count="6">
    <chartFormat chart="3" format="2"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1"/>
          </reference>
        </references>
      </pivotArea>
    </chartFormat>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7" rowHeaderCaption="Batch No.">
  <location ref="B20:D840" firstHeaderRow="0" firstDataRow="1" firstDataCol="1" rowPageCount="1" colPageCount="1"/>
  <pivotFields count="25">
    <pivotField showAll="0" defaultSubtotal="0"/>
    <pivotField axis="axisRow" dataField="1" showAll="0" defaultSubtotal="0">
      <items count="8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s>
    </pivotField>
    <pivotField showAll="0" defaultSubtotal="0"/>
    <pivotField showAll="0" defaultSubtotal="0"/>
    <pivotField showAll="0" defaultSubtotal="0"/>
    <pivotField showAll="0" defaultSubtotal="0"/>
    <pivotField numFmtId="20" showAll="0" defaultSubtotal="0"/>
    <pivotField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numFmtId="1" showAll="0" defaultSubtotal="0"/>
    <pivotField axis="axisPage" showAll="0" defaultSubtotal="0">
      <items count="2">
        <item x="0"/>
        <item x="1"/>
      </items>
    </pivotField>
    <pivotField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showAll="0" defaultSubtotal="0"/>
    <pivotField showAll="0" defaultSubtotal="0"/>
    <pivotField showAll="0" defaultSubtotal="0"/>
    <pivotField showAll="0" defaultSubtotal="0">
      <items count="14">
        <item x="0"/>
        <item x="1"/>
        <item x="2"/>
        <item x="3"/>
        <item x="4"/>
        <item x="5"/>
        <item x="6"/>
        <item x="7"/>
        <item x="8"/>
        <item x="9"/>
        <item x="10"/>
        <item x="11"/>
        <item x="12"/>
        <item x="13"/>
      </items>
    </pivotField>
    <pivotField showAll="0" defaultSubtotal="0">
      <items count="14">
        <item x="0"/>
        <item x="1"/>
        <item x="2"/>
        <item x="3"/>
        <item x="4"/>
        <item x="5"/>
        <item x="6"/>
        <item x="7"/>
        <item x="8"/>
        <item x="9"/>
        <item x="10"/>
        <item x="11"/>
        <item x="12"/>
        <item x="13"/>
      </items>
    </pivotField>
  </pivotFields>
  <rowFields count="1">
    <field x="1"/>
  </rowFields>
  <rowItems count="82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t="grand">
      <x/>
    </i>
  </rowItems>
  <colFields count="1">
    <field x="-2"/>
  </colFields>
  <colItems count="2">
    <i>
      <x/>
    </i>
    <i i="1">
      <x v="1"/>
    </i>
  </colItems>
  <pageFields count="1">
    <pageField fld="15" hier="-1"/>
  </pageFields>
  <dataFields count="2">
    <dataField name="Count" fld="1" subtotal="count" baseField="1" baseItem="0"/>
    <dataField name="% of Total" fld="1" subtotal="count" showDataAs="percentOfTotal" baseField="1" baseItem="0" numFmtId="164"/>
  </dataFields>
  <formats count="43">
    <format dxfId="656">
      <pivotArea outline="0" collapsedLevelsAreSubtotals="1" fieldPosition="0">
        <references count="1">
          <reference field="4294967294" count="1" selected="0">
            <x v="1"/>
          </reference>
        </references>
      </pivotArea>
    </format>
    <format dxfId="655">
      <pivotArea outline="0" collapsedLevelsAreSubtotals="1" fieldPosition="0"/>
    </format>
    <format dxfId="654">
      <pivotArea dataOnly="0" labelOnly="1" outline="0" fieldPosition="0">
        <references count="1">
          <reference field="4294967294" count="2">
            <x v="0"/>
            <x v="1"/>
          </reference>
        </references>
      </pivotArea>
    </format>
    <format dxfId="653">
      <pivotArea outline="0" collapsedLevelsAreSubtotals="1" fieldPosition="0"/>
    </format>
    <format dxfId="652">
      <pivotArea dataOnly="0" labelOnly="1" outline="0" fieldPosition="0">
        <references count="1">
          <reference field="4294967294" count="2">
            <x v="0"/>
            <x v="1"/>
          </reference>
        </references>
      </pivotArea>
    </format>
    <format dxfId="651">
      <pivotArea field="1" type="button" dataOnly="0" labelOnly="1" outline="0" axis="axisRow" fieldPosition="0"/>
    </format>
    <format dxfId="650">
      <pivotArea dataOnly="0" labelOnly="1" fieldPosition="0">
        <references count="1">
          <reference field="1"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649">
      <pivotArea dataOnly="0" labelOnly="1" fieldPosition="0">
        <references count="1">
          <reference field="1"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648">
      <pivotArea dataOnly="0" labelOnly="1" fieldPosition="0">
        <references count="1">
          <reference field="1"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647">
      <pivotArea dataOnly="0" labelOnly="1" fieldPosition="0">
        <references count="1">
          <reference field="1"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646">
      <pivotArea dataOnly="0" labelOnly="1" fieldPosition="0">
        <references count="1">
          <reference field="1"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645">
      <pivotArea dataOnly="0" labelOnly="1" fieldPosition="0">
        <references count="1">
          <reference field="1"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644">
      <pivotArea dataOnly="0" labelOnly="1" fieldPosition="0">
        <references count="1">
          <reference field="1"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643">
      <pivotArea dataOnly="0" labelOnly="1" fieldPosition="0">
        <references count="1">
          <reference field="1"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642">
      <pivotArea dataOnly="0" labelOnly="1" fieldPosition="0">
        <references count="1">
          <reference field="1"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641">
      <pivotArea dataOnly="0" labelOnly="1" fieldPosition="0">
        <references count="1">
          <reference field="1" count="50">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x v="495"/>
            <x v="496"/>
            <x v="497"/>
            <x v="498"/>
            <x v="499"/>
          </reference>
        </references>
      </pivotArea>
    </format>
    <format dxfId="640">
      <pivotArea dataOnly="0" labelOnly="1" fieldPosition="0">
        <references count="1">
          <reference field="1" count="50">
            <x v="500"/>
            <x v="501"/>
            <x v="502"/>
            <x v="503"/>
            <x v="504"/>
            <x v="505"/>
            <x v="506"/>
            <x v="507"/>
            <x v="508"/>
            <x v="509"/>
            <x v="510"/>
            <x v="511"/>
            <x v="512"/>
            <x v="513"/>
            <x v="514"/>
            <x v="515"/>
            <x v="516"/>
            <x v="517"/>
            <x v="518"/>
            <x v="519"/>
            <x v="520"/>
            <x v="521"/>
            <x v="522"/>
            <x v="523"/>
            <x v="524"/>
            <x v="525"/>
            <x v="526"/>
            <x v="527"/>
            <x v="528"/>
            <x v="529"/>
            <x v="530"/>
            <x v="531"/>
            <x v="532"/>
            <x v="533"/>
            <x v="534"/>
            <x v="535"/>
            <x v="536"/>
            <x v="537"/>
            <x v="538"/>
            <x v="539"/>
            <x v="540"/>
            <x v="541"/>
            <x v="542"/>
            <x v="543"/>
            <x v="544"/>
            <x v="545"/>
            <x v="546"/>
            <x v="547"/>
            <x v="548"/>
            <x v="549"/>
          </reference>
        </references>
      </pivotArea>
    </format>
    <format dxfId="639">
      <pivotArea dataOnly="0" labelOnly="1" fieldPosition="0">
        <references count="1">
          <reference field="1" count="50">
            <x v="550"/>
            <x v="551"/>
            <x v="552"/>
            <x v="553"/>
            <x v="554"/>
            <x v="555"/>
            <x v="556"/>
            <x v="557"/>
            <x v="558"/>
            <x v="559"/>
            <x v="560"/>
            <x v="561"/>
            <x v="562"/>
            <x v="563"/>
            <x v="564"/>
            <x v="565"/>
            <x v="566"/>
            <x v="567"/>
            <x v="568"/>
            <x v="569"/>
            <x v="570"/>
            <x v="571"/>
            <x v="572"/>
            <x v="573"/>
            <x v="574"/>
            <x v="575"/>
            <x v="576"/>
            <x v="577"/>
            <x v="578"/>
            <x v="579"/>
            <x v="580"/>
            <x v="581"/>
            <x v="582"/>
            <x v="583"/>
            <x v="584"/>
            <x v="585"/>
            <x v="586"/>
            <x v="587"/>
            <x v="588"/>
            <x v="589"/>
            <x v="590"/>
            <x v="591"/>
            <x v="592"/>
            <x v="593"/>
            <x v="594"/>
            <x v="595"/>
            <x v="596"/>
            <x v="597"/>
            <x v="598"/>
            <x v="599"/>
          </reference>
        </references>
      </pivotArea>
    </format>
    <format dxfId="638">
      <pivotArea dataOnly="0" labelOnly="1" fieldPosition="0">
        <references count="1">
          <reference field="1" count="50">
            <x v="600"/>
            <x v="601"/>
            <x v="602"/>
            <x v="603"/>
            <x v="604"/>
            <x v="605"/>
            <x v="606"/>
            <x v="607"/>
            <x v="608"/>
            <x v="609"/>
            <x v="610"/>
            <x v="611"/>
            <x v="612"/>
            <x v="613"/>
            <x v="614"/>
            <x v="615"/>
            <x v="616"/>
            <x v="617"/>
            <x v="618"/>
            <x v="619"/>
            <x v="620"/>
            <x v="621"/>
            <x v="622"/>
            <x v="623"/>
            <x v="624"/>
            <x v="625"/>
            <x v="626"/>
            <x v="627"/>
            <x v="628"/>
            <x v="629"/>
            <x v="630"/>
            <x v="631"/>
            <x v="632"/>
            <x v="633"/>
            <x v="634"/>
            <x v="635"/>
            <x v="636"/>
            <x v="637"/>
            <x v="638"/>
            <x v="639"/>
            <x v="640"/>
            <x v="641"/>
            <x v="642"/>
            <x v="643"/>
            <x v="644"/>
            <x v="645"/>
            <x v="646"/>
            <x v="647"/>
            <x v="648"/>
            <x v="649"/>
          </reference>
        </references>
      </pivotArea>
    </format>
    <format dxfId="637">
      <pivotArea dataOnly="0" labelOnly="1" fieldPosition="0">
        <references count="1">
          <reference field="1" count="50">
            <x v="650"/>
            <x v="651"/>
            <x v="652"/>
            <x v="653"/>
            <x v="654"/>
            <x v="655"/>
            <x v="656"/>
            <x v="657"/>
            <x v="658"/>
            <x v="659"/>
            <x v="660"/>
            <x v="661"/>
            <x v="662"/>
            <x v="663"/>
            <x v="664"/>
            <x v="665"/>
            <x v="666"/>
            <x v="667"/>
            <x v="668"/>
            <x v="669"/>
            <x v="670"/>
            <x v="671"/>
            <x v="672"/>
            <x v="673"/>
            <x v="674"/>
            <x v="675"/>
            <x v="676"/>
            <x v="677"/>
            <x v="678"/>
            <x v="679"/>
            <x v="680"/>
            <x v="681"/>
            <x v="682"/>
            <x v="683"/>
            <x v="684"/>
            <x v="685"/>
            <x v="686"/>
            <x v="687"/>
            <x v="688"/>
            <x v="689"/>
            <x v="690"/>
            <x v="691"/>
            <x v="692"/>
            <x v="693"/>
            <x v="694"/>
            <x v="695"/>
            <x v="696"/>
            <x v="697"/>
            <x v="698"/>
            <x v="699"/>
          </reference>
        </references>
      </pivotArea>
    </format>
    <format dxfId="636">
      <pivotArea dataOnly="0" labelOnly="1" fieldPosition="0">
        <references count="1">
          <reference field="1" count="50">
            <x v="700"/>
            <x v="701"/>
            <x v="702"/>
            <x v="703"/>
            <x v="704"/>
            <x v="705"/>
            <x v="706"/>
            <x v="707"/>
            <x v="708"/>
            <x v="709"/>
            <x v="710"/>
            <x v="711"/>
            <x v="712"/>
            <x v="713"/>
            <x v="714"/>
            <x v="715"/>
            <x v="716"/>
            <x v="717"/>
            <x v="718"/>
            <x v="719"/>
            <x v="720"/>
            <x v="721"/>
            <x v="722"/>
            <x v="723"/>
            <x v="724"/>
            <x v="725"/>
            <x v="726"/>
            <x v="727"/>
            <x v="728"/>
            <x v="729"/>
            <x v="730"/>
            <x v="731"/>
            <x v="732"/>
            <x v="733"/>
            <x v="734"/>
            <x v="735"/>
            <x v="736"/>
            <x v="737"/>
            <x v="738"/>
            <x v="739"/>
            <x v="740"/>
            <x v="741"/>
            <x v="742"/>
            <x v="743"/>
            <x v="744"/>
            <x v="745"/>
            <x v="746"/>
            <x v="747"/>
            <x v="748"/>
            <x v="749"/>
          </reference>
        </references>
      </pivotArea>
    </format>
    <format dxfId="635">
      <pivotArea dataOnly="0" labelOnly="1" fieldPosition="0">
        <references count="1">
          <reference field="1" count="50">
            <x v="750"/>
            <x v="751"/>
            <x v="752"/>
            <x v="753"/>
            <x v="754"/>
            <x v="755"/>
            <x v="756"/>
            <x v="757"/>
            <x v="758"/>
            <x v="759"/>
            <x v="760"/>
            <x v="761"/>
            <x v="762"/>
            <x v="763"/>
            <x v="764"/>
            <x v="765"/>
            <x v="766"/>
            <x v="767"/>
            <x v="768"/>
            <x v="769"/>
            <x v="770"/>
            <x v="771"/>
            <x v="772"/>
            <x v="773"/>
            <x v="774"/>
            <x v="775"/>
            <x v="776"/>
            <x v="777"/>
            <x v="778"/>
            <x v="779"/>
            <x v="780"/>
            <x v="781"/>
            <x v="782"/>
            <x v="783"/>
            <x v="784"/>
            <x v="785"/>
            <x v="786"/>
            <x v="787"/>
            <x v="788"/>
            <x v="789"/>
            <x v="790"/>
            <x v="791"/>
            <x v="792"/>
            <x v="793"/>
            <x v="794"/>
            <x v="795"/>
            <x v="796"/>
            <x v="797"/>
            <x v="798"/>
            <x v="799"/>
          </reference>
        </references>
      </pivotArea>
    </format>
    <format dxfId="634">
      <pivotArea dataOnly="0" labelOnly="1" fieldPosition="0">
        <references count="1">
          <reference field="1" count="19">
            <x v="800"/>
            <x v="801"/>
            <x v="802"/>
            <x v="803"/>
            <x v="804"/>
            <x v="805"/>
            <x v="806"/>
            <x v="807"/>
            <x v="808"/>
            <x v="809"/>
            <x v="810"/>
            <x v="811"/>
            <x v="812"/>
            <x v="813"/>
            <x v="814"/>
            <x v="815"/>
            <x v="816"/>
            <x v="817"/>
            <x v="818"/>
          </reference>
        </references>
      </pivotArea>
    </format>
    <format dxfId="633">
      <pivotArea dataOnly="0" labelOnly="1" grandRow="1" outline="0" fieldPosition="0"/>
    </format>
    <format dxfId="632">
      <pivotArea field="1" type="button" dataOnly="0" labelOnly="1" outline="0" axis="axisRow" fieldPosition="0"/>
    </format>
    <format dxfId="631">
      <pivotArea dataOnly="0" labelOnly="1" fieldPosition="0">
        <references count="1">
          <reference field="1"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630">
      <pivotArea dataOnly="0" labelOnly="1" fieldPosition="0">
        <references count="1">
          <reference field="1"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629">
      <pivotArea dataOnly="0" labelOnly="1" fieldPosition="0">
        <references count="1">
          <reference field="1"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628">
      <pivotArea dataOnly="0" labelOnly="1" fieldPosition="0">
        <references count="1">
          <reference field="1"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627">
      <pivotArea dataOnly="0" labelOnly="1" fieldPosition="0">
        <references count="1">
          <reference field="1"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626">
      <pivotArea dataOnly="0" labelOnly="1" fieldPosition="0">
        <references count="1">
          <reference field="1"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625">
      <pivotArea dataOnly="0" labelOnly="1" fieldPosition="0">
        <references count="1">
          <reference field="1"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624">
      <pivotArea dataOnly="0" labelOnly="1" fieldPosition="0">
        <references count="1">
          <reference field="1"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623">
      <pivotArea dataOnly="0" labelOnly="1" fieldPosition="0">
        <references count="1">
          <reference field="1"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622">
      <pivotArea dataOnly="0" labelOnly="1" fieldPosition="0">
        <references count="1">
          <reference field="1" count="50">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x v="495"/>
            <x v="496"/>
            <x v="497"/>
            <x v="498"/>
            <x v="499"/>
          </reference>
        </references>
      </pivotArea>
    </format>
    <format dxfId="621">
      <pivotArea dataOnly="0" labelOnly="1" fieldPosition="0">
        <references count="1">
          <reference field="1" count="50">
            <x v="500"/>
            <x v="501"/>
            <x v="502"/>
            <x v="503"/>
            <x v="504"/>
            <x v="505"/>
            <x v="506"/>
            <x v="507"/>
            <x v="508"/>
            <x v="509"/>
            <x v="510"/>
            <x v="511"/>
            <x v="512"/>
            <x v="513"/>
            <x v="514"/>
            <x v="515"/>
            <x v="516"/>
            <x v="517"/>
            <x v="518"/>
            <x v="519"/>
            <x v="520"/>
            <x v="521"/>
            <x v="522"/>
            <x v="523"/>
            <x v="524"/>
            <x v="525"/>
            <x v="526"/>
            <x v="527"/>
            <x v="528"/>
            <x v="529"/>
            <x v="530"/>
            <x v="531"/>
            <x v="532"/>
            <x v="533"/>
            <x v="534"/>
            <x v="535"/>
            <x v="536"/>
            <x v="537"/>
            <x v="538"/>
            <x v="539"/>
            <x v="540"/>
            <x v="541"/>
            <x v="542"/>
            <x v="543"/>
            <x v="544"/>
            <x v="545"/>
            <x v="546"/>
            <x v="547"/>
            <x v="548"/>
            <x v="549"/>
          </reference>
        </references>
      </pivotArea>
    </format>
    <format dxfId="620">
      <pivotArea dataOnly="0" labelOnly="1" fieldPosition="0">
        <references count="1">
          <reference field="1" count="50">
            <x v="550"/>
            <x v="551"/>
            <x v="552"/>
            <x v="553"/>
            <x v="554"/>
            <x v="555"/>
            <x v="556"/>
            <x v="557"/>
            <x v="558"/>
            <x v="559"/>
            <x v="560"/>
            <x v="561"/>
            <x v="562"/>
            <x v="563"/>
            <x v="564"/>
            <x v="565"/>
            <x v="566"/>
            <x v="567"/>
            <x v="568"/>
            <x v="569"/>
            <x v="570"/>
            <x v="571"/>
            <x v="572"/>
            <x v="573"/>
            <x v="574"/>
            <x v="575"/>
            <x v="576"/>
            <x v="577"/>
            <x v="578"/>
            <x v="579"/>
            <x v="580"/>
            <x v="581"/>
            <x v="582"/>
            <x v="583"/>
            <x v="584"/>
            <x v="585"/>
            <x v="586"/>
            <x v="587"/>
            <x v="588"/>
            <x v="589"/>
            <x v="590"/>
            <x v="591"/>
            <x v="592"/>
            <x v="593"/>
            <x v="594"/>
            <x v="595"/>
            <x v="596"/>
            <x v="597"/>
            <x v="598"/>
            <x v="599"/>
          </reference>
        </references>
      </pivotArea>
    </format>
    <format dxfId="619">
      <pivotArea dataOnly="0" labelOnly="1" fieldPosition="0">
        <references count="1">
          <reference field="1" count="50">
            <x v="600"/>
            <x v="601"/>
            <x v="602"/>
            <x v="603"/>
            <x v="604"/>
            <x v="605"/>
            <x v="606"/>
            <x v="607"/>
            <x v="608"/>
            <x v="609"/>
            <x v="610"/>
            <x v="611"/>
            <x v="612"/>
            <x v="613"/>
            <x v="614"/>
            <x v="615"/>
            <x v="616"/>
            <x v="617"/>
            <x v="618"/>
            <x v="619"/>
            <x v="620"/>
            <x v="621"/>
            <x v="622"/>
            <x v="623"/>
            <x v="624"/>
            <x v="625"/>
            <x v="626"/>
            <x v="627"/>
            <x v="628"/>
            <x v="629"/>
            <x v="630"/>
            <x v="631"/>
            <x v="632"/>
            <x v="633"/>
            <x v="634"/>
            <x v="635"/>
            <x v="636"/>
            <x v="637"/>
            <x v="638"/>
            <x v="639"/>
            <x v="640"/>
            <x v="641"/>
            <x v="642"/>
            <x v="643"/>
            <x v="644"/>
            <x v="645"/>
            <x v="646"/>
            <x v="647"/>
            <x v="648"/>
            <x v="649"/>
          </reference>
        </references>
      </pivotArea>
    </format>
    <format dxfId="618">
      <pivotArea dataOnly="0" labelOnly="1" fieldPosition="0">
        <references count="1">
          <reference field="1" count="50">
            <x v="650"/>
            <x v="651"/>
            <x v="652"/>
            <x v="653"/>
            <x v="654"/>
            <x v="655"/>
            <x v="656"/>
            <x v="657"/>
            <x v="658"/>
            <x v="659"/>
            <x v="660"/>
            <x v="661"/>
            <x v="662"/>
            <x v="663"/>
            <x v="664"/>
            <x v="665"/>
            <x v="666"/>
            <x v="667"/>
            <x v="668"/>
            <x v="669"/>
            <x v="670"/>
            <x v="671"/>
            <x v="672"/>
            <x v="673"/>
            <x v="674"/>
            <x v="675"/>
            <x v="676"/>
            <x v="677"/>
            <x v="678"/>
            <x v="679"/>
            <x v="680"/>
            <x v="681"/>
            <x v="682"/>
            <x v="683"/>
            <x v="684"/>
            <x v="685"/>
            <x v="686"/>
            <x v="687"/>
            <x v="688"/>
            <x v="689"/>
            <x v="690"/>
            <x v="691"/>
            <x v="692"/>
            <x v="693"/>
            <x v="694"/>
            <x v="695"/>
            <x v="696"/>
            <x v="697"/>
            <x v="698"/>
            <x v="699"/>
          </reference>
        </references>
      </pivotArea>
    </format>
    <format dxfId="617">
      <pivotArea dataOnly="0" labelOnly="1" fieldPosition="0">
        <references count="1">
          <reference field="1" count="50">
            <x v="700"/>
            <x v="701"/>
            <x v="702"/>
            <x v="703"/>
            <x v="704"/>
            <x v="705"/>
            <x v="706"/>
            <x v="707"/>
            <x v="708"/>
            <x v="709"/>
            <x v="710"/>
            <x v="711"/>
            <x v="712"/>
            <x v="713"/>
            <x v="714"/>
            <x v="715"/>
            <x v="716"/>
            <x v="717"/>
            <x v="718"/>
            <x v="719"/>
            <x v="720"/>
            <x v="721"/>
            <x v="722"/>
            <x v="723"/>
            <x v="724"/>
            <x v="725"/>
            <x v="726"/>
            <x v="727"/>
            <x v="728"/>
            <x v="729"/>
            <x v="730"/>
            <x v="731"/>
            <x v="732"/>
            <x v="733"/>
            <x v="734"/>
            <x v="735"/>
            <x v="736"/>
            <x v="737"/>
            <x v="738"/>
            <x v="739"/>
            <x v="740"/>
            <x v="741"/>
            <x v="742"/>
            <x v="743"/>
            <x v="744"/>
            <x v="745"/>
            <x v="746"/>
            <x v="747"/>
            <x v="748"/>
            <x v="749"/>
          </reference>
        </references>
      </pivotArea>
    </format>
    <format dxfId="616">
      <pivotArea dataOnly="0" labelOnly="1" fieldPosition="0">
        <references count="1">
          <reference field="1" count="50">
            <x v="750"/>
            <x v="751"/>
            <x v="752"/>
            <x v="753"/>
            <x v="754"/>
            <x v="755"/>
            <x v="756"/>
            <x v="757"/>
            <x v="758"/>
            <x v="759"/>
            <x v="760"/>
            <x v="761"/>
            <x v="762"/>
            <x v="763"/>
            <x v="764"/>
            <x v="765"/>
            <x v="766"/>
            <x v="767"/>
            <x v="768"/>
            <x v="769"/>
            <x v="770"/>
            <x v="771"/>
            <x v="772"/>
            <x v="773"/>
            <x v="774"/>
            <x v="775"/>
            <x v="776"/>
            <x v="777"/>
            <x v="778"/>
            <x v="779"/>
            <x v="780"/>
            <x v="781"/>
            <x v="782"/>
            <x v="783"/>
            <x v="784"/>
            <x v="785"/>
            <x v="786"/>
            <x v="787"/>
            <x v="788"/>
            <x v="789"/>
            <x v="790"/>
            <x v="791"/>
            <x v="792"/>
            <x v="793"/>
            <x v="794"/>
            <x v="795"/>
            <x v="796"/>
            <x v="797"/>
            <x v="798"/>
            <x v="799"/>
          </reference>
        </references>
      </pivotArea>
    </format>
    <format dxfId="615">
      <pivotArea dataOnly="0" labelOnly="1" fieldPosition="0">
        <references count="1">
          <reference field="1" count="19">
            <x v="800"/>
            <x v="801"/>
            <x v="802"/>
            <x v="803"/>
            <x v="804"/>
            <x v="805"/>
            <x v="806"/>
            <x v="807"/>
            <x v="808"/>
            <x v="809"/>
            <x v="810"/>
            <x v="811"/>
            <x v="812"/>
            <x v="813"/>
            <x v="814"/>
            <x v="815"/>
            <x v="816"/>
            <x v="817"/>
            <x v="818"/>
          </reference>
        </references>
      </pivotArea>
    </format>
    <format dxfId="614">
      <pivotArea dataOnly="0" labelOnly="1" grandRow="1" outline="0" fieldPosition="0"/>
    </format>
  </formats>
  <chartFormats count="2">
    <chartFormat chart="6" format="6" series="1">
      <pivotArea type="data" outline="0" fieldPosition="0">
        <references count="1">
          <reference field="4294967294" count="1" selected="0">
            <x v="0"/>
          </reference>
        </references>
      </pivotArea>
    </chartFormat>
    <chartFormat chart="6" format="7"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9" rowHeaderCaption="Batch No.">
  <location ref="G20:I40" firstHeaderRow="0" firstDataRow="1" firstDataCol="1" rowPageCount="1" colPageCount="1"/>
  <pivotFields count="25">
    <pivotField showAll="0" defaultSubtotal="0"/>
    <pivotField axis="axisRow" dataField="1" showAll="0" defaultSubtotal="0">
      <items count="8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s>
    </pivotField>
    <pivotField showAll="0" defaultSubtotal="0"/>
    <pivotField showAll="0" defaultSubtotal="0"/>
    <pivotField showAll="0" defaultSubtotal="0"/>
    <pivotField showAll="0" defaultSubtotal="0"/>
    <pivotField numFmtId="20" showAll="0" defaultSubtotal="0"/>
    <pivotField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numFmtId="1" showAll="0" defaultSubtotal="0"/>
    <pivotField axis="axisPage" showAll="0" defaultSubtotal="0">
      <items count="2">
        <item x="0"/>
        <item x="1"/>
      </items>
    </pivotField>
    <pivotField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showAll="0" defaultSubtotal="0"/>
    <pivotField showAll="0" defaultSubtotal="0"/>
    <pivotField showAll="0" defaultSubtotal="0"/>
    <pivotField showAll="0" defaultSubtotal="0">
      <items count="14">
        <item x="0"/>
        <item x="1"/>
        <item x="2"/>
        <item x="3"/>
        <item x="4"/>
        <item x="5"/>
        <item x="6"/>
        <item x="7"/>
        <item x="8"/>
        <item x="9"/>
        <item x="10"/>
        <item x="11"/>
        <item x="12"/>
        <item x="13"/>
      </items>
    </pivotField>
    <pivotField showAll="0" defaultSubtotal="0">
      <items count="14">
        <item x="0"/>
        <item x="1"/>
        <item x="2"/>
        <item x="3"/>
        <item x="4"/>
        <item x="5"/>
        <item x="6"/>
        <item x="7"/>
        <item x="8"/>
        <item x="9"/>
        <item x="10"/>
        <item x="11"/>
        <item x="12"/>
        <item x="13"/>
      </items>
    </pivotField>
  </pivotFields>
  <rowFields count="1">
    <field x="1"/>
  </rowFields>
  <rowItems count="20">
    <i>
      <x v="2"/>
    </i>
    <i>
      <x v="4"/>
    </i>
    <i>
      <x v="6"/>
    </i>
    <i>
      <x v="29"/>
    </i>
    <i>
      <x v="81"/>
    </i>
    <i>
      <x v="94"/>
    </i>
    <i>
      <x v="108"/>
    </i>
    <i>
      <x v="289"/>
    </i>
    <i>
      <x v="291"/>
    </i>
    <i>
      <x v="319"/>
    </i>
    <i>
      <x v="566"/>
    </i>
    <i>
      <x v="567"/>
    </i>
    <i>
      <x v="583"/>
    </i>
    <i>
      <x v="594"/>
    </i>
    <i>
      <x v="595"/>
    </i>
    <i>
      <x v="599"/>
    </i>
    <i>
      <x v="703"/>
    </i>
    <i>
      <x v="735"/>
    </i>
    <i>
      <x v="737"/>
    </i>
    <i t="grand">
      <x/>
    </i>
  </rowItems>
  <colFields count="1">
    <field x="-2"/>
  </colFields>
  <colItems count="2">
    <i>
      <x/>
    </i>
    <i i="1">
      <x v="1"/>
    </i>
  </colItems>
  <pageFields count="1">
    <pageField fld="15" item="1" hier="-1"/>
  </pageFields>
  <dataFields count="2">
    <dataField name="Count" fld="1" subtotal="count" baseField="0" baseItem="0"/>
    <dataField name="% of Total" fld="1" subtotal="count" showDataAs="percentOfTotal" baseField="1" baseItem="2" numFmtId="164"/>
  </dataFields>
  <formats count="16">
    <format dxfId="672">
      <pivotArea outline="0" collapsedLevelsAreSubtotals="1" fieldPosition="0">
        <references count="1">
          <reference field="4294967294" count="1" selected="0">
            <x v="1"/>
          </reference>
        </references>
      </pivotArea>
    </format>
    <format dxfId="671">
      <pivotArea outline="0" collapsedLevelsAreSubtotals="1" fieldPosition="0"/>
    </format>
    <format dxfId="670">
      <pivotArea dataOnly="0" labelOnly="1" outline="0" fieldPosition="0">
        <references count="1">
          <reference field="4294967294" count="2">
            <x v="0"/>
            <x v="1"/>
          </reference>
        </references>
      </pivotArea>
    </format>
    <format dxfId="669">
      <pivotArea outline="0" collapsedLevelsAreSubtotals="1" fieldPosition="0"/>
    </format>
    <format dxfId="668">
      <pivotArea dataOnly="0" labelOnly="1" outline="0" fieldPosition="0">
        <references count="1">
          <reference field="4294967294" count="2">
            <x v="0"/>
            <x v="1"/>
          </reference>
        </references>
      </pivotArea>
    </format>
    <format dxfId="667">
      <pivotArea outline="0" collapsedLevelsAreSubtotals="1" fieldPosition="0"/>
    </format>
    <format dxfId="666">
      <pivotArea dataOnly="0" labelOnly="1" outline="0" fieldPosition="0">
        <references count="1">
          <reference field="4294967294" count="2">
            <x v="0"/>
            <x v="1"/>
          </reference>
        </references>
      </pivotArea>
    </format>
    <format dxfId="665">
      <pivotArea field="1" type="button" dataOnly="0" labelOnly="1" outline="0" axis="axisRow" fieldPosition="0"/>
    </format>
    <format dxfId="664">
      <pivotArea dataOnly="0" labelOnly="1" fieldPosition="0">
        <references count="1">
          <reference field="1" count="19">
            <x v="2"/>
            <x v="4"/>
            <x v="6"/>
            <x v="29"/>
            <x v="81"/>
            <x v="94"/>
            <x v="108"/>
            <x v="289"/>
            <x v="291"/>
            <x v="319"/>
            <x v="566"/>
            <x v="567"/>
            <x v="583"/>
            <x v="594"/>
            <x v="595"/>
            <x v="599"/>
            <x v="703"/>
            <x v="735"/>
            <x v="737"/>
          </reference>
        </references>
      </pivotArea>
    </format>
    <format dxfId="663">
      <pivotArea dataOnly="0" labelOnly="1" grandRow="1" outline="0" fieldPosition="0"/>
    </format>
    <format dxfId="662">
      <pivotArea field="1" type="button" dataOnly="0" labelOnly="1" outline="0" axis="axisRow" fieldPosition="0"/>
    </format>
    <format dxfId="661">
      <pivotArea dataOnly="0" labelOnly="1" fieldPosition="0">
        <references count="1">
          <reference field="1" count="19">
            <x v="2"/>
            <x v="4"/>
            <x v="6"/>
            <x v="29"/>
            <x v="81"/>
            <x v="94"/>
            <x v="108"/>
            <x v="289"/>
            <x v="291"/>
            <x v="319"/>
            <x v="566"/>
            <x v="567"/>
            <x v="583"/>
            <x v="594"/>
            <x v="595"/>
            <x v="599"/>
            <x v="703"/>
            <x v="735"/>
            <x v="737"/>
          </reference>
        </references>
      </pivotArea>
    </format>
    <format dxfId="660">
      <pivotArea dataOnly="0" labelOnly="1" grandRow="1" outline="0" fieldPosition="0"/>
    </format>
    <format dxfId="659">
      <pivotArea field="1" type="button" dataOnly="0" labelOnly="1" outline="0" axis="axisRow" fieldPosition="0"/>
    </format>
    <format dxfId="658">
      <pivotArea dataOnly="0" labelOnly="1" fieldPosition="0">
        <references count="1">
          <reference field="1" count="19">
            <x v="2"/>
            <x v="4"/>
            <x v="6"/>
            <x v="29"/>
            <x v="81"/>
            <x v="94"/>
            <x v="108"/>
            <x v="289"/>
            <x v="291"/>
            <x v="319"/>
            <x v="566"/>
            <x v="567"/>
            <x v="583"/>
            <x v="594"/>
            <x v="595"/>
            <x v="599"/>
            <x v="703"/>
            <x v="735"/>
            <x v="737"/>
          </reference>
        </references>
      </pivotArea>
    </format>
    <format dxfId="657">
      <pivotArea dataOnly="0" labelOnly="1" grandRow="1" outline="0" fieldPosition="0"/>
    </format>
  </formats>
  <chartFormats count="2">
    <chartFormat chart="8" format="6" series="1">
      <pivotArea type="data" outline="0" fieldPosition="0">
        <references count="1">
          <reference field="4294967294" count="1" selected="0">
            <x v="0"/>
          </reference>
        </references>
      </pivotArea>
    </chartFormat>
    <chartFormat chart="8" format="7" series="1">
      <pivotArea type="data" outline="0" fieldPosition="0">
        <references count="1">
          <reference field="4294967294" count="1" selected="0">
            <x v="1"/>
          </reference>
        </references>
      </pivotArea>
    </chartFormat>
  </chartFormats>
  <pivotTableStyleInfo name="PivotStyleLight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10" rowHeaderCaption="SKU No.">
  <location ref="G15:I36" firstHeaderRow="0" firstDataRow="1" firstDataCol="1" rowPageCount="1" colPageCount="1"/>
  <pivotFields count="25">
    <pivotField showAll="0" defaultSubtotal="0"/>
    <pivotField showAll="0" defaultSubtotal="0"/>
    <pivotField axis="axisRow" dataField="1" showAll="0" defaultSubtotal="0">
      <items count="966">
        <item x="0"/>
        <item x="1"/>
        <item x="2"/>
        <item x="3"/>
        <item x="5"/>
        <item x="8"/>
        <item x="4"/>
        <item x="10"/>
        <item x="13"/>
        <item x="6"/>
        <item x="14"/>
        <item x="20"/>
        <item x="7"/>
        <item x="18"/>
        <item x="25"/>
        <item x="9"/>
        <item x="22"/>
        <item x="32"/>
        <item x="11"/>
        <item x="27"/>
        <item x="37"/>
        <item x="12"/>
        <item x="30"/>
        <item x="43"/>
        <item x="15"/>
        <item x="35"/>
        <item x="49"/>
        <item x="16"/>
        <item x="39"/>
        <item x="55"/>
        <item x="17"/>
        <item x="44"/>
        <item x="61"/>
        <item x="19"/>
        <item x="47"/>
        <item x="67"/>
        <item x="21"/>
        <item x="52"/>
        <item x="72"/>
        <item x="23"/>
        <item x="56"/>
        <item x="79"/>
        <item x="24"/>
        <item x="60"/>
        <item x="84"/>
        <item x="26"/>
        <item x="64"/>
        <item x="91"/>
        <item x="28"/>
        <item x="69"/>
        <item x="96"/>
        <item x="29"/>
        <item x="73"/>
        <item x="102"/>
        <item x="31"/>
        <item x="77"/>
        <item x="108"/>
        <item x="33"/>
        <item x="81"/>
        <item x="114"/>
        <item x="34"/>
        <item x="86"/>
        <item x="120"/>
        <item x="36"/>
        <item x="89"/>
        <item x="126"/>
        <item x="38"/>
        <item x="94"/>
        <item x="131"/>
        <item x="40"/>
        <item x="98"/>
        <item x="138"/>
        <item x="41"/>
        <item x="103"/>
        <item x="143"/>
        <item x="42"/>
        <item x="106"/>
        <item x="150"/>
        <item x="45"/>
        <item x="111"/>
        <item x="155"/>
        <item x="46"/>
        <item x="115"/>
        <item x="161"/>
        <item x="48"/>
        <item x="119"/>
        <item x="167"/>
        <item x="50"/>
        <item x="123"/>
        <item x="173"/>
        <item x="51"/>
        <item x="128"/>
        <item x="179"/>
        <item x="53"/>
        <item x="132"/>
        <item x="185"/>
        <item x="54"/>
        <item x="136"/>
        <item x="190"/>
        <item x="57"/>
        <item x="140"/>
        <item x="197"/>
        <item x="58"/>
        <item x="145"/>
        <item x="202"/>
        <item x="59"/>
        <item x="148"/>
        <item x="209"/>
        <item x="62"/>
        <item x="153"/>
        <item x="214"/>
        <item x="63"/>
        <item x="157"/>
        <item x="220"/>
        <item x="65"/>
        <item x="162"/>
        <item x="226"/>
        <item x="66"/>
        <item x="165"/>
        <item x="232"/>
        <item x="68"/>
        <item x="170"/>
        <item x="238"/>
        <item x="70"/>
        <item x="174"/>
        <item x="244"/>
        <item x="71"/>
        <item x="178"/>
        <item x="249"/>
        <item x="74"/>
        <item x="182"/>
        <item x="256"/>
        <item x="75"/>
        <item x="187"/>
        <item x="261"/>
        <item x="76"/>
        <item x="191"/>
        <item x="268"/>
        <item x="78"/>
        <item x="195"/>
        <item x="273"/>
        <item x="80"/>
        <item x="199"/>
        <item x="279"/>
        <item x="82"/>
        <item x="204"/>
        <item x="285"/>
        <item x="83"/>
        <item x="207"/>
        <item x="291"/>
        <item x="85"/>
        <item x="212"/>
        <item x="297"/>
        <item x="87"/>
        <item x="216"/>
        <item x="303"/>
        <item x="88"/>
        <item x="221"/>
        <item x="308"/>
        <item x="90"/>
        <item x="224"/>
        <item x="315"/>
        <item x="92"/>
        <item x="229"/>
        <item x="320"/>
        <item x="93"/>
        <item x="233"/>
        <item x="327"/>
        <item x="95"/>
        <item x="237"/>
        <item x="332"/>
        <item x="97"/>
        <item x="241"/>
        <item x="338"/>
        <item x="99"/>
        <item x="246"/>
        <item x="344"/>
        <item x="100"/>
        <item x="250"/>
        <item x="350"/>
        <item x="101"/>
        <item x="254"/>
        <item x="356"/>
        <item x="104"/>
        <item x="258"/>
        <item x="362"/>
        <item x="105"/>
        <item x="263"/>
        <item x="367"/>
        <item x="107"/>
        <item x="266"/>
        <item x="374"/>
        <item x="109"/>
        <item x="271"/>
        <item x="379"/>
        <item x="110"/>
        <item x="275"/>
        <item x="386"/>
        <item x="112"/>
        <item x="280"/>
        <item x="391"/>
        <item x="113"/>
        <item x="283"/>
        <item x="397"/>
        <item x="116"/>
        <item x="288"/>
        <item x="403"/>
        <item x="117"/>
        <item x="292"/>
        <item x="409"/>
        <item x="118"/>
        <item x="296"/>
        <item x="415"/>
        <item x="121"/>
        <item x="300"/>
        <item x="421"/>
        <item x="122"/>
        <item x="305"/>
        <item x="426"/>
        <item x="124"/>
        <item x="309"/>
        <item x="433"/>
        <item x="125"/>
        <item x="313"/>
        <item x="438"/>
        <item x="127"/>
        <item x="317"/>
        <item x="445"/>
        <item x="129"/>
        <item x="322"/>
        <item x="450"/>
        <item x="130"/>
        <item x="325"/>
        <item x="456"/>
        <item x="133"/>
        <item x="330"/>
        <item x="462"/>
        <item x="134"/>
        <item x="334"/>
        <item x="468"/>
        <item x="135"/>
        <item x="339"/>
        <item x="474"/>
        <item x="137"/>
        <item x="342"/>
        <item x="480"/>
        <item x="139"/>
        <item x="347"/>
        <item x="485"/>
        <item x="141"/>
        <item x="351"/>
        <item x="492"/>
        <item x="142"/>
        <item x="355"/>
        <item x="497"/>
        <item x="144"/>
        <item x="359"/>
        <item x="504"/>
        <item x="146"/>
        <item x="364"/>
        <item x="509"/>
        <item x="147"/>
        <item x="368"/>
        <item x="515"/>
        <item x="149"/>
        <item x="372"/>
        <item x="521"/>
        <item x="151"/>
        <item x="376"/>
        <item x="527"/>
        <item x="152"/>
        <item x="381"/>
        <item x="533"/>
        <item x="154"/>
        <item x="384"/>
        <item x="539"/>
        <item x="156"/>
        <item x="389"/>
        <item x="543"/>
        <item x="158"/>
        <item x="393"/>
        <item x="546"/>
        <item x="159"/>
        <item x="398"/>
        <item x="548"/>
        <item x="160"/>
        <item x="401"/>
        <item x="551"/>
        <item x="163"/>
        <item x="406"/>
        <item x="553"/>
        <item x="164"/>
        <item x="410"/>
        <item x="555"/>
        <item x="166"/>
        <item x="414"/>
        <item x="558"/>
        <item x="168"/>
        <item x="418"/>
        <item x="560"/>
        <item x="169"/>
        <item x="423"/>
        <item x="563"/>
        <item x="171"/>
        <item x="427"/>
        <item x="565"/>
        <item x="172"/>
        <item x="431"/>
        <item x="567"/>
        <item x="175"/>
        <item x="435"/>
        <item x="570"/>
        <item x="176"/>
        <item x="440"/>
        <item x="572"/>
        <item x="177"/>
        <item x="443"/>
        <item x="575"/>
        <item x="180"/>
        <item x="448"/>
        <item x="577"/>
        <item x="181"/>
        <item x="452"/>
        <item x="579"/>
        <item x="183"/>
        <item x="457"/>
        <item x="582"/>
        <item x="184"/>
        <item x="460"/>
        <item x="584"/>
        <item x="186"/>
        <item x="465"/>
        <item x="587"/>
        <item x="188"/>
        <item x="469"/>
        <item x="589"/>
        <item x="189"/>
        <item x="473"/>
        <item x="591"/>
        <item x="192"/>
        <item x="477"/>
        <item x="594"/>
        <item x="193"/>
        <item x="482"/>
        <item x="596"/>
        <item x="194"/>
        <item x="486"/>
        <item x="599"/>
        <item x="196"/>
        <item x="490"/>
        <item x="601"/>
        <item x="198"/>
        <item x="494"/>
        <item x="603"/>
        <item x="200"/>
        <item x="499"/>
        <item x="606"/>
        <item x="201"/>
        <item x="502"/>
        <item x="608"/>
        <item x="203"/>
        <item x="507"/>
        <item x="611"/>
        <item x="205"/>
        <item x="511"/>
        <item x="613"/>
        <item x="206"/>
        <item x="516"/>
        <item x="615"/>
        <item x="208"/>
        <item x="519"/>
        <item x="618"/>
        <item x="210"/>
        <item x="524"/>
        <item x="620"/>
        <item x="211"/>
        <item x="528"/>
        <item x="623"/>
        <item x="213"/>
        <item x="532"/>
        <item x="625"/>
        <item x="215"/>
        <item x="536"/>
        <item x="627"/>
        <item x="217"/>
        <item x="541"/>
        <item x="630"/>
        <item x="218"/>
        <item x="544"/>
        <item x="632"/>
        <item x="219"/>
        <item x="545"/>
        <item x="635"/>
        <item x="222"/>
        <item x="547"/>
        <item x="637"/>
        <item x="223"/>
        <item x="549"/>
        <item x="639"/>
        <item x="225"/>
        <item x="550"/>
        <item x="642"/>
        <item x="227"/>
        <item x="552"/>
        <item x="644"/>
        <item x="228"/>
        <item x="554"/>
        <item x="647"/>
        <item x="230"/>
        <item x="556"/>
        <item x="649"/>
        <item x="231"/>
        <item x="557"/>
        <item x="651"/>
        <item x="234"/>
        <item x="559"/>
        <item x="654"/>
        <item x="235"/>
        <item x="561"/>
        <item x="656"/>
        <item x="236"/>
        <item x="562"/>
        <item x="659"/>
        <item x="239"/>
        <item x="564"/>
        <item x="661"/>
        <item x="240"/>
        <item x="566"/>
        <item x="663"/>
        <item x="242"/>
        <item x="568"/>
        <item x="666"/>
        <item x="243"/>
        <item x="569"/>
        <item x="668"/>
        <item x="245"/>
        <item x="571"/>
        <item x="671"/>
        <item x="247"/>
        <item x="573"/>
        <item x="673"/>
        <item x="248"/>
        <item x="574"/>
        <item x="675"/>
        <item x="251"/>
        <item x="576"/>
        <item x="678"/>
        <item x="252"/>
        <item x="578"/>
        <item x="680"/>
        <item x="253"/>
        <item x="580"/>
        <item x="683"/>
        <item x="255"/>
        <item x="581"/>
        <item x="685"/>
        <item x="257"/>
        <item x="583"/>
        <item x="687"/>
        <item x="259"/>
        <item x="585"/>
        <item x="690"/>
        <item x="260"/>
        <item x="586"/>
        <item x="692"/>
        <item x="262"/>
        <item x="588"/>
        <item x="695"/>
        <item x="264"/>
        <item x="590"/>
        <item x="697"/>
        <item x="265"/>
        <item x="592"/>
        <item x="699"/>
        <item x="267"/>
        <item x="593"/>
        <item x="702"/>
        <item x="269"/>
        <item x="595"/>
        <item x="704"/>
        <item x="270"/>
        <item x="597"/>
        <item x="707"/>
        <item x="272"/>
        <item x="598"/>
        <item x="709"/>
        <item x="274"/>
        <item x="600"/>
        <item x="711"/>
        <item x="276"/>
        <item x="602"/>
        <item x="714"/>
        <item x="277"/>
        <item x="604"/>
        <item x="716"/>
        <item x="278"/>
        <item x="605"/>
        <item x="719"/>
        <item x="281"/>
        <item x="607"/>
        <item x="721"/>
        <item x="282"/>
        <item x="609"/>
        <item x="723"/>
        <item x="284"/>
        <item x="610"/>
        <item x="726"/>
        <item x="286"/>
        <item x="612"/>
        <item x="728"/>
        <item x="287"/>
        <item x="614"/>
        <item x="731"/>
        <item x="289"/>
        <item x="616"/>
        <item x="733"/>
        <item x="290"/>
        <item x="617"/>
        <item x="735"/>
        <item x="293"/>
        <item x="619"/>
        <item x="738"/>
        <item x="294"/>
        <item x="621"/>
        <item x="740"/>
        <item x="295"/>
        <item x="622"/>
        <item x="743"/>
        <item x="298"/>
        <item x="624"/>
        <item x="745"/>
        <item x="299"/>
        <item x="626"/>
        <item x="747"/>
        <item x="301"/>
        <item x="628"/>
        <item x="750"/>
        <item x="302"/>
        <item x="629"/>
        <item x="752"/>
        <item x="304"/>
        <item x="631"/>
        <item x="755"/>
        <item x="306"/>
        <item x="633"/>
        <item x="757"/>
        <item x="307"/>
        <item x="634"/>
        <item x="759"/>
        <item x="310"/>
        <item x="636"/>
        <item x="762"/>
        <item x="311"/>
        <item x="638"/>
        <item x="764"/>
        <item x="312"/>
        <item x="640"/>
        <item x="767"/>
        <item x="314"/>
        <item x="641"/>
        <item x="769"/>
        <item x="316"/>
        <item x="643"/>
        <item x="771"/>
        <item x="318"/>
        <item x="645"/>
        <item x="774"/>
        <item x="319"/>
        <item x="646"/>
        <item x="776"/>
        <item x="321"/>
        <item x="648"/>
        <item x="779"/>
        <item x="323"/>
        <item x="650"/>
        <item x="781"/>
        <item x="324"/>
        <item x="652"/>
        <item x="783"/>
        <item x="326"/>
        <item x="653"/>
        <item x="786"/>
        <item x="328"/>
        <item x="655"/>
        <item x="788"/>
        <item x="329"/>
        <item x="657"/>
        <item x="791"/>
        <item x="331"/>
        <item x="658"/>
        <item x="793"/>
        <item x="333"/>
        <item x="660"/>
        <item x="795"/>
        <item x="335"/>
        <item x="662"/>
        <item x="798"/>
        <item x="336"/>
        <item x="664"/>
        <item x="800"/>
        <item x="337"/>
        <item x="665"/>
        <item x="803"/>
        <item x="340"/>
        <item x="667"/>
        <item x="805"/>
        <item x="341"/>
        <item x="669"/>
        <item x="807"/>
        <item x="343"/>
        <item x="670"/>
        <item x="810"/>
        <item x="345"/>
        <item x="672"/>
        <item x="812"/>
        <item x="346"/>
        <item x="674"/>
        <item x="815"/>
        <item x="348"/>
        <item x="676"/>
        <item x="817"/>
        <item x="349"/>
        <item x="677"/>
        <item x="819"/>
        <item x="352"/>
        <item x="679"/>
        <item x="822"/>
        <item x="353"/>
        <item x="681"/>
        <item x="824"/>
        <item x="354"/>
        <item x="682"/>
        <item x="827"/>
        <item x="357"/>
        <item x="684"/>
        <item x="829"/>
        <item x="358"/>
        <item x="686"/>
        <item x="831"/>
        <item x="360"/>
        <item x="688"/>
        <item x="834"/>
        <item x="361"/>
        <item x="689"/>
        <item x="836"/>
        <item x="363"/>
        <item x="691"/>
        <item x="839"/>
        <item x="365"/>
        <item x="693"/>
        <item x="841"/>
        <item x="366"/>
        <item x="694"/>
        <item x="843"/>
        <item x="369"/>
        <item x="696"/>
        <item x="846"/>
        <item x="370"/>
        <item x="698"/>
        <item x="848"/>
        <item x="371"/>
        <item x="700"/>
        <item x="851"/>
        <item x="373"/>
        <item x="701"/>
        <item x="853"/>
        <item x="375"/>
        <item x="703"/>
        <item x="855"/>
        <item x="377"/>
        <item x="705"/>
        <item x="858"/>
        <item x="378"/>
        <item x="706"/>
        <item x="860"/>
        <item x="380"/>
        <item x="708"/>
        <item x="863"/>
        <item x="382"/>
        <item x="710"/>
        <item x="865"/>
        <item x="383"/>
        <item x="712"/>
        <item x="867"/>
        <item x="385"/>
        <item x="713"/>
        <item x="870"/>
        <item x="387"/>
        <item x="715"/>
        <item x="872"/>
        <item x="388"/>
        <item x="717"/>
        <item x="874"/>
        <item x="390"/>
        <item x="718"/>
        <item x="875"/>
        <item x="392"/>
        <item x="720"/>
        <item x="876"/>
        <item x="394"/>
        <item x="722"/>
        <item x="877"/>
        <item x="395"/>
        <item x="724"/>
        <item x="878"/>
        <item x="396"/>
        <item x="725"/>
        <item x="879"/>
        <item x="399"/>
        <item x="727"/>
        <item x="880"/>
        <item x="400"/>
        <item x="729"/>
        <item x="881"/>
        <item x="402"/>
        <item x="730"/>
        <item x="882"/>
        <item x="404"/>
        <item x="732"/>
        <item x="883"/>
        <item x="405"/>
        <item x="734"/>
        <item x="884"/>
        <item x="407"/>
        <item x="736"/>
        <item x="885"/>
        <item x="408"/>
        <item x="737"/>
        <item x="886"/>
        <item x="411"/>
        <item x="739"/>
        <item x="887"/>
        <item x="412"/>
        <item x="741"/>
        <item x="888"/>
        <item x="413"/>
        <item x="742"/>
        <item x="889"/>
        <item x="416"/>
        <item x="744"/>
        <item x="890"/>
        <item x="417"/>
        <item x="746"/>
        <item x="891"/>
        <item x="419"/>
        <item x="748"/>
        <item x="892"/>
        <item x="420"/>
        <item x="749"/>
        <item x="893"/>
        <item x="422"/>
        <item x="751"/>
        <item x="894"/>
        <item x="424"/>
        <item x="753"/>
        <item x="895"/>
        <item x="425"/>
        <item x="754"/>
        <item x="896"/>
        <item x="428"/>
        <item x="756"/>
        <item x="897"/>
        <item x="429"/>
        <item x="758"/>
        <item x="898"/>
        <item x="430"/>
        <item x="760"/>
        <item x="899"/>
        <item x="432"/>
        <item x="761"/>
        <item x="900"/>
        <item x="434"/>
        <item x="763"/>
        <item x="901"/>
        <item x="436"/>
        <item x="765"/>
        <item x="902"/>
        <item x="437"/>
        <item x="766"/>
        <item x="903"/>
        <item x="439"/>
        <item x="768"/>
        <item x="904"/>
        <item x="441"/>
        <item x="770"/>
        <item x="905"/>
        <item x="442"/>
        <item x="772"/>
        <item x="906"/>
        <item x="444"/>
        <item x="773"/>
        <item x="907"/>
        <item x="446"/>
        <item x="775"/>
        <item x="908"/>
        <item x="447"/>
        <item x="777"/>
        <item x="909"/>
        <item x="449"/>
        <item x="778"/>
        <item x="910"/>
        <item x="451"/>
        <item x="780"/>
        <item x="911"/>
        <item x="453"/>
        <item x="782"/>
        <item x="912"/>
        <item x="454"/>
        <item x="784"/>
        <item x="913"/>
        <item x="455"/>
        <item x="785"/>
        <item x="914"/>
        <item x="458"/>
        <item x="787"/>
        <item x="915"/>
        <item x="459"/>
        <item x="789"/>
        <item x="916"/>
        <item x="461"/>
        <item x="790"/>
        <item x="917"/>
        <item x="463"/>
        <item x="792"/>
        <item x="918"/>
        <item x="464"/>
        <item x="794"/>
        <item x="919"/>
        <item x="466"/>
        <item x="796"/>
        <item x="920"/>
        <item x="467"/>
        <item x="797"/>
        <item x="921"/>
        <item x="470"/>
        <item x="799"/>
        <item x="922"/>
        <item x="471"/>
        <item x="801"/>
        <item x="923"/>
        <item x="472"/>
        <item x="802"/>
        <item x="924"/>
        <item x="475"/>
        <item x="804"/>
        <item x="925"/>
        <item x="476"/>
        <item x="806"/>
        <item x="926"/>
        <item x="478"/>
        <item x="808"/>
        <item x="927"/>
        <item x="479"/>
        <item x="809"/>
        <item x="928"/>
        <item x="481"/>
        <item x="811"/>
        <item x="929"/>
        <item x="483"/>
        <item x="813"/>
        <item x="930"/>
        <item x="484"/>
        <item x="814"/>
        <item x="931"/>
        <item x="487"/>
        <item x="816"/>
        <item x="932"/>
        <item x="488"/>
        <item x="818"/>
        <item x="933"/>
        <item x="489"/>
        <item x="820"/>
        <item x="934"/>
        <item x="491"/>
        <item x="821"/>
        <item x="935"/>
        <item x="493"/>
        <item x="823"/>
        <item x="936"/>
        <item x="495"/>
        <item x="825"/>
        <item x="937"/>
        <item x="496"/>
        <item x="826"/>
        <item x="938"/>
        <item x="498"/>
        <item x="828"/>
        <item x="939"/>
        <item x="500"/>
        <item x="830"/>
        <item x="940"/>
        <item x="501"/>
        <item x="832"/>
        <item x="941"/>
        <item x="503"/>
        <item x="833"/>
        <item x="942"/>
        <item x="505"/>
        <item x="835"/>
        <item x="943"/>
        <item x="506"/>
        <item x="837"/>
        <item x="944"/>
        <item x="508"/>
        <item x="838"/>
        <item x="945"/>
        <item x="510"/>
        <item x="840"/>
        <item x="946"/>
        <item x="512"/>
        <item x="842"/>
        <item x="947"/>
        <item x="513"/>
        <item x="844"/>
        <item x="948"/>
        <item x="514"/>
        <item x="845"/>
        <item x="949"/>
        <item x="517"/>
        <item x="847"/>
        <item x="950"/>
        <item x="518"/>
        <item x="849"/>
        <item x="951"/>
        <item x="520"/>
        <item x="850"/>
        <item x="952"/>
        <item x="522"/>
        <item x="852"/>
        <item x="953"/>
        <item x="523"/>
        <item x="854"/>
        <item x="954"/>
        <item x="525"/>
        <item x="856"/>
        <item x="955"/>
        <item x="526"/>
        <item x="857"/>
        <item x="956"/>
        <item x="529"/>
        <item x="859"/>
        <item x="957"/>
        <item x="530"/>
        <item x="861"/>
        <item x="958"/>
        <item x="531"/>
        <item x="862"/>
        <item x="959"/>
        <item x="534"/>
        <item x="864"/>
        <item x="960"/>
        <item x="535"/>
        <item x="866"/>
        <item x="961"/>
        <item x="537"/>
        <item x="868"/>
        <item x="962"/>
        <item x="538"/>
        <item x="869"/>
        <item x="963"/>
        <item x="540"/>
        <item x="871"/>
        <item x="964"/>
        <item x="542"/>
        <item x="873"/>
        <item x="965"/>
      </items>
    </pivotField>
    <pivotField showAll="0" defaultSubtotal="0"/>
    <pivotField showAll="0" defaultSubtotal="0"/>
    <pivotField showAll="0" defaultSubtotal="0"/>
    <pivotField numFmtId="20" showAll="0" defaultSubtotal="0"/>
    <pivotField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numFmtId="1" showAll="0" defaultSubtotal="0"/>
    <pivotField axis="axisPage" showAll="0" defaultSubtotal="0">
      <items count="2">
        <item x="0"/>
        <item x="1"/>
      </items>
    </pivotField>
    <pivotField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showAll="0" defaultSubtotal="0"/>
    <pivotField showAll="0" defaultSubtotal="0"/>
    <pivotField showAll="0" defaultSubtotal="0"/>
    <pivotField showAll="0" defaultSubtotal="0">
      <items count="14">
        <item x="0"/>
        <item x="1"/>
        <item x="2"/>
        <item x="3"/>
        <item x="4"/>
        <item x="5"/>
        <item x="6"/>
        <item x="7"/>
        <item x="8"/>
        <item x="9"/>
        <item x="10"/>
        <item x="11"/>
        <item x="12"/>
        <item x="13"/>
      </items>
    </pivotField>
    <pivotField showAll="0" defaultSubtotal="0">
      <items count="14">
        <item x="0"/>
        <item x="1"/>
        <item x="2"/>
        <item x="3"/>
        <item x="4"/>
        <item x="5"/>
        <item x="6"/>
        <item x="7"/>
        <item x="8"/>
        <item x="9"/>
        <item x="10"/>
        <item x="11"/>
        <item x="12"/>
        <item x="13"/>
      </items>
    </pivotField>
  </pivotFields>
  <rowFields count="1">
    <field x="2"/>
  </rowFields>
  <rowItems count="21">
    <i>
      <x v="2"/>
    </i>
    <i>
      <x v="3"/>
    </i>
    <i>
      <x v="4"/>
    </i>
    <i>
      <x v="5"/>
    </i>
    <i>
      <x v="62"/>
    </i>
    <i>
      <x v="63"/>
    </i>
    <i>
      <x v="71"/>
    </i>
    <i>
      <x v="183"/>
    </i>
    <i>
      <x v="209"/>
    </i>
    <i>
      <x v="658"/>
    </i>
    <i>
      <x v="659"/>
    </i>
    <i>
      <x v="660"/>
    </i>
    <i>
      <x v="661"/>
    </i>
    <i>
      <x v="663"/>
    </i>
    <i>
      <x v="691"/>
    </i>
    <i>
      <x v="712"/>
    </i>
    <i>
      <x v="715"/>
    </i>
    <i>
      <x v="716"/>
    </i>
    <i>
      <x v="721"/>
    </i>
    <i>
      <x v="722"/>
    </i>
    <i t="grand">
      <x/>
    </i>
  </rowItems>
  <colFields count="1">
    <field x="-2"/>
  </colFields>
  <colItems count="2">
    <i>
      <x/>
    </i>
    <i i="1">
      <x v="1"/>
    </i>
  </colItems>
  <pageFields count="1">
    <pageField fld="15" item="1" hier="-1"/>
  </pageFields>
  <dataFields count="2">
    <dataField name="Count" fld="2" subtotal="count" baseField="0" baseItem="0"/>
    <dataField name="% of Total" fld="2" subtotal="count" showDataAs="percentOfTotal" baseField="2" baseItem="2" numFmtId="164"/>
  </dataFields>
  <formats count="13">
    <format dxfId="562">
      <pivotArea outline="0" collapsedLevelsAreSubtotals="1" fieldPosition="0">
        <references count="1">
          <reference field="4294967294" count="1" selected="0">
            <x v="1"/>
          </reference>
        </references>
      </pivotArea>
    </format>
    <format dxfId="561">
      <pivotArea outline="0" collapsedLevelsAreSubtotals="1" fieldPosition="0"/>
    </format>
    <format dxfId="560">
      <pivotArea dataOnly="0" labelOnly="1" outline="0" fieldPosition="0">
        <references count="1">
          <reference field="4294967294" count="2">
            <x v="0"/>
            <x v="1"/>
          </reference>
        </references>
      </pivotArea>
    </format>
    <format dxfId="559">
      <pivotArea outline="0" collapsedLevelsAreSubtotals="1" fieldPosition="0"/>
    </format>
    <format dxfId="558">
      <pivotArea dataOnly="0" labelOnly="1" outline="0" fieldPosition="0">
        <references count="1">
          <reference field="4294967294" count="2">
            <x v="0"/>
            <x v="1"/>
          </reference>
        </references>
      </pivotArea>
    </format>
    <format dxfId="557">
      <pivotArea outline="0" collapsedLevelsAreSubtotals="1" fieldPosition="0"/>
    </format>
    <format dxfId="556">
      <pivotArea dataOnly="0" labelOnly="1" outline="0" fieldPosition="0">
        <references count="1">
          <reference field="4294967294" count="2">
            <x v="0"/>
            <x v="1"/>
          </reference>
        </references>
      </pivotArea>
    </format>
    <format dxfId="555">
      <pivotArea field="2" type="button" dataOnly="0" labelOnly="1" outline="0" axis="axisRow" fieldPosition="0"/>
    </format>
    <format dxfId="554">
      <pivotArea dataOnly="0" labelOnly="1" fieldPosition="0">
        <references count="1">
          <reference field="2" count="20">
            <x v="2"/>
            <x v="3"/>
            <x v="4"/>
            <x v="5"/>
            <x v="62"/>
            <x v="63"/>
            <x v="71"/>
            <x v="183"/>
            <x v="209"/>
            <x v="658"/>
            <x v="659"/>
            <x v="660"/>
            <x v="661"/>
            <x v="663"/>
            <x v="691"/>
            <x v="712"/>
            <x v="715"/>
            <x v="716"/>
            <x v="721"/>
            <x v="722"/>
          </reference>
        </references>
      </pivotArea>
    </format>
    <format dxfId="553">
      <pivotArea dataOnly="0" labelOnly="1" grandRow="1" outline="0" fieldPosition="0"/>
    </format>
    <format dxfId="552">
      <pivotArea field="2" type="button" dataOnly="0" labelOnly="1" outline="0" axis="axisRow" fieldPosition="0"/>
    </format>
    <format dxfId="551">
      <pivotArea dataOnly="0" labelOnly="1" fieldPosition="0">
        <references count="1">
          <reference field="2" count="20">
            <x v="2"/>
            <x v="3"/>
            <x v="4"/>
            <x v="5"/>
            <x v="62"/>
            <x v="63"/>
            <x v="71"/>
            <x v="183"/>
            <x v="209"/>
            <x v="658"/>
            <x v="659"/>
            <x v="660"/>
            <x v="661"/>
            <x v="663"/>
            <x v="691"/>
            <x v="712"/>
            <x v="715"/>
            <x v="716"/>
            <x v="721"/>
            <x v="722"/>
          </reference>
        </references>
      </pivotArea>
    </format>
    <format dxfId="550">
      <pivotArea dataOnly="0" labelOnly="1" grandRow="1" outline="0" fieldPosition="0"/>
    </format>
  </formats>
  <chartFormats count="2">
    <chartFormat chart="9" format="10" series="1">
      <pivotArea type="data" outline="0" fieldPosition="0">
        <references count="1">
          <reference field="4294967294" count="1" selected="0">
            <x v="0"/>
          </reference>
        </references>
      </pivotArea>
    </chartFormat>
    <chartFormat chart="9" format="11" series="1">
      <pivotArea type="data" outline="0" fieldPosition="0">
        <references count="1">
          <reference field="4294967294" count="1" selected="0">
            <x v="1"/>
          </reference>
        </references>
      </pivotArea>
    </chartFormat>
  </chartFormats>
  <pivotTableStyleInfo name="PivotStyleLight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8" rowHeaderCaption="SKU No.">
  <location ref="B15:D982" firstHeaderRow="0" firstDataRow="1" firstDataCol="1" rowPageCount="1" colPageCount="1"/>
  <pivotFields count="25">
    <pivotField showAll="0" defaultSubtotal="0"/>
    <pivotField showAll="0" defaultSubtotal="0"/>
    <pivotField axis="axisRow" dataField="1" showAll="0" defaultSubtotal="0">
      <items count="966">
        <item x="0"/>
        <item x="1"/>
        <item x="2"/>
        <item x="3"/>
        <item x="5"/>
        <item x="8"/>
        <item x="4"/>
        <item x="10"/>
        <item x="13"/>
        <item x="6"/>
        <item x="14"/>
        <item x="20"/>
        <item x="7"/>
        <item x="18"/>
        <item x="25"/>
        <item x="9"/>
        <item x="22"/>
        <item x="32"/>
        <item x="11"/>
        <item x="27"/>
        <item x="37"/>
        <item x="12"/>
        <item x="30"/>
        <item x="43"/>
        <item x="15"/>
        <item x="35"/>
        <item x="49"/>
        <item x="16"/>
        <item x="39"/>
        <item x="55"/>
        <item x="17"/>
        <item x="44"/>
        <item x="61"/>
        <item x="19"/>
        <item x="47"/>
        <item x="67"/>
        <item x="21"/>
        <item x="52"/>
        <item x="72"/>
        <item x="23"/>
        <item x="56"/>
        <item x="79"/>
        <item x="24"/>
        <item x="60"/>
        <item x="84"/>
        <item x="26"/>
        <item x="64"/>
        <item x="91"/>
        <item x="28"/>
        <item x="69"/>
        <item x="96"/>
        <item x="29"/>
        <item x="73"/>
        <item x="102"/>
        <item x="31"/>
        <item x="77"/>
        <item x="108"/>
        <item x="33"/>
        <item x="81"/>
        <item x="114"/>
        <item x="34"/>
        <item x="86"/>
        <item x="120"/>
        <item x="36"/>
        <item x="89"/>
        <item x="126"/>
        <item x="38"/>
        <item x="94"/>
        <item x="131"/>
        <item x="40"/>
        <item x="98"/>
        <item x="138"/>
        <item x="41"/>
        <item x="103"/>
        <item x="143"/>
        <item x="42"/>
        <item x="106"/>
        <item x="150"/>
        <item x="45"/>
        <item x="111"/>
        <item x="155"/>
        <item x="46"/>
        <item x="115"/>
        <item x="161"/>
        <item x="48"/>
        <item x="119"/>
        <item x="167"/>
        <item x="50"/>
        <item x="123"/>
        <item x="173"/>
        <item x="51"/>
        <item x="128"/>
        <item x="179"/>
        <item x="53"/>
        <item x="132"/>
        <item x="185"/>
        <item x="54"/>
        <item x="136"/>
        <item x="190"/>
        <item x="57"/>
        <item x="140"/>
        <item x="197"/>
        <item x="58"/>
        <item x="145"/>
        <item x="202"/>
        <item x="59"/>
        <item x="148"/>
        <item x="209"/>
        <item x="62"/>
        <item x="153"/>
        <item x="214"/>
        <item x="63"/>
        <item x="157"/>
        <item x="220"/>
        <item x="65"/>
        <item x="162"/>
        <item x="226"/>
        <item x="66"/>
        <item x="165"/>
        <item x="232"/>
        <item x="68"/>
        <item x="170"/>
        <item x="238"/>
        <item x="70"/>
        <item x="174"/>
        <item x="244"/>
        <item x="71"/>
        <item x="178"/>
        <item x="249"/>
        <item x="74"/>
        <item x="182"/>
        <item x="256"/>
        <item x="75"/>
        <item x="187"/>
        <item x="261"/>
        <item x="76"/>
        <item x="191"/>
        <item x="268"/>
        <item x="78"/>
        <item x="195"/>
        <item x="273"/>
        <item x="80"/>
        <item x="199"/>
        <item x="279"/>
        <item x="82"/>
        <item x="204"/>
        <item x="285"/>
        <item x="83"/>
        <item x="207"/>
        <item x="291"/>
        <item x="85"/>
        <item x="212"/>
        <item x="297"/>
        <item x="87"/>
        <item x="216"/>
        <item x="303"/>
        <item x="88"/>
        <item x="221"/>
        <item x="308"/>
        <item x="90"/>
        <item x="224"/>
        <item x="315"/>
        <item x="92"/>
        <item x="229"/>
        <item x="320"/>
        <item x="93"/>
        <item x="233"/>
        <item x="327"/>
        <item x="95"/>
        <item x="237"/>
        <item x="332"/>
        <item x="97"/>
        <item x="241"/>
        <item x="338"/>
        <item x="99"/>
        <item x="246"/>
        <item x="344"/>
        <item x="100"/>
        <item x="250"/>
        <item x="350"/>
        <item x="101"/>
        <item x="254"/>
        <item x="356"/>
        <item x="104"/>
        <item x="258"/>
        <item x="362"/>
        <item x="105"/>
        <item x="263"/>
        <item x="367"/>
        <item x="107"/>
        <item x="266"/>
        <item x="374"/>
        <item x="109"/>
        <item x="271"/>
        <item x="379"/>
        <item x="110"/>
        <item x="275"/>
        <item x="386"/>
        <item x="112"/>
        <item x="280"/>
        <item x="391"/>
        <item x="113"/>
        <item x="283"/>
        <item x="397"/>
        <item x="116"/>
        <item x="288"/>
        <item x="403"/>
        <item x="117"/>
        <item x="292"/>
        <item x="409"/>
        <item x="118"/>
        <item x="296"/>
        <item x="415"/>
        <item x="121"/>
        <item x="300"/>
        <item x="421"/>
        <item x="122"/>
        <item x="305"/>
        <item x="426"/>
        <item x="124"/>
        <item x="309"/>
        <item x="433"/>
        <item x="125"/>
        <item x="313"/>
        <item x="438"/>
        <item x="127"/>
        <item x="317"/>
        <item x="445"/>
        <item x="129"/>
        <item x="322"/>
        <item x="450"/>
        <item x="130"/>
        <item x="325"/>
        <item x="456"/>
        <item x="133"/>
        <item x="330"/>
        <item x="462"/>
        <item x="134"/>
        <item x="334"/>
        <item x="468"/>
        <item x="135"/>
        <item x="339"/>
        <item x="474"/>
        <item x="137"/>
        <item x="342"/>
        <item x="480"/>
        <item x="139"/>
        <item x="347"/>
        <item x="485"/>
        <item x="141"/>
        <item x="351"/>
        <item x="492"/>
        <item x="142"/>
        <item x="355"/>
        <item x="497"/>
        <item x="144"/>
        <item x="359"/>
        <item x="504"/>
        <item x="146"/>
        <item x="364"/>
        <item x="509"/>
        <item x="147"/>
        <item x="368"/>
        <item x="515"/>
        <item x="149"/>
        <item x="372"/>
        <item x="521"/>
        <item x="151"/>
        <item x="376"/>
        <item x="527"/>
        <item x="152"/>
        <item x="381"/>
        <item x="533"/>
        <item x="154"/>
        <item x="384"/>
        <item x="539"/>
        <item x="156"/>
        <item x="389"/>
        <item x="543"/>
        <item x="158"/>
        <item x="393"/>
        <item x="546"/>
        <item x="159"/>
        <item x="398"/>
        <item x="548"/>
        <item x="160"/>
        <item x="401"/>
        <item x="551"/>
        <item x="163"/>
        <item x="406"/>
        <item x="553"/>
        <item x="164"/>
        <item x="410"/>
        <item x="555"/>
        <item x="166"/>
        <item x="414"/>
        <item x="558"/>
        <item x="168"/>
        <item x="418"/>
        <item x="560"/>
        <item x="169"/>
        <item x="423"/>
        <item x="563"/>
        <item x="171"/>
        <item x="427"/>
        <item x="565"/>
        <item x="172"/>
        <item x="431"/>
        <item x="567"/>
        <item x="175"/>
        <item x="435"/>
        <item x="570"/>
        <item x="176"/>
        <item x="440"/>
        <item x="572"/>
        <item x="177"/>
        <item x="443"/>
        <item x="575"/>
        <item x="180"/>
        <item x="448"/>
        <item x="577"/>
        <item x="181"/>
        <item x="452"/>
        <item x="579"/>
        <item x="183"/>
        <item x="457"/>
        <item x="582"/>
        <item x="184"/>
        <item x="460"/>
        <item x="584"/>
        <item x="186"/>
        <item x="465"/>
        <item x="587"/>
        <item x="188"/>
        <item x="469"/>
        <item x="589"/>
        <item x="189"/>
        <item x="473"/>
        <item x="591"/>
        <item x="192"/>
        <item x="477"/>
        <item x="594"/>
        <item x="193"/>
        <item x="482"/>
        <item x="596"/>
        <item x="194"/>
        <item x="486"/>
        <item x="599"/>
        <item x="196"/>
        <item x="490"/>
        <item x="601"/>
        <item x="198"/>
        <item x="494"/>
        <item x="603"/>
        <item x="200"/>
        <item x="499"/>
        <item x="606"/>
        <item x="201"/>
        <item x="502"/>
        <item x="608"/>
        <item x="203"/>
        <item x="507"/>
        <item x="611"/>
        <item x="205"/>
        <item x="511"/>
        <item x="613"/>
        <item x="206"/>
        <item x="516"/>
        <item x="615"/>
        <item x="208"/>
        <item x="519"/>
        <item x="618"/>
        <item x="210"/>
        <item x="524"/>
        <item x="620"/>
        <item x="211"/>
        <item x="528"/>
        <item x="623"/>
        <item x="213"/>
        <item x="532"/>
        <item x="625"/>
        <item x="215"/>
        <item x="536"/>
        <item x="627"/>
        <item x="217"/>
        <item x="541"/>
        <item x="630"/>
        <item x="218"/>
        <item x="544"/>
        <item x="632"/>
        <item x="219"/>
        <item x="545"/>
        <item x="635"/>
        <item x="222"/>
        <item x="547"/>
        <item x="637"/>
        <item x="223"/>
        <item x="549"/>
        <item x="639"/>
        <item x="225"/>
        <item x="550"/>
        <item x="642"/>
        <item x="227"/>
        <item x="552"/>
        <item x="644"/>
        <item x="228"/>
        <item x="554"/>
        <item x="647"/>
        <item x="230"/>
        <item x="556"/>
        <item x="649"/>
        <item x="231"/>
        <item x="557"/>
        <item x="651"/>
        <item x="234"/>
        <item x="559"/>
        <item x="654"/>
        <item x="235"/>
        <item x="561"/>
        <item x="656"/>
        <item x="236"/>
        <item x="562"/>
        <item x="659"/>
        <item x="239"/>
        <item x="564"/>
        <item x="661"/>
        <item x="240"/>
        <item x="566"/>
        <item x="663"/>
        <item x="242"/>
        <item x="568"/>
        <item x="666"/>
        <item x="243"/>
        <item x="569"/>
        <item x="668"/>
        <item x="245"/>
        <item x="571"/>
        <item x="671"/>
        <item x="247"/>
        <item x="573"/>
        <item x="673"/>
        <item x="248"/>
        <item x="574"/>
        <item x="675"/>
        <item x="251"/>
        <item x="576"/>
        <item x="678"/>
        <item x="252"/>
        <item x="578"/>
        <item x="680"/>
        <item x="253"/>
        <item x="580"/>
        <item x="683"/>
        <item x="255"/>
        <item x="581"/>
        <item x="685"/>
        <item x="257"/>
        <item x="583"/>
        <item x="687"/>
        <item x="259"/>
        <item x="585"/>
        <item x="690"/>
        <item x="260"/>
        <item x="586"/>
        <item x="692"/>
        <item x="262"/>
        <item x="588"/>
        <item x="695"/>
        <item x="264"/>
        <item x="590"/>
        <item x="697"/>
        <item x="265"/>
        <item x="592"/>
        <item x="699"/>
        <item x="267"/>
        <item x="593"/>
        <item x="702"/>
        <item x="269"/>
        <item x="595"/>
        <item x="704"/>
        <item x="270"/>
        <item x="597"/>
        <item x="707"/>
        <item x="272"/>
        <item x="598"/>
        <item x="709"/>
        <item x="274"/>
        <item x="600"/>
        <item x="711"/>
        <item x="276"/>
        <item x="602"/>
        <item x="714"/>
        <item x="277"/>
        <item x="604"/>
        <item x="716"/>
        <item x="278"/>
        <item x="605"/>
        <item x="719"/>
        <item x="281"/>
        <item x="607"/>
        <item x="721"/>
        <item x="282"/>
        <item x="609"/>
        <item x="723"/>
        <item x="284"/>
        <item x="610"/>
        <item x="726"/>
        <item x="286"/>
        <item x="612"/>
        <item x="728"/>
        <item x="287"/>
        <item x="614"/>
        <item x="731"/>
        <item x="289"/>
        <item x="616"/>
        <item x="733"/>
        <item x="290"/>
        <item x="617"/>
        <item x="735"/>
        <item x="293"/>
        <item x="619"/>
        <item x="738"/>
        <item x="294"/>
        <item x="621"/>
        <item x="740"/>
        <item x="295"/>
        <item x="622"/>
        <item x="743"/>
        <item x="298"/>
        <item x="624"/>
        <item x="745"/>
        <item x="299"/>
        <item x="626"/>
        <item x="747"/>
        <item x="301"/>
        <item x="628"/>
        <item x="750"/>
        <item x="302"/>
        <item x="629"/>
        <item x="752"/>
        <item x="304"/>
        <item x="631"/>
        <item x="755"/>
        <item x="306"/>
        <item x="633"/>
        <item x="757"/>
        <item x="307"/>
        <item x="634"/>
        <item x="759"/>
        <item x="310"/>
        <item x="636"/>
        <item x="762"/>
        <item x="311"/>
        <item x="638"/>
        <item x="764"/>
        <item x="312"/>
        <item x="640"/>
        <item x="767"/>
        <item x="314"/>
        <item x="641"/>
        <item x="769"/>
        <item x="316"/>
        <item x="643"/>
        <item x="771"/>
        <item x="318"/>
        <item x="645"/>
        <item x="774"/>
        <item x="319"/>
        <item x="646"/>
        <item x="776"/>
        <item x="321"/>
        <item x="648"/>
        <item x="779"/>
        <item x="323"/>
        <item x="650"/>
        <item x="781"/>
        <item x="324"/>
        <item x="652"/>
        <item x="783"/>
        <item x="326"/>
        <item x="653"/>
        <item x="786"/>
        <item x="328"/>
        <item x="655"/>
        <item x="788"/>
        <item x="329"/>
        <item x="657"/>
        <item x="791"/>
        <item x="331"/>
        <item x="658"/>
        <item x="793"/>
        <item x="333"/>
        <item x="660"/>
        <item x="795"/>
        <item x="335"/>
        <item x="662"/>
        <item x="798"/>
        <item x="336"/>
        <item x="664"/>
        <item x="800"/>
        <item x="337"/>
        <item x="665"/>
        <item x="803"/>
        <item x="340"/>
        <item x="667"/>
        <item x="805"/>
        <item x="341"/>
        <item x="669"/>
        <item x="807"/>
        <item x="343"/>
        <item x="670"/>
        <item x="810"/>
        <item x="345"/>
        <item x="672"/>
        <item x="812"/>
        <item x="346"/>
        <item x="674"/>
        <item x="815"/>
        <item x="348"/>
        <item x="676"/>
        <item x="817"/>
        <item x="349"/>
        <item x="677"/>
        <item x="819"/>
        <item x="352"/>
        <item x="679"/>
        <item x="822"/>
        <item x="353"/>
        <item x="681"/>
        <item x="824"/>
        <item x="354"/>
        <item x="682"/>
        <item x="827"/>
        <item x="357"/>
        <item x="684"/>
        <item x="829"/>
        <item x="358"/>
        <item x="686"/>
        <item x="831"/>
        <item x="360"/>
        <item x="688"/>
        <item x="834"/>
        <item x="361"/>
        <item x="689"/>
        <item x="836"/>
        <item x="363"/>
        <item x="691"/>
        <item x="839"/>
        <item x="365"/>
        <item x="693"/>
        <item x="841"/>
        <item x="366"/>
        <item x="694"/>
        <item x="843"/>
        <item x="369"/>
        <item x="696"/>
        <item x="846"/>
        <item x="370"/>
        <item x="698"/>
        <item x="848"/>
        <item x="371"/>
        <item x="700"/>
        <item x="851"/>
        <item x="373"/>
        <item x="701"/>
        <item x="853"/>
        <item x="375"/>
        <item x="703"/>
        <item x="855"/>
        <item x="377"/>
        <item x="705"/>
        <item x="858"/>
        <item x="378"/>
        <item x="706"/>
        <item x="860"/>
        <item x="380"/>
        <item x="708"/>
        <item x="863"/>
        <item x="382"/>
        <item x="710"/>
        <item x="865"/>
        <item x="383"/>
        <item x="712"/>
        <item x="867"/>
        <item x="385"/>
        <item x="713"/>
        <item x="870"/>
        <item x="387"/>
        <item x="715"/>
        <item x="872"/>
        <item x="388"/>
        <item x="717"/>
        <item x="874"/>
        <item x="390"/>
        <item x="718"/>
        <item x="875"/>
        <item x="392"/>
        <item x="720"/>
        <item x="876"/>
        <item x="394"/>
        <item x="722"/>
        <item x="877"/>
        <item x="395"/>
        <item x="724"/>
        <item x="878"/>
        <item x="396"/>
        <item x="725"/>
        <item x="879"/>
        <item x="399"/>
        <item x="727"/>
        <item x="880"/>
        <item x="400"/>
        <item x="729"/>
        <item x="881"/>
        <item x="402"/>
        <item x="730"/>
        <item x="882"/>
        <item x="404"/>
        <item x="732"/>
        <item x="883"/>
        <item x="405"/>
        <item x="734"/>
        <item x="884"/>
        <item x="407"/>
        <item x="736"/>
        <item x="885"/>
        <item x="408"/>
        <item x="737"/>
        <item x="886"/>
        <item x="411"/>
        <item x="739"/>
        <item x="887"/>
        <item x="412"/>
        <item x="741"/>
        <item x="888"/>
        <item x="413"/>
        <item x="742"/>
        <item x="889"/>
        <item x="416"/>
        <item x="744"/>
        <item x="890"/>
        <item x="417"/>
        <item x="746"/>
        <item x="891"/>
        <item x="419"/>
        <item x="748"/>
        <item x="892"/>
        <item x="420"/>
        <item x="749"/>
        <item x="893"/>
        <item x="422"/>
        <item x="751"/>
        <item x="894"/>
        <item x="424"/>
        <item x="753"/>
        <item x="895"/>
        <item x="425"/>
        <item x="754"/>
        <item x="896"/>
        <item x="428"/>
        <item x="756"/>
        <item x="897"/>
        <item x="429"/>
        <item x="758"/>
        <item x="898"/>
        <item x="430"/>
        <item x="760"/>
        <item x="899"/>
        <item x="432"/>
        <item x="761"/>
        <item x="900"/>
        <item x="434"/>
        <item x="763"/>
        <item x="901"/>
        <item x="436"/>
        <item x="765"/>
        <item x="902"/>
        <item x="437"/>
        <item x="766"/>
        <item x="903"/>
        <item x="439"/>
        <item x="768"/>
        <item x="904"/>
        <item x="441"/>
        <item x="770"/>
        <item x="905"/>
        <item x="442"/>
        <item x="772"/>
        <item x="906"/>
        <item x="444"/>
        <item x="773"/>
        <item x="907"/>
        <item x="446"/>
        <item x="775"/>
        <item x="908"/>
        <item x="447"/>
        <item x="777"/>
        <item x="909"/>
        <item x="449"/>
        <item x="778"/>
        <item x="910"/>
        <item x="451"/>
        <item x="780"/>
        <item x="911"/>
        <item x="453"/>
        <item x="782"/>
        <item x="912"/>
        <item x="454"/>
        <item x="784"/>
        <item x="913"/>
        <item x="455"/>
        <item x="785"/>
        <item x="914"/>
        <item x="458"/>
        <item x="787"/>
        <item x="915"/>
        <item x="459"/>
        <item x="789"/>
        <item x="916"/>
        <item x="461"/>
        <item x="790"/>
        <item x="917"/>
        <item x="463"/>
        <item x="792"/>
        <item x="918"/>
        <item x="464"/>
        <item x="794"/>
        <item x="919"/>
        <item x="466"/>
        <item x="796"/>
        <item x="920"/>
        <item x="467"/>
        <item x="797"/>
        <item x="921"/>
        <item x="470"/>
        <item x="799"/>
        <item x="922"/>
        <item x="471"/>
        <item x="801"/>
        <item x="923"/>
        <item x="472"/>
        <item x="802"/>
        <item x="924"/>
        <item x="475"/>
        <item x="804"/>
        <item x="925"/>
        <item x="476"/>
        <item x="806"/>
        <item x="926"/>
        <item x="478"/>
        <item x="808"/>
        <item x="927"/>
        <item x="479"/>
        <item x="809"/>
        <item x="928"/>
        <item x="481"/>
        <item x="811"/>
        <item x="929"/>
        <item x="483"/>
        <item x="813"/>
        <item x="930"/>
        <item x="484"/>
        <item x="814"/>
        <item x="931"/>
        <item x="487"/>
        <item x="816"/>
        <item x="932"/>
        <item x="488"/>
        <item x="818"/>
        <item x="933"/>
        <item x="489"/>
        <item x="820"/>
        <item x="934"/>
        <item x="491"/>
        <item x="821"/>
        <item x="935"/>
        <item x="493"/>
        <item x="823"/>
        <item x="936"/>
        <item x="495"/>
        <item x="825"/>
        <item x="937"/>
        <item x="496"/>
        <item x="826"/>
        <item x="938"/>
        <item x="498"/>
        <item x="828"/>
        <item x="939"/>
        <item x="500"/>
        <item x="830"/>
        <item x="940"/>
        <item x="501"/>
        <item x="832"/>
        <item x="941"/>
        <item x="503"/>
        <item x="833"/>
        <item x="942"/>
        <item x="505"/>
        <item x="835"/>
        <item x="943"/>
        <item x="506"/>
        <item x="837"/>
        <item x="944"/>
        <item x="508"/>
        <item x="838"/>
        <item x="945"/>
        <item x="510"/>
        <item x="840"/>
        <item x="946"/>
        <item x="512"/>
        <item x="842"/>
        <item x="947"/>
        <item x="513"/>
        <item x="844"/>
        <item x="948"/>
        <item x="514"/>
        <item x="845"/>
        <item x="949"/>
        <item x="517"/>
        <item x="847"/>
        <item x="950"/>
        <item x="518"/>
        <item x="849"/>
        <item x="951"/>
        <item x="520"/>
        <item x="850"/>
        <item x="952"/>
        <item x="522"/>
        <item x="852"/>
        <item x="953"/>
        <item x="523"/>
        <item x="854"/>
        <item x="954"/>
        <item x="525"/>
        <item x="856"/>
        <item x="955"/>
        <item x="526"/>
        <item x="857"/>
        <item x="956"/>
        <item x="529"/>
        <item x="859"/>
        <item x="957"/>
        <item x="530"/>
        <item x="861"/>
        <item x="958"/>
        <item x="531"/>
        <item x="862"/>
        <item x="959"/>
        <item x="534"/>
        <item x="864"/>
        <item x="960"/>
        <item x="535"/>
        <item x="866"/>
        <item x="961"/>
        <item x="537"/>
        <item x="868"/>
        <item x="962"/>
        <item x="538"/>
        <item x="869"/>
        <item x="963"/>
        <item x="540"/>
        <item x="871"/>
        <item x="964"/>
        <item x="542"/>
        <item x="873"/>
        <item x="965"/>
      </items>
    </pivotField>
    <pivotField showAll="0" defaultSubtotal="0"/>
    <pivotField showAll="0" defaultSubtotal="0"/>
    <pivotField showAll="0" defaultSubtotal="0"/>
    <pivotField numFmtId="20" showAll="0" defaultSubtotal="0"/>
    <pivotField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numFmtId="1" showAll="0" defaultSubtotal="0"/>
    <pivotField axis="axisPage" showAll="0" defaultSubtotal="0">
      <items count="2">
        <item x="0"/>
        <item x="1"/>
      </items>
    </pivotField>
    <pivotField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showAll="0" defaultSubtotal="0"/>
    <pivotField showAll="0" defaultSubtotal="0"/>
    <pivotField showAll="0" defaultSubtotal="0"/>
    <pivotField showAll="0" defaultSubtotal="0">
      <items count="14">
        <item x="0"/>
        <item x="1"/>
        <item x="2"/>
        <item x="3"/>
        <item x="4"/>
        <item x="5"/>
        <item x="6"/>
        <item x="7"/>
        <item x="8"/>
        <item x="9"/>
        <item x="10"/>
        <item x="11"/>
        <item x="12"/>
        <item x="13"/>
      </items>
    </pivotField>
    <pivotField showAll="0" defaultSubtotal="0">
      <items count="14">
        <item x="0"/>
        <item x="1"/>
        <item x="2"/>
        <item x="3"/>
        <item x="4"/>
        <item x="5"/>
        <item x="6"/>
        <item x="7"/>
        <item x="8"/>
        <item x="9"/>
        <item x="10"/>
        <item x="11"/>
        <item x="12"/>
        <item x="13"/>
      </items>
    </pivotField>
  </pivotFields>
  <rowFields count="1">
    <field x="2"/>
  </rowFields>
  <rowItems count="96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t="grand">
      <x/>
    </i>
  </rowItems>
  <colFields count="1">
    <field x="-2"/>
  </colFields>
  <colItems count="2">
    <i>
      <x/>
    </i>
    <i i="1">
      <x v="1"/>
    </i>
  </colItems>
  <pageFields count="1">
    <pageField fld="15" hier="-1"/>
  </pageFields>
  <dataFields count="2">
    <dataField name="Count" fld="2" subtotal="count" baseField="0" baseItem="0"/>
    <dataField name="% of Total" fld="2" subtotal="count" showDataAs="percentOfTotal" baseField="2" baseItem="0" numFmtId="164"/>
  </dataFields>
  <formats count="51">
    <format dxfId="613">
      <pivotArea outline="0" collapsedLevelsAreSubtotals="1" fieldPosition="0">
        <references count="1">
          <reference field="4294967294" count="1" selected="0">
            <x v="1"/>
          </reference>
        </references>
      </pivotArea>
    </format>
    <format dxfId="612">
      <pivotArea outline="0" collapsedLevelsAreSubtotals="1" fieldPosition="0"/>
    </format>
    <format dxfId="611">
      <pivotArea dataOnly="0" labelOnly="1" outline="0" fieldPosition="0">
        <references count="1">
          <reference field="4294967294" count="2">
            <x v="0"/>
            <x v="1"/>
          </reference>
        </references>
      </pivotArea>
    </format>
    <format dxfId="610">
      <pivotArea outline="0" collapsedLevelsAreSubtotals="1" fieldPosition="0"/>
    </format>
    <format dxfId="609">
      <pivotArea dataOnly="0" labelOnly="1" outline="0" fieldPosition="0">
        <references count="1">
          <reference field="4294967294" count="2">
            <x v="0"/>
            <x v="1"/>
          </reference>
        </references>
      </pivotArea>
    </format>
    <format dxfId="608">
      <pivotArea outline="0" collapsedLevelsAreSubtotals="1" fieldPosition="0"/>
    </format>
    <format dxfId="607">
      <pivotArea dataOnly="0" labelOnly="1" outline="0" fieldPosition="0">
        <references count="1">
          <reference field="4294967294" count="2">
            <x v="0"/>
            <x v="1"/>
          </reference>
        </references>
      </pivotArea>
    </format>
    <format dxfId="606">
      <pivotArea field="2" type="button" dataOnly="0" labelOnly="1" outline="0" axis="axisRow" fieldPosition="0"/>
    </format>
    <format dxfId="605">
      <pivotArea dataOnly="0" labelOnly="1" fieldPosition="0">
        <references count="1">
          <reference field="2"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604">
      <pivotArea dataOnly="0" labelOnly="1" fieldPosition="0">
        <references count="1">
          <reference field="2"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603">
      <pivotArea dataOnly="0" labelOnly="1" fieldPosition="0">
        <references count="1">
          <reference field="2"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602">
      <pivotArea dataOnly="0" labelOnly="1" fieldPosition="0">
        <references count="1">
          <reference field="2"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601">
      <pivotArea dataOnly="0" labelOnly="1" fieldPosition="0">
        <references count="1">
          <reference field="2"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600">
      <pivotArea dataOnly="0" labelOnly="1" fieldPosition="0">
        <references count="1">
          <reference field="2"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599">
      <pivotArea dataOnly="0" labelOnly="1" fieldPosition="0">
        <references count="1">
          <reference field="2"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598">
      <pivotArea dataOnly="0" labelOnly="1" fieldPosition="0">
        <references count="1">
          <reference field="2"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597">
      <pivotArea dataOnly="0" labelOnly="1" fieldPosition="0">
        <references count="1">
          <reference field="2"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596">
      <pivotArea dataOnly="0" labelOnly="1" fieldPosition="0">
        <references count="1">
          <reference field="2" count="50">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x v="495"/>
            <x v="496"/>
            <x v="497"/>
            <x v="498"/>
            <x v="499"/>
          </reference>
        </references>
      </pivotArea>
    </format>
    <format dxfId="595">
      <pivotArea dataOnly="0" labelOnly="1" fieldPosition="0">
        <references count="1">
          <reference field="2" count="50">
            <x v="500"/>
            <x v="501"/>
            <x v="502"/>
            <x v="503"/>
            <x v="504"/>
            <x v="505"/>
            <x v="506"/>
            <x v="507"/>
            <x v="508"/>
            <x v="509"/>
            <x v="510"/>
            <x v="511"/>
            <x v="512"/>
            <x v="513"/>
            <x v="514"/>
            <x v="515"/>
            <x v="516"/>
            <x v="517"/>
            <x v="518"/>
            <x v="519"/>
            <x v="520"/>
            <x v="521"/>
            <x v="522"/>
            <x v="523"/>
            <x v="524"/>
            <x v="525"/>
            <x v="526"/>
            <x v="527"/>
            <x v="528"/>
            <x v="529"/>
            <x v="530"/>
            <x v="531"/>
            <x v="532"/>
            <x v="533"/>
            <x v="534"/>
            <x v="535"/>
            <x v="536"/>
            <x v="537"/>
            <x v="538"/>
            <x v="539"/>
            <x v="540"/>
            <x v="541"/>
            <x v="542"/>
            <x v="543"/>
            <x v="544"/>
            <x v="545"/>
            <x v="546"/>
            <x v="547"/>
            <x v="548"/>
            <x v="549"/>
          </reference>
        </references>
      </pivotArea>
    </format>
    <format dxfId="594">
      <pivotArea dataOnly="0" labelOnly="1" fieldPosition="0">
        <references count="1">
          <reference field="2" count="50">
            <x v="550"/>
            <x v="551"/>
            <x v="552"/>
            <x v="553"/>
            <x v="554"/>
            <x v="555"/>
            <x v="556"/>
            <x v="557"/>
            <x v="558"/>
            <x v="559"/>
            <x v="560"/>
            <x v="561"/>
            <x v="562"/>
            <x v="563"/>
            <x v="564"/>
            <x v="565"/>
            <x v="566"/>
            <x v="567"/>
            <x v="568"/>
            <x v="569"/>
            <x v="570"/>
            <x v="571"/>
            <x v="572"/>
            <x v="573"/>
            <x v="574"/>
            <x v="575"/>
            <x v="576"/>
            <x v="577"/>
            <x v="578"/>
            <x v="579"/>
            <x v="580"/>
            <x v="581"/>
            <x v="582"/>
            <x v="583"/>
            <x v="584"/>
            <x v="585"/>
            <x v="586"/>
            <x v="587"/>
            <x v="588"/>
            <x v="589"/>
            <x v="590"/>
            <x v="591"/>
            <x v="592"/>
            <x v="593"/>
            <x v="594"/>
            <x v="595"/>
            <x v="596"/>
            <x v="597"/>
            <x v="598"/>
            <x v="599"/>
          </reference>
        </references>
      </pivotArea>
    </format>
    <format dxfId="593">
      <pivotArea dataOnly="0" labelOnly="1" fieldPosition="0">
        <references count="1">
          <reference field="2" count="50">
            <x v="600"/>
            <x v="601"/>
            <x v="602"/>
            <x v="603"/>
            <x v="604"/>
            <x v="605"/>
            <x v="606"/>
            <x v="607"/>
            <x v="608"/>
            <x v="609"/>
            <x v="610"/>
            <x v="611"/>
            <x v="612"/>
            <x v="613"/>
            <x v="614"/>
            <x v="615"/>
            <x v="616"/>
            <x v="617"/>
            <x v="618"/>
            <x v="619"/>
            <x v="620"/>
            <x v="621"/>
            <x v="622"/>
            <x v="623"/>
            <x v="624"/>
            <x v="625"/>
            <x v="626"/>
            <x v="627"/>
            <x v="628"/>
            <x v="629"/>
            <x v="630"/>
            <x v="631"/>
            <x v="632"/>
            <x v="633"/>
            <x v="634"/>
            <x v="635"/>
            <x v="636"/>
            <x v="637"/>
            <x v="638"/>
            <x v="639"/>
            <x v="640"/>
            <x v="641"/>
            <x v="642"/>
            <x v="643"/>
            <x v="644"/>
            <x v="645"/>
            <x v="646"/>
            <x v="647"/>
            <x v="648"/>
            <x v="649"/>
          </reference>
        </references>
      </pivotArea>
    </format>
    <format dxfId="592">
      <pivotArea dataOnly="0" labelOnly="1" fieldPosition="0">
        <references count="1">
          <reference field="2" count="50">
            <x v="650"/>
            <x v="651"/>
            <x v="652"/>
            <x v="653"/>
            <x v="654"/>
            <x v="655"/>
            <x v="656"/>
            <x v="657"/>
            <x v="658"/>
            <x v="659"/>
            <x v="660"/>
            <x v="661"/>
            <x v="662"/>
            <x v="663"/>
            <x v="664"/>
            <x v="665"/>
            <x v="666"/>
            <x v="667"/>
            <x v="668"/>
            <x v="669"/>
            <x v="670"/>
            <x v="671"/>
            <x v="672"/>
            <x v="673"/>
            <x v="674"/>
            <x v="675"/>
            <x v="676"/>
            <x v="677"/>
            <x v="678"/>
            <x v="679"/>
            <x v="680"/>
            <x v="681"/>
            <x v="682"/>
            <x v="683"/>
            <x v="684"/>
            <x v="685"/>
            <x v="686"/>
            <x v="687"/>
            <x v="688"/>
            <x v="689"/>
            <x v="690"/>
            <x v="691"/>
            <x v="692"/>
            <x v="693"/>
            <x v="694"/>
            <x v="695"/>
            <x v="696"/>
            <x v="697"/>
            <x v="698"/>
            <x v="699"/>
          </reference>
        </references>
      </pivotArea>
    </format>
    <format dxfId="591">
      <pivotArea dataOnly="0" labelOnly="1" fieldPosition="0">
        <references count="1">
          <reference field="2" count="50">
            <x v="700"/>
            <x v="701"/>
            <x v="702"/>
            <x v="703"/>
            <x v="704"/>
            <x v="705"/>
            <x v="706"/>
            <x v="707"/>
            <x v="708"/>
            <x v="709"/>
            <x v="710"/>
            <x v="711"/>
            <x v="712"/>
            <x v="713"/>
            <x v="714"/>
            <x v="715"/>
            <x v="716"/>
            <x v="717"/>
            <x v="718"/>
            <x v="719"/>
            <x v="720"/>
            <x v="721"/>
            <x v="722"/>
            <x v="723"/>
            <x v="724"/>
            <x v="725"/>
            <x v="726"/>
            <x v="727"/>
            <x v="728"/>
            <x v="729"/>
            <x v="730"/>
            <x v="731"/>
            <x v="732"/>
            <x v="733"/>
            <x v="734"/>
            <x v="735"/>
            <x v="736"/>
            <x v="737"/>
            <x v="738"/>
            <x v="739"/>
            <x v="740"/>
            <x v="741"/>
            <x v="742"/>
            <x v="743"/>
            <x v="744"/>
            <x v="745"/>
            <x v="746"/>
            <x v="747"/>
            <x v="748"/>
            <x v="749"/>
          </reference>
        </references>
      </pivotArea>
    </format>
    <format dxfId="590">
      <pivotArea dataOnly="0" labelOnly="1" fieldPosition="0">
        <references count="1">
          <reference field="2" count="50">
            <x v="750"/>
            <x v="751"/>
            <x v="752"/>
            <x v="753"/>
            <x v="754"/>
            <x v="755"/>
            <x v="756"/>
            <x v="757"/>
            <x v="758"/>
            <x v="759"/>
            <x v="760"/>
            <x v="761"/>
            <x v="762"/>
            <x v="763"/>
            <x v="764"/>
            <x v="765"/>
            <x v="766"/>
            <x v="767"/>
            <x v="768"/>
            <x v="769"/>
            <x v="770"/>
            <x v="771"/>
            <x v="772"/>
            <x v="773"/>
            <x v="774"/>
            <x v="775"/>
            <x v="776"/>
            <x v="777"/>
            <x v="778"/>
            <x v="779"/>
            <x v="780"/>
            <x v="781"/>
            <x v="782"/>
            <x v="783"/>
            <x v="784"/>
            <x v="785"/>
            <x v="786"/>
            <x v="787"/>
            <x v="788"/>
            <x v="789"/>
            <x v="790"/>
            <x v="791"/>
            <x v="792"/>
            <x v="793"/>
            <x v="794"/>
            <x v="795"/>
            <x v="796"/>
            <x v="797"/>
            <x v="798"/>
            <x v="799"/>
          </reference>
        </references>
      </pivotArea>
    </format>
    <format dxfId="589">
      <pivotArea dataOnly="0" labelOnly="1" fieldPosition="0">
        <references count="1">
          <reference field="2" count="50">
            <x v="800"/>
            <x v="801"/>
            <x v="802"/>
            <x v="803"/>
            <x v="804"/>
            <x v="805"/>
            <x v="806"/>
            <x v="807"/>
            <x v="808"/>
            <x v="809"/>
            <x v="810"/>
            <x v="811"/>
            <x v="812"/>
            <x v="813"/>
            <x v="814"/>
            <x v="815"/>
            <x v="816"/>
            <x v="817"/>
            <x v="818"/>
            <x v="819"/>
            <x v="820"/>
            <x v="821"/>
            <x v="822"/>
            <x v="823"/>
            <x v="824"/>
            <x v="825"/>
            <x v="826"/>
            <x v="827"/>
            <x v="828"/>
            <x v="829"/>
            <x v="830"/>
            <x v="831"/>
            <x v="832"/>
            <x v="833"/>
            <x v="834"/>
            <x v="835"/>
            <x v="836"/>
            <x v="837"/>
            <x v="838"/>
            <x v="839"/>
            <x v="840"/>
            <x v="841"/>
            <x v="842"/>
            <x v="843"/>
            <x v="844"/>
            <x v="845"/>
            <x v="846"/>
            <x v="847"/>
            <x v="848"/>
            <x v="849"/>
          </reference>
        </references>
      </pivotArea>
    </format>
    <format dxfId="588">
      <pivotArea dataOnly="0" labelOnly="1" fieldPosition="0">
        <references count="1">
          <reference field="2" count="50">
            <x v="850"/>
            <x v="851"/>
            <x v="852"/>
            <x v="853"/>
            <x v="854"/>
            <x v="855"/>
            <x v="856"/>
            <x v="857"/>
            <x v="858"/>
            <x v="859"/>
            <x v="860"/>
            <x v="861"/>
            <x v="862"/>
            <x v="863"/>
            <x v="864"/>
            <x v="865"/>
            <x v="866"/>
            <x v="867"/>
            <x v="868"/>
            <x v="869"/>
            <x v="870"/>
            <x v="871"/>
            <x v="872"/>
            <x v="873"/>
            <x v="874"/>
            <x v="875"/>
            <x v="876"/>
            <x v="877"/>
            <x v="878"/>
            <x v="879"/>
            <x v="880"/>
            <x v="881"/>
            <x v="882"/>
            <x v="883"/>
            <x v="884"/>
            <x v="885"/>
            <x v="886"/>
            <x v="887"/>
            <x v="888"/>
            <x v="889"/>
            <x v="890"/>
            <x v="891"/>
            <x v="892"/>
            <x v="893"/>
            <x v="894"/>
            <x v="895"/>
            <x v="896"/>
            <x v="897"/>
            <x v="898"/>
            <x v="899"/>
          </reference>
        </references>
      </pivotArea>
    </format>
    <format dxfId="587">
      <pivotArea dataOnly="0" labelOnly="1" fieldPosition="0">
        <references count="1">
          <reference field="2" count="50">
            <x v="900"/>
            <x v="901"/>
            <x v="902"/>
            <x v="903"/>
            <x v="904"/>
            <x v="905"/>
            <x v="906"/>
            <x v="907"/>
            <x v="908"/>
            <x v="909"/>
            <x v="910"/>
            <x v="911"/>
            <x v="912"/>
            <x v="913"/>
            <x v="914"/>
            <x v="915"/>
            <x v="916"/>
            <x v="917"/>
            <x v="918"/>
            <x v="919"/>
            <x v="920"/>
            <x v="921"/>
            <x v="922"/>
            <x v="923"/>
            <x v="924"/>
            <x v="925"/>
            <x v="926"/>
            <x v="927"/>
            <x v="928"/>
            <x v="929"/>
            <x v="930"/>
            <x v="931"/>
            <x v="932"/>
            <x v="933"/>
            <x v="934"/>
            <x v="935"/>
            <x v="936"/>
            <x v="937"/>
            <x v="938"/>
            <x v="939"/>
            <x v="940"/>
            <x v="941"/>
            <x v="942"/>
            <x v="943"/>
            <x v="944"/>
            <x v="945"/>
            <x v="946"/>
            <x v="947"/>
            <x v="948"/>
            <x v="949"/>
          </reference>
        </references>
      </pivotArea>
    </format>
    <format dxfId="586">
      <pivotArea dataOnly="0" labelOnly="1" fieldPosition="0">
        <references count="1">
          <reference field="2" count="16">
            <x v="950"/>
            <x v="951"/>
            <x v="952"/>
            <x v="953"/>
            <x v="954"/>
            <x v="955"/>
            <x v="956"/>
            <x v="957"/>
            <x v="958"/>
            <x v="959"/>
            <x v="960"/>
            <x v="961"/>
            <x v="962"/>
            <x v="963"/>
            <x v="964"/>
            <x v="965"/>
          </reference>
        </references>
      </pivotArea>
    </format>
    <format dxfId="585">
      <pivotArea dataOnly="0" labelOnly="1" grandRow="1" outline="0" fieldPosition="0"/>
    </format>
    <format dxfId="584">
      <pivotArea field="2" type="button" dataOnly="0" labelOnly="1" outline="0" axis="axisRow" fieldPosition="0"/>
    </format>
    <format dxfId="583">
      <pivotArea dataOnly="0" labelOnly="1" fieldPosition="0">
        <references count="1">
          <reference field="2"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582">
      <pivotArea dataOnly="0" labelOnly="1" fieldPosition="0">
        <references count="1">
          <reference field="2"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581">
      <pivotArea dataOnly="0" labelOnly="1" fieldPosition="0">
        <references count="1">
          <reference field="2"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580">
      <pivotArea dataOnly="0" labelOnly="1" fieldPosition="0">
        <references count="1">
          <reference field="2"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579">
      <pivotArea dataOnly="0" labelOnly="1" fieldPosition="0">
        <references count="1">
          <reference field="2"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578">
      <pivotArea dataOnly="0" labelOnly="1" fieldPosition="0">
        <references count="1">
          <reference field="2"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577">
      <pivotArea dataOnly="0" labelOnly="1" fieldPosition="0">
        <references count="1">
          <reference field="2"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576">
      <pivotArea dataOnly="0" labelOnly="1" fieldPosition="0">
        <references count="1">
          <reference field="2"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575">
      <pivotArea dataOnly="0" labelOnly="1" fieldPosition="0">
        <references count="1">
          <reference field="2"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574">
      <pivotArea dataOnly="0" labelOnly="1" fieldPosition="0">
        <references count="1">
          <reference field="2" count="50">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x v="495"/>
            <x v="496"/>
            <x v="497"/>
            <x v="498"/>
            <x v="499"/>
          </reference>
        </references>
      </pivotArea>
    </format>
    <format dxfId="573">
      <pivotArea dataOnly="0" labelOnly="1" fieldPosition="0">
        <references count="1">
          <reference field="2" count="50">
            <x v="500"/>
            <x v="501"/>
            <x v="502"/>
            <x v="503"/>
            <x v="504"/>
            <x v="505"/>
            <x v="506"/>
            <x v="507"/>
            <x v="508"/>
            <x v="509"/>
            <x v="510"/>
            <x v="511"/>
            <x v="512"/>
            <x v="513"/>
            <x v="514"/>
            <x v="515"/>
            <x v="516"/>
            <x v="517"/>
            <x v="518"/>
            <x v="519"/>
            <x v="520"/>
            <x v="521"/>
            <x v="522"/>
            <x v="523"/>
            <x v="524"/>
            <x v="525"/>
            <x v="526"/>
            <x v="527"/>
            <x v="528"/>
            <x v="529"/>
            <x v="530"/>
            <x v="531"/>
            <x v="532"/>
            <x v="533"/>
            <x v="534"/>
            <x v="535"/>
            <x v="536"/>
            <x v="537"/>
            <x v="538"/>
            <x v="539"/>
            <x v="540"/>
            <x v="541"/>
            <x v="542"/>
            <x v="543"/>
            <x v="544"/>
            <x v="545"/>
            <x v="546"/>
            <x v="547"/>
            <x v="548"/>
            <x v="549"/>
          </reference>
        </references>
      </pivotArea>
    </format>
    <format dxfId="572">
      <pivotArea dataOnly="0" labelOnly="1" fieldPosition="0">
        <references count="1">
          <reference field="2" count="50">
            <x v="550"/>
            <x v="551"/>
            <x v="552"/>
            <x v="553"/>
            <x v="554"/>
            <x v="555"/>
            <x v="556"/>
            <x v="557"/>
            <x v="558"/>
            <x v="559"/>
            <x v="560"/>
            <x v="561"/>
            <x v="562"/>
            <x v="563"/>
            <x v="564"/>
            <x v="565"/>
            <x v="566"/>
            <x v="567"/>
            <x v="568"/>
            <x v="569"/>
            <x v="570"/>
            <x v="571"/>
            <x v="572"/>
            <x v="573"/>
            <x v="574"/>
            <x v="575"/>
            <x v="576"/>
            <x v="577"/>
            <x v="578"/>
            <x v="579"/>
            <x v="580"/>
            <x v="581"/>
            <x v="582"/>
            <x v="583"/>
            <x v="584"/>
            <x v="585"/>
            <x v="586"/>
            <x v="587"/>
            <x v="588"/>
            <x v="589"/>
            <x v="590"/>
            <x v="591"/>
            <x v="592"/>
            <x v="593"/>
            <x v="594"/>
            <x v="595"/>
            <x v="596"/>
            <x v="597"/>
            <x v="598"/>
            <x v="599"/>
          </reference>
        </references>
      </pivotArea>
    </format>
    <format dxfId="571">
      <pivotArea dataOnly="0" labelOnly="1" fieldPosition="0">
        <references count="1">
          <reference field="2" count="50">
            <x v="600"/>
            <x v="601"/>
            <x v="602"/>
            <x v="603"/>
            <x v="604"/>
            <x v="605"/>
            <x v="606"/>
            <x v="607"/>
            <x v="608"/>
            <x v="609"/>
            <x v="610"/>
            <x v="611"/>
            <x v="612"/>
            <x v="613"/>
            <x v="614"/>
            <x v="615"/>
            <x v="616"/>
            <x v="617"/>
            <x v="618"/>
            <x v="619"/>
            <x v="620"/>
            <x v="621"/>
            <x v="622"/>
            <x v="623"/>
            <x v="624"/>
            <x v="625"/>
            <x v="626"/>
            <x v="627"/>
            <x v="628"/>
            <x v="629"/>
            <x v="630"/>
            <x v="631"/>
            <x v="632"/>
            <x v="633"/>
            <x v="634"/>
            <x v="635"/>
            <x v="636"/>
            <x v="637"/>
            <x v="638"/>
            <x v="639"/>
            <x v="640"/>
            <x v="641"/>
            <x v="642"/>
            <x v="643"/>
            <x v="644"/>
            <x v="645"/>
            <x v="646"/>
            <x v="647"/>
            <x v="648"/>
            <x v="649"/>
          </reference>
        </references>
      </pivotArea>
    </format>
    <format dxfId="570">
      <pivotArea dataOnly="0" labelOnly="1" fieldPosition="0">
        <references count="1">
          <reference field="2" count="50">
            <x v="650"/>
            <x v="651"/>
            <x v="652"/>
            <x v="653"/>
            <x v="654"/>
            <x v="655"/>
            <x v="656"/>
            <x v="657"/>
            <x v="658"/>
            <x v="659"/>
            <x v="660"/>
            <x v="661"/>
            <x v="662"/>
            <x v="663"/>
            <x v="664"/>
            <x v="665"/>
            <x v="666"/>
            <x v="667"/>
            <x v="668"/>
            <x v="669"/>
            <x v="670"/>
            <x v="671"/>
            <x v="672"/>
            <x v="673"/>
            <x v="674"/>
            <x v="675"/>
            <x v="676"/>
            <x v="677"/>
            <x v="678"/>
            <x v="679"/>
            <x v="680"/>
            <x v="681"/>
            <x v="682"/>
            <x v="683"/>
            <x v="684"/>
            <x v="685"/>
            <x v="686"/>
            <x v="687"/>
            <x v="688"/>
            <x v="689"/>
            <x v="690"/>
            <x v="691"/>
            <x v="692"/>
            <x v="693"/>
            <x v="694"/>
            <x v="695"/>
            <x v="696"/>
            <x v="697"/>
            <x v="698"/>
            <x v="699"/>
          </reference>
        </references>
      </pivotArea>
    </format>
    <format dxfId="569">
      <pivotArea dataOnly="0" labelOnly="1" fieldPosition="0">
        <references count="1">
          <reference field="2" count="50">
            <x v="700"/>
            <x v="701"/>
            <x v="702"/>
            <x v="703"/>
            <x v="704"/>
            <x v="705"/>
            <x v="706"/>
            <x v="707"/>
            <x v="708"/>
            <x v="709"/>
            <x v="710"/>
            <x v="711"/>
            <x v="712"/>
            <x v="713"/>
            <x v="714"/>
            <x v="715"/>
            <x v="716"/>
            <x v="717"/>
            <x v="718"/>
            <x v="719"/>
            <x v="720"/>
            <x v="721"/>
            <x v="722"/>
            <x v="723"/>
            <x v="724"/>
            <x v="725"/>
            <x v="726"/>
            <x v="727"/>
            <x v="728"/>
            <x v="729"/>
            <x v="730"/>
            <x v="731"/>
            <x v="732"/>
            <x v="733"/>
            <x v="734"/>
            <x v="735"/>
            <x v="736"/>
            <x v="737"/>
            <x v="738"/>
            <x v="739"/>
            <x v="740"/>
            <x v="741"/>
            <x v="742"/>
            <x v="743"/>
            <x v="744"/>
            <x v="745"/>
            <x v="746"/>
            <x v="747"/>
            <x v="748"/>
            <x v="749"/>
          </reference>
        </references>
      </pivotArea>
    </format>
    <format dxfId="568">
      <pivotArea dataOnly="0" labelOnly="1" fieldPosition="0">
        <references count="1">
          <reference field="2" count="50">
            <x v="750"/>
            <x v="751"/>
            <x v="752"/>
            <x v="753"/>
            <x v="754"/>
            <x v="755"/>
            <x v="756"/>
            <x v="757"/>
            <x v="758"/>
            <x v="759"/>
            <x v="760"/>
            <x v="761"/>
            <x v="762"/>
            <x v="763"/>
            <x v="764"/>
            <x v="765"/>
            <x v="766"/>
            <x v="767"/>
            <x v="768"/>
            <x v="769"/>
            <x v="770"/>
            <x v="771"/>
            <x v="772"/>
            <x v="773"/>
            <x v="774"/>
            <x v="775"/>
            <x v="776"/>
            <x v="777"/>
            <x v="778"/>
            <x v="779"/>
            <x v="780"/>
            <x v="781"/>
            <x v="782"/>
            <x v="783"/>
            <x v="784"/>
            <x v="785"/>
            <x v="786"/>
            <x v="787"/>
            <x v="788"/>
            <x v="789"/>
            <x v="790"/>
            <x v="791"/>
            <x v="792"/>
            <x v="793"/>
            <x v="794"/>
            <x v="795"/>
            <x v="796"/>
            <x v="797"/>
            <x v="798"/>
            <x v="799"/>
          </reference>
        </references>
      </pivotArea>
    </format>
    <format dxfId="567">
      <pivotArea dataOnly="0" labelOnly="1" fieldPosition="0">
        <references count="1">
          <reference field="2" count="50">
            <x v="800"/>
            <x v="801"/>
            <x v="802"/>
            <x v="803"/>
            <x v="804"/>
            <x v="805"/>
            <x v="806"/>
            <x v="807"/>
            <x v="808"/>
            <x v="809"/>
            <x v="810"/>
            <x v="811"/>
            <x v="812"/>
            <x v="813"/>
            <x v="814"/>
            <x v="815"/>
            <x v="816"/>
            <x v="817"/>
            <x v="818"/>
            <x v="819"/>
            <x v="820"/>
            <x v="821"/>
            <x v="822"/>
            <x v="823"/>
            <x v="824"/>
            <x v="825"/>
            <x v="826"/>
            <x v="827"/>
            <x v="828"/>
            <x v="829"/>
            <x v="830"/>
            <x v="831"/>
            <x v="832"/>
            <x v="833"/>
            <x v="834"/>
            <x v="835"/>
            <x v="836"/>
            <x v="837"/>
            <x v="838"/>
            <x v="839"/>
            <x v="840"/>
            <x v="841"/>
            <x v="842"/>
            <x v="843"/>
            <x v="844"/>
            <x v="845"/>
            <x v="846"/>
            <x v="847"/>
            <x v="848"/>
            <x v="849"/>
          </reference>
        </references>
      </pivotArea>
    </format>
    <format dxfId="566">
      <pivotArea dataOnly="0" labelOnly="1" fieldPosition="0">
        <references count="1">
          <reference field="2" count="50">
            <x v="850"/>
            <x v="851"/>
            <x v="852"/>
            <x v="853"/>
            <x v="854"/>
            <x v="855"/>
            <x v="856"/>
            <x v="857"/>
            <x v="858"/>
            <x v="859"/>
            <x v="860"/>
            <x v="861"/>
            <x v="862"/>
            <x v="863"/>
            <x v="864"/>
            <x v="865"/>
            <x v="866"/>
            <x v="867"/>
            <x v="868"/>
            <x v="869"/>
            <x v="870"/>
            <x v="871"/>
            <x v="872"/>
            <x v="873"/>
            <x v="874"/>
            <x v="875"/>
            <x v="876"/>
            <x v="877"/>
            <x v="878"/>
            <x v="879"/>
            <x v="880"/>
            <x v="881"/>
            <x v="882"/>
            <x v="883"/>
            <x v="884"/>
            <x v="885"/>
            <x v="886"/>
            <x v="887"/>
            <x v="888"/>
            <x v="889"/>
            <x v="890"/>
            <x v="891"/>
            <x v="892"/>
            <x v="893"/>
            <x v="894"/>
            <x v="895"/>
            <x v="896"/>
            <x v="897"/>
            <x v="898"/>
            <x v="899"/>
          </reference>
        </references>
      </pivotArea>
    </format>
    <format dxfId="565">
      <pivotArea dataOnly="0" labelOnly="1" fieldPosition="0">
        <references count="1">
          <reference field="2" count="50">
            <x v="900"/>
            <x v="901"/>
            <x v="902"/>
            <x v="903"/>
            <x v="904"/>
            <x v="905"/>
            <x v="906"/>
            <x v="907"/>
            <x v="908"/>
            <x v="909"/>
            <x v="910"/>
            <x v="911"/>
            <x v="912"/>
            <x v="913"/>
            <x v="914"/>
            <x v="915"/>
            <x v="916"/>
            <x v="917"/>
            <x v="918"/>
            <x v="919"/>
            <x v="920"/>
            <x v="921"/>
            <x v="922"/>
            <x v="923"/>
            <x v="924"/>
            <x v="925"/>
            <x v="926"/>
            <x v="927"/>
            <x v="928"/>
            <x v="929"/>
            <x v="930"/>
            <x v="931"/>
            <x v="932"/>
            <x v="933"/>
            <x v="934"/>
            <x v="935"/>
            <x v="936"/>
            <x v="937"/>
            <x v="938"/>
            <x v="939"/>
            <x v="940"/>
            <x v="941"/>
            <x v="942"/>
            <x v="943"/>
            <x v="944"/>
            <x v="945"/>
            <x v="946"/>
            <x v="947"/>
            <x v="948"/>
            <x v="949"/>
          </reference>
        </references>
      </pivotArea>
    </format>
    <format dxfId="564">
      <pivotArea dataOnly="0" labelOnly="1" fieldPosition="0">
        <references count="1">
          <reference field="2" count="16">
            <x v="950"/>
            <x v="951"/>
            <x v="952"/>
            <x v="953"/>
            <x v="954"/>
            <x v="955"/>
            <x v="956"/>
            <x v="957"/>
            <x v="958"/>
            <x v="959"/>
            <x v="960"/>
            <x v="961"/>
            <x v="962"/>
            <x v="963"/>
            <x v="964"/>
            <x v="965"/>
          </reference>
        </references>
      </pivotArea>
    </format>
    <format dxfId="563">
      <pivotArea dataOnly="0" labelOnly="1" grandRow="1" outline="0" fieldPosition="0"/>
    </format>
  </formats>
  <chartFormats count="2">
    <chartFormat chart="7" format="10" series="1">
      <pivotArea type="data" outline="0" fieldPosition="0">
        <references count="1">
          <reference field="4294967294" count="1" selected="0">
            <x v="0"/>
          </reference>
        </references>
      </pivotArea>
    </chartFormat>
    <chartFormat chart="7" format="1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7" rowHeaderCaption="Customer">
  <location ref="B12:D16" firstHeaderRow="0" firstDataRow="1" firstDataCol="1" rowPageCount="1" colPageCount="1"/>
  <pivotFields count="25">
    <pivotField showAll="0" defaultSubtotal="0"/>
    <pivotField showAll="0" defaultSubtotal="0"/>
    <pivotField showAll="0" defaultSubtotal="0"/>
    <pivotField axis="axisRow" dataField="1" showAll="0" defaultSubtotal="0">
      <items count="3">
        <item x="0"/>
        <item x="1"/>
        <item x="2"/>
      </items>
    </pivotField>
    <pivotField showAll="0" defaultSubtotal="0"/>
    <pivotField showAll="0" defaultSubtotal="0"/>
    <pivotField numFmtId="20" showAll="0" defaultSubtotal="0"/>
    <pivotField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numFmtId="1" showAll="0" defaultSubtotal="0"/>
    <pivotField axis="axisPage" showAll="0" defaultSubtotal="0">
      <items count="2">
        <item x="0"/>
        <item x="1"/>
      </items>
    </pivotField>
    <pivotField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showAll="0" defaultSubtotal="0"/>
    <pivotField showAll="0" defaultSubtotal="0"/>
    <pivotField showAll="0" defaultSubtotal="0"/>
    <pivotField showAll="0" defaultSubtotal="0">
      <items count="14">
        <item x="0"/>
        <item x="1"/>
        <item x="2"/>
        <item x="3"/>
        <item x="4"/>
        <item x="5"/>
        <item x="6"/>
        <item x="7"/>
        <item x="8"/>
        <item x="9"/>
        <item x="10"/>
        <item x="11"/>
        <item x="12"/>
        <item x="13"/>
      </items>
    </pivotField>
    <pivotField showAll="0" defaultSubtotal="0">
      <items count="14">
        <item x="0"/>
        <item x="1"/>
        <item x="2"/>
        <item x="3"/>
        <item x="4"/>
        <item x="5"/>
        <item x="6"/>
        <item x="7"/>
        <item x="8"/>
        <item x="9"/>
        <item x="10"/>
        <item x="11"/>
        <item x="12"/>
        <item x="13"/>
      </items>
    </pivotField>
  </pivotFields>
  <rowFields count="1">
    <field x="3"/>
  </rowFields>
  <rowItems count="4">
    <i>
      <x/>
    </i>
    <i>
      <x v="1"/>
    </i>
    <i>
      <x v="2"/>
    </i>
    <i t="grand">
      <x/>
    </i>
  </rowItems>
  <colFields count="1">
    <field x="-2"/>
  </colFields>
  <colItems count="2">
    <i>
      <x/>
    </i>
    <i i="1">
      <x v="1"/>
    </i>
  </colItems>
  <pageFields count="1">
    <pageField fld="15" hier="-1"/>
  </pageFields>
  <dataFields count="2">
    <dataField name="Count" fld="3" subtotal="count" baseField="0" baseItem="0"/>
    <dataField name="% of Total" fld="3" subtotal="count" showDataAs="percentOfTotal" baseField="3" baseItem="1" numFmtId="164"/>
  </dataFields>
  <formats count="13">
    <format dxfId="540">
      <pivotArea outline="0" collapsedLevelsAreSubtotals="1" fieldPosition="0">
        <references count="1">
          <reference field="4294967294" count="1" selected="0">
            <x v="1"/>
          </reference>
        </references>
      </pivotArea>
    </format>
    <format dxfId="539">
      <pivotArea outline="0" collapsedLevelsAreSubtotals="1" fieldPosition="0"/>
    </format>
    <format dxfId="538">
      <pivotArea dataOnly="0" labelOnly="1" outline="0" fieldPosition="0">
        <references count="1">
          <reference field="4294967294" count="2">
            <x v="0"/>
            <x v="1"/>
          </reference>
        </references>
      </pivotArea>
    </format>
    <format dxfId="537">
      <pivotArea outline="0" collapsedLevelsAreSubtotals="1" fieldPosition="0"/>
    </format>
    <format dxfId="536">
      <pivotArea dataOnly="0" labelOnly="1" outline="0" fieldPosition="0">
        <references count="1">
          <reference field="4294967294" count="2">
            <x v="0"/>
            <x v="1"/>
          </reference>
        </references>
      </pivotArea>
    </format>
    <format dxfId="535">
      <pivotArea outline="0" collapsedLevelsAreSubtotals="1" fieldPosition="0"/>
    </format>
    <format dxfId="534">
      <pivotArea dataOnly="0" labelOnly="1" outline="0" fieldPosition="0">
        <references count="1">
          <reference field="4294967294" count="2">
            <x v="0"/>
            <x v="1"/>
          </reference>
        </references>
      </pivotArea>
    </format>
    <format dxfId="533">
      <pivotArea field="3" type="button" dataOnly="0" labelOnly="1" outline="0" axis="axisRow" fieldPosition="0"/>
    </format>
    <format dxfId="532">
      <pivotArea dataOnly="0" labelOnly="1" fieldPosition="0">
        <references count="1">
          <reference field="3" count="0"/>
        </references>
      </pivotArea>
    </format>
    <format dxfId="531">
      <pivotArea dataOnly="0" labelOnly="1" grandRow="1" outline="0" fieldPosition="0"/>
    </format>
    <format dxfId="530">
      <pivotArea field="3" type="button" dataOnly="0" labelOnly="1" outline="0" axis="axisRow" fieldPosition="0"/>
    </format>
    <format dxfId="529">
      <pivotArea dataOnly="0" labelOnly="1" fieldPosition="0">
        <references count="1">
          <reference field="3" count="0"/>
        </references>
      </pivotArea>
    </format>
    <format dxfId="528">
      <pivotArea dataOnly="0" labelOnly="1" grandRow="1" outline="0" fieldPosition="0"/>
    </format>
  </formats>
  <chartFormats count="2">
    <chartFormat chart="6" format="6" series="1">
      <pivotArea type="data" outline="0" fieldPosition="0">
        <references count="1">
          <reference field="4294967294" count="1" selected="0">
            <x v="0"/>
          </reference>
        </references>
      </pivotArea>
    </chartFormat>
    <chartFormat chart="6" format="7"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2.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9" rowHeaderCaption="Customer">
  <location ref="G12:I16" firstHeaderRow="0" firstDataRow="1" firstDataCol="1" rowPageCount="1" colPageCount="1"/>
  <pivotFields count="25">
    <pivotField showAll="0" defaultSubtotal="0"/>
    <pivotField showAll="0" defaultSubtotal="0"/>
    <pivotField showAll="0" defaultSubtotal="0"/>
    <pivotField axis="axisRow" dataField="1" showAll="0" defaultSubtotal="0">
      <items count="3">
        <item x="0"/>
        <item x="1"/>
        <item x="2"/>
      </items>
    </pivotField>
    <pivotField showAll="0" defaultSubtotal="0"/>
    <pivotField showAll="0" defaultSubtotal="0"/>
    <pivotField numFmtId="20" showAll="0" defaultSubtotal="0"/>
    <pivotField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numFmtId="1" showAll="0" defaultSubtotal="0"/>
    <pivotField axis="axisPage" showAll="0" defaultSubtotal="0">
      <items count="2">
        <item x="0"/>
        <item x="1"/>
      </items>
    </pivotField>
    <pivotField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showAll="0" defaultSubtotal="0"/>
    <pivotField showAll="0" defaultSubtotal="0"/>
    <pivotField showAll="0" defaultSubtotal="0"/>
    <pivotField showAll="0" defaultSubtotal="0">
      <items count="14">
        <item x="0"/>
        <item x="1"/>
        <item x="2"/>
        <item x="3"/>
        <item x="4"/>
        <item x="5"/>
        <item x="6"/>
        <item x="7"/>
        <item x="8"/>
        <item x="9"/>
        <item x="10"/>
        <item x="11"/>
        <item x="12"/>
        <item x="13"/>
      </items>
    </pivotField>
    <pivotField showAll="0" defaultSubtotal="0">
      <items count="14">
        <item x="0"/>
        <item x="1"/>
        <item x="2"/>
        <item x="3"/>
        <item x="4"/>
        <item x="5"/>
        <item x="6"/>
        <item x="7"/>
        <item x="8"/>
        <item x="9"/>
        <item x="10"/>
        <item x="11"/>
        <item x="12"/>
        <item x="13"/>
      </items>
    </pivotField>
  </pivotFields>
  <rowFields count="1">
    <field x="3"/>
  </rowFields>
  <rowItems count="4">
    <i>
      <x/>
    </i>
    <i>
      <x v="1"/>
    </i>
    <i>
      <x v="2"/>
    </i>
    <i t="grand">
      <x/>
    </i>
  </rowItems>
  <colFields count="1">
    <field x="-2"/>
  </colFields>
  <colItems count="2">
    <i>
      <x/>
    </i>
    <i i="1">
      <x v="1"/>
    </i>
  </colItems>
  <pageFields count="1">
    <pageField fld="15" item="1" hier="-1"/>
  </pageFields>
  <dataFields count="2">
    <dataField name="Count" fld="3" subtotal="count" baseField="0" baseItem="0"/>
    <dataField name="% of Total" fld="3" subtotal="count" showDataAs="percentOfTotal" baseField="3" baseItem="0" numFmtId="164"/>
  </dataFields>
  <formats count="9">
    <format dxfId="549">
      <pivotArea outline="0" collapsedLevelsAreSubtotals="1" fieldPosition="0">
        <references count="1">
          <reference field="4294967294" count="1" selected="0">
            <x v="1"/>
          </reference>
        </references>
      </pivotArea>
    </format>
    <format dxfId="548">
      <pivotArea outline="0" collapsedLevelsAreSubtotals="1" fieldPosition="0"/>
    </format>
    <format dxfId="547">
      <pivotArea dataOnly="0" labelOnly="1" outline="0" fieldPosition="0">
        <references count="1">
          <reference field="4294967294" count="2">
            <x v="0"/>
            <x v="1"/>
          </reference>
        </references>
      </pivotArea>
    </format>
    <format dxfId="546">
      <pivotArea field="3" type="button" dataOnly="0" labelOnly="1" outline="0" axis="axisRow" fieldPosition="0"/>
    </format>
    <format dxfId="545">
      <pivotArea dataOnly="0" labelOnly="1" fieldPosition="0">
        <references count="1">
          <reference field="3" count="0"/>
        </references>
      </pivotArea>
    </format>
    <format dxfId="544">
      <pivotArea dataOnly="0" labelOnly="1" grandRow="1" outline="0" fieldPosition="0"/>
    </format>
    <format dxfId="543">
      <pivotArea field="3" type="button" dataOnly="0" labelOnly="1" outline="0" axis="axisRow" fieldPosition="0"/>
    </format>
    <format dxfId="542">
      <pivotArea dataOnly="0" labelOnly="1" fieldPosition="0">
        <references count="1">
          <reference field="3" count="0"/>
        </references>
      </pivotArea>
    </format>
    <format dxfId="541">
      <pivotArea dataOnly="0" labelOnly="1" grandRow="1" outline="0" fieldPosition="0"/>
    </format>
  </formats>
  <chartFormats count="2">
    <chartFormat chart="8" format="8" series="1">
      <pivotArea type="data" outline="0" fieldPosition="0">
        <references count="1">
          <reference field="4294967294" count="1" selected="0">
            <x v="0"/>
          </reference>
        </references>
      </pivotArea>
    </chartFormat>
    <chartFormat chart="8" format="9" series="1">
      <pivotArea type="data" outline="0" fieldPosition="0">
        <references count="1">
          <reference field="4294967294" count="1" selected="0">
            <x v="1"/>
          </reference>
        </references>
      </pivotArea>
    </chartFormat>
  </chartFormats>
  <pivotTableStyleInfo name="PivotStyleLight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7" rowHeaderCaption="Status Code">
  <location ref="B12:D15" firstHeaderRow="0" firstDataRow="1" firstDataCol="1" rowPageCount="1" colPageCount="1"/>
  <pivotFields count="25">
    <pivotField showAll="0" defaultSubtotal="0"/>
    <pivotField showAll="0" defaultSubtotal="0"/>
    <pivotField showAll="0" defaultSubtotal="0"/>
    <pivotField showAll="0" defaultSubtotal="0"/>
    <pivotField axis="axisRow" dataField="1" showAll="0" defaultSubtotal="0">
      <items count="2">
        <item x="0"/>
        <item x="1"/>
      </items>
    </pivotField>
    <pivotField showAll="0" defaultSubtotal="0"/>
    <pivotField numFmtId="20" showAll="0" defaultSubtotal="0"/>
    <pivotField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numFmtId="1" showAll="0" defaultSubtotal="0"/>
    <pivotField axis="axisPage" showAll="0" defaultSubtotal="0">
      <items count="2">
        <item x="0"/>
        <item x="1"/>
      </items>
    </pivotField>
    <pivotField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showAll="0" defaultSubtotal="0"/>
    <pivotField showAll="0" defaultSubtotal="0"/>
    <pivotField showAll="0" defaultSubtotal="0"/>
    <pivotField showAll="0" defaultSubtotal="0">
      <items count="14">
        <item x="0"/>
        <item x="1"/>
        <item x="2"/>
        <item x="3"/>
        <item x="4"/>
        <item x="5"/>
        <item x="6"/>
        <item x="7"/>
        <item x="8"/>
        <item x="9"/>
        <item x="10"/>
        <item x="11"/>
        <item x="12"/>
        <item x="13"/>
      </items>
    </pivotField>
    <pivotField showAll="0" defaultSubtotal="0">
      <items count="14">
        <item x="0"/>
        <item x="1"/>
        <item x="2"/>
        <item x="3"/>
        <item x="4"/>
        <item x="5"/>
        <item x="6"/>
        <item x="7"/>
        <item x="8"/>
        <item x="9"/>
        <item x="10"/>
        <item x="11"/>
        <item x="12"/>
        <item x="13"/>
      </items>
    </pivotField>
  </pivotFields>
  <rowFields count="1">
    <field x="4"/>
  </rowFields>
  <rowItems count="3">
    <i>
      <x/>
    </i>
    <i>
      <x v="1"/>
    </i>
    <i t="grand">
      <x/>
    </i>
  </rowItems>
  <colFields count="1">
    <field x="-2"/>
  </colFields>
  <colItems count="2">
    <i>
      <x/>
    </i>
    <i i="1">
      <x v="1"/>
    </i>
  </colItems>
  <pageFields count="1">
    <pageField fld="15" hier="-1"/>
  </pageFields>
  <dataFields count="2">
    <dataField name="Count" fld="4" subtotal="count" baseField="0" baseItem="0"/>
    <dataField name="% of Total" fld="4" subtotal="count" showDataAs="percentOfTotal" baseField="0" baseItem="1186849184" numFmtId="164"/>
  </dataFields>
  <formats count="24">
    <format dxfId="508">
      <pivotArea outline="0" collapsedLevelsAreSubtotals="1" fieldPosition="0">
        <references count="1">
          <reference field="4294967294" count="1" selected="0">
            <x v="1"/>
          </reference>
        </references>
      </pivotArea>
    </format>
    <format dxfId="507">
      <pivotArea outline="0" collapsedLevelsAreSubtotals="1" fieldPosition="0"/>
    </format>
    <format dxfId="506">
      <pivotArea dataOnly="0" labelOnly="1" outline="0" fieldPosition="0">
        <references count="1">
          <reference field="4294967294" count="2">
            <x v="0"/>
            <x v="1"/>
          </reference>
        </references>
      </pivotArea>
    </format>
    <format dxfId="505">
      <pivotArea outline="0" collapsedLevelsAreSubtotals="1" fieldPosition="0"/>
    </format>
    <format dxfId="504">
      <pivotArea dataOnly="0" labelOnly="1" outline="0" fieldPosition="0">
        <references count="1">
          <reference field="4294967294" count="2">
            <x v="0"/>
            <x v="1"/>
          </reference>
        </references>
      </pivotArea>
    </format>
    <format dxfId="503">
      <pivotArea outline="0" collapsedLevelsAreSubtotals="1" fieldPosition="0"/>
    </format>
    <format dxfId="502">
      <pivotArea dataOnly="0" labelOnly="1" outline="0" fieldPosition="0">
        <references count="1">
          <reference field="4294967294" count="2">
            <x v="0"/>
            <x v="1"/>
          </reference>
        </references>
      </pivotArea>
    </format>
    <format dxfId="501">
      <pivotArea outline="0" collapsedLevelsAreSubtotals="1" fieldPosition="0"/>
    </format>
    <format dxfId="500">
      <pivotArea dataOnly="0" labelOnly="1" outline="0" fieldPosition="0">
        <references count="1">
          <reference field="4294967294" count="2">
            <x v="0"/>
            <x v="1"/>
          </reference>
        </references>
      </pivotArea>
    </format>
    <format dxfId="499">
      <pivotArea field="4" type="button" dataOnly="0" labelOnly="1" outline="0" axis="axisRow" fieldPosition="0"/>
    </format>
    <format dxfId="498">
      <pivotArea dataOnly="0" labelOnly="1" fieldPosition="0">
        <references count="1">
          <reference field="4" count="0"/>
        </references>
      </pivotArea>
    </format>
    <format dxfId="497">
      <pivotArea dataOnly="0" labelOnly="1" grandRow="1" outline="0" fieldPosition="0"/>
    </format>
    <format dxfId="496">
      <pivotArea field="4" type="button" dataOnly="0" labelOnly="1" outline="0" axis="axisRow" fieldPosition="0"/>
    </format>
    <format dxfId="495">
      <pivotArea dataOnly="0" labelOnly="1" fieldPosition="0">
        <references count="1">
          <reference field="4" count="0"/>
        </references>
      </pivotArea>
    </format>
    <format dxfId="494">
      <pivotArea dataOnly="0" labelOnly="1" grandRow="1" outline="0" fieldPosition="0"/>
    </format>
    <format dxfId="493">
      <pivotArea field="4" type="button" dataOnly="0" labelOnly="1" outline="0" axis="axisRow" fieldPosition="0"/>
    </format>
    <format dxfId="492">
      <pivotArea dataOnly="0" labelOnly="1" fieldPosition="0">
        <references count="1">
          <reference field="4" count="0"/>
        </references>
      </pivotArea>
    </format>
    <format dxfId="491">
      <pivotArea dataOnly="0" labelOnly="1" grandRow="1" outline="0" fieldPosition="0"/>
    </format>
    <format dxfId="490">
      <pivotArea field="4" type="button" dataOnly="0" labelOnly="1" outline="0" axis="axisRow" fieldPosition="0"/>
    </format>
    <format dxfId="489">
      <pivotArea dataOnly="0" labelOnly="1" fieldPosition="0">
        <references count="1">
          <reference field="4" count="0"/>
        </references>
      </pivotArea>
    </format>
    <format dxfId="488">
      <pivotArea dataOnly="0" labelOnly="1" grandRow="1" outline="0" fieldPosition="0"/>
    </format>
    <format dxfId="487">
      <pivotArea field="4" type="button" dataOnly="0" labelOnly="1" outline="0" axis="axisRow" fieldPosition="0"/>
    </format>
    <format dxfId="486">
      <pivotArea dataOnly="0" labelOnly="1" fieldPosition="0">
        <references count="1">
          <reference field="4" count="0"/>
        </references>
      </pivotArea>
    </format>
    <format dxfId="485">
      <pivotArea dataOnly="0" labelOnly="1" grandRow="1" outline="0" fieldPosition="0"/>
    </format>
  </formats>
  <chartFormats count="2">
    <chartFormat chart="6" format="6" series="1">
      <pivotArea type="data" outline="0" fieldPosition="0">
        <references count="1">
          <reference field="4294967294" count="1" selected="0">
            <x v="0"/>
          </reference>
        </references>
      </pivotArea>
    </chartFormat>
    <chartFormat chart="6" format="7"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4.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9" rowHeaderCaption="Status Code">
  <location ref="G12:I14" firstHeaderRow="0" firstDataRow="1" firstDataCol="1" rowPageCount="1" colPageCount="1"/>
  <pivotFields count="25">
    <pivotField showAll="0" defaultSubtotal="0"/>
    <pivotField showAll="0" defaultSubtotal="0"/>
    <pivotField showAll="0" defaultSubtotal="0"/>
    <pivotField showAll="0" defaultSubtotal="0"/>
    <pivotField axis="axisRow" dataField="1" showAll="0" defaultSubtotal="0">
      <items count="2">
        <item x="0"/>
        <item x="1"/>
      </items>
    </pivotField>
    <pivotField showAll="0" defaultSubtotal="0"/>
    <pivotField numFmtId="20" showAll="0" defaultSubtotal="0"/>
    <pivotField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numFmtId="1" showAll="0" defaultSubtotal="0"/>
    <pivotField axis="axisPage" showAll="0" defaultSubtotal="0">
      <items count="2">
        <item x="0"/>
        <item x="1"/>
      </items>
    </pivotField>
    <pivotField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showAll="0" defaultSubtotal="0"/>
    <pivotField showAll="0" defaultSubtotal="0"/>
    <pivotField showAll="0" defaultSubtotal="0"/>
    <pivotField showAll="0" defaultSubtotal="0">
      <items count="14">
        <item x="0"/>
        <item x="1"/>
        <item x="2"/>
        <item x="3"/>
        <item x="4"/>
        <item x="5"/>
        <item x="6"/>
        <item x="7"/>
        <item x="8"/>
        <item x="9"/>
        <item x="10"/>
        <item x="11"/>
        <item x="12"/>
        <item x="13"/>
      </items>
    </pivotField>
    <pivotField showAll="0" defaultSubtotal="0">
      <items count="14">
        <item x="0"/>
        <item x="1"/>
        <item x="2"/>
        <item x="3"/>
        <item x="4"/>
        <item x="5"/>
        <item x="6"/>
        <item x="7"/>
        <item x="8"/>
        <item x="9"/>
        <item x="10"/>
        <item x="11"/>
        <item x="12"/>
        <item x="13"/>
      </items>
    </pivotField>
  </pivotFields>
  <rowFields count="1">
    <field x="4"/>
  </rowFields>
  <rowItems count="2">
    <i>
      <x/>
    </i>
    <i t="grand">
      <x/>
    </i>
  </rowItems>
  <colFields count="1">
    <field x="-2"/>
  </colFields>
  <colItems count="2">
    <i>
      <x/>
    </i>
    <i i="1">
      <x v="1"/>
    </i>
  </colItems>
  <pageFields count="1">
    <pageField fld="15" item="1" hier="-1"/>
  </pageFields>
  <dataFields count="2">
    <dataField name="Count" fld="4" subtotal="count" baseField="0" baseItem="0"/>
    <dataField name="% of Total" fld="4" subtotal="count" showDataAs="percentOfTotal" baseField="4" baseItem="0" numFmtId="164"/>
  </dataFields>
  <formats count="19">
    <format dxfId="527">
      <pivotArea outline="0" collapsedLevelsAreSubtotals="1" fieldPosition="0">
        <references count="1">
          <reference field="4294967294" count="1" selected="0">
            <x v="1"/>
          </reference>
        </references>
      </pivotArea>
    </format>
    <format dxfId="526">
      <pivotArea outline="0" collapsedLevelsAreSubtotals="1" fieldPosition="0"/>
    </format>
    <format dxfId="525">
      <pivotArea dataOnly="0" labelOnly="1" outline="0" fieldPosition="0">
        <references count="1">
          <reference field="4294967294" count="2">
            <x v="0"/>
            <x v="1"/>
          </reference>
        </references>
      </pivotArea>
    </format>
    <format dxfId="524">
      <pivotArea outline="0" collapsedLevelsAreSubtotals="1" fieldPosition="0"/>
    </format>
    <format dxfId="523">
      <pivotArea dataOnly="0" labelOnly="1" outline="0" fieldPosition="0">
        <references count="1">
          <reference field="4294967294" count="2">
            <x v="0"/>
            <x v="1"/>
          </reference>
        </references>
      </pivotArea>
    </format>
    <format dxfId="522">
      <pivotArea outline="0" collapsedLevelsAreSubtotals="1" fieldPosition="0"/>
    </format>
    <format dxfId="521">
      <pivotArea dataOnly="0" labelOnly="1" outline="0" fieldPosition="0">
        <references count="1">
          <reference field="4294967294" count="2">
            <x v="0"/>
            <x v="1"/>
          </reference>
        </references>
      </pivotArea>
    </format>
    <format dxfId="520">
      <pivotArea field="4" type="button" dataOnly="0" labelOnly="1" outline="0" axis="axisRow" fieldPosition="0"/>
    </format>
    <format dxfId="519">
      <pivotArea dataOnly="0" labelOnly="1" fieldPosition="0">
        <references count="1">
          <reference field="4" count="1">
            <x v="0"/>
          </reference>
        </references>
      </pivotArea>
    </format>
    <format dxfId="518">
      <pivotArea dataOnly="0" labelOnly="1" grandRow="1" outline="0" fieldPosition="0"/>
    </format>
    <format dxfId="517">
      <pivotArea field="4" type="button" dataOnly="0" labelOnly="1" outline="0" axis="axisRow" fieldPosition="0"/>
    </format>
    <format dxfId="516">
      <pivotArea dataOnly="0" labelOnly="1" fieldPosition="0">
        <references count="1">
          <reference field="4" count="1">
            <x v="0"/>
          </reference>
        </references>
      </pivotArea>
    </format>
    <format dxfId="515">
      <pivotArea dataOnly="0" labelOnly="1" grandRow="1" outline="0" fieldPosition="0"/>
    </format>
    <format dxfId="514">
      <pivotArea field="4" type="button" dataOnly="0" labelOnly="1" outline="0" axis="axisRow" fieldPosition="0"/>
    </format>
    <format dxfId="513">
      <pivotArea dataOnly="0" labelOnly="1" fieldPosition="0">
        <references count="1">
          <reference field="4" count="1">
            <x v="0"/>
          </reference>
        </references>
      </pivotArea>
    </format>
    <format dxfId="512">
      <pivotArea dataOnly="0" labelOnly="1" grandRow="1" outline="0" fieldPosition="0"/>
    </format>
    <format dxfId="511">
      <pivotArea field="4" type="button" dataOnly="0" labelOnly="1" outline="0" axis="axisRow" fieldPosition="0"/>
    </format>
    <format dxfId="510">
      <pivotArea dataOnly="0" labelOnly="1" fieldPosition="0">
        <references count="1">
          <reference field="4" count="1">
            <x v="0"/>
          </reference>
        </references>
      </pivotArea>
    </format>
    <format dxfId="509">
      <pivotArea dataOnly="0" labelOnly="1" grandRow="1" outline="0" fieldPosition="0"/>
    </format>
  </formats>
  <chartFormats count="2">
    <chartFormat chart="8" format="6" series="1">
      <pivotArea type="data" outline="0" fieldPosition="0">
        <references count="1">
          <reference field="4294967294" count="1" selected="0">
            <x v="0"/>
          </reference>
        </references>
      </pivotArea>
    </chartFormat>
    <chartFormat chart="8" format="7" series="1">
      <pivotArea type="data" outline="0" fieldPosition="0">
        <references count="1">
          <reference field="4294967294" count="1" selected="0">
            <x v="1"/>
          </reference>
        </references>
      </pivotArea>
    </chartFormat>
  </chartFormats>
  <pivotTableStyleInfo name="PivotStyleLight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5.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7" rowHeaderCaption="Arrival Date">
  <location ref="B21:D86" firstHeaderRow="0" firstDataRow="1" firstDataCol="1" rowPageCount="1" colPageCount="1"/>
  <pivotFields count="25">
    <pivotField showAll="0" defaultSubtotal="0"/>
    <pivotField showAll="0" defaultSubtotal="0"/>
    <pivotField showAll="0" defaultSubtotal="0"/>
    <pivotField showAll="0" defaultSubtotal="0"/>
    <pivotField showAll="0" defaultSubtotal="0"/>
    <pivotField showAll="0" defaultSubtotal="0"/>
    <pivotField numFmtId="20" showAll="0" defaultSubtotal="0"/>
    <pivotField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numFmtId="1" showAll="0" defaultSubtotal="0"/>
    <pivotField axis="axisPage" showAll="0" defaultSubtotal="0">
      <items count="2">
        <item x="0"/>
        <item x="1"/>
      </items>
    </pivotField>
    <pivotField axis="axisRow" dataField="1"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showAll="0" defaultSubtotal="0"/>
    <pivotField showAll="0" defaultSubtotal="0"/>
    <pivotField showAll="0" defaultSubtotal="0"/>
    <pivotField showAll="0" defaultSubtotal="0">
      <items count="14">
        <item x="0"/>
        <item x="1"/>
        <item x="2"/>
        <item x="3"/>
        <item x="4"/>
        <item x="5"/>
        <item x="6"/>
        <item x="7"/>
        <item x="8"/>
        <item x="9"/>
        <item x="10"/>
        <item x="11"/>
        <item x="12"/>
        <item x="13"/>
      </items>
    </pivotField>
    <pivotField axis="axisRow" showAll="0" defaultSubtotal="0">
      <items count="14">
        <item sd="0" x="0"/>
        <item sd="0" x="1"/>
        <item sd="0" x="2"/>
        <item sd="0" x="3"/>
        <item sd="0" x="4"/>
        <item x="5"/>
        <item x="6"/>
        <item x="7"/>
        <item x="8"/>
        <item sd="0" x="9"/>
        <item sd="0" x="10"/>
        <item sd="0" x="11"/>
        <item sd="0" x="12"/>
        <item sd="0" x="13"/>
      </items>
    </pivotField>
  </pivotFields>
  <rowFields count="2">
    <field x="24"/>
    <field x="16"/>
  </rowFields>
  <rowItems count="65">
    <i>
      <x v="5"/>
    </i>
    <i r="1">
      <x v="135"/>
    </i>
    <i r="1">
      <x v="136"/>
    </i>
    <i r="1">
      <x v="137"/>
    </i>
    <i r="1">
      <x v="138"/>
    </i>
    <i r="1">
      <x v="141"/>
    </i>
    <i r="1">
      <x v="142"/>
    </i>
    <i r="1">
      <x v="143"/>
    </i>
    <i r="1">
      <x v="144"/>
    </i>
    <i r="1">
      <x v="145"/>
    </i>
    <i r="1">
      <x v="148"/>
    </i>
    <i r="1">
      <x v="149"/>
    </i>
    <i r="1">
      <x v="150"/>
    </i>
    <i r="1">
      <x v="152"/>
    </i>
    <i>
      <x v="6"/>
    </i>
    <i r="1">
      <x v="155"/>
    </i>
    <i r="1">
      <x v="156"/>
    </i>
    <i r="1">
      <x v="157"/>
    </i>
    <i r="1">
      <x v="158"/>
    </i>
    <i r="1">
      <x v="159"/>
    </i>
    <i r="1">
      <x v="163"/>
    </i>
    <i r="1">
      <x v="164"/>
    </i>
    <i r="1">
      <x v="165"/>
    </i>
    <i r="1">
      <x v="166"/>
    </i>
    <i r="1">
      <x v="169"/>
    </i>
    <i r="1">
      <x v="170"/>
    </i>
    <i r="1">
      <x v="171"/>
    </i>
    <i r="1">
      <x v="172"/>
    </i>
    <i r="1">
      <x v="173"/>
    </i>
    <i r="1">
      <x v="176"/>
    </i>
    <i r="1">
      <x v="177"/>
    </i>
    <i r="1">
      <x v="178"/>
    </i>
    <i r="1">
      <x v="179"/>
    </i>
    <i r="1">
      <x v="180"/>
    </i>
    <i>
      <x v="7"/>
    </i>
    <i r="1">
      <x v="183"/>
    </i>
    <i r="1">
      <x v="184"/>
    </i>
    <i r="1">
      <x v="185"/>
    </i>
    <i r="1">
      <x v="186"/>
    </i>
    <i r="1">
      <x v="187"/>
    </i>
    <i r="1">
      <x v="190"/>
    </i>
    <i r="1">
      <x v="191"/>
    </i>
    <i r="1">
      <x v="192"/>
    </i>
    <i r="1">
      <x v="193"/>
    </i>
    <i r="1">
      <x v="194"/>
    </i>
    <i r="1">
      <x v="197"/>
    </i>
    <i r="1">
      <x v="198"/>
    </i>
    <i r="1">
      <x v="199"/>
    </i>
    <i r="1">
      <x v="200"/>
    </i>
    <i r="1">
      <x v="201"/>
    </i>
    <i r="1">
      <x v="204"/>
    </i>
    <i r="1">
      <x v="205"/>
    </i>
    <i r="1">
      <x v="206"/>
    </i>
    <i r="1">
      <x v="207"/>
    </i>
    <i r="1">
      <x v="208"/>
    </i>
    <i r="1">
      <x v="209"/>
    </i>
    <i r="1">
      <x v="211"/>
    </i>
    <i r="1">
      <x v="212"/>
    </i>
    <i r="1">
      <x v="213"/>
    </i>
    <i>
      <x v="8"/>
    </i>
    <i r="1">
      <x v="214"/>
    </i>
    <i r="1">
      <x v="215"/>
    </i>
    <i r="1">
      <x v="218"/>
    </i>
    <i r="1">
      <x v="219"/>
    </i>
    <i t="grand">
      <x/>
    </i>
  </rowItems>
  <colFields count="1">
    <field x="-2"/>
  </colFields>
  <colItems count="2">
    <i>
      <x/>
    </i>
    <i i="1">
      <x v="1"/>
    </i>
  </colItems>
  <pageFields count="1">
    <pageField fld="15" hier="-1"/>
  </pageFields>
  <dataFields count="2">
    <dataField name="Count" fld="16" subtotal="count" baseField="0" baseItem="0"/>
    <dataField name="% of Total" fld="16" subtotal="count" baseField="0" baseItem="0"/>
  </dataFields>
  <formats count="12">
    <format dxfId="472">
      <pivotArea outline="0" collapsedLevelsAreSubtotals="1" fieldPosition="0"/>
    </format>
    <format dxfId="471">
      <pivotArea dataOnly="0" labelOnly="1" outline="0" fieldPosition="0">
        <references count="1">
          <reference field="4294967294" count="2">
            <x v="0"/>
            <x v="1"/>
          </reference>
        </references>
      </pivotArea>
    </format>
    <format dxfId="470">
      <pivotArea outline="0" collapsedLevelsAreSubtotals="1" fieldPosition="0"/>
    </format>
    <format dxfId="469">
      <pivotArea dataOnly="0" labelOnly="1" outline="0" fieldPosition="0">
        <references count="1">
          <reference field="4294967294" count="2">
            <x v="0"/>
            <x v="1"/>
          </reference>
        </references>
      </pivotArea>
    </format>
    <format dxfId="468">
      <pivotArea outline="0" collapsedLevelsAreSubtotals="1" fieldPosition="0"/>
    </format>
    <format dxfId="467">
      <pivotArea dataOnly="0" labelOnly="1" outline="0" fieldPosition="0">
        <references count="1">
          <reference field="4294967294" count="2">
            <x v="0"/>
            <x v="1"/>
          </reference>
        </references>
      </pivotArea>
    </format>
    <format dxfId="466">
      <pivotArea outline="0" collapsedLevelsAreSubtotals="1" fieldPosition="0"/>
    </format>
    <format dxfId="465">
      <pivotArea dataOnly="0" labelOnly="1" outline="0" fieldPosition="0">
        <references count="1">
          <reference field="4294967294" count="2">
            <x v="0"/>
            <x v="1"/>
          </reference>
        </references>
      </pivotArea>
    </format>
    <format dxfId="464">
      <pivotArea outline="0" collapsedLevelsAreSubtotals="1" fieldPosition="0"/>
    </format>
    <format dxfId="463">
      <pivotArea dataOnly="0" labelOnly="1" outline="0" fieldPosition="0">
        <references count="1">
          <reference field="4294967294" count="2">
            <x v="0"/>
            <x v="1"/>
          </reference>
        </references>
      </pivotArea>
    </format>
    <format dxfId="462">
      <pivotArea field="24" type="button" dataOnly="0" labelOnly="1" outline="0" axis="axisRow" fieldPosition="0"/>
    </format>
    <format dxfId="461">
      <pivotArea field="24" type="button" dataOnly="0" labelOnly="1" outline="0" axis="axisRow" fieldPosition="0"/>
    </format>
  </formats>
  <chartFormats count="2">
    <chartFormat chart="6" format="10" series="1">
      <pivotArea type="data" outline="0" fieldPosition="0">
        <references count="1">
          <reference field="4294967294" count="1" selected="0">
            <x v="0"/>
          </reference>
        </references>
      </pivotArea>
    </chartFormat>
    <chartFormat chart="6" format="1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6.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23" rowHeaderCaption="Arrival Date">
  <location ref="G21:I31" firstHeaderRow="0" firstDataRow="1" firstDataCol="1" rowPageCount="1" colPageCount="1"/>
  <pivotFields count="25">
    <pivotField showAll="0" defaultSubtotal="0"/>
    <pivotField showAll="0" defaultSubtotal="0"/>
    <pivotField showAll="0" defaultSubtotal="0"/>
    <pivotField showAll="0" defaultSubtotal="0"/>
    <pivotField showAll="0" defaultSubtotal="0"/>
    <pivotField showAll="0" defaultSubtotal="0"/>
    <pivotField numFmtId="20" showAll="0" defaultSubtotal="0"/>
    <pivotField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numFmtId="1" showAll="0" defaultSubtotal="0"/>
    <pivotField axis="axisPage" showAll="0" defaultSubtotal="0">
      <items count="2">
        <item x="0"/>
        <item x="1"/>
      </items>
    </pivotField>
    <pivotField axis="axisRow" dataField="1"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showAll="0" defaultSubtotal="0"/>
    <pivotField showAll="0" defaultSubtotal="0"/>
    <pivotField showAll="0" defaultSubtotal="0"/>
    <pivotField showAll="0" defaultSubtotal="0">
      <items count="14">
        <item x="0"/>
        <item x="1"/>
        <item x="2"/>
        <item x="3"/>
        <item x="4"/>
        <item x="5"/>
        <item x="6"/>
        <item x="7"/>
        <item x="8"/>
        <item x="9"/>
        <item x="10"/>
        <item x="11"/>
        <item x="12"/>
        <item x="13"/>
      </items>
    </pivotField>
    <pivotField axis="axisRow" showAll="0" defaultSubtotal="0">
      <items count="14">
        <item sd="0" x="0"/>
        <item sd="0" x="1"/>
        <item sd="0" x="2"/>
        <item sd="0" x="3"/>
        <item sd="0" x="4"/>
        <item x="5"/>
        <item sd="0" x="6"/>
        <item x="7"/>
        <item sd="0" x="8"/>
        <item sd="0" x="9"/>
        <item sd="0" x="10"/>
        <item sd="0" x="11"/>
        <item sd="0" x="12"/>
        <item sd="0" x="13"/>
      </items>
    </pivotField>
  </pivotFields>
  <rowFields count="2">
    <field x="24"/>
    <field x="16"/>
  </rowFields>
  <rowItems count="10">
    <i>
      <x v="5"/>
    </i>
    <i r="1">
      <x v="135"/>
    </i>
    <i r="1">
      <x v="141"/>
    </i>
    <i r="1">
      <x v="145"/>
    </i>
    <i r="1">
      <x v="148"/>
    </i>
    <i>
      <x v="7"/>
    </i>
    <i r="1">
      <x v="191"/>
    </i>
    <i r="1">
      <x v="192"/>
    </i>
    <i r="1">
      <x v="193"/>
    </i>
    <i t="grand">
      <x/>
    </i>
  </rowItems>
  <colFields count="1">
    <field x="-2"/>
  </colFields>
  <colItems count="2">
    <i>
      <x/>
    </i>
    <i i="1">
      <x v="1"/>
    </i>
  </colItems>
  <pageFields count="1">
    <pageField fld="15" item="1" hier="-1"/>
  </pageFields>
  <dataFields count="2">
    <dataField name="Count" fld="16" subtotal="count" baseField="0" baseItem="0"/>
    <dataField name="% of Total" fld="16" subtotal="count" showDataAs="percentOfTotal" baseField="20" baseItem="5" numFmtId="10"/>
  </dataFields>
  <formats count="12">
    <format dxfId="484">
      <pivotArea collapsedLevelsAreSubtotals="1" fieldPosition="0">
        <references count="3">
          <reference field="4294967294" count="1" selected="0">
            <x v="1"/>
          </reference>
          <reference field="16" count="4">
            <x v="135"/>
            <x v="141"/>
            <x v="145"/>
            <x v="148"/>
          </reference>
          <reference field="24" count="1" selected="0">
            <x v="5"/>
          </reference>
        </references>
      </pivotArea>
    </format>
    <format dxfId="483">
      <pivotArea collapsedLevelsAreSubtotals="1" fieldPosition="0">
        <references count="2">
          <reference field="4294967294" count="1" selected="0">
            <x v="1"/>
          </reference>
          <reference field="24" count="1">
            <x v="7"/>
          </reference>
        </references>
      </pivotArea>
    </format>
    <format dxfId="482">
      <pivotArea collapsedLevelsAreSubtotals="1" fieldPosition="0">
        <references count="3">
          <reference field="4294967294" count="1" selected="0">
            <x v="1"/>
          </reference>
          <reference field="16" count="3">
            <x v="191"/>
            <x v="192"/>
            <x v="193"/>
          </reference>
          <reference field="24" count="1" selected="0">
            <x v="7"/>
          </reference>
        </references>
      </pivotArea>
    </format>
    <format dxfId="481">
      <pivotArea field="24" grandRow="1" outline="0" collapsedLevelsAreSubtotals="1" axis="axisRow" fieldPosition="0">
        <references count="1">
          <reference field="4294967294" count="1" selected="0">
            <x v="1"/>
          </reference>
        </references>
      </pivotArea>
    </format>
    <format dxfId="480">
      <pivotArea outline="0" collapsedLevelsAreSubtotals="1" fieldPosition="0"/>
    </format>
    <format dxfId="479">
      <pivotArea dataOnly="0" labelOnly="1" outline="0" fieldPosition="0">
        <references count="1">
          <reference field="4294967294" count="2">
            <x v="0"/>
            <x v="1"/>
          </reference>
        </references>
      </pivotArea>
    </format>
    <format dxfId="478">
      <pivotArea outline="0" collapsedLevelsAreSubtotals="1" fieldPosition="0"/>
    </format>
    <format dxfId="477">
      <pivotArea dataOnly="0" labelOnly="1" outline="0" fieldPosition="0">
        <references count="1">
          <reference field="4294967294" count="2">
            <x v="0"/>
            <x v="1"/>
          </reference>
        </references>
      </pivotArea>
    </format>
    <format dxfId="476">
      <pivotArea outline="0" collapsedLevelsAreSubtotals="1" fieldPosition="0"/>
    </format>
    <format dxfId="475">
      <pivotArea dataOnly="0" labelOnly="1" outline="0" fieldPosition="0">
        <references count="1">
          <reference field="4294967294" count="2">
            <x v="0"/>
            <x v="1"/>
          </reference>
        </references>
      </pivotArea>
    </format>
    <format dxfId="474">
      <pivotArea field="24" type="button" dataOnly="0" labelOnly="1" outline="0" axis="axisRow" fieldPosition="0"/>
    </format>
    <format dxfId="473">
      <pivotArea field="24" type="button" dataOnly="0" labelOnly="1" outline="0" axis="axisRow" fieldPosition="0"/>
    </format>
  </formats>
  <chartFormats count="11">
    <chartFormat chart="15" format="8" series="1">
      <pivotArea type="data" outline="0" fieldPosition="0">
        <references count="1">
          <reference field="4294967294" count="1" selected="0">
            <x v="0"/>
          </reference>
        </references>
      </pivotArea>
    </chartFormat>
    <chartFormat chart="13" format="5" series="1">
      <pivotArea type="data" outline="0" fieldPosition="0">
        <references count="1">
          <reference field="4294967294" count="1" selected="0">
            <x v="0"/>
          </reference>
        </references>
      </pivotArea>
    </chartFormat>
    <chartFormat chart="8" format="16" series="1">
      <pivotArea type="data" outline="0" fieldPosition="0">
        <references count="1">
          <reference field="4294967294" count="1" selected="0">
            <x v="0"/>
          </reference>
        </references>
      </pivotArea>
    </chartFormat>
    <chartFormat chart="15" format="9" series="1">
      <pivotArea type="data" outline="0" fieldPosition="0">
        <references count="1">
          <reference field="4294967294" count="1" selected="0">
            <x v="1"/>
          </reference>
        </references>
      </pivotArea>
    </chartFormat>
    <chartFormat chart="13" format="6" series="1">
      <pivotArea type="data" outline="0" fieldPosition="0">
        <references count="1">
          <reference field="4294967294" count="1" selected="0">
            <x v="1"/>
          </reference>
        </references>
      </pivotArea>
    </chartFormat>
    <chartFormat chart="8" format="17" series="1">
      <pivotArea type="data" outline="0" fieldPosition="0">
        <references count="1">
          <reference field="4294967294" count="1" selected="0">
            <x v="1"/>
          </reference>
        </references>
      </pivotArea>
    </chartFormat>
    <chartFormat chart="19" format="2" series="1">
      <pivotArea type="data" outline="0" fieldPosition="0">
        <references count="1">
          <reference field="4294967294" count="1" selected="0">
            <x v="1"/>
          </reference>
        </references>
      </pivotArea>
    </chartFormat>
    <chartFormat chart="20" format="3" series="1">
      <pivotArea type="data" outline="0" fieldPosition="0">
        <references count="1">
          <reference field="4294967294" count="1" selected="0">
            <x v="0"/>
          </reference>
        </references>
      </pivotArea>
    </chartFormat>
    <chartFormat chart="20" format="4" series="1">
      <pivotArea type="data" outline="0" fieldPosition="0">
        <references count="1">
          <reference field="4294967294" count="1" selected="0">
            <x v="1"/>
          </reference>
        </references>
      </pivotArea>
    </chartFormat>
    <chartFormat chart="22" format="5" series="1">
      <pivotArea type="data" outline="0" fieldPosition="0">
        <references count="1">
          <reference field="4294967294" count="1" selected="0">
            <x v="0"/>
          </reference>
        </references>
      </pivotArea>
    </chartFormat>
    <chartFormat chart="22" format="6" series="1">
      <pivotArea type="data" outline="0" fieldPosition="0">
        <references count="1">
          <reference field="4294967294" count="1" selected="0">
            <x v="1"/>
          </reference>
        </references>
      </pivotArea>
    </chartFormat>
  </chartFormats>
  <pivotTableStyleInfo name="PivotStyleLight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7.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9" rowHeaderCaption="Time of Arrival">
  <location ref="G12:I14" firstHeaderRow="0" firstDataRow="1" firstDataCol="1" rowPageCount="1" colPageCount="1"/>
  <pivotFields count="25">
    <pivotField showAll="0" defaultSubtotal="0"/>
    <pivotField showAll="0" defaultSubtotal="0"/>
    <pivotField showAll="0" defaultSubtotal="0"/>
    <pivotField showAll="0" defaultSubtotal="0"/>
    <pivotField showAll="0" defaultSubtotal="0"/>
    <pivotField showAll="0" defaultSubtotal="0"/>
    <pivotField axis="axisRow" dataField="1" numFmtId="20" showAll="0" defaultSubtotal="0">
      <items count="1">
        <item x="0"/>
      </items>
    </pivotField>
    <pivotField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numFmtId="1" showAll="0" defaultSubtotal="0"/>
    <pivotField axis="axisPage" showAll="0" defaultSubtotal="0">
      <items count="2">
        <item x="0"/>
        <item x="1"/>
      </items>
    </pivotField>
    <pivotField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showAll="0" defaultSubtotal="0"/>
    <pivotField showAll="0" defaultSubtotal="0"/>
    <pivotField showAll="0" defaultSubtotal="0"/>
    <pivotField showAll="0" defaultSubtotal="0">
      <items count="14">
        <item x="0"/>
        <item x="1"/>
        <item x="2"/>
        <item x="3"/>
        <item x="4"/>
        <item x="5"/>
        <item x="6"/>
        <item x="7"/>
        <item x="8"/>
        <item x="9"/>
        <item x="10"/>
        <item x="11"/>
        <item x="12"/>
        <item x="13"/>
      </items>
    </pivotField>
    <pivotField showAll="0" defaultSubtotal="0">
      <items count="14">
        <item x="0"/>
        <item x="1"/>
        <item x="2"/>
        <item x="3"/>
        <item x="4"/>
        <item x="5"/>
        <item x="6"/>
        <item x="7"/>
        <item x="8"/>
        <item x="9"/>
        <item x="10"/>
        <item x="11"/>
        <item x="12"/>
        <item x="13"/>
      </items>
    </pivotField>
  </pivotFields>
  <rowFields count="1">
    <field x="6"/>
  </rowFields>
  <rowItems count="2">
    <i>
      <x/>
    </i>
    <i t="grand">
      <x/>
    </i>
  </rowItems>
  <colFields count="1">
    <field x="-2"/>
  </colFields>
  <colItems count="2">
    <i>
      <x/>
    </i>
    <i i="1">
      <x v="1"/>
    </i>
  </colItems>
  <pageFields count="1">
    <pageField fld="15" item="1" hier="-1"/>
  </pageFields>
  <dataFields count="2">
    <dataField name="Count" fld="6" subtotal="count" baseField="0" baseItem="0"/>
    <dataField name="% of Total" fld="6" subtotal="count" showDataAs="percentOfTotal" baseField="6" baseItem="0" numFmtId="164"/>
  </dataFields>
  <formats count="13">
    <format dxfId="447">
      <pivotArea outline="0" collapsedLevelsAreSubtotals="1" fieldPosition="0">
        <references count="1">
          <reference field="4294967294" count="1" selected="0">
            <x v="1"/>
          </reference>
        </references>
      </pivotArea>
    </format>
    <format dxfId="446">
      <pivotArea outline="0" collapsedLevelsAreSubtotals="1" fieldPosition="0"/>
    </format>
    <format dxfId="445">
      <pivotArea dataOnly="0" labelOnly="1" outline="0" fieldPosition="0">
        <references count="1">
          <reference field="4294967294" count="2">
            <x v="0"/>
            <x v="1"/>
          </reference>
        </references>
      </pivotArea>
    </format>
    <format dxfId="444">
      <pivotArea outline="0" collapsedLevelsAreSubtotals="1" fieldPosition="0"/>
    </format>
    <format dxfId="443">
      <pivotArea dataOnly="0" labelOnly="1" outline="0" fieldPosition="0">
        <references count="1">
          <reference field="4294967294" count="2">
            <x v="0"/>
            <x v="1"/>
          </reference>
        </references>
      </pivotArea>
    </format>
    <format dxfId="442">
      <pivotArea outline="0" collapsedLevelsAreSubtotals="1" fieldPosition="0"/>
    </format>
    <format dxfId="441">
      <pivotArea dataOnly="0" labelOnly="1" outline="0" fieldPosition="0">
        <references count="1">
          <reference field="4294967294" count="2">
            <x v="0"/>
            <x v="1"/>
          </reference>
        </references>
      </pivotArea>
    </format>
    <format dxfId="440">
      <pivotArea field="6" type="button" dataOnly="0" labelOnly="1" outline="0" axis="axisRow" fieldPosition="0"/>
    </format>
    <format dxfId="439">
      <pivotArea dataOnly="0" labelOnly="1" fieldPosition="0">
        <references count="1">
          <reference field="6" count="0"/>
        </references>
      </pivotArea>
    </format>
    <format dxfId="438">
      <pivotArea dataOnly="0" labelOnly="1" grandRow="1" outline="0" fieldPosition="0"/>
    </format>
    <format dxfId="437">
      <pivotArea field="6" type="button" dataOnly="0" labelOnly="1" outline="0" axis="axisRow" fieldPosition="0"/>
    </format>
    <format dxfId="436">
      <pivotArea dataOnly="0" labelOnly="1" fieldPosition="0">
        <references count="1">
          <reference field="6" count="0"/>
        </references>
      </pivotArea>
    </format>
    <format dxfId="435">
      <pivotArea dataOnly="0" labelOnly="1" grandRow="1" outline="0" fieldPosition="0"/>
    </format>
  </formats>
  <chartFormats count="2">
    <chartFormat chart="8" format="8" series="1">
      <pivotArea type="data" outline="0" fieldPosition="0">
        <references count="1">
          <reference field="4294967294" count="1" selected="0">
            <x v="1"/>
          </reference>
        </references>
      </pivotArea>
    </chartFormat>
    <chartFormat chart="8" format="9" series="1">
      <pivotArea type="data" outline="0" fieldPosition="0">
        <references count="1">
          <reference field="4294967294" count="1" selected="0">
            <x v="0"/>
          </reference>
        </references>
      </pivotArea>
    </chartFormat>
  </chartFormats>
  <pivotTableStyleInfo name="PivotStyleLight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8.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7" rowHeaderCaption="Time of Arrival">
  <location ref="B12:D14" firstHeaderRow="0" firstDataRow="1" firstDataCol="1" rowPageCount="1" colPageCount="1"/>
  <pivotFields count="25">
    <pivotField showAll="0" defaultSubtotal="0"/>
    <pivotField showAll="0" defaultSubtotal="0"/>
    <pivotField showAll="0" defaultSubtotal="0"/>
    <pivotField showAll="0" defaultSubtotal="0"/>
    <pivotField showAll="0" defaultSubtotal="0"/>
    <pivotField showAll="0" defaultSubtotal="0"/>
    <pivotField axis="axisRow" dataField="1" numFmtId="20" showAll="0" defaultSubtotal="0">
      <items count="1">
        <item x="0"/>
      </items>
    </pivotField>
    <pivotField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numFmtId="1" showAll="0" defaultSubtotal="0"/>
    <pivotField axis="axisPage" showAll="0" defaultSubtotal="0">
      <items count="2">
        <item x="0"/>
        <item x="1"/>
      </items>
    </pivotField>
    <pivotField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showAll="0" defaultSubtotal="0"/>
    <pivotField showAll="0" defaultSubtotal="0"/>
    <pivotField showAll="0" defaultSubtotal="0"/>
    <pivotField showAll="0" defaultSubtotal="0">
      <items count="14">
        <item x="0"/>
        <item x="1"/>
        <item x="2"/>
        <item x="3"/>
        <item x="4"/>
        <item x="5"/>
        <item x="6"/>
        <item x="7"/>
        <item x="8"/>
        <item x="9"/>
        <item x="10"/>
        <item x="11"/>
        <item x="12"/>
        <item x="13"/>
      </items>
    </pivotField>
    <pivotField showAll="0" defaultSubtotal="0">
      <items count="14">
        <item x="0"/>
        <item x="1"/>
        <item x="2"/>
        <item x="3"/>
        <item x="4"/>
        <item x="5"/>
        <item x="6"/>
        <item x="7"/>
        <item x="8"/>
        <item x="9"/>
        <item x="10"/>
        <item x="11"/>
        <item x="12"/>
        <item x="13"/>
      </items>
    </pivotField>
  </pivotFields>
  <rowFields count="1">
    <field x="6"/>
  </rowFields>
  <rowItems count="2">
    <i>
      <x/>
    </i>
    <i t="grand">
      <x/>
    </i>
  </rowItems>
  <colFields count="1">
    <field x="-2"/>
  </colFields>
  <colItems count="2">
    <i>
      <x/>
    </i>
    <i i="1">
      <x v="1"/>
    </i>
  </colItems>
  <pageFields count="1">
    <pageField fld="15" hier="-1"/>
  </pageFields>
  <dataFields count="2">
    <dataField name="Count" fld="6" subtotal="count" baseField="0" baseItem="0"/>
    <dataField name="% of Total" fld="6" subtotal="count" showDataAs="percentOfTotal" baseField="6" baseItem="0" numFmtId="164"/>
  </dataFields>
  <formats count="13">
    <format dxfId="460">
      <pivotArea outline="0" collapsedLevelsAreSubtotals="1" fieldPosition="0">
        <references count="1">
          <reference field="4294967294" count="1" selected="0">
            <x v="1"/>
          </reference>
        </references>
      </pivotArea>
    </format>
    <format dxfId="459">
      <pivotArea outline="0" collapsedLevelsAreSubtotals="1" fieldPosition="0"/>
    </format>
    <format dxfId="458">
      <pivotArea dataOnly="0" labelOnly="1" outline="0" fieldPosition="0">
        <references count="1">
          <reference field="4294967294" count="2">
            <x v="0"/>
            <x v="1"/>
          </reference>
        </references>
      </pivotArea>
    </format>
    <format dxfId="457">
      <pivotArea outline="0" collapsedLevelsAreSubtotals="1" fieldPosition="0"/>
    </format>
    <format dxfId="456">
      <pivotArea dataOnly="0" labelOnly="1" outline="0" fieldPosition="0">
        <references count="1">
          <reference field="4294967294" count="2">
            <x v="0"/>
            <x v="1"/>
          </reference>
        </references>
      </pivotArea>
    </format>
    <format dxfId="455">
      <pivotArea outline="0" collapsedLevelsAreSubtotals="1" fieldPosition="0"/>
    </format>
    <format dxfId="454">
      <pivotArea dataOnly="0" labelOnly="1" outline="0" fieldPosition="0">
        <references count="1">
          <reference field="4294967294" count="2">
            <x v="0"/>
            <x v="1"/>
          </reference>
        </references>
      </pivotArea>
    </format>
    <format dxfId="453">
      <pivotArea field="6" type="button" dataOnly="0" labelOnly="1" outline="0" axis="axisRow" fieldPosition="0"/>
    </format>
    <format dxfId="452">
      <pivotArea dataOnly="0" labelOnly="1" fieldPosition="0">
        <references count="1">
          <reference field="6" count="0"/>
        </references>
      </pivotArea>
    </format>
    <format dxfId="451">
      <pivotArea dataOnly="0" labelOnly="1" grandRow="1" outline="0" fieldPosition="0"/>
    </format>
    <format dxfId="450">
      <pivotArea field="6" type="button" dataOnly="0" labelOnly="1" outline="0" axis="axisRow" fieldPosition="0"/>
    </format>
    <format dxfId="449">
      <pivotArea dataOnly="0" labelOnly="1" fieldPosition="0">
        <references count="1">
          <reference field="6" count="0"/>
        </references>
      </pivotArea>
    </format>
    <format dxfId="448">
      <pivotArea dataOnly="0" labelOnly="1" grandRow="1" outline="0" fieldPosition="0"/>
    </format>
  </formats>
  <chartFormats count="2">
    <chartFormat chart="6" format="6" series="1">
      <pivotArea type="data" outline="0" fieldPosition="0">
        <references count="1">
          <reference field="4294967294" count="1" selected="0">
            <x v="0"/>
          </reference>
        </references>
      </pivotArea>
    </chartFormat>
    <chartFormat chart="6" format="7"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9.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9" rowHeaderCaption="Delivery Vehicle">
  <location ref="G12:I17" firstHeaderRow="0" firstDataRow="1" firstDataCol="1" rowPageCount="1" colPageCount="1"/>
  <pivotFields count="25">
    <pivotField showAll="0" defaultSubtotal="0"/>
    <pivotField showAll="0" defaultSubtotal="0"/>
    <pivotField showAll="0" defaultSubtotal="0"/>
    <pivotField showAll="0" defaultSubtotal="0"/>
    <pivotField showAll="0" defaultSubtotal="0"/>
    <pivotField showAll="0" defaultSubtotal="0"/>
    <pivotField numFmtId="20" showAll="0" defaultSubtotal="0"/>
    <pivotField axis="axisRow" dataField="1" showAll="0" defaultSubtotal="0">
      <items count="4">
        <item x="2"/>
        <item x="0"/>
        <item x="3"/>
        <item x="1"/>
      </items>
    </pivotField>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numFmtId="1" showAll="0" defaultSubtotal="0"/>
    <pivotField axis="axisPage" showAll="0" defaultSubtotal="0">
      <items count="2">
        <item x="0"/>
        <item x="1"/>
      </items>
    </pivotField>
    <pivotField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showAll="0" defaultSubtotal="0"/>
    <pivotField showAll="0" defaultSubtotal="0"/>
    <pivotField showAll="0" defaultSubtotal="0"/>
    <pivotField showAll="0" defaultSubtotal="0">
      <items count="14">
        <item x="0"/>
        <item x="1"/>
        <item x="2"/>
        <item x="3"/>
        <item x="4"/>
        <item x="5"/>
        <item x="6"/>
        <item x="7"/>
        <item x="8"/>
        <item x="9"/>
        <item x="10"/>
        <item x="11"/>
        <item x="12"/>
        <item x="13"/>
      </items>
    </pivotField>
    <pivotField showAll="0" defaultSubtotal="0">
      <items count="14">
        <item x="0"/>
        <item x="1"/>
        <item x="2"/>
        <item x="3"/>
        <item x="4"/>
        <item x="5"/>
        <item x="6"/>
        <item x="7"/>
        <item x="8"/>
        <item x="9"/>
        <item x="10"/>
        <item x="11"/>
        <item x="12"/>
        <item x="13"/>
      </items>
    </pivotField>
  </pivotFields>
  <rowFields count="1">
    <field x="7"/>
  </rowFields>
  <rowItems count="5">
    <i>
      <x/>
    </i>
    <i>
      <x v="1"/>
    </i>
    <i>
      <x v="2"/>
    </i>
    <i>
      <x v="3"/>
    </i>
    <i t="grand">
      <x/>
    </i>
  </rowItems>
  <colFields count="1">
    <field x="-2"/>
  </colFields>
  <colItems count="2">
    <i>
      <x/>
    </i>
    <i i="1">
      <x v="1"/>
    </i>
  </colItems>
  <pageFields count="1">
    <pageField fld="15" item="1" hier="-1"/>
  </pageFields>
  <dataFields count="2">
    <dataField name="Count" fld="7" subtotal="count" baseField="0" baseItem="0"/>
    <dataField name="% of Total" fld="7" subtotal="count" showDataAs="percentOfTotal" baseField="7" baseItem="0" numFmtId="164"/>
  </dataFields>
  <formats count="14">
    <format dxfId="417">
      <pivotArea field="7" type="button" dataOnly="0" labelOnly="1" outline="0" axis="axisRow" fieldPosition="0"/>
    </format>
    <format dxfId="416">
      <pivotArea outline="0" collapsedLevelsAreSubtotals="1" fieldPosition="0">
        <references count="1">
          <reference field="4294967294" count="1" selected="0">
            <x v="1"/>
          </reference>
        </references>
      </pivotArea>
    </format>
    <format dxfId="415">
      <pivotArea outline="0" collapsedLevelsAreSubtotals="1" fieldPosition="0"/>
    </format>
    <format dxfId="414">
      <pivotArea dataOnly="0" labelOnly="1" outline="0" fieldPosition="0">
        <references count="1">
          <reference field="4294967294" count="2">
            <x v="0"/>
            <x v="1"/>
          </reference>
        </references>
      </pivotArea>
    </format>
    <format dxfId="413">
      <pivotArea outline="0" collapsedLevelsAreSubtotals="1" fieldPosition="0"/>
    </format>
    <format dxfId="412">
      <pivotArea dataOnly="0" labelOnly="1" outline="0" fieldPosition="0">
        <references count="1">
          <reference field="4294967294" count="2">
            <x v="0"/>
            <x v="1"/>
          </reference>
        </references>
      </pivotArea>
    </format>
    <format dxfId="411">
      <pivotArea outline="0" collapsedLevelsAreSubtotals="1" fieldPosition="0"/>
    </format>
    <format dxfId="410">
      <pivotArea dataOnly="0" labelOnly="1" outline="0" fieldPosition="0">
        <references count="1">
          <reference field="4294967294" count="2">
            <x v="0"/>
            <x v="1"/>
          </reference>
        </references>
      </pivotArea>
    </format>
    <format dxfId="409">
      <pivotArea field="7" type="button" dataOnly="0" labelOnly="1" outline="0" axis="axisRow" fieldPosition="0"/>
    </format>
    <format dxfId="408">
      <pivotArea dataOnly="0" labelOnly="1" fieldPosition="0">
        <references count="1">
          <reference field="7" count="0"/>
        </references>
      </pivotArea>
    </format>
    <format dxfId="407">
      <pivotArea dataOnly="0" labelOnly="1" grandRow="1" outline="0" fieldPosition="0"/>
    </format>
    <format dxfId="406">
      <pivotArea field="7" type="button" dataOnly="0" labelOnly="1" outline="0" axis="axisRow" fieldPosition="0"/>
    </format>
    <format dxfId="405">
      <pivotArea dataOnly="0" labelOnly="1" fieldPosition="0">
        <references count="1">
          <reference field="7" count="0"/>
        </references>
      </pivotArea>
    </format>
    <format dxfId="404">
      <pivotArea dataOnly="0" labelOnly="1" grandRow="1" outline="0" fieldPosition="0"/>
    </format>
  </formats>
  <chartFormats count="2">
    <chartFormat chart="8" format="8" series="1">
      <pivotArea type="data" outline="0" fieldPosition="0">
        <references count="1">
          <reference field="4294967294" count="1" selected="0">
            <x v="0"/>
          </reference>
        </references>
      </pivotArea>
    </chartFormat>
    <chartFormat chart="8" format="9" series="1">
      <pivotArea type="data" outline="0" fieldPosition="0">
        <references count="1">
          <reference field="4294967294" count="1" selected="0">
            <x v="1"/>
          </reference>
        </references>
      </pivotArea>
    </chartFormat>
  </chartFormats>
  <pivotTableStyleInfo name="PivotStyleLight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0.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7" rowHeaderCaption="Delivery Vehicle">
  <location ref="B12:D17" firstHeaderRow="0" firstDataRow="1" firstDataCol="1" rowPageCount="1" colPageCount="1"/>
  <pivotFields count="25">
    <pivotField showAll="0" defaultSubtotal="0"/>
    <pivotField showAll="0" defaultSubtotal="0"/>
    <pivotField showAll="0" defaultSubtotal="0"/>
    <pivotField showAll="0" defaultSubtotal="0"/>
    <pivotField showAll="0" defaultSubtotal="0"/>
    <pivotField showAll="0" defaultSubtotal="0"/>
    <pivotField numFmtId="20" showAll="0" defaultSubtotal="0"/>
    <pivotField axis="axisRow" dataField="1" showAll="0" defaultSubtotal="0">
      <items count="4">
        <item x="2"/>
        <item x="0"/>
        <item x="3"/>
        <item x="1"/>
      </items>
    </pivotField>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numFmtId="1" showAll="0" defaultSubtotal="0"/>
    <pivotField axis="axisPage" showAll="0" defaultSubtotal="0">
      <items count="2">
        <item x="0"/>
        <item x="1"/>
      </items>
    </pivotField>
    <pivotField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showAll="0" defaultSubtotal="0"/>
    <pivotField showAll="0" defaultSubtotal="0"/>
    <pivotField showAll="0" defaultSubtotal="0"/>
    <pivotField showAll="0" defaultSubtotal="0">
      <items count="14">
        <item x="0"/>
        <item x="1"/>
        <item x="2"/>
        <item x="3"/>
        <item x="4"/>
        <item x="5"/>
        <item x="6"/>
        <item x="7"/>
        <item x="8"/>
        <item x="9"/>
        <item x="10"/>
        <item x="11"/>
        <item x="12"/>
        <item x="13"/>
      </items>
    </pivotField>
    <pivotField showAll="0" defaultSubtotal="0">
      <items count="14">
        <item x="0"/>
        <item x="1"/>
        <item x="2"/>
        <item x="3"/>
        <item x="4"/>
        <item x="5"/>
        <item x="6"/>
        <item x="7"/>
        <item x="8"/>
        <item x="9"/>
        <item x="10"/>
        <item x="11"/>
        <item x="12"/>
        <item x="13"/>
      </items>
    </pivotField>
  </pivotFields>
  <rowFields count="1">
    <field x="7"/>
  </rowFields>
  <rowItems count="5">
    <i>
      <x/>
    </i>
    <i>
      <x v="1"/>
    </i>
    <i>
      <x v="2"/>
    </i>
    <i>
      <x v="3"/>
    </i>
    <i t="grand">
      <x/>
    </i>
  </rowItems>
  <colFields count="1">
    <field x="-2"/>
  </colFields>
  <colItems count="2">
    <i>
      <x/>
    </i>
    <i i="1">
      <x v="1"/>
    </i>
  </colItems>
  <pageFields count="1">
    <pageField fld="15" hier="-1"/>
  </pageFields>
  <dataFields count="2">
    <dataField name="Count" fld="7" subtotal="count" baseField="0" baseItem="0"/>
    <dataField name="% of Total" fld="7" subtotal="count" showDataAs="percentOfTotal" baseField="7" baseItem="1" numFmtId="164"/>
  </dataFields>
  <formats count="17">
    <format dxfId="434">
      <pivotArea field="7" type="button" dataOnly="0" labelOnly="1" outline="0" axis="axisRow" fieldPosition="0"/>
    </format>
    <format dxfId="433">
      <pivotArea outline="0" collapsedLevelsAreSubtotals="1" fieldPosition="0">
        <references count="1">
          <reference field="4294967294" count="1" selected="0">
            <x v="1"/>
          </reference>
        </references>
      </pivotArea>
    </format>
    <format dxfId="432">
      <pivotArea outline="0" collapsedLevelsAreSubtotals="1" fieldPosition="0"/>
    </format>
    <format dxfId="431">
      <pivotArea dataOnly="0" labelOnly="1" outline="0" fieldPosition="0">
        <references count="1">
          <reference field="4294967294" count="2">
            <x v="0"/>
            <x v="1"/>
          </reference>
        </references>
      </pivotArea>
    </format>
    <format dxfId="430">
      <pivotArea outline="0" collapsedLevelsAreSubtotals="1" fieldPosition="0"/>
    </format>
    <format dxfId="429">
      <pivotArea dataOnly="0" labelOnly="1" outline="0" fieldPosition="0">
        <references count="1">
          <reference field="4294967294" count="2">
            <x v="0"/>
            <x v="1"/>
          </reference>
        </references>
      </pivotArea>
    </format>
    <format dxfId="428">
      <pivotArea outline="0" collapsedLevelsAreSubtotals="1" fieldPosition="0"/>
    </format>
    <format dxfId="427">
      <pivotArea dataOnly="0" labelOnly="1" outline="0" fieldPosition="0">
        <references count="1">
          <reference field="4294967294" count="2">
            <x v="0"/>
            <x v="1"/>
          </reference>
        </references>
      </pivotArea>
    </format>
    <format dxfId="426">
      <pivotArea field="7" type="button" dataOnly="0" labelOnly="1" outline="0" axis="axisRow" fieldPosition="0"/>
    </format>
    <format dxfId="425">
      <pivotArea dataOnly="0" labelOnly="1" fieldPosition="0">
        <references count="1">
          <reference field="7" count="0"/>
        </references>
      </pivotArea>
    </format>
    <format dxfId="424">
      <pivotArea dataOnly="0" labelOnly="1" grandRow="1" outline="0" fieldPosition="0"/>
    </format>
    <format dxfId="423">
      <pivotArea field="7" type="button" dataOnly="0" labelOnly="1" outline="0" axis="axisRow" fieldPosition="0"/>
    </format>
    <format dxfId="422">
      <pivotArea dataOnly="0" labelOnly="1" fieldPosition="0">
        <references count="1">
          <reference field="7" count="0"/>
        </references>
      </pivotArea>
    </format>
    <format dxfId="421">
      <pivotArea dataOnly="0" labelOnly="1" grandRow="1" outline="0" fieldPosition="0"/>
    </format>
    <format dxfId="420">
      <pivotArea field="7" type="button" dataOnly="0" labelOnly="1" outline="0" axis="axisRow" fieldPosition="0"/>
    </format>
    <format dxfId="419">
      <pivotArea dataOnly="0" labelOnly="1" fieldPosition="0">
        <references count="1">
          <reference field="7" count="0"/>
        </references>
      </pivotArea>
    </format>
    <format dxfId="418">
      <pivotArea dataOnly="0" labelOnly="1" grandRow="1" outline="0" fieldPosition="0"/>
    </format>
  </formats>
  <chartFormats count="2">
    <chartFormat chart="6" format="6" series="1">
      <pivotArea type="data" outline="0" fieldPosition="0">
        <references count="1">
          <reference field="4294967294" count="1" selected="0">
            <x v="0"/>
          </reference>
        </references>
      </pivotArea>
    </chartFormat>
    <chartFormat chart="6" format="7"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7" rowHeaderCaption="Cycle">
  <location ref="B12:D22" firstHeaderRow="0" firstDataRow="1" firstDataCol="1" rowPageCount="1" colPageCount="1"/>
  <pivotFields count="25">
    <pivotField showAll="0" defaultSubtotal="0"/>
    <pivotField showAll="0" defaultSubtotal="0"/>
    <pivotField showAll="0" defaultSubtotal="0"/>
    <pivotField showAll="0" defaultSubtotal="0"/>
    <pivotField showAll="0" defaultSubtotal="0"/>
    <pivotField showAll="0" defaultSubtotal="0"/>
    <pivotField numFmtId="20" showAll="0" defaultSubtotal="0"/>
    <pivotField showAll="0" defaultSubtotal="0"/>
    <pivotField axis="axisRow" dataField="1" showAll="0" defaultSubtotal="0">
      <items count="9">
        <item x="0"/>
        <item x="1"/>
        <item x="4"/>
        <item x="2"/>
        <item x="5"/>
        <item x="6"/>
        <item x="7"/>
        <item x="8"/>
        <item x="3"/>
      </items>
    </pivotField>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numFmtId="1" showAll="0" defaultSubtotal="0"/>
    <pivotField axis="axisPage" showAll="0" defaultSubtotal="0">
      <items count="2">
        <item x="0"/>
        <item x="1"/>
      </items>
    </pivotField>
    <pivotField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showAll="0" defaultSubtotal="0"/>
    <pivotField showAll="0" defaultSubtotal="0"/>
    <pivotField showAll="0" defaultSubtotal="0"/>
    <pivotField showAll="0" defaultSubtotal="0">
      <items count="14">
        <item x="0"/>
        <item x="1"/>
        <item x="2"/>
        <item x="3"/>
        <item x="4"/>
        <item x="5"/>
        <item x="6"/>
        <item x="7"/>
        <item x="8"/>
        <item x="9"/>
        <item x="10"/>
        <item x="11"/>
        <item x="12"/>
        <item x="13"/>
      </items>
    </pivotField>
    <pivotField showAll="0" defaultSubtotal="0">
      <items count="14">
        <item x="0"/>
        <item x="1"/>
        <item x="2"/>
        <item x="3"/>
        <item x="4"/>
        <item x="5"/>
        <item x="6"/>
        <item x="7"/>
        <item x="8"/>
        <item x="9"/>
        <item x="10"/>
        <item x="11"/>
        <item x="12"/>
        <item x="13"/>
      </items>
    </pivotField>
  </pivotFields>
  <rowFields count="1">
    <field x="8"/>
  </rowFields>
  <rowItems count="10">
    <i>
      <x/>
    </i>
    <i>
      <x v="1"/>
    </i>
    <i>
      <x v="2"/>
    </i>
    <i>
      <x v="3"/>
    </i>
    <i>
      <x v="4"/>
    </i>
    <i>
      <x v="5"/>
    </i>
    <i>
      <x v="6"/>
    </i>
    <i>
      <x v="7"/>
    </i>
    <i>
      <x v="8"/>
    </i>
    <i t="grand">
      <x/>
    </i>
  </rowItems>
  <colFields count="1">
    <field x="-2"/>
  </colFields>
  <colItems count="2">
    <i>
      <x/>
    </i>
    <i i="1">
      <x v="1"/>
    </i>
  </colItems>
  <pageFields count="1">
    <pageField fld="15" hier="-1"/>
  </pageFields>
  <dataFields count="2">
    <dataField name="Count" fld="8" subtotal="count" baseField="8" baseItem="4"/>
    <dataField name="% of Total" fld="8" subtotal="count" showDataAs="percentOfTotal" baseField="8" baseItem="2" numFmtId="164"/>
  </dataFields>
  <formats count="11">
    <format dxfId="390">
      <pivotArea outline="0" collapsedLevelsAreSubtotals="1" fieldPosition="0">
        <references count="1">
          <reference field="4294967294" count="1" selected="0">
            <x v="1"/>
          </reference>
        </references>
      </pivotArea>
    </format>
    <format dxfId="389">
      <pivotArea outline="0" collapsedLevelsAreSubtotals="1" fieldPosition="0"/>
    </format>
    <format dxfId="388">
      <pivotArea dataOnly="0" labelOnly="1" outline="0" fieldPosition="0">
        <references count="1">
          <reference field="4294967294" count="2">
            <x v="0"/>
            <x v="1"/>
          </reference>
        </references>
      </pivotArea>
    </format>
    <format dxfId="387">
      <pivotArea outline="0" collapsedLevelsAreSubtotals="1" fieldPosition="0"/>
    </format>
    <format dxfId="386">
      <pivotArea dataOnly="0" labelOnly="1" outline="0" fieldPosition="0">
        <references count="1">
          <reference field="4294967294" count="2">
            <x v="0"/>
            <x v="1"/>
          </reference>
        </references>
      </pivotArea>
    </format>
    <format dxfId="385">
      <pivotArea field="8" type="button" dataOnly="0" labelOnly="1" outline="0" axis="axisRow" fieldPosition="0"/>
    </format>
    <format dxfId="384">
      <pivotArea dataOnly="0" labelOnly="1" fieldPosition="0">
        <references count="1">
          <reference field="8" count="0"/>
        </references>
      </pivotArea>
    </format>
    <format dxfId="383">
      <pivotArea dataOnly="0" labelOnly="1" grandRow="1" outline="0" fieldPosition="0"/>
    </format>
    <format dxfId="382">
      <pivotArea field="8" type="button" dataOnly="0" labelOnly="1" outline="0" axis="axisRow" fieldPosition="0"/>
    </format>
    <format dxfId="381">
      <pivotArea dataOnly="0" labelOnly="1" fieldPosition="0">
        <references count="1">
          <reference field="8" count="0"/>
        </references>
      </pivotArea>
    </format>
    <format dxfId="380">
      <pivotArea dataOnly="0" labelOnly="1" grandRow="1" outline="0" fieldPosition="0"/>
    </format>
  </formats>
  <chartFormats count="2">
    <chartFormat chart="6" format="6" series="1">
      <pivotArea type="data" outline="0" fieldPosition="0">
        <references count="1">
          <reference field="4294967294" count="1" selected="0">
            <x v="0"/>
          </reference>
        </references>
      </pivotArea>
    </chartFormat>
    <chartFormat chart="6" format="7"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2.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9" rowHeaderCaption="Cycle">
  <location ref="G12:I21" firstHeaderRow="0" firstDataRow="1" firstDataCol="1" rowPageCount="1" colPageCount="1"/>
  <pivotFields count="25">
    <pivotField showAll="0" defaultSubtotal="0"/>
    <pivotField showAll="0" defaultSubtotal="0"/>
    <pivotField showAll="0" defaultSubtotal="0"/>
    <pivotField showAll="0" defaultSubtotal="0"/>
    <pivotField showAll="0" defaultSubtotal="0"/>
    <pivotField showAll="0" defaultSubtotal="0"/>
    <pivotField numFmtId="20" showAll="0" defaultSubtotal="0"/>
    <pivotField showAll="0" defaultSubtotal="0"/>
    <pivotField axis="axisRow" dataField="1" showAll="0" defaultSubtotal="0">
      <items count="9">
        <item x="0"/>
        <item x="1"/>
        <item x="4"/>
        <item x="2"/>
        <item x="5"/>
        <item x="6"/>
        <item x="7"/>
        <item x="8"/>
        <item x="3"/>
      </items>
    </pivotField>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numFmtId="1" showAll="0" defaultSubtotal="0"/>
    <pivotField axis="axisPage" showAll="0" defaultSubtotal="0">
      <items count="2">
        <item x="0"/>
        <item x="1"/>
      </items>
    </pivotField>
    <pivotField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showAll="0" defaultSubtotal="0"/>
    <pivotField showAll="0" defaultSubtotal="0"/>
    <pivotField showAll="0" defaultSubtotal="0"/>
    <pivotField showAll="0" defaultSubtotal="0">
      <items count="14">
        <item x="0"/>
        <item x="1"/>
        <item x="2"/>
        <item x="3"/>
        <item x="4"/>
        <item x="5"/>
        <item x="6"/>
        <item x="7"/>
        <item x="8"/>
        <item x="9"/>
        <item x="10"/>
        <item x="11"/>
        <item x="12"/>
        <item x="13"/>
      </items>
    </pivotField>
    <pivotField showAll="0" defaultSubtotal="0">
      <items count="14">
        <item x="0"/>
        <item x="1"/>
        <item x="2"/>
        <item x="3"/>
        <item x="4"/>
        <item x="5"/>
        <item x="6"/>
        <item x="7"/>
        <item x="8"/>
        <item x="9"/>
        <item x="10"/>
        <item x="11"/>
        <item x="12"/>
        <item x="13"/>
      </items>
    </pivotField>
  </pivotFields>
  <rowFields count="1">
    <field x="8"/>
  </rowFields>
  <rowItems count="9">
    <i>
      <x/>
    </i>
    <i>
      <x v="1"/>
    </i>
    <i>
      <x v="2"/>
    </i>
    <i>
      <x v="3"/>
    </i>
    <i>
      <x v="5"/>
    </i>
    <i>
      <x v="6"/>
    </i>
    <i>
      <x v="7"/>
    </i>
    <i>
      <x v="8"/>
    </i>
    <i t="grand">
      <x/>
    </i>
  </rowItems>
  <colFields count="1">
    <field x="-2"/>
  </colFields>
  <colItems count="2">
    <i>
      <x/>
    </i>
    <i i="1">
      <x v="1"/>
    </i>
  </colItems>
  <pageFields count="1">
    <pageField fld="15" item="1" hier="-1"/>
  </pageFields>
  <dataFields count="2">
    <dataField name="Count" fld="8" subtotal="count" baseField="8" baseItem="2"/>
    <dataField name="% of Total" fld="8" subtotal="count" showDataAs="percentOfTotal" baseField="8" baseItem="3" numFmtId="164"/>
  </dataFields>
  <formats count="13">
    <format dxfId="403">
      <pivotArea outline="0" collapsedLevelsAreSubtotals="1" fieldPosition="0">
        <references count="1">
          <reference field="4294967294" count="1" selected="0">
            <x v="1"/>
          </reference>
        </references>
      </pivotArea>
    </format>
    <format dxfId="402">
      <pivotArea outline="0" collapsedLevelsAreSubtotals="1" fieldPosition="0"/>
    </format>
    <format dxfId="401">
      <pivotArea dataOnly="0" labelOnly="1" outline="0" fieldPosition="0">
        <references count="1">
          <reference field="4294967294" count="2">
            <x v="0"/>
            <x v="1"/>
          </reference>
        </references>
      </pivotArea>
    </format>
    <format dxfId="400">
      <pivotArea outline="0" collapsedLevelsAreSubtotals="1" fieldPosition="0"/>
    </format>
    <format dxfId="399">
      <pivotArea dataOnly="0" labelOnly="1" outline="0" fieldPosition="0">
        <references count="1">
          <reference field="4294967294" count="2">
            <x v="0"/>
            <x v="1"/>
          </reference>
        </references>
      </pivotArea>
    </format>
    <format dxfId="398">
      <pivotArea outline="0" collapsedLevelsAreSubtotals="1" fieldPosition="0"/>
    </format>
    <format dxfId="397">
      <pivotArea dataOnly="0" labelOnly="1" outline="0" fieldPosition="0">
        <references count="1">
          <reference field="4294967294" count="2">
            <x v="0"/>
            <x v="1"/>
          </reference>
        </references>
      </pivotArea>
    </format>
    <format dxfId="396">
      <pivotArea field="8" type="button" dataOnly="0" labelOnly="1" outline="0" axis="axisRow" fieldPosition="0"/>
    </format>
    <format dxfId="395">
      <pivotArea dataOnly="0" labelOnly="1" fieldPosition="0">
        <references count="1">
          <reference field="8" count="8">
            <x v="0"/>
            <x v="1"/>
            <x v="2"/>
            <x v="3"/>
            <x v="5"/>
            <x v="6"/>
            <x v="7"/>
            <x v="8"/>
          </reference>
        </references>
      </pivotArea>
    </format>
    <format dxfId="394">
      <pivotArea dataOnly="0" labelOnly="1" grandRow="1" outline="0" fieldPosition="0"/>
    </format>
    <format dxfId="393">
      <pivotArea field="8" type="button" dataOnly="0" labelOnly="1" outline="0" axis="axisRow" fieldPosition="0"/>
    </format>
    <format dxfId="392">
      <pivotArea dataOnly="0" labelOnly="1" fieldPosition="0">
        <references count="1">
          <reference field="8" count="8">
            <x v="0"/>
            <x v="1"/>
            <x v="2"/>
            <x v="3"/>
            <x v="5"/>
            <x v="6"/>
            <x v="7"/>
            <x v="8"/>
          </reference>
        </references>
      </pivotArea>
    </format>
    <format dxfId="391">
      <pivotArea dataOnly="0" labelOnly="1" grandRow="1" outline="0" fieldPosition="0"/>
    </format>
  </formats>
  <chartFormats count="2">
    <chartFormat chart="8" format="6" series="1">
      <pivotArea type="data" outline="0" fieldPosition="0">
        <references count="1">
          <reference field="4294967294" count="1" selected="0">
            <x v="0"/>
          </reference>
        </references>
      </pivotArea>
    </chartFormat>
    <chartFormat chart="8" format="7" series="1">
      <pivotArea type="data" outline="0" fieldPosition="0">
        <references count="1">
          <reference field="4294967294" count="1" selected="0">
            <x v="1"/>
          </reference>
        </references>
      </pivotArea>
    </chartFormat>
  </chartFormats>
  <pivotTableStyleInfo name="PivotStyleLight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7" rowHeaderCaption="Temperature Restriction">
  <location ref="B12:D15" firstHeaderRow="0" firstDataRow="1" firstDataCol="1" rowPageCount="1" colPageCount="1"/>
  <pivotFields count="25">
    <pivotField showAll="0" defaultSubtotal="0"/>
    <pivotField showAll="0" defaultSubtotal="0"/>
    <pivotField showAll="0" defaultSubtotal="0"/>
    <pivotField showAll="0" defaultSubtotal="0"/>
    <pivotField showAll="0" defaultSubtotal="0"/>
    <pivotField showAll="0" defaultSubtotal="0"/>
    <pivotField numFmtId="20" showAll="0" defaultSubtotal="0"/>
    <pivotField showAll="0" defaultSubtotal="0"/>
    <pivotField showAll="0" defaultSubtotal="0"/>
    <pivotField axis="axisRow" dataField="1" showAll="0" defaultSubtotal="0">
      <items count="2">
        <item x="0"/>
        <item x="1"/>
      </items>
    </pivotField>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numFmtId="1" showAll="0" defaultSubtotal="0"/>
    <pivotField axis="axisPage" showAll="0" defaultSubtotal="0">
      <items count="2">
        <item x="0"/>
        <item x="1"/>
      </items>
    </pivotField>
    <pivotField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showAll="0" defaultSubtotal="0"/>
    <pivotField showAll="0" defaultSubtotal="0"/>
    <pivotField showAll="0" defaultSubtotal="0"/>
    <pivotField showAll="0" defaultSubtotal="0">
      <items count="14">
        <item x="0"/>
        <item x="1"/>
        <item x="2"/>
        <item x="3"/>
        <item x="4"/>
        <item x="5"/>
        <item x="6"/>
        <item x="7"/>
        <item x="8"/>
        <item x="9"/>
        <item x="10"/>
        <item x="11"/>
        <item x="12"/>
        <item x="13"/>
      </items>
    </pivotField>
    <pivotField showAll="0" defaultSubtotal="0">
      <items count="14">
        <item x="0"/>
        <item x="1"/>
        <item x="2"/>
        <item x="3"/>
        <item x="4"/>
        <item x="5"/>
        <item x="6"/>
        <item x="7"/>
        <item x="8"/>
        <item x="9"/>
        <item x="10"/>
        <item x="11"/>
        <item x="12"/>
        <item x="13"/>
      </items>
    </pivotField>
  </pivotFields>
  <rowFields count="1">
    <field x="9"/>
  </rowFields>
  <rowItems count="3">
    <i>
      <x/>
    </i>
    <i>
      <x v="1"/>
    </i>
    <i t="grand">
      <x/>
    </i>
  </rowItems>
  <colFields count="1">
    <field x="-2"/>
  </colFields>
  <colItems count="2">
    <i>
      <x/>
    </i>
    <i i="1">
      <x v="1"/>
    </i>
  </colItems>
  <pageFields count="1">
    <pageField fld="15" hier="-1"/>
  </pageFields>
  <dataFields count="2">
    <dataField name="Count" fld="9" subtotal="count" baseField="9" baseItem="1"/>
    <dataField name="% of Total" fld="9" subtotal="count" showDataAs="percentOfTotal" baseField="9" baseItem="0" numFmtId="164"/>
  </dataFields>
  <formats count="16">
    <format dxfId="363">
      <pivotArea field="9" type="button" dataOnly="0" labelOnly="1" outline="0" axis="axisRow" fieldPosition="0"/>
    </format>
    <format dxfId="362">
      <pivotArea outline="0" fieldPosition="0">
        <references count="1">
          <reference field="4294967294" count="1">
            <x v="1"/>
          </reference>
        </references>
      </pivotArea>
    </format>
    <format dxfId="361">
      <pivotArea outline="0" collapsedLevelsAreSubtotals="1" fieldPosition="0">
        <references count="1">
          <reference field="4294967294" count="1" selected="0">
            <x v="1"/>
          </reference>
        </references>
      </pivotArea>
    </format>
    <format dxfId="360">
      <pivotArea outline="0" collapsedLevelsAreSubtotals="1" fieldPosition="0"/>
    </format>
    <format dxfId="359">
      <pivotArea dataOnly="0" labelOnly="1" outline="0" fieldPosition="0">
        <references count="1">
          <reference field="4294967294" count="2">
            <x v="0"/>
            <x v="1"/>
          </reference>
        </references>
      </pivotArea>
    </format>
    <format dxfId="358">
      <pivotArea outline="0" collapsedLevelsAreSubtotals="1" fieldPosition="0"/>
    </format>
    <format dxfId="357">
      <pivotArea dataOnly="0" labelOnly="1" outline="0" fieldPosition="0">
        <references count="1">
          <reference field="4294967294" count="2">
            <x v="0"/>
            <x v="1"/>
          </reference>
        </references>
      </pivotArea>
    </format>
    <format dxfId="356">
      <pivotArea field="9" type="button" dataOnly="0" labelOnly="1" outline="0" axis="axisRow" fieldPosition="0"/>
    </format>
    <format dxfId="355">
      <pivotArea dataOnly="0" labelOnly="1" fieldPosition="0">
        <references count="1">
          <reference field="9" count="0"/>
        </references>
      </pivotArea>
    </format>
    <format dxfId="354">
      <pivotArea dataOnly="0" labelOnly="1" grandRow="1" outline="0" fieldPosition="0"/>
    </format>
    <format dxfId="353">
      <pivotArea field="9" type="button" dataOnly="0" labelOnly="1" outline="0" axis="axisRow" fieldPosition="0"/>
    </format>
    <format dxfId="352">
      <pivotArea dataOnly="0" labelOnly="1" fieldPosition="0">
        <references count="1">
          <reference field="9" count="0"/>
        </references>
      </pivotArea>
    </format>
    <format dxfId="351">
      <pivotArea dataOnly="0" labelOnly="1" grandRow="1" outline="0" fieldPosition="0"/>
    </format>
    <format dxfId="350">
      <pivotArea field="9" type="button" dataOnly="0" labelOnly="1" outline="0" axis="axisRow" fieldPosition="0"/>
    </format>
    <format dxfId="349">
      <pivotArea dataOnly="0" labelOnly="1" fieldPosition="0">
        <references count="1">
          <reference field="9" count="0"/>
        </references>
      </pivotArea>
    </format>
    <format dxfId="348">
      <pivotArea dataOnly="0" labelOnly="1" grandRow="1" outline="0" fieldPosition="0"/>
    </format>
  </formats>
  <chartFormats count="2">
    <chartFormat chart="6" format="6" series="1">
      <pivotArea type="data" outline="0" fieldPosition="0">
        <references count="1">
          <reference field="4294967294" count="1" selected="0">
            <x v="0"/>
          </reference>
        </references>
      </pivotArea>
    </chartFormat>
    <chartFormat chart="6" format="7"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4.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9" rowHeaderCaption="Temperature Restriction">
  <location ref="G12:I15" firstHeaderRow="0" firstDataRow="1" firstDataCol="1" rowPageCount="1" colPageCount="1"/>
  <pivotFields count="25">
    <pivotField showAll="0" defaultSubtotal="0"/>
    <pivotField showAll="0" defaultSubtotal="0"/>
    <pivotField showAll="0" defaultSubtotal="0"/>
    <pivotField showAll="0" defaultSubtotal="0"/>
    <pivotField showAll="0" defaultSubtotal="0"/>
    <pivotField showAll="0" defaultSubtotal="0"/>
    <pivotField numFmtId="20" showAll="0" defaultSubtotal="0"/>
    <pivotField showAll="0" defaultSubtotal="0"/>
    <pivotField showAll="0" defaultSubtotal="0"/>
    <pivotField axis="axisRow" dataField="1" showAll="0" defaultSubtotal="0">
      <items count="2">
        <item x="0"/>
        <item x="1"/>
      </items>
    </pivotField>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numFmtId="1" showAll="0" defaultSubtotal="0"/>
    <pivotField axis="axisPage" showAll="0" defaultSubtotal="0">
      <items count="2">
        <item x="0"/>
        <item x="1"/>
      </items>
    </pivotField>
    <pivotField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showAll="0" defaultSubtotal="0"/>
    <pivotField showAll="0" defaultSubtotal="0"/>
    <pivotField showAll="0" defaultSubtotal="0"/>
    <pivotField showAll="0" defaultSubtotal="0">
      <items count="14">
        <item x="0"/>
        <item x="1"/>
        <item x="2"/>
        <item x="3"/>
        <item x="4"/>
        <item x="5"/>
        <item x="6"/>
        <item x="7"/>
        <item x="8"/>
        <item x="9"/>
        <item x="10"/>
        <item x="11"/>
        <item x="12"/>
        <item x="13"/>
      </items>
    </pivotField>
    <pivotField showAll="0" defaultSubtotal="0">
      <items count="14">
        <item x="0"/>
        <item x="1"/>
        <item x="2"/>
        <item x="3"/>
        <item x="4"/>
        <item x="5"/>
        <item x="6"/>
        <item x="7"/>
        <item x="8"/>
        <item x="9"/>
        <item x="10"/>
        <item x="11"/>
        <item x="12"/>
        <item x="13"/>
      </items>
    </pivotField>
  </pivotFields>
  <rowFields count="1">
    <field x="9"/>
  </rowFields>
  <rowItems count="3">
    <i>
      <x/>
    </i>
    <i>
      <x v="1"/>
    </i>
    <i t="grand">
      <x/>
    </i>
  </rowItems>
  <colFields count="1">
    <field x="-2"/>
  </colFields>
  <colItems count="2">
    <i>
      <x/>
    </i>
    <i i="1">
      <x v="1"/>
    </i>
  </colItems>
  <pageFields count="1">
    <pageField fld="15" item="1" hier="-1"/>
  </pageFields>
  <dataFields count="2">
    <dataField name="Count" fld="9" subtotal="count" baseField="9" baseItem="0"/>
    <dataField name="% of Total" fld="9" subtotal="count" showDataAs="percentOfTotal" baseField="9" baseItem="0" numFmtId="164"/>
  </dataFields>
  <formats count="16">
    <format dxfId="379">
      <pivotArea field="9" type="button" dataOnly="0" labelOnly="1" outline="0" axis="axisRow" fieldPosition="0"/>
    </format>
    <format dxfId="378">
      <pivotArea outline="0" fieldPosition="0">
        <references count="1">
          <reference field="4294967294" count="1">
            <x v="1"/>
          </reference>
        </references>
      </pivotArea>
    </format>
    <format dxfId="377">
      <pivotArea outline="0" collapsedLevelsAreSubtotals="1" fieldPosition="0">
        <references count="1">
          <reference field="4294967294" count="1" selected="0">
            <x v="1"/>
          </reference>
        </references>
      </pivotArea>
    </format>
    <format dxfId="376">
      <pivotArea outline="0" collapsedLevelsAreSubtotals="1" fieldPosition="0"/>
    </format>
    <format dxfId="375">
      <pivotArea dataOnly="0" labelOnly="1" outline="0" fieldPosition="0">
        <references count="1">
          <reference field="4294967294" count="2">
            <x v="0"/>
            <x v="1"/>
          </reference>
        </references>
      </pivotArea>
    </format>
    <format dxfId="374">
      <pivotArea outline="0" collapsedLevelsAreSubtotals="1" fieldPosition="0"/>
    </format>
    <format dxfId="373">
      <pivotArea dataOnly="0" labelOnly="1" outline="0" fieldPosition="0">
        <references count="1">
          <reference field="4294967294" count="2">
            <x v="0"/>
            <x v="1"/>
          </reference>
        </references>
      </pivotArea>
    </format>
    <format dxfId="372">
      <pivotArea field="9" type="button" dataOnly="0" labelOnly="1" outline="0" axis="axisRow" fieldPosition="0"/>
    </format>
    <format dxfId="371">
      <pivotArea dataOnly="0" labelOnly="1" fieldPosition="0">
        <references count="1">
          <reference field="9" count="0"/>
        </references>
      </pivotArea>
    </format>
    <format dxfId="370">
      <pivotArea dataOnly="0" labelOnly="1" grandRow="1" outline="0" fieldPosition="0"/>
    </format>
    <format dxfId="369">
      <pivotArea field="9" type="button" dataOnly="0" labelOnly="1" outline="0" axis="axisRow" fieldPosition="0"/>
    </format>
    <format dxfId="368">
      <pivotArea dataOnly="0" labelOnly="1" fieldPosition="0">
        <references count="1">
          <reference field="9" count="0"/>
        </references>
      </pivotArea>
    </format>
    <format dxfId="367">
      <pivotArea dataOnly="0" labelOnly="1" grandRow="1" outline="0" fieldPosition="0"/>
    </format>
    <format dxfId="366">
      <pivotArea field="9" type="button" dataOnly="0" labelOnly="1" outline="0" axis="axisRow" fieldPosition="0"/>
    </format>
    <format dxfId="365">
      <pivotArea dataOnly="0" labelOnly="1" fieldPosition="0">
        <references count="1">
          <reference field="9" count="0"/>
        </references>
      </pivotArea>
    </format>
    <format dxfId="364">
      <pivotArea dataOnly="0" labelOnly="1" grandRow="1" outline="0" fieldPosition="0"/>
    </format>
  </formats>
  <chartFormats count="2">
    <chartFormat chart="8" format="8" series="1">
      <pivotArea type="data" outline="0" fieldPosition="0">
        <references count="1">
          <reference field="4294967294" count="1" selected="0">
            <x v="1"/>
          </reference>
        </references>
      </pivotArea>
    </chartFormat>
    <chartFormat chart="8" format="9" series="1">
      <pivotArea type="data" outline="0" fieldPosition="0">
        <references count="1">
          <reference field="4294967294" count="1" selected="0">
            <x v="0"/>
          </reference>
        </references>
      </pivotArea>
    </chartFormat>
  </chartFormats>
  <pivotTableStyleInfo name="PivotStyleLight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5.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10" rowHeaderCaption="Dispatch Date">
  <location ref="G12:I14" firstHeaderRow="0" firstDataRow="1" firstDataCol="1" rowPageCount="1" colPageCount="1"/>
  <pivotFields count="25">
    <pivotField showAll="0" defaultSubtotal="0"/>
    <pivotField showAll="0" defaultSubtotal="0"/>
    <pivotField showAll="0" defaultSubtotal="0"/>
    <pivotField showAll="0" defaultSubtotal="0"/>
    <pivotField showAll="0" defaultSubtotal="0"/>
    <pivotField showAll="0" defaultSubtotal="0"/>
    <pivotField numFmtId="20" showAll="0" defaultSubtotal="0"/>
    <pivotField showAll="0" defaultSubtotal="0"/>
    <pivotField showAll="0" defaultSubtotal="0"/>
    <pivotField showAll="0" defaultSubtotal="0"/>
    <pivotField axis="axisRow" dataField="1"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numFmtId="1" showAll="0" defaultSubtotal="0"/>
    <pivotField axis="axisPage" showAll="0" defaultSubtotal="0">
      <items count="2">
        <item x="0"/>
        <item x="1"/>
      </items>
    </pivotField>
    <pivotField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showAll="0" defaultSubtotal="0"/>
    <pivotField showAll="0" defaultSubtotal="0"/>
    <pivotField showAll="0" defaultSubtota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14">
        <item x="0"/>
        <item x="1"/>
        <item x="2"/>
        <item x="3"/>
        <item x="4"/>
        <item x="5"/>
        <item x="6"/>
        <item x="7"/>
        <item x="8"/>
        <item x="9"/>
        <item x="10"/>
        <item x="11"/>
        <item x="12"/>
        <item x="13"/>
      </items>
    </pivotField>
  </pivotFields>
  <rowFields count="1">
    <field x="10"/>
  </rowFields>
  <rowItems count="2">
    <i>
      <x/>
    </i>
    <i t="grand">
      <x/>
    </i>
  </rowItems>
  <colFields count="1">
    <field x="-2"/>
  </colFields>
  <colItems count="2">
    <i>
      <x/>
    </i>
    <i i="1">
      <x v="1"/>
    </i>
  </colItems>
  <pageFields count="1">
    <pageField fld="15" item="1" hier="-1"/>
  </pageFields>
  <dataFields count="2">
    <dataField name="Count" fld="10" subtotal="count" baseField="0" baseItem="0"/>
    <dataField name="% of Total" fld="10" subtotal="count" baseField="0" baseItem="0"/>
  </dataFields>
  <formats count="16">
    <format dxfId="325">
      <pivotArea outline="0" collapsedLevelsAreSubtotals="1" fieldPosition="0"/>
    </format>
    <format dxfId="324">
      <pivotArea dataOnly="0" labelOnly="1" outline="0" fieldPosition="0">
        <references count="1">
          <reference field="4294967294" count="2">
            <x v="0"/>
            <x v="1"/>
          </reference>
        </references>
      </pivotArea>
    </format>
    <format dxfId="323">
      <pivotArea outline="0" collapsedLevelsAreSubtotals="1" fieldPosition="0"/>
    </format>
    <format dxfId="322">
      <pivotArea dataOnly="0" labelOnly="1" outline="0" fieldPosition="0">
        <references count="1">
          <reference field="4294967294" count="2">
            <x v="0"/>
            <x v="1"/>
          </reference>
        </references>
      </pivotArea>
    </format>
    <format dxfId="321">
      <pivotArea outline="0" collapsedLevelsAreSubtotals="1" fieldPosition="0"/>
    </format>
    <format dxfId="320">
      <pivotArea dataOnly="0" labelOnly="1" outline="0" fieldPosition="0">
        <references count="1">
          <reference field="4294967294" count="2">
            <x v="0"/>
            <x v="1"/>
          </reference>
        </references>
      </pivotArea>
    </format>
    <format dxfId="319">
      <pivotArea outline="0" collapsedLevelsAreSubtotals="1" fieldPosition="0"/>
    </format>
    <format dxfId="318">
      <pivotArea dataOnly="0" labelOnly="1" outline="0" fieldPosition="0">
        <references count="1">
          <reference field="4294967294" count="2">
            <x v="0"/>
            <x v="1"/>
          </reference>
        </references>
      </pivotArea>
    </format>
    <format dxfId="317">
      <pivotArea outline="0" collapsedLevelsAreSubtotals="1" fieldPosition="0"/>
    </format>
    <format dxfId="316">
      <pivotArea dataOnly="0" labelOnly="1" outline="0" fieldPosition="0">
        <references count="1">
          <reference field="4294967294" count="2">
            <x v="0"/>
            <x v="1"/>
          </reference>
        </references>
      </pivotArea>
    </format>
    <format dxfId="315">
      <pivotArea field="10" type="button" dataOnly="0" labelOnly="1" outline="0" axis="axisRow" fieldPosition="0"/>
    </format>
    <format dxfId="314">
      <pivotArea dataOnly="0" labelOnly="1" fieldPosition="0">
        <references count="1">
          <reference field="10" count="1">
            <x v="0"/>
          </reference>
        </references>
      </pivotArea>
    </format>
    <format dxfId="313">
      <pivotArea dataOnly="0" labelOnly="1" grandRow="1" outline="0" fieldPosition="0"/>
    </format>
    <format dxfId="312">
      <pivotArea field="10" type="button" dataOnly="0" labelOnly="1" outline="0" axis="axisRow" fieldPosition="0"/>
    </format>
    <format dxfId="311">
      <pivotArea dataOnly="0" labelOnly="1" fieldPosition="0">
        <references count="1">
          <reference field="10" count="1">
            <x v="0"/>
          </reference>
        </references>
      </pivotArea>
    </format>
    <format dxfId="310">
      <pivotArea dataOnly="0" labelOnly="1" grandRow="1" outline="0" fieldPosition="0"/>
    </format>
  </formats>
  <pivotTableStyleInfo name="PivotStyleLight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6.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8" rowHeaderCaption="Dispatch Date">
  <location ref="B22:D88" firstHeaderRow="0" firstDataRow="1" firstDataCol="1" rowPageCount="1" colPageCount="1"/>
  <pivotFields count="25">
    <pivotField showAll="0" defaultSubtotal="0"/>
    <pivotField showAll="0" defaultSubtotal="0"/>
    <pivotField showAll="0" defaultSubtotal="0"/>
    <pivotField showAll="0" defaultSubtotal="0"/>
    <pivotField showAll="0" defaultSubtotal="0"/>
    <pivotField showAll="0" defaultSubtotal="0"/>
    <pivotField numFmtId="20" showAll="0" defaultSubtotal="0"/>
    <pivotField showAll="0" defaultSubtotal="0"/>
    <pivotField showAll="0" defaultSubtotal="0"/>
    <pivotField showAll="0" defaultSubtotal="0"/>
    <pivotField axis="axisRow" dataField="1"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numFmtId="1" showAll="0" defaultSubtotal="0"/>
    <pivotField axis="axisPage" showAll="0" defaultSubtotal="0">
      <items count="2">
        <item x="0"/>
        <item x="1"/>
      </items>
    </pivotField>
    <pivotField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14">
        <item x="0"/>
        <item sd="0" x="1"/>
        <item sd="0" x="2"/>
        <item sd="0" x="3"/>
        <item sd="0" x="4"/>
        <item x="5"/>
        <item x="6"/>
        <item x="7"/>
        <item x="8"/>
        <item sd="0" x="9"/>
        <item sd="0" x="10"/>
        <item sd="0" x="11"/>
        <item sd="0" x="12"/>
        <item sd="0" x="13"/>
      </items>
    </pivotField>
    <pivotField showAll="0" defaultSubtotal="0">
      <items count="14">
        <item x="0"/>
        <item x="1"/>
        <item x="2"/>
        <item x="3"/>
        <item x="4"/>
        <item x="5"/>
        <item x="6"/>
        <item x="7"/>
        <item x="8"/>
        <item x="9"/>
        <item x="10"/>
        <item x="11"/>
        <item x="12"/>
        <item x="13"/>
      </items>
    </pivotField>
  </pivotFields>
  <rowFields count="2">
    <field x="23"/>
    <field x="10"/>
  </rowFields>
  <rowItems count="66">
    <i>
      <x/>
    </i>
    <i r="1">
      <x/>
    </i>
    <i>
      <x v="5"/>
    </i>
    <i r="1">
      <x v="136"/>
    </i>
    <i r="1">
      <x v="137"/>
    </i>
    <i r="1">
      <x v="138"/>
    </i>
    <i r="1">
      <x v="141"/>
    </i>
    <i r="1">
      <x v="142"/>
    </i>
    <i r="1">
      <x v="143"/>
    </i>
    <i r="1">
      <x v="144"/>
    </i>
    <i r="1">
      <x v="145"/>
    </i>
    <i r="1">
      <x v="148"/>
    </i>
    <i r="1">
      <x v="149"/>
    </i>
    <i r="1">
      <x v="150"/>
    </i>
    <i r="1">
      <x v="152"/>
    </i>
    <i>
      <x v="6"/>
    </i>
    <i r="1">
      <x v="155"/>
    </i>
    <i r="1">
      <x v="156"/>
    </i>
    <i r="1">
      <x v="157"/>
    </i>
    <i r="1">
      <x v="158"/>
    </i>
    <i r="1">
      <x v="159"/>
    </i>
    <i r="1">
      <x v="160"/>
    </i>
    <i r="1">
      <x v="163"/>
    </i>
    <i r="1">
      <x v="164"/>
    </i>
    <i r="1">
      <x v="165"/>
    </i>
    <i r="1">
      <x v="166"/>
    </i>
    <i r="1">
      <x v="169"/>
    </i>
    <i r="1">
      <x v="170"/>
    </i>
    <i r="1">
      <x v="171"/>
    </i>
    <i r="1">
      <x v="172"/>
    </i>
    <i r="1">
      <x v="173"/>
    </i>
    <i r="1">
      <x v="176"/>
    </i>
    <i r="1">
      <x v="177"/>
    </i>
    <i r="1">
      <x v="178"/>
    </i>
    <i r="1">
      <x v="179"/>
    </i>
    <i r="1">
      <x v="180"/>
    </i>
    <i>
      <x v="7"/>
    </i>
    <i r="1">
      <x v="185"/>
    </i>
    <i r="1">
      <x v="186"/>
    </i>
    <i r="1">
      <x v="187"/>
    </i>
    <i r="1">
      <x v="190"/>
    </i>
    <i r="1">
      <x v="191"/>
    </i>
    <i r="1">
      <x v="192"/>
    </i>
    <i r="1">
      <x v="193"/>
    </i>
    <i r="1">
      <x v="194"/>
    </i>
    <i r="1">
      <x v="198"/>
    </i>
    <i r="1">
      <x v="199"/>
    </i>
    <i r="1">
      <x v="200"/>
    </i>
    <i r="1">
      <x v="201"/>
    </i>
    <i r="1">
      <x v="205"/>
    </i>
    <i r="1">
      <x v="206"/>
    </i>
    <i r="1">
      <x v="207"/>
    </i>
    <i r="1">
      <x v="208"/>
    </i>
    <i r="1">
      <x v="211"/>
    </i>
    <i r="1">
      <x v="212"/>
    </i>
    <i r="1">
      <x v="213"/>
    </i>
    <i>
      <x v="8"/>
    </i>
    <i r="1">
      <x v="214"/>
    </i>
    <i r="1">
      <x v="215"/>
    </i>
    <i r="1">
      <x v="218"/>
    </i>
    <i r="1">
      <x v="219"/>
    </i>
    <i r="1">
      <x v="220"/>
    </i>
    <i r="1">
      <x v="221"/>
    </i>
    <i r="1">
      <x v="222"/>
    </i>
    <i r="1">
      <x v="226"/>
    </i>
    <i t="grand">
      <x/>
    </i>
  </rowItems>
  <colFields count="1">
    <field x="-2"/>
  </colFields>
  <colItems count="2">
    <i>
      <x/>
    </i>
    <i i="1">
      <x v="1"/>
    </i>
  </colItems>
  <pageFields count="1">
    <pageField fld="15" hier="-1"/>
  </pageFields>
  <dataFields count="2">
    <dataField name="Count" fld="10" subtotal="count" baseField="0" baseItem="0"/>
    <dataField name="% of Total" fld="10" subtotal="count" showDataAs="percentOfTotal" baseField="19" baseItem="0" numFmtId="10"/>
  </dataFields>
  <formats count="22">
    <format dxfId="347">
      <pivotArea collapsedLevelsAreSubtotals="1" fieldPosition="0">
        <references count="3">
          <reference field="4294967294" count="1" selected="0">
            <x v="1"/>
          </reference>
          <reference field="10" count="1">
            <x v="0"/>
          </reference>
          <reference field="23" count="1" selected="0">
            <x v="0"/>
          </reference>
        </references>
      </pivotArea>
    </format>
    <format dxfId="346">
      <pivotArea collapsedLevelsAreSubtotals="1" fieldPosition="0">
        <references count="2">
          <reference field="4294967294" count="1" selected="0">
            <x v="1"/>
          </reference>
          <reference field="23" count="1">
            <x v="5"/>
          </reference>
        </references>
      </pivotArea>
    </format>
    <format dxfId="345">
      <pivotArea collapsedLevelsAreSubtotals="1" fieldPosition="0">
        <references count="3">
          <reference field="4294967294" count="1" selected="0">
            <x v="1"/>
          </reference>
          <reference field="10" count="12">
            <x v="136"/>
            <x v="137"/>
            <x v="138"/>
            <x v="141"/>
            <x v="142"/>
            <x v="143"/>
            <x v="144"/>
            <x v="145"/>
            <x v="148"/>
            <x v="149"/>
            <x v="150"/>
            <x v="152"/>
          </reference>
          <reference field="23" count="1" selected="0">
            <x v="5"/>
          </reference>
        </references>
      </pivotArea>
    </format>
    <format dxfId="344">
      <pivotArea collapsedLevelsAreSubtotals="1" fieldPosition="0">
        <references count="2">
          <reference field="4294967294" count="1" selected="0">
            <x v="1"/>
          </reference>
          <reference field="23" count="1">
            <x v="6"/>
          </reference>
        </references>
      </pivotArea>
    </format>
    <format dxfId="343">
      <pivotArea collapsedLevelsAreSubtotals="1" fieldPosition="0">
        <references count="3">
          <reference field="4294967294" count="1" selected="0">
            <x v="1"/>
          </reference>
          <reference field="10" count="20">
            <x v="155"/>
            <x v="156"/>
            <x v="157"/>
            <x v="158"/>
            <x v="159"/>
            <x v="160"/>
            <x v="163"/>
            <x v="164"/>
            <x v="165"/>
            <x v="166"/>
            <x v="169"/>
            <x v="170"/>
            <x v="171"/>
            <x v="172"/>
            <x v="173"/>
            <x v="176"/>
            <x v="177"/>
            <x v="178"/>
            <x v="179"/>
            <x v="180"/>
          </reference>
          <reference field="23" count="1" selected="0">
            <x v="6"/>
          </reference>
        </references>
      </pivotArea>
    </format>
    <format dxfId="342">
      <pivotArea collapsedLevelsAreSubtotals="1" fieldPosition="0">
        <references count="2">
          <reference field="4294967294" count="1" selected="0">
            <x v="1"/>
          </reference>
          <reference field="23" count="1">
            <x v="7"/>
          </reference>
        </references>
      </pivotArea>
    </format>
    <format dxfId="341">
      <pivotArea collapsedLevelsAreSubtotals="1" fieldPosition="0">
        <references count="3">
          <reference field="4294967294" count="1" selected="0">
            <x v="1"/>
          </reference>
          <reference field="10" count="19">
            <x v="185"/>
            <x v="186"/>
            <x v="187"/>
            <x v="190"/>
            <x v="191"/>
            <x v="192"/>
            <x v="193"/>
            <x v="194"/>
            <x v="198"/>
            <x v="199"/>
            <x v="200"/>
            <x v="201"/>
            <x v="205"/>
            <x v="206"/>
            <x v="207"/>
            <x v="208"/>
            <x v="211"/>
            <x v="212"/>
            <x v="213"/>
          </reference>
          <reference field="23" count="1" selected="0">
            <x v="7"/>
          </reference>
        </references>
      </pivotArea>
    </format>
    <format dxfId="340">
      <pivotArea collapsedLevelsAreSubtotals="1" fieldPosition="0">
        <references count="2">
          <reference field="4294967294" count="1" selected="0">
            <x v="1"/>
          </reference>
          <reference field="23" count="1">
            <x v="8"/>
          </reference>
        </references>
      </pivotArea>
    </format>
    <format dxfId="339">
      <pivotArea collapsedLevelsAreSubtotals="1" fieldPosition="0">
        <references count="3">
          <reference field="4294967294" count="1" selected="0">
            <x v="1"/>
          </reference>
          <reference field="10" count="8">
            <x v="214"/>
            <x v="215"/>
            <x v="218"/>
            <x v="219"/>
            <x v="220"/>
            <x v="221"/>
            <x v="222"/>
            <x v="226"/>
          </reference>
          <reference field="23" count="1" selected="0">
            <x v="8"/>
          </reference>
        </references>
      </pivotArea>
    </format>
    <format dxfId="338">
      <pivotArea field="23" grandRow="1" outline="0" collapsedLevelsAreSubtotals="1" axis="axisRow" fieldPosition="0">
        <references count="1">
          <reference field="4294967294" count="1" selected="0">
            <x v="1"/>
          </reference>
        </references>
      </pivotArea>
    </format>
    <format dxfId="337">
      <pivotArea outline="0" collapsedLevelsAreSubtotals="1" fieldPosition="0"/>
    </format>
    <format dxfId="336">
      <pivotArea dataOnly="0" labelOnly="1" outline="0" fieldPosition="0">
        <references count="1">
          <reference field="4294967294" count="2">
            <x v="0"/>
            <x v="1"/>
          </reference>
        </references>
      </pivotArea>
    </format>
    <format dxfId="335">
      <pivotArea outline="0" collapsedLevelsAreSubtotals="1" fieldPosition="0"/>
    </format>
    <format dxfId="334">
      <pivotArea dataOnly="0" labelOnly="1" outline="0" fieldPosition="0">
        <references count="1">
          <reference field="4294967294" count="2">
            <x v="0"/>
            <x v="1"/>
          </reference>
        </references>
      </pivotArea>
    </format>
    <format dxfId="333">
      <pivotArea outline="0" collapsedLevelsAreSubtotals="1" fieldPosition="0"/>
    </format>
    <format dxfId="332">
      <pivotArea dataOnly="0" labelOnly="1" outline="0" fieldPosition="0">
        <references count="1">
          <reference field="4294967294" count="2">
            <x v="0"/>
            <x v="1"/>
          </reference>
        </references>
      </pivotArea>
    </format>
    <format dxfId="331">
      <pivotArea outline="0" collapsedLevelsAreSubtotals="1" fieldPosition="0"/>
    </format>
    <format dxfId="330">
      <pivotArea dataOnly="0" labelOnly="1" outline="0" fieldPosition="0">
        <references count="1">
          <reference field="4294967294" count="2">
            <x v="0"/>
            <x v="1"/>
          </reference>
        </references>
      </pivotArea>
    </format>
    <format dxfId="329">
      <pivotArea outline="0" collapsedLevelsAreSubtotals="1" fieldPosition="0"/>
    </format>
    <format dxfId="328">
      <pivotArea dataOnly="0" labelOnly="1" outline="0" fieldPosition="0">
        <references count="1">
          <reference field="4294967294" count="2">
            <x v="0"/>
            <x v="1"/>
          </reference>
        </references>
      </pivotArea>
    </format>
    <format dxfId="327">
      <pivotArea field="23" type="button" dataOnly="0" labelOnly="1" outline="0" axis="axisRow" fieldPosition="0"/>
    </format>
    <format dxfId="326">
      <pivotArea field="23" type="button" dataOnly="0" labelOnly="1" outline="0" axis="axisRow" fieldPosition="0"/>
    </format>
  </formats>
  <chartFormats count="2">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7.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7" rowHeaderCaption="Status Code 2">
  <location ref="B12:D14" firstHeaderRow="0" firstDataRow="1" firstDataCol="1" rowPageCount="1" colPageCount="1"/>
  <pivotFields count="25">
    <pivotField showAll="0" defaultSubtotal="0"/>
    <pivotField showAll="0" defaultSubtotal="0"/>
    <pivotField showAll="0" defaultSubtotal="0"/>
    <pivotField showAll="0" defaultSubtotal="0"/>
    <pivotField showAll="0" defaultSubtotal="0"/>
    <pivotField showAll="0" defaultSubtotal="0"/>
    <pivotField numFmtId="20" showAll="0" defaultSubtotal="0"/>
    <pivotField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axis="axisRow" dataField="1" showAll="0" defaultSubtotal="0">
      <items count="1">
        <item x="0"/>
      </items>
    </pivotField>
    <pivotField showAll="0" defaultSubtotal="0"/>
    <pivotField showAll="0" defaultSubtotal="0"/>
    <pivotField numFmtId="1" showAll="0" defaultSubtotal="0"/>
    <pivotField axis="axisPage" showAll="0" defaultSubtotal="0">
      <items count="2">
        <item x="0"/>
        <item x="1"/>
      </items>
    </pivotField>
    <pivotField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showAll="0" defaultSubtotal="0"/>
    <pivotField showAll="0" defaultSubtotal="0"/>
    <pivotField showAll="0" defaultSubtotal="0"/>
    <pivotField showAll="0" defaultSubtotal="0">
      <items count="14">
        <item x="0"/>
        <item x="1"/>
        <item x="2"/>
        <item x="3"/>
        <item x="4"/>
        <item x="5"/>
        <item x="6"/>
        <item x="7"/>
        <item x="8"/>
        <item x="9"/>
        <item x="10"/>
        <item x="11"/>
        <item x="12"/>
        <item x="13"/>
      </items>
    </pivotField>
    <pivotField showAll="0" defaultSubtotal="0">
      <items count="14">
        <item x="0"/>
        <item x="1"/>
        <item x="2"/>
        <item x="3"/>
        <item x="4"/>
        <item x="5"/>
        <item x="6"/>
        <item x="7"/>
        <item x="8"/>
        <item x="9"/>
        <item x="10"/>
        <item x="11"/>
        <item x="12"/>
        <item x="13"/>
      </items>
    </pivotField>
  </pivotFields>
  <rowFields count="1">
    <field x="11"/>
  </rowFields>
  <rowItems count="2">
    <i>
      <x/>
    </i>
    <i t="grand">
      <x/>
    </i>
  </rowItems>
  <colFields count="1">
    <field x="-2"/>
  </colFields>
  <colItems count="2">
    <i>
      <x/>
    </i>
    <i i="1">
      <x v="1"/>
    </i>
  </colItems>
  <pageFields count="1">
    <pageField fld="15" hier="-1"/>
  </pageFields>
  <dataFields count="2">
    <dataField name="Count" fld="11" subtotal="count" baseField="0" baseItem="0"/>
    <dataField name="% of Total" fld="11" subtotal="count" showDataAs="percentOfTotal" baseField="11" baseItem="0" numFmtId="164"/>
  </dataFields>
  <formats count="13">
    <format dxfId="296">
      <pivotArea outline="0" collapsedLevelsAreSubtotals="1" fieldPosition="0">
        <references count="1">
          <reference field="4294967294" count="1" selected="0">
            <x v="1"/>
          </reference>
        </references>
      </pivotArea>
    </format>
    <format dxfId="295">
      <pivotArea outline="0" collapsedLevelsAreSubtotals="1" fieldPosition="0"/>
    </format>
    <format dxfId="294">
      <pivotArea dataOnly="0" labelOnly="1" outline="0" fieldPosition="0">
        <references count="1">
          <reference field="4294967294" count="2">
            <x v="0"/>
            <x v="1"/>
          </reference>
        </references>
      </pivotArea>
    </format>
    <format dxfId="293">
      <pivotArea outline="0" collapsedLevelsAreSubtotals="1" fieldPosition="0"/>
    </format>
    <format dxfId="292">
      <pivotArea dataOnly="0" labelOnly="1" outline="0" fieldPosition="0">
        <references count="1">
          <reference field="4294967294" count="2">
            <x v="0"/>
            <x v="1"/>
          </reference>
        </references>
      </pivotArea>
    </format>
    <format dxfId="291">
      <pivotArea outline="0" collapsedLevelsAreSubtotals="1" fieldPosition="0"/>
    </format>
    <format dxfId="290">
      <pivotArea dataOnly="0" labelOnly="1" outline="0" fieldPosition="0">
        <references count="1">
          <reference field="4294967294" count="2">
            <x v="0"/>
            <x v="1"/>
          </reference>
        </references>
      </pivotArea>
    </format>
    <format dxfId="289">
      <pivotArea field="11" type="button" dataOnly="0" labelOnly="1" outline="0" axis="axisRow" fieldPosition="0"/>
    </format>
    <format dxfId="288">
      <pivotArea dataOnly="0" labelOnly="1" fieldPosition="0">
        <references count="1">
          <reference field="11" count="0"/>
        </references>
      </pivotArea>
    </format>
    <format dxfId="287">
      <pivotArea dataOnly="0" labelOnly="1" grandRow="1" outline="0" fieldPosition="0"/>
    </format>
    <format dxfId="286">
      <pivotArea field="11" type="button" dataOnly="0" labelOnly="1" outline="0" axis="axisRow" fieldPosition="0"/>
    </format>
    <format dxfId="285">
      <pivotArea dataOnly="0" labelOnly="1" fieldPosition="0">
        <references count="1">
          <reference field="11" count="0"/>
        </references>
      </pivotArea>
    </format>
    <format dxfId="284">
      <pivotArea dataOnly="0" labelOnly="1" grandRow="1" outline="0" fieldPosition="0"/>
    </format>
  </formats>
  <chartFormats count="2">
    <chartFormat chart="6" format="6" series="1">
      <pivotArea type="data" outline="0" fieldPosition="0">
        <references count="1">
          <reference field="4294967294" count="1" selected="0">
            <x v="0"/>
          </reference>
        </references>
      </pivotArea>
    </chartFormat>
    <chartFormat chart="6" format="7"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8.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9" rowHeaderCaption="Status Code">
  <location ref="G12:I14" firstHeaderRow="0" firstDataRow="1" firstDataCol="1" rowPageCount="1" colPageCount="1"/>
  <pivotFields count="25">
    <pivotField showAll="0" defaultSubtotal="0"/>
    <pivotField showAll="0" defaultSubtotal="0"/>
    <pivotField showAll="0" defaultSubtotal="0"/>
    <pivotField showAll="0" defaultSubtotal="0"/>
    <pivotField showAll="0" defaultSubtotal="0"/>
    <pivotField showAll="0" defaultSubtotal="0"/>
    <pivotField numFmtId="20" showAll="0" defaultSubtotal="0"/>
    <pivotField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axis="axisRow" dataField="1" showAll="0" defaultSubtotal="0">
      <items count="1">
        <item x="0"/>
      </items>
    </pivotField>
    <pivotField showAll="0" defaultSubtotal="0"/>
    <pivotField showAll="0" defaultSubtotal="0"/>
    <pivotField numFmtId="1" showAll="0" defaultSubtotal="0"/>
    <pivotField axis="axisPage" showAll="0" defaultSubtotal="0">
      <items count="2">
        <item x="0"/>
        <item x="1"/>
      </items>
    </pivotField>
    <pivotField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showAll="0" defaultSubtotal="0"/>
    <pivotField showAll="0" defaultSubtotal="0"/>
    <pivotField showAll="0" defaultSubtotal="0"/>
    <pivotField showAll="0" defaultSubtotal="0">
      <items count="14">
        <item x="0"/>
        <item x="1"/>
        <item x="2"/>
        <item x="3"/>
        <item x="4"/>
        <item x="5"/>
        <item x="6"/>
        <item x="7"/>
        <item x="8"/>
        <item x="9"/>
        <item x="10"/>
        <item x="11"/>
        <item x="12"/>
        <item x="13"/>
      </items>
    </pivotField>
    <pivotField showAll="0" defaultSubtotal="0">
      <items count="14">
        <item x="0"/>
        <item x="1"/>
        <item x="2"/>
        <item x="3"/>
        <item x="4"/>
        <item x="5"/>
        <item x="6"/>
        <item x="7"/>
        <item x="8"/>
        <item x="9"/>
        <item x="10"/>
        <item x="11"/>
        <item x="12"/>
        <item x="13"/>
      </items>
    </pivotField>
  </pivotFields>
  <rowFields count="1">
    <field x="11"/>
  </rowFields>
  <rowItems count="2">
    <i>
      <x/>
    </i>
    <i t="grand">
      <x/>
    </i>
  </rowItems>
  <colFields count="1">
    <field x="-2"/>
  </colFields>
  <colItems count="2">
    <i>
      <x/>
    </i>
    <i i="1">
      <x v="1"/>
    </i>
  </colItems>
  <pageFields count="1">
    <pageField fld="15" item="1" hier="-1"/>
  </pageFields>
  <dataFields count="2">
    <dataField name="Count" fld="11" subtotal="count" baseField="0" baseItem="0"/>
    <dataField name="% of Total" fld="11" subtotal="count" showDataAs="percentOfTotal" baseField="11" baseItem="0" numFmtId="164"/>
  </dataFields>
  <formats count="13">
    <format dxfId="309">
      <pivotArea outline="0" collapsedLevelsAreSubtotals="1" fieldPosition="0">
        <references count="1">
          <reference field="4294967294" count="1" selected="0">
            <x v="1"/>
          </reference>
        </references>
      </pivotArea>
    </format>
    <format dxfId="308">
      <pivotArea outline="0" collapsedLevelsAreSubtotals="1" fieldPosition="0"/>
    </format>
    <format dxfId="307">
      <pivotArea dataOnly="0" labelOnly="1" outline="0" fieldPosition="0">
        <references count="1">
          <reference field="4294967294" count="2">
            <x v="0"/>
            <x v="1"/>
          </reference>
        </references>
      </pivotArea>
    </format>
    <format dxfId="306">
      <pivotArea outline="0" collapsedLevelsAreSubtotals="1" fieldPosition="0"/>
    </format>
    <format dxfId="305">
      <pivotArea dataOnly="0" labelOnly="1" outline="0" fieldPosition="0">
        <references count="1">
          <reference field="4294967294" count="2">
            <x v="0"/>
            <x v="1"/>
          </reference>
        </references>
      </pivotArea>
    </format>
    <format dxfId="304">
      <pivotArea outline="0" collapsedLevelsAreSubtotals="1" fieldPosition="0"/>
    </format>
    <format dxfId="303">
      <pivotArea dataOnly="0" labelOnly="1" outline="0" fieldPosition="0">
        <references count="1">
          <reference field="4294967294" count="2">
            <x v="0"/>
            <x v="1"/>
          </reference>
        </references>
      </pivotArea>
    </format>
    <format dxfId="302">
      <pivotArea field="11" type="button" dataOnly="0" labelOnly="1" outline="0" axis="axisRow" fieldPosition="0"/>
    </format>
    <format dxfId="301">
      <pivotArea dataOnly="0" labelOnly="1" fieldPosition="0">
        <references count="1">
          <reference field="11" count="0"/>
        </references>
      </pivotArea>
    </format>
    <format dxfId="300">
      <pivotArea dataOnly="0" labelOnly="1" grandRow="1" outline="0" fieldPosition="0"/>
    </format>
    <format dxfId="299">
      <pivotArea field="11" type="button" dataOnly="0" labelOnly="1" outline="0" axis="axisRow" fieldPosition="0"/>
    </format>
    <format dxfId="298">
      <pivotArea dataOnly="0" labelOnly="1" fieldPosition="0">
        <references count="1">
          <reference field="11" count="0"/>
        </references>
      </pivotArea>
    </format>
    <format dxfId="297">
      <pivotArea dataOnly="0" labelOnly="1" grandRow="1" outline="0" fieldPosition="0"/>
    </format>
  </formats>
  <chartFormats count="3">
    <chartFormat chart="8" format="6" series="1">
      <pivotArea type="data" outline="0" fieldPosition="0">
        <references count="1">
          <reference field="4294967294" count="1" selected="0">
            <x v="0"/>
          </reference>
        </references>
      </pivotArea>
    </chartFormat>
    <chartFormat chart="8" format="7" series="1">
      <pivotArea type="data" outline="0" fieldPosition="0">
        <references count="1">
          <reference field="4294967294" count="1" selected="0">
            <x v="1"/>
          </reference>
        </references>
      </pivotArea>
    </chartFormat>
    <chartFormat chart="8" format="8">
      <pivotArea type="data" outline="0" fieldPosition="0">
        <references count="2">
          <reference field="4294967294" count="1" selected="0">
            <x v="0"/>
          </reference>
          <reference field="11" count="1" selected="0">
            <x v="0"/>
          </reference>
        </references>
      </pivotArea>
    </chartFormat>
  </chartFormats>
  <pivotTableStyleInfo name="PivotStyleLight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9.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8" rowHeaderCaption="ID">
  <location ref="B15:D982" firstHeaderRow="0" firstDataRow="1" firstDataCol="1" rowPageCount="1" colPageCount="1"/>
  <pivotFields count="25">
    <pivotField showAll="0" defaultSubtotal="0"/>
    <pivotField showAll="0" defaultSubtotal="0"/>
    <pivotField showAll="0" defaultSubtotal="0">
      <items count="966">
        <item x="0"/>
        <item x="1"/>
        <item x="2"/>
        <item x="3"/>
        <item x="5"/>
        <item x="8"/>
        <item x="4"/>
        <item x="10"/>
        <item x="13"/>
        <item x="6"/>
        <item x="14"/>
        <item x="20"/>
        <item x="7"/>
        <item x="18"/>
        <item x="25"/>
        <item x="9"/>
        <item x="22"/>
        <item x="32"/>
        <item x="11"/>
        <item x="27"/>
        <item x="37"/>
        <item x="12"/>
        <item x="30"/>
        <item x="43"/>
        <item x="15"/>
        <item x="35"/>
        <item x="49"/>
        <item x="16"/>
        <item x="39"/>
        <item x="55"/>
        <item x="17"/>
        <item x="44"/>
        <item x="61"/>
        <item x="19"/>
        <item x="47"/>
        <item x="67"/>
        <item x="21"/>
        <item x="52"/>
        <item x="72"/>
        <item x="23"/>
        <item x="56"/>
        <item x="79"/>
        <item x="24"/>
        <item x="60"/>
        <item x="84"/>
        <item x="26"/>
        <item x="64"/>
        <item x="91"/>
        <item x="28"/>
        <item x="69"/>
        <item x="96"/>
        <item x="29"/>
        <item x="73"/>
        <item x="102"/>
        <item x="31"/>
        <item x="77"/>
        <item x="108"/>
        <item x="33"/>
        <item x="81"/>
        <item x="114"/>
        <item x="34"/>
        <item x="86"/>
        <item x="120"/>
        <item x="36"/>
        <item x="89"/>
        <item x="126"/>
        <item x="38"/>
        <item x="94"/>
        <item x="131"/>
        <item x="40"/>
        <item x="98"/>
        <item x="138"/>
        <item x="41"/>
        <item x="103"/>
        <item x="143"/>
        <item x="42"/>
        <item x="106"/>
        <item x="150"/>
        <item x="45"/>
        <item x="111"/>
        <item x="155"/>
        <item x="46"/>
        <item x="115"/>
        <item x="161"/>
        <item x="48"/>
        <item x="119"/>
        <item x="167"/>
        <item x="50"/>
        <item x="123"/>
        <item x="173"/>
        <item x="51"/>
        <item x="128"/>
        <item x="179"/>
        <item x="53"/>
        <item x="132"/>
        <item x="185"/>
        <item x="54"/>
        <item x="136"/>
        <item x="190"/>
        <item x="57"/>
        <item x="140"/>
        <item x="197"/>
        <item x="58"/>
        <item x="145"/>
        <item x="202"/>
        <item x="59"/>
        <item x="148"/>
        <item x="209"/>
        <item x="62"/>
        <item x="153"/>
        <item x="214"/>
        <item x="63"/>
        <item x="157"/>
        <item x="220"/>
        <item x="65"/>
        <item x="162"/>
        <item x="226"/>
        <item x="66"/>
        <item x="165"/>
        <item x="232"/>
        <item x="68"/>
        <item x="170"/>
        <item x="238"/>
        <item x="70"/>
        <item x="174"/>
        <item x="244"/>
        <item x="71"/>
        <item x="178"/>
        <item x="249"/>
        <item x="74"/>
        <item x="182"/>
        <item x="256"/>
        <item x="75"/>
        <item x="187"/>
        <item x="261"/>
        <item x="76"/>
        <item x="191"/>
        <item x="268"/>
        <item x="78"/>
        <item x="195"/>
        <item x="273"/>
        <item x="80"/>
        <item x="199"/>
        <item x="279"/>
        <item x="82"/>
        <item x="204"/>
        <item x="285"/>
        <item x="83"/>
        <item x="207"/>
        <item x="291"/>
        <item x="85"/>
        <item x="212"/>
        <item x="297"/>
        <item x="87"/>
        <item x="216"/>
        <item x="303"/>
        <item x="88"/>
        <item x="221"/>
        <item x="308"/>
        <item x="90"/>
        <item x="224"/>
        <item x="315"/>
        <item x="92"/>
        <item x="229"/>
        <item x="320"/>
        <item x="93"/>
        <item x="233"/>
        <item x="327"/>
        <item x="95"/>
        <item x="237"/>
        <item x="332"/>
        <item x="97"/>
        <item x="241"/>
        <item x="338"/>
        <item x="99"/>
        <item x="246"/>
        <item x="344"/>
        <item x="100"/>
        <item x="250"/>
        <item x="350"/>
        <item x="101"/>
        <item x="254"/>
        <item x="356"/>
        <item x="104"/>
        <item x="258"/>
        <item x="362"/>
        <item x="105"/>
        <item x="263"/>
        <item x="367"/>
        <item x="107"/>
        <item x="266"/>
        <item x="374"/>
        <item x="109"/>
        <item x="271"/>
        <item x="379"/>
        <item x="110"/>
        <item x="275"/>
        <item x="386"/>
        <item x="112"/>
        <item x="280"/>
        <item x="391"/>
        <item x="113"/>
        <item x="283"/>
        <item x="397"/>
        <item x="116"/>
        <item x="288"/>
        <item x="403"/>
        <item x="117"/>
        <item x="292"/>
        <item x="409"/>
        <item x="118"/>
        <item x="296"/>
        <item x="415"/>
        <item x="121"/>
        <item x="300"/>
        <item x="421"/>
        <item x="122"/>
        <item x="305"/>
        <item x="426"/>
        <item x="124"/>
        <item x="309"/>
        <item x="433"/>
        <item x="125"/>
        <item x="313"/>
        <item x="438"/>
        <item x="127"/>
        <item x="317"/>
        <item x="445"/>
        <item x="129"/>
        <item x="322"/>
        <item x="450"/>
        <item x="130"/>
        <item x="325"/>
        <item x="456"/>
        <item x="133"/>
        <item x="330"/>
        <item x="462"/>
        <item x="134"/>
        <item x="334"/>
        <item x="468"/>
        <item x="135"/>
        <item x="339"/>
        <item x="474"/>
        <item x="137"/>
        <item x="342"/>
        <item x="480"/>
        <item x="139"/>
        <item x="347"/>
        <item x="485"/>
        <item x="141"/>
        <item x="351"/>
        <item x="492"/>
        <item x="142"/>
        <item x="355"/>
        <item x="497"/>
        <item x="144"/>
        <item x="359"/>
        <item x="504"/>
        <item x="146"/>
        <item x="364"/>
        <item x="509"/>
        <item x="147"/>
        <item x="368"/>
        <item x="515"/>
        <item x="149"/>
        <item x="372"/>
        <item x="521"/>
        <item x="151"/>
        <item x="376"/>
        <item x="527"/>
        <item x="152"/>
        <item x="381"/>
        <item x="533"/>
        <item x="154"/>
        <item x="384"/>
        <item x="539"/>
        <item x="156"/>
        <item x="389"/>
        <item x="543"/>
        <item x="158"/>
        <item x="393"/>
        <item x="546"/>
        <item x="159"/>
        <item x="398"/>
        <item x="548"/>
        <item x="160"/>
        <item x="401"/>
        <item x="551"/>
        <item x="163"/>
        <item x="406"/>
        <item x="553"/>
        <item x="164"/>
        <item x="410"/>
        <item x="555"/>
        <item x="166"/>
        <item x="414"/>
        <item x="558"/>
        <item x="168"/>
        <item x="418"/>
        <item x="560"/>
        <item x="169"/>
        <item x="423"/>
        <item x="563"/>
        <item x="171"/>
        <item x="427"/>
        <item x="565"/>
        <item x="172"/>
        <item x="431"/>
        <item x="567"/>
        <item x="175"/>
        <item x="435"/>
        <item x="570"/>
        <item x="176"/>
        <item x="440"/>
        <item x="572"/>
        <item x="177"/>
        <item x="443"/>
        <item x="575"/>
        <item x="180"/>
        <item x="448"/>
        <item x="577"/>
        <item x="181"/>
        <item x="452"/>
        <item x="579"/>
        <item x="183"/>
        <item x="457"/>
        <item x="582"/>
        <item x="184"/>
        <item x="460"/>
        <item x="584"/>
        <item x="186"/>
        <item x="465"/>
        <item x="587"/>
        <item x="188"/>
        <item x="469"/>
        <item x="589"/>
        <item x="189"/>
        <item x="473"/>
        <item x="591"/>
        <item x="192"/>
        <item x="477"/>
        <item x="594"/>
        <item x="193"/>
        <item x="482"/>
        <item x="596"/>
        <item x="194"/>
        <item x="486"/>
        <item x="599"/>
        <item x="196"/>
        <item x="490"/>
        <item x="601"/>
        <item x="198"/>
        <item x="494"/>
        <item x="603"/>
        <item x="200"/>
        <item x="499"/>
        <item x="606"/>
        <item x="201"/>
        <item x="502"/>
        <item x="608"/>
        <item x="203"/>
        <item x="507"/>
        <item x="611"/>
        <item x="205"/>
        <item x="511"/>
        <item x="613"/>
        <item x="206"/>
        <item x="516"/>
        <item x="615"/>
        <item x="208"/>
        <item x="519"/>
        <item x="618"/>
        <item x="210"/>
        <item x="524"/>
        <item x="620"/>
        <item x="211"/>
        <item x="528"/>
        <item x="623"/>
        <item x="213"/>
        <item x="532"/>
        <item x="625"/>
        <item x="215"/>
        <item x="536"/>
        <item x="627"/>
        <item x="217"/>
        <item x="541"/>
        <item x="630"/>
        <item x="218"/>
        <item x="544"/>
        <item x="632"/>
        <item x="219"/>
        <item x="545"/>
        <item x="635"/>
        <item x="222"/>
        <item x="547"/>
        <item x="637"/>
        <item x="223"/>
        <item x="549"/>
        <item x="639"/>
        <item x="225"/>
        <item x="550"/>
        <item x="642"/>
        <item x="227"/>
        <item x="552"/>
        <item x="644"/>
        <item x="228"/>
        <item x="554"/>
        <item x="647"/>
        <item x="230"/>
        <item x="556"/>
        <item x="649"/>
        <item x="231"/>
        <item x="557"/>
        <item x="651"/>
        <item x="234"/>
        <item x="559"/>
        <item x="654"/>
        <item x="235"/>
        <item x="561"/>
        <item x="656"/>
        <item x="236"/>
        <item x="562"/>
        <item x="659"/>
        <item x="239"/>
        <item x="564"/>
        <item x="661"/>
        <item x="240"/>
        <item x="566"/>
        <item x="663"/>
        <item x="242"/>
        <item x="568"/>
        <item x="666"/>
        <item x="243"/>
        <item x="569"/>
        <item x="668"/>
        <item x="245"/>
        <item x="571"/>
        <item x="671"/>
        <item x="247"/>
        <item x="573"/>
        <item x="673"/>
        <item x="248"/>
        <item x="574"/>
        <item x="675"/>
        <item x="251"/>
        <item x="576"/>
        <item x="678"/>
        <item x="252"/>
        <item x="578"/>
        <item x="680"/>
        <item x="253"/>
        <item x="580"/>
        <item x="683"/>
        <item x="255"/>
        <item x="581"/>
        <item x="685"/>
        <item x="257"/>
        <item x="583"/>
        <item x="687"/>
        <item x="259"/>
        <item x="585"/>
        <item x="690"/>
        <item x="260"/>
        <item x="586"/>
        <item x="692"/>
        <item x="262"/>
        <item x="588"/>
        <item x="695"/>
        <item x="264"/>
        <item x="590"/>
        <item x="697"/>
        <item x="265"/>
        <item x="592"/>
        <item x="699"/>
        <item x="267"/>
        <item x="593"/>
        <item x="702"/>
        <item x="269"/>
        <item x="595"/>
        <item x="704"/>
        <item x="270"/>
        <item x="597"/>
        <item x="707"/>
        <item x="272"/>
        <item x="598"/>
        <item x="709"/>
        <item x="274"/>
        <item x="600"/>
        <item x="711"/>
        <item x="276"/>
        <item x="602"/>
        <item x="714"/>
        <item x="277"/>
        <item x="604"/>
        <item x="716"/>
        <item x="278"/>
        <item x="605"/>
        <item x="719"/>
        <item x="281"/>
        <item x="607"/>
        <item x="721"/>
        <item x="282"/>
        <item x="609"/>
        <item x="723"/>
        <item x="284"/>
        <item x="610"/>
        <item x="726"/>
        <item x="286"/>
        <item x="612"/>
        <item x="728"/>
        <item x="287"/>
        <item x="614"/>
        <item x="731"/>
        <item x="289"/>
        <item x="616"/>
        <item x="733"/>
        <item x="290"/>
        <item x="617"/>
        <item x="735"/>
        <item x="293"/>
        <item x="619"/>
        <item x="738"/>
        <item x="294"/>
        <item x="621"/>
        <item x="740"/>
        <item x="295"/>
        <item x="622"/>
        <item x="743"/>
        <item x="298"/>
        <item x="624"/>
        <item x="745"/>
        <item x="299"/>
        <item x="626"/>
        <item x="747"/>
        <item x="301"/>
        <item x="628"/>
        <item x="750"/>
        <item x="302"/>
        <item x="629"/>
        <item x="752"/>
        <item x="304"/>
        <item x="631"/>
        <item x="755"/>
        <item x="306"/>
        <item x="633"/>
        <item x="757"/>
        <item x="307"/>
        <item x="634"/>
        <item x="759"/>
        <item x="310"/>
        <item x="636"/>
        <item x="762"/>
        <item x="311"/>
        <item x="638"/>
        <item x="764"/>
        <item x="312"/>
        <item x="640"/>
        <item x="767"/>
        <item x="314"/>
        <item x="641"/>
        <item x="769"/>
        <item x="316"/>
        <item x="643"/>
        <item x="771"/>
        <item x="318"/>
        <item x="645"/>
        <item x="774"/>
        <item x="319"/>
        <item x="646"/>
        <item x="776"/>
        <item x="321"/>
        <item x="648"/>
        <item x="779"/>
        <item x="323"/>
        <item x="650"/>
        <item x="781"/>
        <item x="324"/>
        <item x="652"/>
        <item x="783"/>
        <item x="326"/>
        <item x="653"/>
        <item x="786"/>
        <item x="328"/>
        <item x="655"/>
        <item x="788"/>
        <item x="329"/>
        <item x="657"/>
        <item x="791"/>
        <item x="331"/>
        <item x="658"/>
        <item x="793"/>
        <item x="333"/>
        <item x="660"/>
        <item x="795"/>
        <item x="335"/>
        <item x="662"/>
        <item x="798"/>
        <item x="336"/>
        <item x="664"/>
        <item x="800"/>
        <item x="337"/>
        <item x="665"/>
        <item x="803"/>
        <item x="340"/>
        <item x="667"/>
        <item x="805"/>
        <item x="341"/>
        <item x="669"/>
        <item x="807"/>
        <item x="343"/>
        <item x="670"/>
        <item x="810"/>
        <item x="345"/>
        <item x="672"/>
        <item x="812"/>
        <item x="346"/>
        <item x="674"/>
        <item x="815"/>
        <item x="348"/>
        <item x="676"/>
        <item x="817"/>
        <item x="349"/>
        <item x="677"/>
        <item x="819"/>
        <item x="352"/>
        <item x="679"/>
        <item x="822"/>
        <item x="353"/>
        <item x="681"/>
        <item x="824"/>
        <item x="354"/>
        <item x="682"/>
        <item x="827"/>
        <item x="357"/>
        <item x="684"/>
        <item x="829"/>
        <item x="358"/>
        <item x="686"/>
        <item x="831"/>
        <item x="360"/>
        <item x="688"/>
        <item x="834"/>
        <item x="361"/>
        <item x="689"/>
        <item x="836"/>
        <item x="363"/>
        <item x="691"/>
        <item x="839"/>
        <item x="365"/>
        <item x="693"/>
        <item x="841"/>
        <item x="366"/>
        <item x="694"/>
        <item x="843"/>
        <item x="369"/>
        <item x="696"/>
        <item x="846"/>
        <item x="370"/>
        <item x="698"/>
        <item x="848"/>
        <item x="371"/>
        <item x="700"/>
        <item x="851"/>
        <item x="373"/>
        <item x="701"/>
        <item x="853"/>
        <item x="375"/>
        <item x="703"/>
        <item x="855"/>
        <item x="377"/>
        <item x="705"/>
        <item x="858"/>
        <item x="378"/>
        <item x="706"/>
        <item x="860"/>
        <item x="380"/>
        <item x="708"/>
        <item x="863"/>
        <item x="382"/>
        <item x="710"/>
        <item x="865"/>
        <item x="383"/>
        <item x="712"/>
        <item x="867"/>
        <item x="385"/>
        <item x="713"/>
        <item x="870"/>
        <item x="387"/>
        <item x="715"/>
        <item x="872"/>
        <item x="388"/>
        <item x="717"/>
        <item x="874"/>
        <item x="390"/>
        <item x="718"/>
        <item x="875"/>
        <item x="392"/>
        <item x="720"/>
        <item x="876"/>
        <item x="394"/>
        <item x="722"/>
        <item x="877"/>
        <item x="395"/>
        <item x="724"/>
        <item x="878"/>
        <item x="396"/>
        <item x="725"/>
        <item x="879"/>
        <item x="399"/>
        <item x="727"/>
        <item x="880"/>
        <item x="400"/>
        <item x="729"/>
        <item x="881"/>
        <item x="402"/>
        <item x="730"/>
        <item x="882"/>
        <item x="404"/>
        <item x="732"/>
        <item x="883"/>
        <item x="405"/>
        <item x="734"/>
        <item x="884"/>
        <item x="407"/>
        <item x="736"/>
        <item x="885"/>
        <item x="408"/>
        <item x="737"/>
        <item x="886"/>
        <item x="411"/>
        <item x="739"/>
        <item x="887"/>
        <item x="412"/>
        <item x="741"/>
        <item x="888"/>
        <item x="413"/>
        <item x="742"/>
        <item x="889"/>
        <item x="416"/>
        <item x="744"/>
        <item x="890"/>
        <item x="417"/>
        <item x="746"/>
        <item x="891"/>
        <item x="419"/>
        <item x="748"/>
        <item x="892"/>
        <item x="420"/>
        <item x="749"/>
        <item x="893"/>
        <item x="422"/>
        <item x="751"/>
        <item x="894"/>
        <item x="424"/>
        <item x="753"/>
        <item x="895"/>
        <item x="425"/>
        <item x="754"/>
        <item x="896"/>
        <item x="428"/>
        <item x="756"/>
        <item x="897"/>
        <item x="429"/>
        <item x="758"/>
        <item x="898"/>
        <item x="430"/>
        <item x="760"/>
        <item x="899"/>
        <item x="432"/>
        <item x="761"/>
        <item x="900"/>
        <item x="434"/>
        <item x="763"/>
        <item x="901"/>
        <item x="436"/>
        <item x="765"/>
        <item x="902"/>
        <item x="437"/>
        <item x="766"/>
        <item x="903"/>
        <item x="439"/>
        <item x="768"/>
        <item x="904"/>
        <item x="441"/>
        <item x="770"/>
        <item x="905"/>
        <item x="442"/>
        <item x="772"/>
        <item x="906"/>
        <item x="444"/>
        <item x="773"/>
        <item x="907"/>
        <item x="446"/>
        <item x="775"/>
        <item x="908"/>
        <item x="447"/>
        <item x="777"/>
        <item x="909"/>
        <item x="449"/>
        <item x="778"/>
        <item x="910"/>
        <item x="451"/>
        <item x="780"/>
        <item x="911"/>
        <item x="453"/>
        <item x="782"/>
        <item x="912"/>
        <item x="454"/>
        <item x="784"/>
        <item x="913"/>
        <item x="455"/>
        <item x="785"/>
        <item x="914"/>
        <item x="458"/>
        <item x="787"/>
        <item x="915"/>
        <item x="459"/>
        <item x="789"/>
        <item x="916"/>
        <item x="461"/>
        <item x="790"/>
        <item x="917"/>
        <item x="463"/>
        <item x="792"/>
        <item x="918"/>
        <item x="464"/>
        <item x="794"/>
        <item x="919"/>
        <item x="466"/>
        <item x="796"/>
        <item x="920"/>
        <item x="467"/>
        <item x="797"/>
        <item x="921"/>
        <item x="470"/>
        <item x="799"/>
        <item x="922"/>
        <item x="471"/>
        <item x="801"/>
        <item x="923"/>
        <item x="472"/>
        <item x="802"/>
        <item x="924"/>
        <item x="475"/>
        <item x="804"/>
        <item x="925"/>
        <item x="476"/>
        <item x="806"/>
        <item x="926"/>
        <item x="478"/>
        <item x="808"/>
        <item x="927"/>
        <item x="479"/>
        <item x="809"/>
        <item x="928"/>
        <item x="481"/>
        <item x="811"/>
        <item x="929"/>
        <item x="483"/>
        <item x="813"/>
        <item x="930"/>
        <item x="484"/>
        <item x="814"/>
        <item x="931"/>
        <item x="487"/>
        <item x="816"/>
        <item x="932"/>
        <item x="488"/>
        <item x="818"/>
        <item x="933"/>
        <item x="489"/>
        <item x="820"/>
        <item x="934"/>
        <item x="491"/>
        <item x="821"/>
        <item x="935"/>
        <item x="493"/>
        <item x="823"/>
        <item x="936"/>
        <item x="495"/>
        <item x="825"/>
        <item x="937"/>
        <item x="496"/>
        <item x="826"/>
        <item x="938"/>
        <item x="498"/>
        <item x="828"/>
        <item x="939"/>
        <item x="500"/>
        <item x="830"/>
        <item x="940"/>
        <item x="501"/>
        <item x="832"/>
        <item x="941"/>
        <item x="503"/>
        <item x="833"/>
        <item x="942"/>
        <item x="505"/>
        <item x="835"/>
        <item x="943"/>
        <item x="506"/>
        <item x="837"/>
        <item x="944"/>
        <item x="508"/>
        <item x="838"/>
        <item x="945"/>
        <item x="510"/>
        <item x="840"/>
        <item x="946"/>
        <item x="512"/>
        <item x="842"/>
        <item x="947"/>
        <item x="513"/>
        <item x="844"/>
        <item x="948"/>
        <item x="514"/>
        <item x="845"/>
        <item x="949"/>
        <item x="517"/>
        <item x="847"/>
        <item x="950"/>
        <item x="518"/>
        <item x="849"/>
        <item x="951"/>
        <item x="520"/>
        <item x="850"/>
        <item x="952"/>
        <item x="522"/>
        <item x="852"/>
        <item x="953"/>
        <item x="523"/>
        <item x="854"/>
        <item x="954"/>
        <item x="525"/>
        <item x="856"/>
        <item x="955"/>
        <item x="526"/>
        <item x="857"/>
        <item x="956"/>
        <item x="529"/>
        <item x="859"/>
        <item x="957"/>
        <item x="530"/>
        <item x="861"/>
        <item x="958"/>
        <item x="531"/>
        <item x="862"/>
        <item x="959"/>
        <item x="534"/>
        <item x="864"/>
        <item x="960"/>
        <item x="535"/>
        <item x="866"/>
        <item x="961"/>
        <item x="537"/>
        <item x="868"/>
        <item x="962"/>
        <item x="538"/>
        <item x="869"/>
        <item x="963"/>
        <item x="540"/>
        <item x="871"/>
        <item x="964"/>
        <item x="542"/>
        <item x="873"/>
        <item x="965"/>
      </items>
    </pivotField>
    <pivotField showAll="0" defaultSubtotal="0"/>
    <pivotField showAll="0" defaultSubtotal="0"/>
    <pivotField showAll="0" defaultSubtotal="0"/>
    <pivotField numFmtId="20" showAll="0" defaultSubtotal="0"/>
    <pivotField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numFmtId="1" showAll="0" defaultSubtotal="0"/>
    <pivotField axis="axisPage" showAll="0" defaultSubtotal="0">
      <items count="2">
        <item x="0"/>
        <item x="1"/>
      </items>
    </pivotField>
    <pivotField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axis="axisRow" dataField="1" showAll="0" defaultSubtotal="0">
      <items count="966">
        <item x="2"/>
        <item x="1"/>
        <item x="4"/>
        <item x="6"/>
        <item x="9"/>
        <item x="7"/>
        <item x="15"/>
        <item x="8"/>
        <item x="18"/>
        <item x="11"/>
        <item x="13"/>
        <item x="27"/>
        <item x="24"/>
        <item x="19"/>
        <item x="36"/>
        <item x="14"/>
        <item x="25"/>
        <item x="33"/>
        <item x="45"/>
        <item x="23"/>
        <item x="17"/>
        <item x="54"/>
        <item x="42"/>
        <item x="26"/>
        <item x="63"/>
        <item x="28"/>
        <item x="66"/>
        <item x="31"/>
        <item x="32"/>
        <item x="46"/>
        <item x="34"/>
        <item x="49"/>
        <item x="60"/>
        <item x="38"/>
        <item x="90"/>
        <item x="29"/>
        <item x="93"/>
        <item x="69"/>
        <item x="99"/>
        <item x="102"/>
        <item x="72"/>
        <item x="47"/>
        <item x="78"/>
        <item x="111"/>
        <item x="70"/>
        <item x="0"/>
        <item x="81"/>
        <item x="3"/>
        <item x="53"/>
        <item x="5"/>
        <item x="12"/>
        <item x="52"/>
        <item x="76"/>
        <item x="10"/>
        <item x="21"/>
        <item x="129"/>
        <item x="16"/>
        <item x="55"/>
        <item x="30"/>
        <item x="59"/>
        <item x="22"/>
        <item x="39"/>
        <item x="58"/>
        <item x="138"/>
        <item x="20"/>
        <item x="48"/>
        <item x="62"/>
        <item x="51"/>
        <item x="44"/>
        <item x="57"/>
        <item x="147"/>
        <item x="37"/>
        <item x="40"/>
        <item x="105"/>
        <item x="91"/>
        <item x="43"/>
        <item x="75"/>
        <item x="94"/>
        <item x="35"/>
        <item x="108"/>
        <item x="84"/>
        <item x="97"/>
        <item x="87"/>
        <item x="41"/>
        <item x="50"/>
        <item x="165"/>
        <item x="96"/>
        <item x="61"/>
        <item x="74"/>
        <item x="64"/>
        <item x="117"/>
        <item x="67"/>
        <item x="174"/>
        <item x="114"/>
        <item x="120"/>
        <item x="73"/>
        <item x="177"/>
        <item x="123"/>
        <item x="56"/>
        <item x="183"/>
        <item x="126"/>
        <item x="132"/>
        <item x="82"/>
        <item x="186"/>
        <item x="141"/>
        <item x="79"/>
        <item x="88"/>
        <item x="115"/>
        <item x="150"/>
        <item x="68"/>
        <item x="118"/>
        <item x="135"/>
        <item x="159"/>
        <item x="71"/>
        <item x="121"/>
        <item x="168"/>
        <item x="85"/>
        <item x="171"/>
        <item x="89"/>
        <item x="77"/>
        <item x="109"/>
        <item x="210"/>
        <item x="144"/>
        <item x="112"/>
        <item x="83"/>
        <item x="213"/>
        <item x="195"/>
        <item x="65"/>
        <item x="198"/>
        <item x="95"/>
        <item x="204"/>
        <item x="207"/>
        <item x="222"/>
        <item x="153"/>
        <item x="92"/>
        <item x="216"/>
        <item x="136"/>
        <item x="133"/>
        <item x="156"/>
        <item x="98"/>
        <item x="231"/>
        <item x="139"/>
        <item x="234"/>
        <item x="142"/>
        <item x="162"/>
        <item x="104"/>
        <item x="240"/>
        <item x="243"/>
        <item x="107"/>
        <item x="100"/>
        <item x="148"/>
        <item x="252"/>
        <item x="154"/>
        <item x="249"/>
        <item x="157"/>
        <item x="103"/>
        <item x="160"/>
        <item x="110"/>
        <item x="270"/>
        <item x="119"/>
        <item x="106"/>
        <item x="258"/>
        <item x="279"/>
        <item x="282"/>
        <item x="261"/>
        <item x="288"/>
        <item x="180"/>
        <item x="291"/>
        <item x="267"/>
        <item x="178"/>
        <item x="181"/>
        <item x="80"/>
        <item x="163"/>
        <item x="184"/>
        <item x="134"/>
        <item x="166"/>
        <item x="315"/>
        <item x="189"/>
        <item x="318"/>
        <item x="169"/>
        <item x="140"/>
        <item x="327"/>
        <item x="192"/>
        <item x="285"/>
        <item x="199"/>
        <item x="336"/>
        <item x="125"/>
        <item x="205"/>
        <item x="86"/>
        <item x="345"/>
        <item x="294"/>
        <item x="211"/>
        <item x="354"/>
        <item x="201"/>
        <item x="297"/>
        <item x="155"/>
        <item x="363"/>
        <item x="131"/>
        <item x="366"/>
        <item x="124"/>
        <item x="372"/>
        <item x="306"/>
        <item x="226"/>
        <item x="229"/>
        <item x="127"/>
        <item x="187"/>
        <item x="232"/>
        <item x="390"/>
        <item x="190"/>
        <item x="170"/>
        <item x="130"/>
        <item x="399"/>
        <item x="193"/>
        <item x="402"/>
        <item x="176"/>
        <item x="219"/>
        <item x="324"/>
        <item x="411"/>
        <item x="250"/>
        <item x="330"/>
        <item x="253"/>
        <item x="225"/>
        <item x="256"/>
        <item x="333"/>
        <item x="429"/>
        <item x="435"/>
        <item x="228"/>
        <item x="146"/>
        <item x="438"/>
        <item x="191"/>
        <item x="342"/>
        <item x="447"/>
        <item x="101"/>
        <item x="271"/>
        <item x="208"/>
        <item x="456"/>
        <item x="277"/>
        <item x="237"/>
        <item x="351"/>
        <item x="465"/>
        <item x="203"/>
        <item x="214"/>
        <item x="474"/>
        <item x="145"/>
        <item x="206"/>
        <item x="360"/>
        <item x="483"/>
        <item x="486"/>
        <item x="246"/>
        <item x="158"/>
        <item x="212"/>
        <item x="298"/>
        <item x="369"/>
        <item x="301"/>
        <item x="151"/>
        <item x="218"/>
        <item x="161"/>
        <item x="510"/>
        <item x="513"/>
        <item x="255"/>
        <item x="378"/>
        <item x="519"/>
        <item x="522"/>
        <item x="381"/>
        <item x="227"/>
        <item x="113"/>
        <item x="531"/>
        <item x="167"/>
        <item x="322"/>
        <item x="233"/>
        <item x="264"/>
        <item x="235"/>
        <item x="328"/>
        <item x="549"/>
        <item x="238"/>
        <item x="239"/>
        <item x="116"/>
        <item x="558"/>
        <item x="173"/>
        <item x="242"/>
        <item x="567"/>
        <item x="273"/>
        <item x="405"/>
        <item x="343"/>
        <item x="346"/>
        <item x="408"/>
        <item x="349"/>
        <item x="276"/>
        <item x="585"/>
        <item x="414"/>
        <item x="254"/>
        <item x="594"/>
        <item x="122"/>
        <item x="417"/>
        <item x="597"/>
        <item x="603"/>
        <item x="182"/>
        <item x="606"/>
        <item x="172"/>
        <item x="367"/>
        <item x="426"/>
        <item x="370"/>
        <item x="373"/>
        <item x="175"/>
        <item x="259"/>
        <item x="269"/>
        <item x="630"/>
        <item x="188"/>
        <item x="633"/>
        <item x="128"/>
        <item x="275"/>
        <item x="265"/>
        <item x="642"/>
        <item x="388"/>
        <item x="300"/>
        <item x="444"/>
        <item x="651"/>
        <item x="394"/>
        <item x="194"/>
        <item x="660"/>
        <item x="303"/>
        <item x="400"/>
        <item x="453"/>
        <item x="669"/>
        <item x="290"/>
        <item x="309"/>
        <item x="197"/>
        <item x="678"/>
        <item x="681"/>
        <item x="462"/>
        <item x="687"/>
        <item x="312"/>
        <item x="415"/>
        <item x="280"/>
        <item x="418"/>
        <item x="421"/>
        <item x="137"/>
        <item x="283"/>
        <item x="705"/>
        <item x="305"/>
        <item x="286"/>
        <item x="714"/>
        <item x="321"/>
        <item x="717"/>
        <item x="480"/>
        <item x="311"/>
        <item x="726"/>
        <item x="196"/>
        <item x="209"/>
        <item x="439"/>
        <item x="442"/>
        <item x="489"/>
        <item x="445"/>
        <item x="143"/>
        <item x="744"/>
        <item x="492"/>
        <item x="750"/>
        <item x="753"/>
        <item x="202"/>
        <item x="498"/>
        <item x="326"/>
        <item x="762"/>
        <item x="501"/>
        <item x="460"/>
        <item x="339"/>
        <item x="771"/>
        <item x="304"/>
        <item x="466"/>
        <item x="780"/>
        <item x="149"/>
        <item x="307"/>
        <item x="338"/>
        <item x="789"/>
        <item x="310"/>
        <item x="341"/>
        <item x="348"/>
        <item x="798"/>
        <item x="224"/>
        <item x="801"/>
        <item x="347"/>
        <item x="152"/>
        <item x="525"/>
        <item x="487"/>
        <item x="490"/>
        <item x="528"/>
        <item x="353"/>
        <item x="357"/>
        <item x="825"/>
        <item x="230"/>
        <item x="828"/>
        <item x="834"/>
        <item x="217"/>
        <item x="537"/>
        <item x="837"/>
        <item x="362"/>
        <item x="325"/>
        <item x="846"/>
        <item x="220"/>
        <item x="511"/>
        <item x="546"/>
        <item x="368"/>
        <item x="517"/>
        <item x="223"/>
        <item x="331"/>
        <item x="864"/>
        <item x="374"/>
        <item x="555"/>
        <item x="873"/>
        <item x="375"/>
        <item x="377"/>
        <item x="337"/>
        <item x="882"/>
        <item x="532"/>
        <item x="164"/>
        <item x="564"/>
        <item x="535"/>
        <item x="538"/>
        <item x="245"/>
        <item x="900"/>
        <item x="384"/>
        <item x="389"/>
        <item x="573"/>
        <item x="909"/>
        <item x="912"/>
        <item x="387"/>
        <item x="576"/>
        <item x="918"/>
        <item x="921"/>
        <item x="582"/>
        <item x="556"/>
        <item x="393"/>
        <item x="559"/>
        <item x="352"/>
        <item x="562"/>
        <item x="404"/>
        <item x="396"/>
        <item x="355"/>
        <item x="945"/>
        <item x="948"/>
        <item x="358"/>
        <item x="410"/>
        <item x="241"/>
        <item x="957"/>
        <item x="600"/>
        <item x="577"/>
        <item x="416"/>
        <item x="244"/>
        <item x="260"/>
        <item x="586"/>
        <item x="592"/>
        <item x="609"/>
        <item x="428"/>
        <item x="247"/>
        <item x="431"/>
        <item x="612"/>
        <item x="607"/>
        <item x="613"/>
        <item x="179"/>
        <item x="266"/>
        <item x="443"/>
        <item x="446"/>
        <item x="621"/>
        <item x="628"/>
        <item x="420"/>
        <item x="634"/>
        <item x="376"/>
        <item x="458"/>
        <item x="461"/>
        <item x="423"/>
        <item x="379"/>
        <item x="649"/>
        <item x="655"/>
        <item x="382"/>
        <item x="473"/>
        <item x="185"/>
        <item x="476"/>
        <item x="639"/>
        <item x="670"/>
        <item x="676"/>
        <item x="432"/>
        <item x="645"/>
        <item x="488"/>
        <item x="491"/>
        <item x="648"/>
        <item x="691"/>
        <item x="262"/>
        <item x="697"/>
        <item x="281"/>
        <item x="503"/>
        <item x="506"/>
        <item x="441"/>
        <item x="657"/>
        <item x="712"/>
        <item x="718"/>
        <item x="397"/>
        <item x="518"/>
        <item x="268"/>
        <item x="521"/>
        <item x="666"/>
        <item x="733"/>
        <item x="739"/>
        <item x="450"/>
        <item x="403"/>
        <item x="533"/>
        <item x="536"/>
        <item x="675"/>
        <item x="754"/>
        <item x="274"/>
        <item x="760"/>
        <item x="293"/>
        <item x="548"/>
        <item x="551"/>
        <item x="459"/>
        <item x="684"/>
        <item x="775"/>
        <item x="781"/>
        <item x="296"/>
        <item x="563"/>
        <item x="200"/>
        <item x="566"/>
        <item x="693"/>
        <item x="796"/>
        <item x="802"/>
        <item x="468"/>
        <item x="696"/>
        <item x="578"/>
        <item x="581"/>
        <item x="302"/>
        <item x="817"/>
        <item x="471"/>
        <item x="823"/>
        <item x="424"/>
        <item x="593"/>
        <item x="596"/>
        <item x="477"/>
        <item x="427"/>
        <item x="838"/>
        <item x="844"/>
        <item x="308"/>
        <item x="608"/>
        <item x="289"/>
        <item x="611"/>
        <item x="720"/>
        <item x="859"/>
        <item x="865"/>
        <item x="292"/>
        <item x="723"/>
        <item x="623"/>
        <item x="626"/>
        <item x="729"/>
        <item x="880"/>
        <item x="295"/>
        <item x="886"/>
        <item x="732"/>
        <item x="638"/>
        <item x="641"/>
        <item x="495"/>
        <item x="317"/>
        <item x="901"/>
        <item x="907"/>
        <item x="741"/>
        <item x="653"/>
        <item x="215"/>
        <item x="656"/>
        <item x="448"/>
        <item x="922"/>
        <item x="928"/>
        <item x="504"/>
        <item x="323"/>
        <item x="668"/>
        <item x="671"/>
        <item x="454"/>
        <item x="943"/>
        <item x="507"/>
        <item x="949"/>
        <item x="759"/>
        <item x="683"/>
        <item x="686"/>
        <item x="221"/>
        <item x="329"/>
        <item x="964"/>
        <item x="698"/>
        <item x="768"/>
        <item x="707"/>
        <item x="516"/>
        <item x="716"/>
        <item x="332"/>
        <item x="725"/>
        <item x="734"/>
        <item x="313"/>
        <item x="777"/>
        <item x="743"/>
        <item x="752"/>
        <item x="469"/>
        <item x="761"/>
        <item x="316"/>
        <item x="770"/>
        <item x="472"/>
        <item x="779"/>
        <item x="788"/>
        <item x="319"/>
        <item x="475"/>
        <item x="797"/>
        <item x="806"/>
        <item x="795"/>
        <item x="815"/>
        <item x="534"/>
        <item x="824"/>
        <item x="344"/>
        <item x="833"/>
        <item x="842"/>
        <item x="540"/>
        <item x="804"/>
        <item x="851"/>
        <item x="860"/>
        <item x="807"/>
        <item x="869"/>
        <item x="543"/>
        <item x="878"/>
        <item x="813"/>
        <item x="887"/>
        <item x="896"/>
        <item x="236"/>
        <item x="816"/>
        <item x="905"/>
        <item x="914"/>
        <item x="493"/>
        <item x="923"/>
        <item x="552"/>
        <item x="932"/>
        <item x="496"/>
        <item x="941"/>
        <item x="950"/>
        <item x="334"/>
        <item x="499"/>
        <item x="959"/>
        <item x="359"/>
        <item x="561"/>
        <item x="840"/>
        <item x="340"/>
        <item x="843"/>
        <item x="365"/>
        <item x="570"/>
        <item x="852"/>
        <item x="248"/>
        <item x="514"/>
        <item x="861"/>
        <item x="579"/>
        <item x="520"/>
        <item x="251"/>
        <item x="870"/>
        <item x="526"/>
        <item x="588"/>
        <item x="879"/>
        <item x="591"/>
        <item x="380"/>
        <item x="888"/>
        <item x="257"/>
        <item x="891"/>
        <item x="361"/>
        <item x="897"/>
        <item x="541"/>
        <item x="364"/>
        <item x="544"/>
        <item x="263"/>
        <item x="547"/>
        <item x="915"/>
        <item x="615"/>
        <item x="395"/>
        <item x="618"/>
        <item x="924"/>
        <item x="927"/>
        <item x="624"/>
        <item x="401"/>
        <item x="627"/>
        <item x="936"/>
        <item x="565"/>
        <item x="272"/>
        <item x="568"/>
        <item x="636"/>
        <item x="571"/>
        <item x="954"/>
        <item x="385"/>
        <item x="960"/>
        <item x="278"/>
        <item x="963"/>
        <item x="583"/>
        <item x="391"/>
        <item x="589"/>
        <item x="654"/>
        <item x="425"/>
        <item x="598"/>
        <item x="284"/>
        <item x="604"/>
        <item x="663"/>
        <item x="610"/>
        <item x="440"/>
        <item x="287"/>
        <item x="619"/>
        <item x="672"/>
        <item x="625"/>
        <item x="631"/>
        <item x="406"/>
        <item x="455"/>
        <item x="409"/>
        <item x="640"/>
        <item x="646"/>
        <item x="412"/>
        <item x="652"/>
        <item x="690"/>
        <item x="470"/>
        <item x="661"/>
        <item x="299"/>
        <item x="667"/>
        <item x="699"/>
        <item x="673"/>
        <item x="485"/>
        <item x="702"/>
        <item x="682"/>
        <item x="708"/>
        <item x="688"/>
        <item x="694"/>
        <item x="711"/>
        <item x="500"/>
        <item x="430"/>
        <item x="703"/>
        <item x="709"/>
        <item x="433"/>
        <item x="715"/>
        <item x="436"/>
        <item x="515"/>
        <item x="724"/>
        <item x="314"/>
        <item x="730"/>
        <item x="735"/>
        <item x="736"/>
        <item x="530"/>
        <item x="738"/>
        <item x="745"/>
        <item x="320"/>
        <item x="751"/>
        <item x="757"/>
        <item x="747"/>
        <item x="545"/>
        <item x="451"/>
        <item x="766"/>
        <item x="772"/>
        <item x="756"/>
        <item x="778"/>
        <item x="457"/>
        <item x="560"/>
        <item x="787"/>
        <item x="765"/>
        <item x="793"/>
        <item x="463"/>
        <item x="799"/>
        <item x="575"/>
        <item x="774"/>
        <item x="808"/>
        <item x="335"/>
        <item x="814"/>
        <item x="820"/>
        <item x="783"/>
        <item x="590"/>
        <item x="786"/>
        <item x="829"/>
        <item x="835"/>
        <item x="792"/>
        <item x="841"/>
        <item x="478"/>
        <item x="605"/>
        <item x="850"/>
        <item x="481"/>
        <item x="856"/>
        <item x="484"/>
        <item x="862"/>
        <item x="620"/>
        <item x="810"/>
        <item x="871"/>
        <item x="350"/>
        <item x="877"/>
        <item x="883"/>
        <item x="819"/>
        <item x="635"/>
        <item x="822"/>
        <item x="892"/>
        <item x="898"/>
        <item x="356"/>
        <item x="904"/>
        <item x="831"/>
        <item x="650"/>
        <item x="913"/>
        <item x="502"/>
        <item x="919"/>
        <item x="505"/>
        <item x="925"/>
        <item x="665"/>
        <item x="508"/>
        <item x="934"/>
        <item x="849"/>
        <item x="940"/>
        <item x="946"/>
        <item x="855"/>
        <item x="680"/>
        <item x="858"/>
        <item x="955"/>
        <item x="961"/>
        <item x="371"/>
        <item x="692"/>
        <item x="867"/>
        <item x="701"/>
        <item x="710"/>
        <item x="523"/>
        <item x="719"/>
        <item x="876"/>
        <item x="728"/>
        <item x="737"/>
        <item x="529"/>
        <item x="746"/>
        <item x="885"/>
        <item x="755"/>
        <item x="764"/>
        <item x="383"/>
        <item x="773"/>
        <item x="894"/>
        <item x="782"/>
        <item x="791"/>
        <item x="386"/>
        <item x="800"/>
        <item x="903"/>
        <item x="809"/>
        <item x="818"/>
        <item x="906"/>
        <item x="827"/>
        <item x="392"/>
        <item x="836"/>
        <item x="845"/>
        <item x="550"/>
        <item x="854"/>
        <item x="553"/>
        <item x="863"/>
        <item x="872"/>
        <item x="398"/>
        <item x="881"/>
        <item x="930"/>
        <item x="890"/>
        <item x="899"/>
        <item x="933"/>
        <item x="908"/>
        <item x="939"/>
        <item x="917"/>
        <item x="926"/>
        <item x="942"/>
        <item x="935"/>
        <item x="407"/>
        <item x="944"/>
        <item x="953"/>
        <item x="951"/>
        <item x="962"/>
        <item x="574"/>
        <item x="413"/>
        <item x="580"/>
        <item x="419"/>
        <item x="422"/>
        <item x="595"/>
        <item x="601"/>
        <item x="434"/>
        <item x="437"/>
        <item x="616"/>
        <item x="622"/>
        <item x="449"/>
        <item x="452"/>
        <item x="637"/>
        <item x="643"/>
        <item x="464"/>
        <item x="467"/>
        <item x="658"/>
        <item x="664"/>
        <item x="479"/>
        <item x="482"/>
        <item x="679"/>
        <item x="685"/>
        <item x="494"/>
        <item x="497"/>
        <item x="700"/>
        <item x="706"/>
        <item x="509"/>
        <item x="512"/>
        <item x="721"/>
        <item x="727"/>
        <item x="524"/>
        <item x="527"/>
        <item x="742"/>
        <item x="748"/>
        <item x="539"/>
        <item x="542"/>
        <item x="763"/>
        <item x="769"/>
        <item x="554"/>
        <item x="557"/>
        <item x="784"/>
        <item x="790"/>
        <item x="569"/>
        <item x="572"/>
        <item x="805"/>
        <item x="811"/>
        <item x="584"/>
        <item x="587"/>
        <item x="826"/>
        <item x="832"/>
        <item x="599"/>
        <item x="602"/>
        <item x="847"/>
        <item x="853"/>
        <item x="614"/>
        <item x="617"/>
        <item x="868"/>
        <item x="874"/>
        <item x="629"/>
        <item x="632"/>
        <item x="889"/>
        <item x="895"/>
        <item x="644"/>
        <item x="647"/>
        <item x="910"/>
        <item x="916"/>
        <item x="659"/>
        <item x="662"/>
        <item x="931"/>
        <item x="937"/>
        <item x="674"/>
        <item x="677"/>
        <item x="952"/>
        <item x="958"/>
        <item x="689"/>
        <item x="695"/>
        <item x="704"/>
        <item x="713"/>
        <item x="722"/>
        <item x="731"/>
        <item x="740"/>
        <item x="749"/>
        <item x="758"/>
        <item x="767"/>
        <item x="776"/>
        <item x="785"/>
        <item x="794"/>
        <item x="803"/>
        <item x="812"/>
        <item x="821"/>
        <item x="830"/>
        <item x="839"/>
        <item x="848"/>
        <item x="857"/>
        <item x="866"/>
        <item x="875"/>
        <item x="884"/>
        <item x="893"/>
        <item x="902"/>
        <item x="911"/>
        <item x="920"/>
        <item x="929"/>
        <item x="938"/>
        <item x="947"/>
        <item x="956"/>
        <item x="965"/>
      </items>
    </pivotField>
    <pivotField showAll="0" defaultSubtotal="0"/>
    <pivotField showAll="0" defaultSubtotal="0"/>
    <pivotField showAll="0" defaultSubtotal="0"/>
    <pivotField showAll="0" defaultSubtotal="0"/>
    <pivotField showAll="0" defaultSubtotal="0"/>
    <pivotField showAll="0" defaultSubtotal="0">
      <items count="14">
        <item x="0"/>
        <item x="1"/>
        <item x="2"/>
        <item x="3"/>
        <item x="4"/>
        <item x="5"/>
        <item x="6"/>
        <item x="7"/>
        <item x="8"/>
        <item x="9"/>
        <item x="10"/>
        <item x="11"/>
        <item x="12"/>
        <item x="13"/>
      </items>
    </pivotField>
    <pivotField showAll="0" defaultSubtotal="0">
      <items count="14">
        <item x="0"/>
        <item x="1"/>
        <item x="2"/>
        <item x="3"/>
        <item x="4"/>
        <item x="5"/>
        <item x="6"/>
        <item x="7"/>
        <item x="8"/>
        <item x="9"/>
        <item x="10"/>
        <item x="11"/>
        <item x="12"/>
        <item x="13"/>
      </items>
    </pivotField>
  </pivotFields>
  <rowFields count="1">
    <field x="17"/>
  </rowFields>
  <rowItems count="96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t="grand">
      <x/>
    </i>
  </rowItems>
  <colFields count="1">
    <field x="-2"/>
  </colFields>
  <colItems count="2">
    <i>
      <x/>
    </i>
    <i i="1">
      <x v="1"/>
    </i>
  </colItems>
  <pageFields count="1">
    <pageField fld="15" hier="-1"/>
  </pageFields>
  <dataFields count="2">
    <dataField name="Count" fld="17" subtotal="count" baseField="0" baseItem="0"/>
    <dataField name="% of Total" fld="17" subtotal="count" showDataAs="percentOfTotal" baseField="17" baseItem="0" numFmtId="164"/>
  </dataFields>
  <formats count="75">
    <format dxfId="264">
      <pivotArea outline="0" collapsedLevelsAreSubtotals="1" fieldPosition="0">
        <references count="1">
          <reference field="4294967294" count="1" selected="0">
            <x v="1"/>
          </reference>
        </references>
      </pivotArea>
    </format>
    <format dxfId="263">
      <pivotArea outline="0" collapsedLevelsAreSubtotals="1" fieldPosition="0"/>
    </format>
    <format dxfId="262">
      <pivotArea dataOnly="0" labelOnly="1" outline="0" fieldPosition="0">
        <references count="1">
          <reference field="4294967294" count="2">
            <x v="0"/>
            <x v="1"/>
          </reference>
        </references>
      </pivotArea>
    </format>
    <format dxfId="261">
      <pivotArea outline="0" collapsedLevelsAreSubtotals="1" fieldPosition="0"/>
    </format>
    <format dxfId="260">
      <pivotArea dataOnly="0" labelOnly="1" outline="0" fieldPosition="0">
        <references count="1">
          <reference field="4294967294" count="2">
            <x v="0"/>
            <x v="1"/>
          </reference>
        </references>
      </pivotArea>
    </format>
    <format dxfId="259">
      <pivotArea outline="0" collapsedLevelsAreSubtotals="1" fieldPosition="0"/>
    </format>
    <format dxfId="258">
      <pivotArea dataOnly="0" labelOnly="1" outline="0" fieldPosition="0">
        <references count="1">
          <reference field="4294967294" count="2">
            <x v="0"/>
            <x v="1"/>
          </reference>
        </references>
      </pivotArea>
    </format>
    <format dxfId="257">
      <pivotArea outline="0" collapsedLevelsAreSubtotals="1" fieldPosition="0"/>
    </format>
    <format dxfId="256">
      <pivotArea dataOnly="0" labelOnly="1" outline="0" fieldPosition="0">
        <references count="1">
          <reference field="4294967294" count="2">
            <x v="0"/>
            <x v="1"/>
          </reference>
        </references>
      </pivotArea>
    </format>
    <format dxfId="255">
      <pivotArea field="17" type="button" dataOnly="0" labelOnly="1" outline="0" axis="axisRow" fieldPosition="0"/>
    </format>
    <format dxfId="254">
      <pivotArea dataOnly="0" labelOnly="1" fieldPosition="0">
        <references count="1">
          <reference field="17"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53">
      <pivotArea dataOnly="0" labelOnly="1" fieldPosition="0">
        <references count="1">
          <reference field="17"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252">
      <pivotArea dataOnly="0" labelOnly="1" fieldPosition="0">
        <references count="1">
          <reference field="17"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251">
      <pivotArea dataOnly="0" labelOnly="1" fieldPosition="0">
        <references count="1">
          <reference field="17"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250">
      <pivotArea dataOnly="0" labelOnly="1" fieldPosition="0">
        <references count="1">
          <reference field="17"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249">
      <pivotArea dataOnly="0" labelOnly="1" fieldPosition="0">
        <references count="1">
          <reference field="17"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248">
      <pivotArea dataOnly="0" labelOnly="1" fieldPosition="0">
        <references count="1">
          <reference field="17"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247">
      <pivotArea dataOnly="0" labelOnly="1" fieldPosition="0">
        <references count="1">
          <reference field="17"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246">
      <pivotArea dataOnly="0" labelOnly="1" fieldPosition="0">
        <references count="1">
          <reference field="17"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245">
      <pivotArea dataOnly="0" labelOnly="1" fieldPosition="0">
        <references count="1">
          <reference field="17" count="50">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x v="495"/>
            <x v="496"/>
            <x v="497"/>
            <x v="498"/>
            <x v="499"/>
          </reference>
        </references>
      </pivotArea>
    </format>
    <format dxfId="244">
      <pivotArea dataOnly="0" labelOnly="1" fieldPosition="0">
        <references count="1">
          <reference field="17" count="50">
            <x v="500"/>
            <x v="501"/>
            <x v="502"/>
            <x v="503"/>
            <x v="504"/>
            <x v="505"/>
            <x v="506"/>
            <x v="507"/>
            <x v="508"/>
            <x v="509"/>
            <x v="510"/>
            <x v="511"/>
            <x v="512"/>
            <x v="513"/>
            <x v="514"/>
            <x v="515"/>
            <x v="516"/>
            <x v="517"/>
            <x v="518"/>
            <x v="519"/>
            <x v="520"/>
            <x v="521"/>
            <x v="522"/>
            <x v="523"/>
            <x v="524"/>
            <x v="525"/>
            <x v="526"/>
            <x v="527"/>
            <x v="528"/>
            <x v="529"/>
            <x v="530"/>
            <x v="531"/>
            <x v="532"/>
            <x v="533"/>
            <x v="534"/>
            <x v="535"/>
            <x v="536"/>
            <x v="537"/>
            <x v="538"/>
            <x v="539"/>
            <x v="540"/>
            <x v="541"/>
            <x v="542"/>
            <x v="543"/>
            <x v="544"/>
            <x v="545"/>
            <x v="546"/>
            <x v="547"/>
            <x v="548"/>
            <x v="549"/>
          </reference>
        </references>
      </pivotArea>
    </format>
    <format dxfId="243">
      <pivotArea dataOnly="0" labelOnly="1" fieldPosition="0">
        <references count="1">
          <reference field="17" count="50">
            <x v="550"/>
            <x v="551"/>
            <x v="552"/>
            <x v="553"/>
            <x v="554"/>
            <x v="555"/>
            <x v="556"/>
            <x v="557"/>
            <x v="558"/>
            <x v="559"/>
            <x v="560"/>
            <x v="561"/>
            <x v="562"/>
            <x v="563"/>
            <x v="564"/>
            <x v="565"/>
            <x v="566"/>
            <x v="567"/>
            <x v="568"/>
            <x v="569"/>
            <x v="570"/>
            <x v="571"/>
            <x v="572"/>
            <x v="573"/>
            <x v="574"/>
            <x v="575"/>
            <x v="576"/>
            <x v="577"/>
            <x v="578"/>
            <x v="579"/>
            <x v="580"/>
            <x v="581"/>
            <x v="582"/>
            <x v="583"/>
            <x v="584"/>
            <x v="585"/>
            <x v="586"/>
            <x v="587"/>
            <x v="588"/>
            <x v="589"/>
            <x v="590"/>
            <x v="591"/>
            <x v="592"/>
            <x v="593"/>
            <x v="594"/>
            <x v="595"/>
            <x v="596"/>
            <x v="597"/>
            <x v="598"/>
            <x v="599"/>
          </reference>
        </references>
      </pivotArea>
    </format>
    <format dxfId="242">
      <pivotArea dataOnly="0" labelOnly="1" fieldPosition="0">
        <references count="1">
          <reference field="17" count="50">
            <x v="600"/>
            <x v="601"/>
            <x v="602"/>
            <x v="603"/>
            <x v="604"/>
            <x v="605"/>
            <x v="606"/>
            <x v="607"/>
            <x v="608"/>
            <x v="609"/>
            <x v="610"/>
            <x v="611"/>
            <x v="612"/>
            <x v="613"/>
            <x v="614"/>
            <x v="615"/>
            <x v="616"/>
            <x v="617"/>
            <x v="618"/>
            <x v="619"/>
            <x v="620"/>
            <x v="621"/>
            <x v="622"/>
            <x v="623"/>
            <x v="624"/>
            <x v="625"/>
            <x v="626"/>
            <x v="627"/>
            <x v="628"/>
            <x v="629"/>
            <x v="630"/>
            <x v="631"/>
            <x v="632"/>
            <x v="633"/>
            <x v="634"/>
            <x v="635"/>
            <x v="636"/>
            <x v="637"/>
            <x v="638"/>
            <x v="639"/>
            <x v="640"/>
            <x v="641"/>
            <x v="642"/>
            <x v="643"/>
            <x v="644"/>
            <x v="645"/>
            <x v="646"/>
            <x v="647"/>
            <x v="648"/>
            <x v="649"/>
          </reference>
        </references>
      </pivotArea>
    </format>
    <format dxfId="241">
      <pivotArea dataOnly="0" labelOnly="1" fieldPosition="0">
        <references count="1">
          <reference field="17" count="50">
            <x v="650"/>
            <x v="651"/>
            <x v="652"/>
            <x v="653"/>
            <x v="654"/>
            <x v="655"/>
            <x v="656"/>
            <x v="657"/>
            <x v="658"/>
            <x v="659"/>
            <x v="660"/>
            <x v="661"/>
            <x v="662"/>
            <x v="663"/>
            <x v="664"/>
            <x v="665"/>
            <x v="666"/>
            <x v="667"/>
            <x v="668"/>
            <x v="669"/>
            <x v="670"/>
            <x v="671"/>
            <x v="672"/>
            <x v="673"/>
            <x v="674"/>
            <x v="675"/>
            <x v="676"/>
            <x v="677"/>
            <x v="678"/>
            <x v="679"/>
            <x v="680"/>
            <x v="681"/>
            <x v="682"/>
            <x v="683"/>
            <x v="684"/>
            <x v="685"/>
            <x v="686"/>
            <x v="687"/>
            <x v="688"/>
            <x v="689"/>
            <x v="690"/>
            <x v="691"/>
            <x v="692"/>
            <x v="693"/>
            <x v="694"/>
            <x v="695"/>
            <x v="696"/>
            <x v="697"/>
            <x v="698"/>
            <x v="699"/>
          </reference>
        </references>
      </pivotArea>
    </format>
    <format dxfId="240">
      <pivotArea dataOnly="0" labelOnly="1" fieldPosition="0">
        <references count="1">
          <reference field="17" count="50">
            <x v="700"/>
            <x v="701"/>
            <x v="702"/>
            <x v="703"/>
            <x v="704"/>
            <x v="705"/>
            <x v="706"/>
            <x v="707"/>
            <x v="708"/>
            <x v="709"/>
            <x v="710"/>
            <x v="711"/>
            <x v="712"/>
            <x v="713"/>
            <x v="714"/>
            <x v="715"/>
            <x v="716"/>
            <x v="717"/>
            <x v="718"/>
            <x v="719"/>
            <x v="720"/>
            <x v="721"/>
            <x v="722"/>
            <x v="723"/>
            <x v="724"/>
            <x v="725"/>
            <x v="726"/>
            <x v="727"/>
            <x v="728"/>
            <x v="729"/>
            <x v="730"/>
            <x v="731"/>
            <x v="732"/>
            <x v="733"/>
            <x v="734"/>
            <x v="735"/>
            <x v="736"/>
            <x v="737"/>
            <x v="738"/>
            <x v="739"/>
            <x v="740"/>
            <x v="741"/>
            <x v="742"/>
            <x v="743"/>
            <x v="744"/>
            <x v="745"/>
            <x v="746"/>
            <x v="747"/>
            <x v="748"/>
            <x v="749"/>
          </reference>
        </references>
      </pivotArea>
    </format>
    <format dxfId="239">
      <pivotArea dataOnly="0" labelOnly="1" fieldPosition="0">
        <references count="1">
          <reference field="17" count="50">
            <x v="750"/>
            <x v="751"/>
            <x v="752"/>
            <x v="753"/>
            <x v="754"/>
            <x v="755"/>
            <x v="756"/>
            <x v="757"/>
            <x v="758"/>
            <x v="759"/>
            <x v="760"/>
            <x v="761"/>
            <x v="762"/>
            <x v="763"/>
            <x v="764"/>
            <x v="765"/>
            <x v="766"/>
            <x v="767"/>
            <x v="768"/>
            <x v="769"/>
            <x v="770"/>
            <x v="771"/>
            <x v="772"/>
            <x v="773"/>
            <x v="774"/>
            <x v="775"/>
            <x v="776"/>
            <x v="777"/>
            <x v="778"/>
            <x v="779"/>
            <x v="780"/>
            <x v="781"/>
            <x v="782"/>
            <x v="783"/>
            <x v="784"/>
            <x v="785"/>
            <x v="786"/>
            <x v="787"/>
            <x v="788"/>
            <x v="789"/>
            <x v="790"/>
            <x v="791"/>
            <x v="792"/>
            <x v="793"/>
            <x v="794"/>
            <x v="795"/>
            <x v="796"/>
            <x v="797"/>
            <x v="798"/>
            <x v="799"/>
          </reference>
        </references>
      </pivotArea>
    </format>
    <format dxfId="238">
      <pivotArea dataOnly="0" labelOnly="1" fieldPosition="0">
        <references count="1">
          <reference field="17" count="50">
            <x v="800"/>
            <x v="801"/>
            <x v="802"/>
            <x v="803"/>
            <x v="804"/>
            <x v="805"/>
            <x v="806"/>
            <x v="807"/>
            <x v="808"/>
            <x v="809"/>
            <x v="810"/>
            <x v="811"/>
            <x v="812"/>
            <x v="813"/>
            <x v="814"/>
            <x v="815"/>
            <x v="816"/>
            <x v="817"/>
            <x v="818"/>
            <x v="819"/>
            <x v="820"/>
            <x v="821"/>
            <x v="822"/>
            <x v="823"/>
            <x v="824"/>
            <x v="825"/>
            <x v="826"/>
            <x v="827"/>
            <x v="828"/>
            <x v="829"/>
            <x v="830"/>
            <x v="831"/>
            <x v="832"/>
            <x v="833"/>
            <x v="834"/>
            <x v="835"/>
            <x v="836"/>
            <x v="837"/>
            <x v="838"/>
            <x v="839"/>
            <x v="840"/>
            <x v="841"/>
            <x v="842"/>
            <x v="843"/>
            <x v="844"/>
            <x v="845"/>
            <x v="846"/>
            <x v="847"/>
            <x v="848"/>
            <x v="849"/>
          </reference>
        </references>
      </pivotArea>
    </format>
    <format dxfId="237">
      <pivotArea dataOnly="0" labelOnly="1" fieldPosition="0">
        <references count="1">
          <reference field="17" count="50">
            <x v="850"/>
            <x v="851"/>
            <x v="852"/>
            <x v="853"/>
            <x v="854"/>
            <x v="855"/>
            <x v="856"/>
            <x v="857"/>
            <x v="858"/>
            <x v="859"/>
            <x v="860"/>
            <x v="861"/>
            <x v="862"/>
            <x v="863"/>
            <x v="864"/>
            <x v="865"/>
            <x v="866"/>
            <x v="867"/>
            <x v="868"/>
            <x v="869"/>
            <x v="870"/>
            <x v="871"/>
            <x v="872"/>
            <x v="873"/>
            <x v="874"/>
            <x v="875"/>
            <x v="876"/>
            <x v="877"/>
            <x v="878"/>
            <x v="879"/>
            <x v="880"/>
            <x v="881"/>
            <x v="882"/>
            <x v="883"/>
            <x v="884"/>
            <x v="885"/>
            <x v="886"/>
            <x v="887"/>
            <x v="888"/>
            <x v="889"/>
            <x v="890"/>
            <x v="891"/>
            <x v="892"/>
            <x v="893"/>
            <x v="894"/>
            <x v="895"/>
            <x v="896"/>
            <x v="897"/>
            <x v="898"/>
            <x v="899"/>
          </reference>
        </references>
      </pivotArea>
    </format>
    <format dxfId="236">
      <pivotArea dataOnly="0" labelOnly="1" fieldPosition="0">
        <references count="1">
          <reference field="17" count="50">
            <x v="900"/>
            <x v="901"/>
            <x v="902"/>
            <x v="903"/>
            <x v="904"/>
            <x v="905"/>
            <x v="906"/>
            <x v="907"/>
            <x v="908"/>
            <x v="909"/>
            <x v="910"/>
            <x v="911"/>
            <x v="912"/>
            <x v="913"/>
            <x v="914"/>
            <x v="915"/>
            <x v="916"/>
            <x v="917"/>
            <x v="918"/>
            <x v="919"/>
            <x v="920"/>
            <x v="921"/>
            <x v="922"/>
            <x v="923"/>
            <x v="924"/>
            <x v="925"/>
            <x v="926"/>
            <x v="927"/>
            <x v="928"/>
            <x v="929"/>
            <x v="930"/>
            <x v="931"/>
            <x v="932"/>
            <x v="933"/>
            <x v="934"/>
            <x v="935"/>
            <x v="936"/>
            <x v="937"/>
            <x v="938"/>
            <x v="939"/>
            <x v="940"/>
            <x v="941"/>
            <x v="942"/>
            <x v="943"/>
            <x v="944"/>
            <x v="945"/>
            <x v="946"/>
            <x v="947"/>
            <x v="948"/>
            <x v="949"/>
          </reference>
        </references>
      </pivotArea>
    </format>
    <format dxfId="235">
      <pivotArea dataOnly="0" labelOnly="1" fieldPosition="0">
        <references count="1">
          <reference field="17" count="16">
            <x v="950"/>
            <x v="951"/>
            <x v="952"/>
            <x v="953"/>
            <x v="954"/>
            <x v="955"/>
            <x v="956"/>
            <x v="957"/>
            <x v="958"/>
            <x v="959"/>
            <x v="960"/>
            <x v="961"/>
            <x v="962"/>
            <x v="963"/>
            <x v="964"/>
            <x v="965"/>
          </reference>
        </references>
      </pivotArea>
    </format>
    <format dxfId="234">
      <pivotArea dataOnly="0" labelOnly="1" grandRow="1" outline="0" fieldPosition="0"/>
    </format>
    <format dxfId="233">
      <pivotArea field="17" type="button" dataOnly="0" labelOnly="1" outline="0" axis="axisRow" fieldPosition="0"/>
    </format>
    <format dxfId="232">
      <pivotArea dataOnly="0" labelOnly="1" fieldPosition="0">
        <references count="1">
          <reference field="17"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31">
      <pivotArea dataOnly="0" labelOnly="1" fieldPosition="0">
        <references count="1">
          <reference field="17"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230">
      <pivotArea dataOnly="0" labelOnly="1" fieldPosition="0">
        <references count="1">
          <reference field="17"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229">
      <pivotArea dataOnly="0" labelOnly="1" fieldPosition="0">
        <references count="1">
          <reference field="17"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228">
      <pivotArea dataOnly="0" labelOnly="1" fieldPosition="0">
        <references count="1">
          <reference field="17"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227">
      <pivotArea dataOnly="0" labelOnly="1" fieldPosition="0">
        <references count="1">
          <reference field="17"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226">
      <pivotArea dataOnly="0" labelOnly="1" fieldPosition="0">
        <references count="1">
          <reference field="17"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225">
      <pivotArea dataOnly="0" labelOnly="1" fieldPosition="0">
        <references count="1">
          <reference field="17"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224">
      <pivotArea dataOnly="0" labelOnly="1" fieldPosition="0">
        <references count="1">
          <reference field="17"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223">
      <pivotArea dataOnly="0" labelOnly="1" fieldPosition="0">
        <references count="1">
          <reference field="17" count="50">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x v="495"/>
            <x v="496"/>
            <x v="497"/>
            <x v="498"/>
            <x v="499"/>
          </reference>
        </references>
      </pivotArea>
    </format>
    <format dxfId="222">
      <pivotArea dataOnly="0" labelOnly="1" fieldPosition="0">
        <references count="1">
          <reference field="17" count="50">
            <x v="500"/>
            <x v="501"/>
            <x v="502"/>
            <x v="503"/>
            <x v="504"/>
            <x v="505"/>
            <x v="506"/>
            <x v="507"/>
            <x v="508"/>
            <x v="509"/>
            <x v="510"/>
            <x v="511"/>
            <x v="512"/>
            <x v="513"/>
            <x v="514"/>
            <x v="515"/>
            <x v="516"/>
            <x v="517"/>
            <x v="518"/>
            <x v="519"/>
            <x v="520"/>
            <x v="521"/>
            <x v="522"/>
            <x v="523"/>
            <x v="524"/>
            <x v="525"/>
            <x v="526"/>
            <x v="527"/>
            <x v="528"/>
            <x v="529"/>
            <x v="530"/>
            <x v="531"/>
            <x v="532"/>
            <x v="533"/>
            <x v="534"/>
            <x v="535"/>
            <x v="536"/>
            <x v="537"/>
            <x v="538"/>
            <x v="539"/>
            <x v="540"/>
            <x v="541"/>
            <x v="542"/>
            <x v="543"/>
            <x v="544"/>
            <x v="545"/>
            <x v="546"/>
            <x v="547"/>
            <x v="548"/>
            <x v="549"/>
          </reference>
        </references>
      </pivotArea>
    </format>
    <format dxfId="221">
      <pivotArea dataOnly="0" labelOnly="1" fieldPosition="0">
        <references count="1">
          <reference field="17" count="50">
            <x v="550"/>
            <x v="551"/>
            <x v="552"/>
            <x v="553"/>
            <x v="554"/>
            <x v="555"/>
            <x v="556"/>
            <x v="557"/>
            <x v="558"/>
            <x v="559"/>
            <x v="560"/>
            <x v="561"/>
            <x v="562"/>
            <x v="563"/>
            <x v="564"/>
            <x v="565"/>
            <x v="566"/>
            <x v="567"/>
            <x v="568"/>
            <x v="569"/>
            <x v="570"/>
            <x v="571"/>
            <x v="572"/>
            <x v="573"/>
            <x v="574"/>
            <x v="575"/>
            <x v="576"/>
            <x v="577"/>
            <x v="578"/>
            <x v="579"/>
            <x v="580"/>
            <x v="581"/>
            <x v="582"/>
            <x v="583"/>
            <x v="584"/>
            <x v="585"/>
            <x v="586"/>
            <x v="587"/>
            <x v="588"/>
            <x v="589"/>
            <x v="590"/>
            <x v="591"/>
            <x v="592"/>
            <x v="593"/>
            <x v="594"/>
            <x v="595"/>
            <x v="596"/>
            <x v="597"/>
            <x v="598"/>
            <x v="599"/>
          </reference>
        </references>
      </pivotArea>
    </format>
    <format dxfId="220">
      <pivotArea dataOnly="0" labelOnly="1" fieldPosition="0">
        <references count="1">
          <reference field="17" count="50">
            <x v="600"/>
            <x v="601"/>
            <x v="602"/>
            <x v="603"/>
            <x v="604"/>
            <x v="605"/>
            <x v="606"/>
            <x v="607"/>
            <x v="608"/>
            <x v="609"/>
            <x v="610"/>
            <x v="611"/>
            <x v="612"/>
            <x v="613"/>
            <x v="614"/>
            <x v="615"/>
            <x v="616"/>
            <x v="617"/>
            <x v="618"/>
            <x v="619"/>
            <x v="620"/>
            <x v="621"/>
            <x v="622"/>
            <x v="623"/>
            <x v="624"/>
            <x v="625"/>
            <x v="626"/>
            <x v="627"/>
            <x v="628"/>
            <x v="629"/>
            <x v="630"/>
            <x v="631"/>
            <x v="632"/>
            <x v="633"/>
            <x v="634"/>
            <x v="635"/>
            <x v="636"/>
            <x v="637"/>
            <x v="638"/>
            <x v="639"/>
            <x v="640"/>
            <x v="641"/>
            <x v="642"/>
            <x v="643"/>
            <x v="644"/>
            <x v="645"/>
            <x v="646"/>
            <x v="647"/>
            <x v="648"/>
            <x v="649"/>
          </reference>
        </references>
      </pivotArea>
    </format>
    <format dxfId="219">
      <pivotArea dataOnly="0" labelOnly="1" fieldPosition="0">
        <references count="1">
          <reference field="17" count="50">
            <x v="650"/>
            <x v="651"/>
            <x v="652"/>
            <x v="653"/>
            <x v="654"/>
            <x v="655"/>
            <x v="656"/>
            <x v="657"/>
            <x v="658"/>
            <x v="659"/>
            <x v="660"/>
            <x v="661"/>
            <x v="662"/>
            <x v="663"/>
            <x v="664"/>
            <x v="665"/>
            <x v="666"/>
            <x v="667"/>
            <x v="668"/>
            <x v="669"/>
            <x v="670"/>
            <x v="671"/>
            <x v="672"/>
            <x v="673"/>
            <x v="674"/>
            <x v="675"/>
            <x v="676"/>
            <x v="677"/>
            <x v="678"/>
            <x v="679"/>
            <x v="680"/>
            <x v="681"/>
            <x v="682"/>
            <x v="683"/>
            <x v="684"/>
            <x v="685"/>
            <x v="686"/>
            <x v="687"/>
            <x v="688"/>
            <x v="689"/>
            <x v="690"/>
            <x v="691"/>
            <x v="692"/>
            <x v="693"/>
            <x v="694"/>
            <x v="695"/>
            <x v="696"/>
            <x v="697"/>
            <x v="698"/>
            <x v="699"/>
          </reference>
        </references>
      </pivotArea>
    </format>
    <format dxfId="218">
      <pivotArea dataOnly="0" labelOnly="1" fieldPosition="0">
        <references count="1">
          <reference field="17" count="50">
            <x v="700"/>
            <x v="701"/>
            <x v="702"/>
            <x v="703"/>
            <x v="704"/>
            <x v="705"/>
            <x v="706"/>
            <x v="707"/>
            <x v="708"/>
            <x v="709"/>
            <x v="710"/>
            <x v="711"/>
            <x v="712"/>
            <x v="713"/>
            <x v="714"/>
            <x v="715"/>
            <x v="716"/>
            <x v="717"/>
            <x v="718"/>
            <x v="719"/>
            <x v="720"/>
            <x v="721"/>
            <x v="722"/>
            <x v="723"/>
            <x v="724"/>
            <x v="725"/>
            <x v="726"/>
            <x v="727"/>
            <x v="728"/>
            <x v="729"/>
            <x v="730"/>
            <x v="731"/>
            <x v="732"/>
            <x v="733"/>
            <x v="734"/>
            <x v="735"/>
            <x v="736"/>
            <x v="737"/>
            <x v="738"/>
            <x v="739"/>
            <x v="740"/>
            <x v="741"/>
            <x v="742"/>
            <x v="743"/>
            <x v="744"/>
            <x v="745"/>
            <x v="746"/>
            <x v="747"/>
            <x v="748"/>
            <x v="749"/>
          </reference>
        </references>
      </pivotArea>
    </format>
    <format dxfId="217">
      <pivotArea dataOnly="0" labelOnly="1" fieldPosition="0">
        <references count="1">
          <reference field="17" count="50">
            <x v="750"/>
            <x v="751"/>
            <x v="752"/>
            <x v="753"/>
            <x v="754"/>
            <x v="755"/>
            <x v="756"/>
            <x v="757"/>
            <x v="758"/>
            <x v="759"/>
            <x v="760"/>
            <x v="761"/>
            <x v="762"/>
            <x v="763"/>
            <x v="764"/>
            <x v="765"/>
            <x v="766"/>
            <x v="767"/>
            <x v="768"/>
            <x v="769"/>
            <x v="770"/>
            <x v="771"/>
            <x v="772"/>
            <x v="773"/>
            <x v="774"/>
            <x v="775"/>
            <x v="776"/>
            <x v="777"/>
            <x v="778"/>
            <x v="779"/>
            <x v="780"/>
            <x v="781"/>
            <x v="782"/>
            <x v="783"/>
            <x v="784"/>
            <x v="785"/>
            <x v="786"/>
            <x v="787"/>
            <x v="788"/>
            <x v="789"/>
            <x v="790"/>
            <x v="791"/>
            <x v="792"/>
            <x v="793"/>
            <x v="794"/>
            <x v="795"/>
            <x v="796"/>
            <x v="797"/>
            <x v="798"/>
            <x v="799"/>
          </reference>
        </references>
      </pivotArea>
    </format>
    <format dxfId="216">
      <pivotArea dataOnly="0" labelOnly="1" fieldPosition="0">
        <references count="1">
          <reference field="17" count="50">
            <x v="800"/>
            <x v="801"/>
            <x v="802"/>
            <x v="803"/>
            <x v="804"/>
            <x v="805"/>
            <x v="806"/>
            <x v="807"/>
            <x v="808"/>
            <x v="809"/>
            <x v="810"/>
            <x v="811"/>
            <x v="812"/>
            <x v="813"/>
            <x v="814"/>
            <x v="815"/>
            <x v="816"/>
            <x v="817"/>
            <x v="818"/>
            <x v="819"/>
            <x v="820"/>
            <x v="821"/>
            <x v="822"/>
            <x v="823"/>
            <x v="824"/>
            <x v="825"/>
            <x v="826"/>
            <x v="827"/>
            <x v="828"/>
            <x v="829"/>
            <x v="830"/>
            <x v="831"/>
            <x v="832"/>
            <x v="833"/>
            <x v="834"/>
            <x v="835"/>
            <x v="836"/>
            <x v="837"/>
            <x v="838"/>
            <x v="839"/>
            <x v="840"/>
            <x v="841"/>
            <x v="842"/>
            <x v="843"/>
            <x v="844"/>
            <x v="845"/>
            <x v="846"/>
            <x v="847"/>
            <x v="848"/>
            <x v="849"/>
          </reference>
        </references>
      </pivotArea>
    </format>
    <format dxfId="215">
      <pivotArea dataOnly="0" labelOnly="1" fieldPosition="0">
        <references count="1">
          <reference field="17" count="50">
            <x v="850"/>
            <x v="851"/>
            <x v="852"/>
            <x v="853"/>
            <x v="854"/>
            <x v="855"/>
            <x v="856"/>
            <x v="857"/>
            <x v="858"/>
            <x v="859"/>
            <x v="860"/>
            <x v="861"/>
            <x v="862"/>
            <x v="863"/>
            <x v="864"/>
            <x v="865"/>
            <x v="866"/>
            <x v="867"/>
            <x v="868"/>
            <x v="869"/>
            <x v="870"/>
            <x v="871"/>
            <x v="872"/>
            <x v="873"/>
            <x v="874"/>
            <x v="875"/>
            <x v="876"/>
            <x v="877"/>
            <x v="878"/>
            <x v="879"/>
            <x v="880"/>
            <x v="881"/>
            <x v="882"/>
            <x v="883"/>
            <x v="884"/>
            <x v="885"/>
            <x v="886"/>
            <x v="887"/>
            <x v="888"/>
            <x v="889"/>
            <x v="890"/>
            <x v="891"/>
            <x v="892"/>
            <x v="893"/>
            <x v="894"/>
            <x v="895"/>
            <x v="896"/>
            <x v="897"/>
            <x v="898"/>
            <x v="899"/>
          </reference>
        </references>
      </pivotArea>
    </format>
    <format dxfId="214">
      <pivotArea dataOnly="0" labelOnly="1" fieldPosition="0">
        <references count="1">
          <reference field="17" count="50">
            <x v="900"/>
            <x v="901"/>
            <x v="902"/>
            <x v="903"/>
            <x v="904"/>
            <x v="905"/>
            <x v="906"/>
            <x v="907"/>
            <x v="908"/>
            <x v="909"/>
            <x v="910"/>
            <x v="911"/>
            <x v="912"/>
            <x v="913"/>
            <x v="914"/>
            <x v="915"/>
            <x v="916"/>
            <x v="917"/>
            <x v="918"/>
            <x v="919"/>
            <x v="920"/>
            <x v="921"/>
            <x v="922"/>
            <x v="923"/>
            <x v="924"/>
            <x v="925"/>
            <x v="926"/>
            <x v="927"/>
            <x v="928"/>
            <x v="929"/>
            <x v="930"/>
            <x v="931"/>
            <x v="932"/>
            <x v="933"/>
            <x v="934"/>
            <x v="935"/>
            <x v="936"/>
            <x v="937"/>
            <x v="938"/>
            <x v="939"/>
            <x v="940"/>
            <x v="941"/>
            <x v="942"/>
            <x v="943"/>
            <x v="944"/>
            <x v="945"/>
            <x v="946"/>
            <x v="947"/>
            <x v="948"/>
            <x v="949"/>
          </reference>
        </references>
      </pivotArea>
    </format>
    <format dxfId="213">
      <pivotArea dataOnly="0" labelOnly="1" fieldPosition="0">
        <references count="1">
          <reference field="17" count="16">
            <x v="950"/>
            <x v="951"/>
            <x v="952"/>
            <x v="953"/>
            <x v="954"/>
            <x v="955"/>
            <x v="956"/>
            <x v="957"/>
            <x v="958"/>
            <x v="959"/>
            <x v="960"/>
            <x v="961"/>
            <x v="962"/>
            <x v="963"/>
            <x v="964"/>
            <x v="965"/>
          </reference>
        </references>
      </pivotArea>
    </format>
    <format dxfId="212">
      <pivotArea dataOnly="0" labelOnly="1" grandRow="1" outline="0" fieldPosition="0"/>
    </format>
    <format dxfId="211">
      <pivotArea field="17" type="button" dataOnly="0" labelOnly="1" outline="0" axis="axisRow" fieldPosition="0"/>
    </format>
    <format dxfId="210">
      <pivotArea dataOnly="0" labelOnly="1" fieldPosition="0">
        <references count="1">
          <reference field="17"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09">
      <pivotArea dataOnly="0" labelOnly="1" fieldPosition="0">
        <references count="1">
          <reference field="17"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208">
      <pivotArea dataOnly="0" labelOnly="1" fieldPosition="0">
        <references count="1">
          <reference field="17"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207">
      <pivotArea dataOnly="0" labelOnly="1" fieldPosition="0">
        <references count="1">
          <reference field="17"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206">
      <pivotArea dataOnly="0" labelOnly="1" fieldPosition="0">
        <references count="1">
          <reference field="17"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205">
      <pivotArea dataOnly="0" labelOnly="1" fieldPosition="0">
        <references count="1">
          <reference field="17"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204">
      <pivotArea dataOnly="0" labelOnly="1" fieldPosition="0">
        <references count="1">
          <reference field="17"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203">
      <pivotArea dataOnly="0" labelOnly="1" fieldPosition="0">
        <references count="1">
          <reference field="17"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202">
      <pivotArea dataOnly="0" labelOnly="1" fieldPosition="0">
        <references count="1">
          <reference field="17"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201">
      <pivotArea dataOnly="0" labelOnly="1" fieldPosition="0">
        <references count="1">
          <reference field="17" count="50">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x v="495"/>
            <x v="496"/>
            <x v="497"/>
            <x v="498"/>
            <x v="499"/>
          </reference>
        </references>
      </pivotArea>
    </format>
    <format dxfId="200">
      <pivotArea dataOnly="0" labelOnly="1" fieldPosition="0">
        <references count="1">
          <reference field="17" count="50">
            <x v="500"/>
            <x v="501"/>
            <x v="502"/>
            <x v="503"/>
            <x v="504"/>
            <x v="505"/>
            <x v="506"/>
            <x v="507"/>
            <x v="508"/>
            <x v="509"/>
            <x v="510"/>
            <x v="511"/>
            <x v="512"/>
            <x v="513"/>
            <x v="514"/>
            <x v="515"/>
            <x v="516"/>
            <x v="517"/>
            <x v="518"/>
            <x v="519"/>
            <x v="520"/>
            <x v="521"/>
            <x v="522"/>
            <x v="523"/>
            <x v="524"/>
            <x v="525"/>
            <x v="526"/>
            <x v="527"/>
            <x v="528"/>
            <x v="529"/>
            <x v="530"/>
            <x v="531"/>
            <x v="532"/>
            <x v="533"/>
            <x v="534"/>
            <x v="535"/>
            <x v="536"/>
            <x v="537"/>
            <x v="538"/>
            <x v="539"/>
            <x v="540"/>
            <x v="541"/>
            <x v="542"/>
            <x v="543"/>
            <x v="544"/>
            <x v="545"/>
            <x v="546"/>
            <x v="547"/>
            <x v="548"/>
            <x v="549"/>
          </reference>
        </references>
      </pivotArea>
    </format>
    <format dxfId="199">
      <pivotArea dataOnly="0" labelOnly="1" fieldPosition="0">
        <references count="1">
          <reference field="17" count="50">
            <x v="550"/>
            <x v="551"/>
            <x v="552"/>
            <x v="553"/>
            <x v="554"/>
            <x v="555"/>
            <x v="556"/>
            <x v="557"/>
            <x v="558"/>
            <x v="559"/>
            <x v="560"/>
            <x v="561"/>
            <x v="562"/>
            <x v="563"/>
            <x v="564"/>
            <x v="565"/>
            <x v="566"/>
            <x v="567"/>
            <x v="568"/>
            <x v="569"/>
            <x v="570"/>
            <x v="571"/>
            <x v="572"/>
            <x v="573"/>
            <x v="574"/>
            <x v="575"/>
            <x v="576"/>
            <x v="577"/>
            <x v="578"/>
            <x v="579"/>
            <x v="580"/>
            <x v="581"/>
            <x v="582"/>
            <x v="583"/>
            <x v="584"/>
            <x v="585"/>
            <x v="586"/>
            <x v="587"/>
            <x v="588"/>
            <x v="589"/>
            <x v="590"/>
            <x v="591"/>
            <x v="592"/>
            <x v="593"/>
            <x v="594"/>
            <x v="595"/>
            <x v="596"/>
            <x v="597"/>
            <x v="598"/>
            <x v="599"/>
          </reference>
        </references>
      </pivotArea>
    </format>
    <format dxfId="198">
      <pivotArea dataOnly="0" labelOnly="1" fieldPosition="0">
        <references count="1">
          <reference field="17" count="50">
            <x v="600"/>
            <x v="601"/>
            <x v="602"/>
            <x v="603"/>
            <x v="604"/>
            <x v="605"/>
            <x v="606"/>
            <x v="607"/>
            <x v="608"/>
            <x v="609"/>
            <x v="610"/>
            <x v="611"/>
            <x v="612"/>
            <x v="613"/>
            <x v="614"/>
            <x v="615"/>
            <x v="616"/>
            <x v="617"/>
            <x v="618"/>
            <x v="619"/>
            <x v="620"/>
            <x v="621"/>
            <x v="622"/>
            <x v="623"/>
            <x v="624"/>
            <x v="625"/>
            <x v="626"/>
            <x v="627"/>
            <x v="628"/>
            <x v="629"/>
            <x v="630"/>
            <x v="631"/>
            <x v="632"/>
            <x v="633"/>
            <x v="634"/>
            <x v="635"/>
            <x v="636"/>
            <x v="637"/>
            <x v="638"/>
            <x v="639"/>
            <x v="640"/>
            <x v="641"/>
            <x v="642"/>
            <x v="643"/>
            <x v="644"/>
            <x v="645"/>
            <x v="646"/>
            <x v="647"/>
            <x v="648"/>
            <x v="649"/>
          </reference>
        </references>
      </pivotArea>
    </format>
    <format dxfId="197">
      <pivotArea dataOnly="0" labelOnly="1" fieldPosition="0">
        <references count="1">
          <reference field="17" count="50">
            <x v="650"/>
            <x v="651"/>
            <x v="652"/>
            <x v="653"/>
            <x v="654"/>
            <x v="655"/>
            <x v="656"/>
            <x v="657"/>
            <x v="658"/>
            <x v="659"/>
            <x v="660"/>
            <x v="661"/>
            <x v="662"/>
            <x v="663"/>
            <x v="664"/>
            <x v="665"/>
            <x v="666"/>
            <x v="667"/>
            <x v="668"/>
            <x v="669"/>
            <x v="670"/>
            <x v="671"/>
            <x v="672"/>
            <x v="673"/>
            <x v="674"/>
            <x v="675"/>
            <x v="676"/>
            <x v="677"/>
            <x v="678"/>
            <x v="679"/>
            <x v="680"/>
            <x v="681"/>
            <x v="682"/>
            <x v="683"/>
            <x v="684"/>
            <x v="685"/>
            <x v="686"/>
            <x v="687"/>
            <x v="688"/>
            <x v="689"/>
            <x v="690"/>
            <x v="691"/>
            <x v="692"/>
            <x v="693"/>
            <x v="694"/>
            <x v="695"/>
            <x v="696"/>
            <x v="697"/>
            <x v="698"/>
            <x v="699"/>
          </reference>
        </references>
      </pivotArea>
    </format>
    <format dxfId="196">
      <pivotArea dataOnly="0" labelOnly="1" fieldPosition="0">
        <references count="1">
          <reference field="17" count="50">
            <x v="700"/>
            <x v="701"/>
            <x v="702"/>
            <x v="703"/>
            <x v="704"/>
            <x v="705"/>
            <x v="706"/>
            <x v="707"/>
            <x v="708"/>
            <x v="709"/>
            <x v="710"/>
            <x v="711"/>
            <x v="712"/>
            <x v="713"/>
            <x v="714"/>
            <x v="715"/>
            <x v="716"/>
            <x v="717"/>
            <x v="718"/>
            <x v="719"/>
            <x v="720"/>
            <x v="721"/>
            <x v="722"/>
            <x v="723"/>
            <x v="724"/>
            <x v="725"/>
            <x v="726"/>
            <x v="727"/>
            <x v="728"/>
            <x v="729"/>
            <x v="730"/>
            <x v="731"/>
            <x v="732"/>
            <x v="733"/>
            <x v="734"/>
            <x v="735"/>
            <x v="736"/>
            <x v="737"/>
            <x v="738"/>
            <x v="739"/>
            <x v="740"/>
            <x v="741"/>
            <x v="742"/>
            <x v="743"/>
            <x v="744"/>
            <x v="745"/>
            <x v="746"/>
            <x v="747"/>
            <x v="748"/>
            <x v="749"/>
          </reference>
        </references>
      </pivotArea>
    </format>
    <format dxfId="195">
      <pivotArea dataOnly="0" labelOnly="1" fieldPosition="0">
        <references count="1">
          <reference field="17" count="50">
            <x v="750"/>
            <x v="751"/>
            <x v="752"/>
            <x v="753"/>
            <x v="754"/>
            <x v="755"/>
            <x v="756"/>
            <x v="757"/>
            <x v="758"/>
            <x v="759"/>
            <x v="760"/>
            <x v="761"/>
            <x v="762"/>
            <x v="763"/>
            <x v="764"/>
            <x v="765"/>
            <x v="766"/>
            <x v="767"/>
            <x v="768"/>
            <x v="769"/>
            <x v="770"/>
            <x v="771"/>
            <x v="772"/>
            <x v="773"/>
            <x v="774"/>
            <x v="775"/>
            <x v="776"/>
            <x v="777"/>
            <x v="778"/>
            <x v="779"/>
            <x v="780"/>
            <x v="781"/>
            <x v="782"/>
            <x v="783"/>
            <x v="784"/>
            <x v="785"/>
            <x v="786"/>
            <x v="787"/>
            <x v="788"/>
            <x v="789"/>
            <x v="790"/>
            <x v="791"/>
            <x v="792"/>
            <x v="793"/>
            <x v="794"/>
            <x v="795"/>
            <x v="796"/>
            <x v="797"/>
            <x v="798"/>
            <x v="799"/>
          </reference>
        </references>
      </pivotArea>
    </format>
    <format dxfId="194">
      <pivotArea dataOnly="0" labelOnly="1" fieldPosition="0">
        <references count="1">
          <reference field="17" count="50">
            <x v="800"/>
            <x v="801"/>
            <x v="802"/>
            <x v="803"/>
            <x v="804"/>
            <x v="805"/>
            <x v="806"/>
            <x v="807"/>
            <x v="808"/>
            <x v="809"/>
            <x v="810"/>
            <x v="811"/>
            <x v="812"/>
            <x v="813"/>
            <x v="814"/>
            <x v="815"/>
            <x v="816"/>
            <x v="817"/>
            <x v="818"/>
            <x v="819"/>
            <x v="820"/>
            <x v="821"/>
            <x v="822"/>
            <x v="823"/>
            <x v="824"/>
            <x v="825"/>
            <x v="826"/>
            <x v="827"/>
            <x v="828"/>
            <x v="829"/>
            <x v="830"/>
            <x v="831"/>
            <x v="832"/>
            <x v="833"/>
            <x v="834"/>
            <x v="835"/>
            <x v="836"/>
            <x v="837"/>
            <x v="838"/>
            <x v="839"/>
            <x v="840"/>
            <x v="841"/>
            <x v="842"/>
            <x v="843"/>
            <x v="844"/>
            <x v="845"/>
            <x v="846"/>
            <x v="847"/>
            <x v="848"/>
            <x v="849"/>
          </reference>
        </references>
      </pivotArea>
    </format>
    <format dxfId="193">
      <pivotArea dataOnly="0" labelOnly="1" fieldPosition="0">
        <references count="1">
          <reference field="17" count="50">
            <x v="850"/>
            <x v="851"/>
            <x v="852"/>
            <x v="853"/>
            <x v="854"/>
            <x v="855"/>
            <x v="856"/>
            <x v="857"/>
            <x v="858"/>
            <x v="859"/>
            <x v="860"/>
            <x v="861"/>
            <x v="862"/>
            <x v="863"/>
            <x v="864"/>
            <x v="865"/>
            <x v="866"/>
            <x v="867"/>
            <x v="868"/>
            <x v="869"/>
            <x v="870"/>
            <x v="871"/>
            <x v="872"/>
            <x v="873"/>
            <x v="874"/>
            <x v="875"/>
            <x v="876"/>
            <x v="877"/>
            <x v="878"/>
            <x v="879"/>
            <x v="880"/>
            <x v="881"/>
            <x v="882"/>
            <x v="883"/>
            <x v="884"/>
            <x v="885"/>
            <x v="886"/>
            <x v="887"/>
            <x v="888"/>
            <x v="889"/>
            <x v="890"/>
            <x v="891"/>
            <x v="892"/>
            <x v="893"/>
            <x v="894"/>
            <x v="895"/>
            <x v="896"/>
            <x v="897"/>
            <x v="898"/>
            <x v="899"/>
          </reference>
        </references>
      </pivotArea>
    </format>
    <format dxfId="192">
      <pivotArea dataOnly="0" labelOnly="1" fieldPosition="0">
        <references count="1">
          <reference field="17" count="50">
            <x v="900"/>
            <x v="901"/>
            <x v="902"/>
            <x v="903"/>
            <x v="904"/>
            <x v="905"/>
            <x v="906"/>
            <x v="907"/>
            <x v="908"/>
            <x v="909"/>
            <x v="910"/>
            <x v="911"/>
            <x v="912"/>
            <x v="913"/>
            <x v="914"/>
            <x v="915"/>
            <x v="916"/>
            <x v="917"/>
            <x v="918"/>
            <x v="919"/>
            <x v="920"/>
            <x v="921"/>
            <x v="922"/>
            <x v="923"/>
            <x v="924"/>
            <x v="925"/>
            <x v="926"/>
            <x v="927"/>
            <x v="928"/>
            <x v="929"/>
            <x v="930"/>
            <x v="931"/>
            <x v="932"/>
            <x v="933"/>
            <x v="934"/>
            <x v="935"/>
            <x v="936"/>
            <x v="937"/>
            <x v="938"/>
            <x v="939"/>
            <x v="940"/>
            <x v="941"/>
            <x v="942"/>
            <x v="943"/>
            <x v="944"/>
            <x v="945"/>
            <x v="946"/>
            <x v="947"/>
            <x v="948"/>
            <x v="949"/>
          </reference>
        </references>
      </pivotArea>
    </format>
    <format dxfId="191">
      <pivotArea dataOnly="0" labelOnly="1" fieldPosition="0">
        <references count="1">
          <reference field="17" count="16">
            <x v="950"/>
            <x v="951"/>
            <x v="952"/>
            <x v="953"/>
            <x v="954"/>
            <x v="955"/>
            <x v="956"/>
            <x v="957"/>
            <x v="958"/>
            <x v="959"/>
            <x v="960"/>
            <x v="961"/>
            <x v="962"/>
            <x v="963"/>
            <x v="964"/>
            <x v="965"/>
          </reference>
        </references>
      </pivotArea>
    </format>
    <format dxfId="190">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0.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10" rowHeaderCaption="ID">
  <location ref="G15:I36" firstHeaderRow="0" firstDataRow="1" firstDataCol="1" rowPageCount="1" colPageCount="1"/>
  <pivotFields count="25">
    <pivotField showAll="0" defaultSubtotal="0"/>
    <pivotField showAll="0" defaultSubtotal="0"/>
    <pivotField showAll="0" defaultSubtotal="0">
      <items count="966">
        <item x="0"/>
        <item x="1"/>
        <item x="2"/>
        <item x="3"/>
        <item x="5"/>
        <item x="8"/>
        <item x="4"/>
        <item x="10"/>
        <item x="13"/>
        <item x="6"/>
        <item x="14"/>
        <item x="20"/>
        <item x="7"/>
        <item x="18"/>
        <item x="25"/>
        <item x="9"/>
        <item x="22"/>
        <item x="32"/>
        <item x="11"/>
        <item x="27"/>
        <item x="37"/>
        <item x="12"/>
        <item x="30"/>
        <item x="43"/>
        <item x="15"/>
        <item x="35"/>
        <item x="49"/>
        <item x="16"/>
        <item x="39"/>
        <item x="55"/>
        <item x="17"/>
        <item x="44"/>
        <item x="61"/>
        <item x="19"/>
        <item x="47"/>
        <item x="67"/>
        <item x="21"/>
        <item x="52"/>
        <item x="72"/>
        <item x="23"/>
        <item x="56"/>
        <item x="79"/>
        <item x="24"/>
        <item x="60"/>
        <item x="84"/>
        <item x="26"/>
        <item x="64"/>
        <item x="91"/>
        <item x="28"/>
        <item x="69"/>
        <item x="96"/>
        <item x="29"/>
        <item x="73"/>
        <item x="102"/>
        <item x="31"/>
        <item x="77"/>
        <item x="108"/>
        <item x="33"/>
        <item x="81"/>
        <item x="114"/>
        <item x="34"/>
        <item x="86"/>
        <item x="120"/>
        <item x="36"/>
        <item x="89"/>
        <item x="126"/>
        <item x="38"/>
        <item x="94"/>
        <item x="131"/>
        <item x="40"/>
        <item x="98"/>
        <item x="138"/>
        <item x="41"/>
        <item x="103"/>
        <item x="143"/>
        <item x="42"/>
        <item x="106"/>
        <item x="150"/>
        <item x="45"/>
        <item x="111"/>
        <item x="155"/>
        <item x="46"/>
        <item x="115"/>
        <item x="161"/>
        <item x="48"/>
        <item x="119"/>
        <item x="167"/>
        <item x="50"/>
        <item x="123"/>
        <item x="173"/>
        <item x="51"/>
        <item x="128"/>
        <item x="179"/>
        <item x="53"/>
        <item x="132"/>
        <item x="185"/>
        <item x="54"/>
        <item x="136"/>
        <item x="190"/>
        <item x="57"/>
        <item x="140"/>
        <item x="197"/>
        <item x="58"/>
        <item x="145"/>
        <item x="202"/>
        <item x="59"/>
        <item x="148"/>
        <item x="209"/>
        <item x="62"/>
        <item x="153"/>
        <item x="214"/>
        <item x="63"/>
        <item x="157"/>
        <item x="220"/>
        <item x="65"/>
        <item x="162"/>
        <item x="226"/>
        <item x="66"/>
        <item x="165"/>
        <item x="232"/>
        <item x="68"/>
        <item x="170"/>
        <item x="238"/>
        <item x="70"/>
        <item x="174"/>
        <item x="244"/>
        <item x="71"/>
        <item x="178"/>
        <item x="249"/>
        <item x="74"/>
        <item x="182"/>
        <item x="256"/>
        <item x="75"/>
        <item x="187"/>
        <item x="261"/>
        <item x="76"/>
        <item x="191"/>
        <item x="268"/>
        <item x="78"/>
        <item x="195"/>
        <item x="273"/>
        <item x="80"/>
        <item x="199"/>
        <item x="279"/>
        <item x="82"/>
        <item x="204"/>
        <item x="285"/>
        <item x="83"/>
        <item x="207"/>
        <item x="291"/>
        <item x="85"/>
        <item x="212"/>
        <item x="297"/>
        <item x="87"/>
        <item x="216"/>
        <item x="303"/>
        <item x="88"/>
        <item x="221"/>
        <item x="308"/>
        <item x="90"/>
        <item x="224"/>
        <item x="315"/>
        <item x="92"/>
        <item x="229"/>
        <item x="320"/>
        <item x="93"/>
        <item x="233"/>
        <item x="327"/>
        <item x="95"/>
        <item x="237"/>
        <item x="332"/>
        <item x="97"/>
        <item x="241"/>
        <item x="338"/>
        <item x="99"/>
        <item x="246"/>
        <item x="344"/>
        <item x="100"/>
        <item x="250"/>
        <item x="350"/>
        <item x="101"/>
        <item x="254"/>
        <item x="356"/>
        <item x="104"/>
        <item x="258"/>
        <item x="362"/>
        <item x="105"/>
        <item x="263"/>
        <item x="367"/>
        <item x="107"/>
        <item x="266"/>
        <item x="374"/>
        <item x="109"/>
        <item x="271"/>
        <item x="379"/>
        <item x="110"/>
        <item x="275"/>
        <item x="386"/>
        <item x="112"/>
        <item x="280"/>
        <item x="391"/>
        <item x="113"/>
        <item x="283"/>
        <item x="397"/>
        <item x="116"/>
        <item x="288"/>
        <item x="403"/>
        <item x="117"/>
        <item x="292"/>
        <item x="409"/>
        <item x="118"/>
        <item x="296"/>
        <item x="415"/>
        <item x="121"/>
        <item x="300"/>
        <item x="421"/>
        <item x="122"/>
        <item x="305"/>
        <item x="426"/>
        <item x="124"/>
        <item x="309"/>
        <item x="433"/>
        <item x="125"/>
        <item x="313"/>
        <item x="438"/>
        <item x="127"/>
        <item x="317"/>
        <item x="445"/>
        <item x="129"/>
        <item x="322"/>
        <item x="450"/>
        <item x="130"/>
        <item x="325"/>
        <item x="456"/>
        <item x="133"/>
        <item x="330"/>
        <item x="462"/>
        <item x="134"/>
        <item x="334"/>
        <item x="468"/>
        <item x="135"/>
        <item x="339"/>
        <item x="474"/>
        <item x="137"/>
        <item x="342"/>
        <item x="480"/>
        <item x="139"/>
        <item x="347"/>
        <item x="485"/>
        <item x="141"/>
        <item x="351"/>
        <item x="492"/>
        <item x="142"/>
        <item x="355"/>
        <item x="497"/>
        <item x="144"/>
        <item x="359"/>
        <item x="504"/>
        <item x="146"/>
        <item x="364"/>
        <item x="509"/>
        <item x="147"/>
        <item x="368"/>
        <item x="515"/>
        <item x="149"/>
        <item x="372"/>
        <item x="521"/>
        <item x="151"/>
        <item x="376"/>
        <item x="527"/>
        <item x="152"/>
        <item x="381"/>
        <item x="533"/>
        <item x="154"/>
        <item x="384"/>
        <item x="539"/>
        <item x="156"/>
        <item x="389"/>
        <item x="543"/>
        <item x="158"/>
        <item x="393"/>
        <item x="546"/>
        <item x="159"/>
        <item x="398"/>
        <item x="548"/>
        <item x="160"/>
        <item x="401"/>
        <item x="551"/>
        <item x="163"/>
        <item x="406"/>
        <item x="553"/>
        <item x="164"/>
        <item x="410"/>
        <item x="555"/>
        <item x="166"/>
        <item x="414"/>
        <item x="558"/>
        <item x="168"/>
        <item x="418"/>
        <item x="560"/>
        <item x="169"/>
        <item x="423"/>
        <item x="563"/>
        <item x="171"/>
        <item x="427"/>
        <item x="565"/>
        <item x="172"/>
        <item x="431"/>
        <item x="567"/>
        <item x="175"/>
        <item x="435"/>
        <item x="570"/>
        <item x="176"/>
        <item x="440"/>
        <item x="572"/>
        <item x="177"/>
        <item x="443"/>
        <item x="575"/>
        <item x="180"/>
        <item x="448"/>
        <item x="577"/>
        <item x="181"/>
        <item x="452"/>
        <item x="579"/>
        <item x="183"/>
        <item x="457"/>
        <item x="582"/>
        <item x="184"/>
        <item x="460"/>
        <item x="584"/>
        <item x="186"/>
        <item x="465"/>
        <item x="587"/>
        <item x="188"/>
        <item x="469"/>
        <item x="589"/>
        <item x="189"/>
        <item x="473"/>
        <item x="591"/>
        <item x="192"/>
        <item x="477"/>
        <item x="594"/>
        <item x="193"/>
        <item x="482"/>
        <item x="596"/>
        <item x="194"/>
        <item x="486"/>
        <item x="599"/>
        <item x="196"/>
        <item x="490"/>
        <item x="601"/>
        <item x="198"/>
        <item x="494"/>
        <item x="603"/>
        <item x="200"/>
        <item x="499"/>
        <item x="606"/>
        <item x="201"/>
        <item x="502"/>
        <item x="608"/>
        <item x="203"/>
        <item x="507"/>
        <item x="611"/>
        <item x="205"/>
        <item x="511"/>
        <item x="613"/>
        <item x="206"/>
        <item x="516"/>
        <item x="615"/>
        <item x="208"/>
        <item x="519"/>
        <item x="618"/>
        <item x="210"/>
        <item x="524"/>
        <item x="620"/>
        <item x="211"/>
        <item x="528"/>
        <item x="623"/>
        <item x="213"/>
        <item x="532"/>
        <item x="625"/>
        <item x="215"/>
        <item x="536"/>
        <item x="627"/>
        <item x="217"/>
        <item x="541"/>
        <item x="630"/>
        <item x="218"/>
        <item x="544"/>
        <item x="632"/>
        <item x="219"/>
        <item x="545"/>
        <item x="635"/>
        <item x="222"/>
        <item x="547"/>
        <item x="637"/>
        <item x="223"/>
        <item x="549"/>
        <item x="639"/>
        <item x="225"/>
        <item x="550"/>
        <item x="642"/>
        <item x="227"/>
        <item x="552"/>
        <item x="644"/>
        <item x="228"/>
        <item x="554"/>
        <item x="647"/>
        <item x="230"/>
        <item x="556"/>
        <item x="649"/>
        <item x="231"/>
        <item x="557"/>
        <item x="651"/>
        <item x="234"/>
        <item x="559"/>
        <item x="654"/>
        <item x="235"/>
        <item x="561"/>
        <item x="656"/>
        <item x="236"/>
        <item x="562"/>
        <item x="659"/>
        <item x="239"/>
        <item x="564"/>
        <item x="661"/>
        <item x="240"/>
        <item x="566"/>
        <item x="663"/>
        <item x="242"/>
        <item x="568"/>
        <item x="666"/>
        <item x="243"/>
        <item x="569"/>
        <item x="668"/>
        <item x="245"/>
        <item x="571"/>
        <item x="671"/>
        <item x="247"/>
        <item x="573"/>
        <item x="673"/>
        <item x="248"/>
        <item x="574"/>
        <item x="675"/>
        <item x="251"/>
        <item x="576"/>
        <item x="678"/>
        <item x="252"/>
        <item x="578"/>
        <item x="680"/>
        <item x="253"/>
        <item x="580"/>
        <item x="683"/>
        <item x="255"/>
        <item x="581"/>
        <item x="685"/>
        <item x="257"/>
        <item x="583"/>
        <item x="687"/>
        <item x="259"/>
        <item x="585"/>
        <item x="690"/>
        <item x="260"/>
        <item x="586"/>
        <item x="692"/>
        <item x="262"/>
        <item x="588"/>
        <item x="695"/>
        <item x="264"/>
        <item x="590"/>
        <item x="697"/>
        <item x="265"/>
        <item x="592"/>
        <item x="699"/>
        <item x="267"/>
        <item x="593"/>
        <item x="702"/>
        <item x="269"/>
        <item x="595"/>
        <item x="704"/>
        <item x="270"/>
        <item x="597"/>
        <item x="707"/>
        <item x="272"/>
        <item x="598"/>
        <item x="709"/>
        <item x="274"/>
        <item x="600"/>
        <item x="711"/>
        <item x="276"/>
        <item x="602"/>
        <item x="714"/>
        <item x="277"/>
        <item x="604"/>
        <item x="716"/>
        <item x="278"/>
        <item x="605"/>
        <item x="719"/>
        <item x="281"/>
        <item x="607"/>
        <item x="721"/>
        <item x="282"/>
        <item x="609"/>
        <item x="723"/>
        <item x="284"/>
        <item x="610"/>
        <item x="726"/>
        <item x="286"/>
        <item x="612"/>
        <item x="728"/>
        <item x="287"/>
        <item x="614"/>
        <item x="731"/>
        <item x="289"/>
        <item x="616"/>
        <item x="733"/>
        <item x="290"/>
        <item x="617"/>
        <item x="735"/>
        <item x="293"/>
        <item x="619"/>
        <item x="738"/>
        <item x="294"/>
        <item x="621"/>
        <item x="740"/>
        <item x="295"/>
        <item x="622"/>
        <item x="743"/>
        <item x="298"/>
        <item x="624"/>
        <item x="745"/>
        <item x="299"/>
        <item x="626"/>
        <item x="747"/>
        <item x="301"/>
        <item x="628"/>
        <item x="750"/>
        <item x="302"/>
        <item x="629"/>
        <item x="752"/>
        <item x="304"/>
        <item x="631"/>
        <item x="755"/>
        <item x="306"/>
        <item x="633"/>
        <item x="757"/>
        <item x="307"/>
        <item x="634"/>
        <item x="759"/>
        <item x="310"/>
        <item x="636"/>
        <item x="762"/>
        <item x="311"/>
        <item x="638"/>
        <item x="764"/>
        <item x="312"/>
        <item x="640"/>
        <item x="767"/>
        <item x="314"/>
        <item x="641"/>
        <item x="769"/>
        <item x="316"/>
        <item x="643"/>
        <item x="771"/>
        <item x="318"/>
        <item x="645"/>
        <item x="774"/>
        <item x="319"/>
        <item x="646"/>
        <item x="776"/>
        <item x="321"/>
        <item x="648"/>
        <item x="779"/>
        <item x="323"/>
        <item x="650"/>
        <item x="781"/>
        <item x="324"/>
        <item x="652"/>
        <item x="783"/>
        <item x="326"/>
        <item x="653"/>
        <item x="786"/>
        <item x="328"/>
        <item x="655"/>
        <item x="788"/>
        <item x="329"/>
        <item x="657"/>
        <item x="791"/>
        <item x="331"/>
        <item x="658"/>
        <item x="793"/>
        <item x="333"/>
        <item x="660"/>
        <item x="795"/>
        <item x="335"/>
        <item x="662"/>
        <item x="798"/>
        <item x="336"/>
        <item x="664"/>
        <item x="800"/>
        <item x="337"/>
        <item x="665"/>
        <item x="803"/>
        <item x="340"/>
        <item x="667"/>
        <item x="805"/>
        <item x="341"/>
        <item x="669"/>
        <item x="807"/>
        <item x="343"/>
        <item x="670"/>
        <item x="810"/>
        <item x="345"/>
        <item x="672"/>
        <item x="812"/>
        <item x="346"/>
        <item x="674"/>
        <item x="815"/>
        <item x="348"/>
        <item x="676"/>
        <item x="817"/>
        <item x="349"/>
        <item x="677"/>
        <item x="819"/>
        <item x="352"/>
        <item x="679"/>
        <item x="822"/>
        <item x="353"/>
        <item x="681"/>
        <item x="824"/>
        <item x="354"/>
        <item x="682"/>
        <item x="827"/>
        <item x="357"/>
        <item x="684"/>
        <item x="829"/>
        <item x="358"/>
        <item x="686"/>
        <item x="831"/>
        <item x="360"/>
        <item x="688"/>
        <item x="834"/>
        <item x="361"/>
        <item x="689"/>
        <item x="836"/>
        <item x="363"/>
        <item x="691"/>
        <item x="839"/>
        <item x="365"/>
        <item x="693"/>
        <item x="841"/>
        <item x="366"/>
        <item x="694"/>
        <item x="843"/>
        <item x="369"/>
        <item x="696"/>
        <item x="846"/>
        <item x="370"/>
        <item x="698"/>
        <item x="848"/>
        <item x="371"/>
        <item x="700"/>
        <item x="851"/>
        <item x="373"/>
        <item x="701"/>
        <item x="853"/>
        <item x="375"/>
        <item x="703"/>
        <item x="855"/>
        <item x="377"/>
        <item x="705"/>
        <item x="858"/>
        <item x="378"/>
        <item x="706"/>
        <item x="860"/>
        <item x="380"/>
        <item x="708"/>
        <item x="863"/>
        <item x="382"/>
        <item x="710"/>
        <item x="865"/>
        <item x="383"/>
        <item x="712"/>
        <item x="867"/>
        <item x="385"/>
        <item x="713"/>
        <item x="870"/>
        <item x="387"/>
        <item x="715"/>
        <item x="872"/>
        <item x="388"/>
        <item x="717"/>
        <item x="874"/>
        <item x="390"/>
        <item x="718"/>
        <item x="875"/>
        <item x="392"/>
        <item x="720"/>
        <item x="876"/>
        <item x="394"/>
        <item x="722"/>
        <item x="877"/>
        <item x="395"/>
        <item x="724"/>
        <item x="878"/>
        <item x="396"/>
        <item x="725"/>
        <item x="879"/>
        <item x="399"/>
        <item x="727"/>
        <item x="880"/>
        <item x="400"/>
        <item x="729"/>
        <item x="881"/>
        <item x="402"/>
        <item x="730"/>
        <item x="882"/>
        <item x="404"/>
        <item x="732"/>
        <item x="883"/>
        <item x="405"/>
        <item x="734"/>
        <item x="884"/>
        <item x="407"/>
        <item x="736"/>
        <item x="885"/>
        <item x="408"/>
        <item x="737"/>
        <item x="886"/>
        <item x="411"/>
        <item x="739"/>
        <item x="887"/>
        <item x="412"/>
        <item x="741"/>
        <item x="888"/>
        <item x="413"/>
        <item x="742"/>
        <item x="889"/>
        <item x="416"/>
        <item x="744"/>
        <item x="890"/>
        <item x="417"/>
        <item x="746"/>
        <item x="891"/>
        <item x="419"/>
        <item x="748"/>
        <item x="892"/>
        <item x="420"/>
        <item x="749"/>
        <item x="893"/>
        <item x="422"/>
        <item x="751"/>
        <item x="894"/>
        <item x="424"/>
        <item x="753"/>
        <item x="895"/>
        <item x="425"/>
        <item x="754"/>
        <item x="896"/>
        <item x="428"/>
        <item x="756"/>
        <item x="897"/>
        <item x="429"/>
        <item x="758"/>
        <item x="898"/>
        <item x="430"/>
        <item x="760"/>
        <item x="899"/>
        <item x="432"/>
        <item x="761"/>
        <item x="900"/>
        <item x="434"/>
        <item x="763"/>
        <item x="901"/>
        <item x="436"/>
        <item x="765"/>
        <item x="902"/>
        <item x="437"/>
        <item x="766"/>
        <item x="903"/>
        <item x="439"/>
        <item x="768"/>
        <item x="904"/>
        <item x="441"/>
        <item x="770"/>
        <item x="905"/>
        <item x="442"/>
        <item x="772"/>
        <item x="906"/>
        <item x="444"/>
        <item x="773"/>
        <item x="907"/>
        <item x="446"/>
        <item x="775"/>
        <item x="908"/>
        <item x="447"/>
        <item x="777"/>
        <item x="909"/>
        <item x="449"/>
        <item x="778"/>
        <item x="910"/>
        <item x="451"/>
        <item x="780"/>
        <item x="911"/>
        <item x="453"/>
        <item x="782"/>
        <item x="912"/>
        <item x="454"/>
        <item x="784"/>
        <item x="913"/>
        <item x="455"/>
        <item x="785"/>
        <item x="914"/>
        <item x="458"/>
        <item x="787"/>
        <item x="915"/>
        <item x="459"/>
        <item x="789"/>
        <item x="916"/>
        <item x="461"/>
        <item x="790"/>
        <item x="917"/>
        <item x="463"/>
        <item x="792"/>
        <item x="918"/>
        <item x="464"/>
        <item x="794"/>
        <item x="919"/>
        <item x="466"/>
        <item x="796"/>
        <item x="920"/>
        <item x="467"/>
        <item x="797"/>
        <item x="921"/>
        <item x="470"/>
        <item x="799"/>
        <item x="922"/>
        <item x="471"/>
        <item x="801"/>
        <item x="923"/>
        <item x="472"/>
        <item x="802"/>
        <item x="924"/>
        <item x="475"/>
        <item x="804"/>
        <item x="925"/>
        <item x="476"/>
        <item x="806"/>
        <item x="926"/>
        <item x="478"/>
        <item x="808"/>
        <item x="927"/>
        <item x="479"/>
        <item x="809"/>
        <item x="928"/>
        <item x="481"/>
        <item x="811"/>
        <item x="929"/>
        <item x="483"/>
        <item x="813"/>
        <item x="930"/>
        <item x="484"/>
        <item x="814"/>
        <item x="931"/>
        <item x="487"/>
        <item x="816"/>
        <item x="932"/>
        <item x="488"/>
        <item x="818"/>
        <item x="933"/>
        <item x="489"/>
        <item x="820"/>
        <item x="934"/>
        <item x="491"/>
        <item x="821"/>
        <item x="935"/>
        <item x="493"/>
        <item x="823"/>
        <item x="936"/>
        <item x="495"/>
        <item x="825"/>
        <item x="937"/>
        <item x="496"/>
        <item x="826"/>
        <item x="938"/>
        <item x="498"/>
        <item x="828"/>
        <item x="939"/>
        <item x="500"/>
        <item x="830"/>
        <item x="940"/>
        <item x="501"/>
        <item x="832"/>
        <item x="941"/>
        <item x="503"/>
        <item x="833"/>
        <item x="942"/>
        <item x="505"/>
        <item x="835"/>
        <item x="943"/>
        <item x="506"/>
        <item x="837"/>
        <item x="944"/>
        <item x="508"/>
        <item x="838"/>
        <item x="945"/>
        <item x="510"/>
        <item x="840"/>
        <item x="946"/>
        <item x="512"/>
        <item x="842"/>
        <item x="947"/>
        <item x="513"/>
        <item x="844"/>
        <item x="948"/>
        <item x="514"/>
        <item x="845"/>
        <item x="949"/>
        <item x="517"/>
        <item x="847"/>
        <item x="950"/>
        <item x="518"/>
        <item x="849"/>
        <item x="951"/>
        <item x="520"/>
        <item x="850"/>
        <item x="952"/>
        <item x="522"/>
        <item x="852"/>
        <item x="953"/>
        <item x="523"/>
        <item x="854"/>
        <item x="954"/>
        <item x="525"/>
        <item x="856"/>
        <item x="955"/>
        <item x="526"/>
        <item x="857"/>
        <item x="956"/>
        <item x="529"/>
        <item x="859"/>
        <item x="957"/>
        <item x="530"/>
        <item x="861"/>
        <item x="958"/>
        <item x="531"/>
        <item x="862"/>
        <item x="959"/>
        <item x="534"/>
        <item x="864"/>
        <item x="960"/>
        <item x="535"/>
        <item x="866"/>
        <item x="961"/>
        <item x="537"/>
        <item x="868"/>
        <item x="962"/>
        <item x="538"/>
        <item x="869"/>
        <item x="963"/>
        <item x="540"/>
        <item x="871"/>
        <item x="964"/>
        <item x="542"/>
        <item x="873"/>
        <item x="965"/>
      </items>
    </pivotField>
    <pivotField showAll="0" defaultSubtotal="0"/>
    <pivotField showAll="0" defaultSubtotal="0"/>
    <pivotField showAll="0" defaultSubtotal="0"/>
    <pivotField numFmtId="20" showAll="0" defaultSubtotal="0"/>
    <pivotField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numFmtId="1" showAll="0" defaultSubtotal="0"/>
    <pivotField axis="axisPage" showAll="0" defaultSubtotal="0">
      <items count="2">
        <item x="0"/>
        <item x="1"/>
      </items>
    </pivotField>
    <pivotField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axis="axisRow" dataField="1" showAll="0" defaultSubtotal="0">
      <items count="966">
        <item x="2"/>
        <item x="1"/>
        <item x="4"/>
        <item x="6"/>
        <item x="9"/>
        <item x="7"/>
        <item x="15"/>
        <item x="8"/>
        <item x="18"/>
        <item x="11"/>
        <item x="13"/>
        <item x="27"/>
        <item x="24"/>
        <item x="19"/>
        <item x="36"/>
        <item x="14"/>
        <item x="25"/>
        <item x="33"/>
        <item x="45"/>
        <item x="23"/>
        <item x="17"/>
        <item x="54"/>
        <item x="42"/>
        <item x="26"/>
        <item x="63"/>
        <item x="28"/>
        <item x="66"/>
        <item x="31"/>
        <item x="32"/>
        <item x="46"/>
        <item x="34"/>
        <item x="49"/>
        <item x="60"/>
        <item x="38"/>
        <item x="90"/>
        <item x="29"/>
        <item x="93"/>
        <item x="69"/>
        <item x="99"/>
        <item x="102"/>
        <item x="72"/>
        <item x="47"/>
        <item x="78"/>
        <item x="111"/>
        <item x="70"/>
        <item x="0"/>
        <item x="81"/>
        <item x="3"/>
        <item x="53"/>
        <item x="5"/>
        <item x="12"/>
        <item x="52"/>
        <item x="76"/>
        <item x="10"/>
        <item x="21"/>
        <item x="129"/>
        <item x="16"/>
        <item x="55"/>
        <item x="30"/>
        <item x="59"/>
        <item x="22"/>
        <item x="39"/>
        <item x="58"/>
        <item x="138"/>
        <item x="20"/>
        <item x="48"/>
        <item x="62"/>
        <item x="51"/>
        <item x="44"/>
        <item x="57"/>
        <item x="147"/>
        <item x="37"/>
        <item x="40"/>
        <item x="105"/>
        <item x="91"/>
        <item x="43"/>
        <item x="75"/>
        <item x="94"/>
        <item x="35"/>
        <item x="108"/>
        <item x="84"/>
        <item x="97"/>
        <item x="87"/>
        <item x="41"/>
        <item x="50"/>
        <item x="165"/>
        <item x="96"/>
        <item x="61"/>
        <item x="74"/>
        <item x="64"/>
        <item x="117"/>
        <item x="67"/>
        <item x="174"/>
        <item x="114"/>
        <item x="120"/>
        <item x="73"/>
        <item x="177"/>
        <item x="123"/>
        <item x="56"/>
        <item x="183"/>
        <item x="126"/>
        <item x="132"/>
        <item x="82"/>
        <item x="186"/>
        <item x="141"/>
        <item x="79"/>
        <item x="88"/>
        <item x="115"/>
        <item x="150"/>
        <item x="68"/>
        <item x="118"/>
        <item x="135"/>
        <item x="159"/>
        <item x="71"/>
        <item x="121"/>
        <item x="168"/>
        <item x="85"/>
        <item x="171"/>
        <item x="89"/>
        <item x="77"/>
        <item x="109"/>
        <item x="210"/>
        <item x="144"/>
        <item x="112"/>
        <item x="83"/>
        <item x="213"/>
        <item x="195"/>
        <item x="65"/>
        <item x="198"/>
        <item x="95"/>
        <item x="204"/>
        <item x="207"/>
        <item x="222"/>
        <item x="153"/>
        <item x="92"/>
        <item x="216"/>
        <item x="136"/>
        <item x="133"/>
        <item x="156"/>
        <item x="98"/>
        <item x="231"/>
        <item x="139"/>
        <item x="234"/>
        <item x="142"/>
        <item x="162"/>
        <item x="104"/>
        <item x="240"/>
        <item x="243"/>
        <item x="107"/>
        <item x="100"/>
        <item x="148"/>
        <item x="252"/>
        <item x="154"/>
        <item x="249"/>
        <item x="157"/>
        <item x="103"/>
        <item x="160"/>
        <item x="110"/>
        <item x="270"/>
        <item x="119"/>
        <item x="106"/>
        <item x="258"/>
        <item x="279"/>
        <item x="282"/>
        <item x="261"/>
        <item x="288"/>
        <item x="180"/>
        <item x="291"/>
        <item x="267"/>
        <item x="178"/>
        <item x="181"/>
        <item x="80"/>
        <item x="163"/>
        <item x="184"/>
        <item x="134"/>
        <item x="166"/>
        <item x="315"/>
        <item x="189"/>
        <item x="318"/>
        <item x="169"/>
        <item x="140"/>
        <item x="327"/>
        <item x="192"/>
        <item x="285"/>
        <item x="199"/>
        <item x="336"/>
        <item x="125"/>
        <item x="205"/>
        <item x="86"/>
        <item x="345"/>
        <item x="294"/>
        <item x="211"/>
        <item x="354"/>
        <item x="201"/>
        <item x="297"/>
        <item x="155"/>
        <item x="363"/>
        <item x="131"/>
        <item x="366"/>
        <item x="124"/>
        <item x="372"/>
        <item x="306"/>
        <item x="226"/>
        <item x="229"/>
        <item x="127"/>
        <item x="187"/>
        <item x="232"/>
        <item x="390"/>
        <item x="190"/>
        <item x="170"/>
        <item x="130"/>
        <item x="399"/>
        <item x="193"/>
        <item x="402"/>
        <item x="176"/>
        <item x="219"/>
        <item x="324"/>
        <item x="411"/>
        <item x="250"/>
        <item x="330"/>
        <item x="253"/>
        <item x="225"/>
        <item x="256"/>
        <item x="333"/>
        <item x="429"/>
        <item x="435"/>
        <item x="228"/>
        <item x="146"/>
        <item x="438"/>
        <item x="191"/>
        <item x="342"/>
        <item x="447"/>
        <item x="101"/>
        <item x="271"/>
        <item x="208"/>
        <item x="456"/>
        <item x="277"/>
        <item x="237"/>
        <item x="351"/>
        <item x="465"/>
        <item x="203"/>
        <item x="214"/>
        <item x="474"/>
        <item x="145"/>
        <item x="206"/>
        <item x="360"/>
        <item x="483"/>
        <item x="486"/>
        <item x="246"/>
        <item x="158"/>
        <item x="212"/>
        <item x="298"/>
        <item x="369"/>
        <item x="301"/>
        <item x="151"/>
        <item x="218"/>
        <item x="161"/>
        <item x="510"/>
        <item x="513"/>
        <item x="255"/>
        <item x="378"/>
        <item x="519"/>
        <item x="522"/>
        <item x="381"/>
        <item x="227"/>
        <item x="113"/>
        <item x="531"/>
        <item x="167"/>
        <item x="322"/>
        <item x="233"/>
        <item x="264"/>
        <item x="235"/>
        <item x="328"/>
        <item x="549"/>
        <item x="238"/>
        <item x="239"/>
        <item x="116"/>
        <item x="558"/>
        <item x="173"/>
        <item x="242"/>
        <item x="567"/>
        <item x="273"/>
        <item x="405"/>
        <item x="343"/>
        <item x="346"/>
        <item x="408"/>
        <item x="349"/>
        <item x="276"/>
        <item x="585"/>
        <item x="414"/>
        <item x="254"/>
        <item x="594"/>
        <item x="122"/>
        <item x="417"/>
        <item x="597"/>
        <item x="603"/>
        <item x="182"/>
        <item x="606"/>
        <item x="172"/>
        <item x="367"/>
        <item x="426"/>
        <item x="370"/>
        <item x="373"/>
        <item x="175"/>
        <item x="259"/>
        <item x="269"/>
        <item x="630"/>
        <item x="188"/>
        <item x="633"/>
        <item x="128"/>
        <item x="275"/>
        <item x="265"/>
        <item x="642"/>
        <item x="388"/>
        <item x="300"/>
        <item x="444"/>
        <item x="651"/>
        <item x="394"/>
        <item x="194"/>
        <item x="660"/>
        <item x="303"/>
        <item x="400"/>
        <item x="453"/>
        <item x="669"/>
        <item x="290"/>
        <item x="309"/>
        <item x="197"/>
        <item x="678"/>
        <item x="681"/>
        <item x="462"/>
        <item x="687"/>
        <item x="312"/>
        <item x="415"/>
        <item x="280"/>
        <item x="418"/>
        <item x="421"/>
        <item x="137"/>
        <item x="283"/>
        <item x="705"/>
        <item x="305"/>
        <item x="286"/>
        <item x="714"/>
        <item x="321"/>
        <item x="717"/>
        <item x="480"/>
        <item x="311"/>
        <item x="726"/>
        <item x="196"/>
        <item x="209"/>
        <item x="439"/>
        <item x="442"/>
        <item x="489"/>
        <item x="445"/>
        <item x="143"/>
        <item x="744"/>
        <item x="492"/>
        <item x="750"/>
        <item x="753"/>
        <item x="202"/>
        <item x="498"/>
        <item x="326"/>
        <item x="762"/>
        <item x="501"/>
        <item x="460"/>
        <item x="339"/>
        <item x="771"/>
        <item x="304"/>
        <item x="466"/>
        <item x="780"/>
        <item x="149"/>
        <item x="307"/>
        <item x="338"/>
        <item x="789"/>
        <item x="310"/>
        <item x="341"/>
        <item x="348"/>
        <item x="798"/>
        <item x="224"/>
        <item x="801"/>
        <item x="347"/>
        <item x="152"/>
        <item x="525"/>
        <item x="487"/>
        <item x="490"/>
        <item x="528"/>
        <item x="353"/>
        <item x="357"/>
        <item x="825"/>
        <item x="230"/>
        <item x="828"/>
        <item x="834"/>
        <item x="217"/>
        <item x="537"/>
        <item x="837"/>
        <item x="362"/>
        <item x="325"/>
        <item x="846"/>
        <item x="220"/>
        <item x="511"/>
        <item x="546"/>
        <item x="368"/>
        <item x="517"/>
        <item x="223"/>
        <item x="331"/>
        <item x="864"/>
        <item x="374"/>
        <item x="555"/>
        <item x="873"/>
        <item x="375"/>
        <item x="377"/>
        <item x="337"/>
        <item x="882"/>
        <item x="532"/>
        <item x="164"/>
        <item x="564"/>
        <item x="535"/>
        <item x="538"/>
        <item x="245"/>
        <item x="900"/>
        <item x="384"/>
        <item x="389"/>
        <item x="573"/>
        <item x="909"/>
        <item x="912"/>
        <item x="387"/>
        <item x="576"/>
        <item x="918"/>
        <item x="921"/>
        <item x="582"/>
        <item x="556"/>
        <item x="393"/>
        <item x="559"/>
        <item x="352"/>
        <item x="562"/>
        <item x="404"/>
        <item x="396"/>
        <item x="355"/>
        <item x="945"/>
        <item x="948"/>
        <item x="358"/>
        <item x="410"/>
        <item x="241"/>
        <item x="957"/>
        <item x="600"/>
        <item x="577"/>
        <item x="416"/>
        <item x="244"/>
        <item x="260"/>
        <item x="586"/>
        <item x="592"/>
        <item x="609"/>
        <item x="428"/>
        <item x="247"/>
        <item x="431"/>
        <item x="612"/>
        <item x="607"/>
        <item x="613"/>
        <item x="179"/>
        <item x="266"/>
        <item x="443"/>
        <item x="446"/>
        <item x="621"/>
        <item x="628"/>
        <item x="420"/>
        <item x="634"/>
        <item x="376"/>
        <item x="458"/>
        <item x="461"/>
        <item x="423"/>
        <item x="379"/>
        <item x="649"/>
        <item x="655"/>
        <item x="382"/>
        <item x="473"/>
        <item x="185"/>
        <item x="476"/>
        <item x="639"/>
        <item x="670"/>
        <item x="676"/>
        <item x="432"/>
        <item x="645"/>
        <item x="488"/>
        <item x="491"/>
        <item x="648"/>
        <item x="691"/>
        <item x="262"/>
        <item x="697"/>
        <item x="281"/>
        <item x="503"/>
        <item x="506"/>
        <item x="441"/>
        <item x="657"/>
        <item x="712"/>
        <item x="718"/>
        <item x="397"/>
        <item x="518"/>
        <item x="268"/>
        <item x="521"/>
        <item x="666"/>
        <item x="733"/>
        <item x="739"/>
        <item x="450"/>
        <item x="403"/>
        <item x="533"/>
        <item x="536"/>
        <item x="675"/>
        <item x="754"/>
        <item x="274"/>
        <item x="760"/>
        <item x="293"/>
        <item x="548"/>
        <item x="551"/>
        <item x="459"/>
        <item x="684"/>
        <item x="775"/>
        <item x="781"/>
        <item x="296"/>
        <item x="563"/>
        <item x="200"/>
        <item x="566"/>
        <item x="693"/>
        <item x="796"/>
        <item x="802"/>
        <item x="468"/>
        <item x="696"/>
        <item x="578"/>
        <item x="581"/>
        <item x="302"/>
        <item x="817"/>
        <item x="471"/>
        <item x="823"/>
        <item x="424"/>
        <item x="593"/>
        <item x="596"/>
        <item x="477"/>
        <item x="427"/>
        <item x="838"/>
        <item x="844"/>
        <item x="308"/>
        <item x="608"/>
        <item x="289"/>
        <item x="611"/>
        <item x="720"/>
        <item x="859"/>
        <item x="865"/>
        <item x="292"/>
        <item x="723"/>
        <item x="623"/>
        <item x="626"/>
        <item x="729"/>
        <item x="880"/>
        <item x="295"/>
        <item x="886"/>
        <item x="732"/>
        <item x="638"/>
        <item x="641"/>
        <item x="495"/>
        <item x="317"/>
        <item x="901"/>
        <item x="907"/>
        <item x="741"/>
        <item x="653"/>
        <item x="215"/>
        <item x="656"/>
        <item x="448"/>
        <item x="922"/>
        <item x="928"/>
        <item x="504"/>
        <item x="323"/>
        <item x="668"/>
        <item x="671"/>
        <item x="454"/>
        <item x="943"/>
        <item x="507"/>
        <item x="949"/>
        <item x="759"/>
        <item x="683"/>
        <item x="686"/>
        <item x="221"/>
        <item x="329"/>
        <item x="964"/>
        <item x="698"/>
        <item x="768"/>
        <item x="707"/>
        <item x="516"/>
        <item x="716"/>
        <item x="332"/>
        <item x="725"/>
        <item x="734"/>
        <item x="313"/>
        <item x="777"/>
        <item x="743"/>
        <item x="752"/>
        <item x="469"/>
        <item x="761"/>
        <item x="316"/>
        <item x="770"/>
        <item x="472"/>
        <item x="779"/>
        <item x="788"/>
        <item x="319"/>
        <item x="475"/>
        <item x="797"/>
        <item x="806"/>
        <item x="795"/>
        <item x="815"/>
        <item x="534"/>
        <item x="824"/>
        <item x="344"/>
        <item x="833"/>
        <item x="842"/>
        <item x="540"/>
        <item x="804"/>
        <item x="851"/>
        <item x="860"/>
        <item x="807"/>
        <item x="869"/>
        <item x="543"/>
        <item x="878"/>
        <item x="813"/>
        <item x="887"/>
        <item x="896"/>
        <item x="236"/>
        <item x="816"/>
        <item x="905"/>
        <item x="914"/>
        <item x="493"/>
        <item x="923"/>
        <item x="552"/>
        <item x="932"/>
        <item x="496"/>
        <item x="941"/>
        <item x="950"/>
        <item x="334"/>
        <item x="499"/>
        <item x="959"/>
        <item x="359"/>
        <item x="561"/>
        <item x="840"/>
        <item x="340"/>
        <item x="843"/>
        <item x="365"/>
        <item x="570"/>
        <item x="852"/>
        <item x="248"/>
        <item x="514"/>
        <item x="861"/>
        <item x="579"/>
        <item x="520"/>
        <item x="251"/>
        <item x="870"/>
        <item x="526"/>
        <item x="588"/>
        <item x="879"/>
        <item x="591"/>
        <item x="380"/>
        <item x="888"/>
        <item x="257"/>
        <item x="891"/>
        <item x="361"/>
        <item x="897"/>
        <item x="541"/>
        <item x="364"/>
        <item x="544"/>
        <item x="263"/>
        <item x="547"/>
        <item x="915"/>
        <item x="615"/>
        <item x="395"/>
        <item x="618"/>
        <item x="924"/>
        <item x="927"/>
        <item x="624"/>
        <item x="401"/>
        <item x="627"/>
        <item x="936"/>
        <item x="565"/>
        <item x="272"/>
        <item x="568"/>
        <item x="636"/>
        <item x="571"/>
        <item x="954"/>
        <item x="385"/>
        <item x="960"/>
        <item x="278"/>
        <item x="963"/>
        <item x="583"/>
        <item x="391"/>
        <item x="589"/>
        <item x="654"/>
        <item x="425"/>
        <item x="598"/>
        <item x="284"/>
        <item x="604"/>
        <item x="663"/>
        <item x="610"/>
        <item x="440"/>
        <item x="287"/>
        <item x="619"/>
        <item x="672"/>
        <item x="625"/>
        <item x="631"/>
        <item x="406"/>
        <item x="455"/>
        <item x="409"/>
        <item x="640"/>
        <item x="646"/>
        <item x="412"/>
        <item x="652"/>
        <item x="690"/>
        <item x="470"/>
        <item x="661"/>
        <item x="299"/>
        <item x="667"/>
        <item x="699"/>
        <item x="673"/>
        <item x="485"/>
        <item x="702"/>
        <item x="682"/>
        <item x="708"/>
        <item x="688"/>
        <item x="694"/>
        <item x="711"/>
        <item x="500"/>
        <item x="430"/>
        <item x="703"/>
        <item x="709"/>
        <item x="433"/>
        <item x="715"/>
        <item x="436"/>
        <item x="515"/>
        <item x="724"/>
        <item x="314"/>
        <item x="730"/>
        <item x="735"/>
        <item x="736"/>
        <item x="530"/>
        <item x="738"/>
        <item x="745"/>
        <item x="320"/>
        <item x="751"/>
        <item x="757"/>
        <item x="747"/>
        <item x="545"/>
        <item x="451"/>
        <item x="766"/>
        <item x="772"/>
        <item x="756"/>
        <item x="778"/>
        <item x="457"/>
        <item x="560"/>
        <item x="787"/>
        <item x="765"/>
        <item x="793"/>
        <item x="463"/>
        <item x="799"/>
        <item x="575"/>
        <item x="774"/>
        <item x="808"/>
        <item x="335"/>
        <item x="814"/>
        <item x="820"/>
        <item x="783"/>
        <item x="590"/>
        <item x="786"/>
        <item x="829"/>
        <item x="835"/>
        <item x="792"/>
        <item x="841"/>
        <item x="478"/>
        <item x="605"/>
        <item x="850"/>
        <item x="481"/>
        <item x="856"/>
        <item x="484"/>
        <item x="862"/>
        <item x="620"/>
        <item x="810"/>
        <item x="871"/>
        <item x="350"/>
        <item x="877"/>
        <item x="883"/>
        <item x="819"/>
        <item x="635"/>
        <item x="822"/>
        <item x="892"/>
        <item x="898"/>
        <item x="356"/>
        <item x="904"/>
        <item x="831"/>
        <item x="650"/>
        <item x="913"/>
        <item x="502"/>
        <item x="919"/>
        <item x="505"/>
        <item x="925"/>
        <item x="665"/>
        <item x="508"/>
        <item x="934"/>
        <item x="849"/>
        <item x="940"/>
        <item x="946"/>
        <item x="855"/>
        <item x="680"/>
        <item x="858"/>
        <item x="955"/>
        <item x="961"/>
        <item x="371"/>
        <item x="692"/>
        <item x="867"/>
        <item x="701"/>
        <item x="710"/>
        <item x="523"/>
        <item x="719"/>
        <item x="876"/>
        <item x="728"/>
        <item x="737"/>
        <item x="529"/>
        <item x="746"/>
        <item x="885"/>
        <item x="755"/>
        <item x="764"/>
        <item x="383"/>
        <item x="773"/>
        <item x="894"/>
        <item x="782"/>
        <item x="791"/>
        <item x="386"/>
        <item x="800"/>
        <item x="903"/>
        <item x="809"/>
        <item x="818"/>
        <item x="906"/>
        <item x="827"/>
        <item x="392"/>
        <item x="836"/>
        <item x="845"/>
        <item x="550"/>
        <item x="854"/>
        <item x="553"/>
        <item x="863"/>
        <item x="872"/>
        <item x="398"/>
        <item x="881"/>
        <item x="930"/>
        <item x="890"/>
        <item x="899"/>
        <item x="933"/>
        <item x="908"/>
        <item x="939"/>
        <item x="917"/>
        <item x="926"/>
        <item x="942"/>
        <item x="935"/>
        <item x="407"/>
        <item x="944"/>
        <item x="953"/>
        <item x="951"/>
        <item x="962"/>
        <item x="574"/>
        <item x="413"/>
        <item x="580"/>
        <item x="419"/>
        <item x="422"/>
        <item x="595"/>
        <item x="601"/>
        <item x="434"/>
        <item x="437"/>
        <item x="616"/>
        <item x="622"/>
        <item x="449"/>
        <item x="452"/>
        <item x="637"/>
        <item x="643"/>
        <item x="464"/>
        <item x="467"/>
        <item x="658"/>
        <item x="664"/>
        <item x="479"/>
        <item x="482"/>
        <item x="679"/>
        <item x="685"/>
        <item x="494"/>
        <item x="497"/>
        <item x="700"/>
        <item x="706"/>
        <item x="509"/>
        <item x="512"/>
        <item x="721"/>
        <item x="727"/>
        <item x="524"/>
        <item x="527"/>
        <item x="742"/>
        <item x="748"/>
        <item x="539"/>
        <item x="542"/>
        <item x="763"/>
        <item x="769"/>
        <item x="554"/>
        <item x="557"/>
        <item x="784"/>
        <item x="790"/>
        <item x="569"/>
        <item x="572"/>
        <item x="805"/>
        <item x="811"/>
        <item x="584"/>
        <item x="587"/>
        <item x="826"/>
        <item x="832"/>
        <item x="599"/>
        <item x="602"/>
        <item x="847"/>
        <item x="853"/>
        <item x="614"/>
        <item x="617"/>
        <item x="868"/>
        <item x="874"/>
        <item x="629"/>
        <item x="632"/>
        <item x="889"/>
        <item x="895"/>
        <item x="644"/>
        <item x="647"/>
        <item x="910"/>
        <item x="916"/>
        <item x="659"/>
        <item x="662"/>
        <item x="931"/>
        <item x="937"/>
        <item x="674"/>
        <item x="677"/>
        <item x="952"/>
        <item x="958"/>
        <item x="689"/>
        <item x="695"/>
        <item x="704"/>
        <item x="713"/>
        <item x="722"/>
        <item x="731"/>
        <item x="740"/>
        <item x="749"/>
        <item x="758"/>
        <item x="767"/>
        <item x="776"/>
        <item x="785"/>
        <item x="794"/>
        <item x="803"/>
        <item x="812"/>
        <item x="821"/>
        <item x="830"/>
        <item x="839"/>
        <item x="848"/>
        <item x="857"/>
        <item x="866"/>
        <item x="875"/>
        <item x="884"/>
        <item x="893"/>
        <item x="902"/>
        <item x="911"/>
        <item x="920"/>
        <item x="929"/>
        <item x="938"/>
        <item x="947"/>
        <item x="956"/>
        <item x="965"/>
      </items>
    </pivotField>
    <pivotField showAll="0" defaultSubtotal="0"/>
    <pivotField showAll="0" defaultSubtotal="0"/>
    <pivotField showAll="0" defaultSubtotal="0"/>
    <pivotField showAll="0" defaultSubtotal="0"/>
    <pivotField showAll="0" defaultSubtotal="0"/>
    <pivotField showAll="0" defaultSubtotal="0">
      <items count="14">
        <item x="0"/>
        <item x="1"/>
        <item x="2"/>
        <item x="3"/>
        <item x="4"/>
        <item x="5"/>
        <item x="6"/>
        <item x="7"/>
        <item x="8"/>
        <item x="9"/>
        <item x="10"/>
        <item x="11"/>
        <item x="12"/>
        <item x="13"/>
      </items>
    </pivotField>
    <pivotField showAll="0" defaultSubtotal="0">
      <items count="14">
        <item x="0"/>
        <item x="1"/>
        <item x="2"/>
        <item x="3"/>
        <item x="4"/>
        <item x="5"/>
        <item x="6"/>
        <item x="7"/>
        <item x="8"/>
        <item x="9"/>
        <item x="10"/>
        <item x="11"/>
        <item x="12"/>
        <item x="13"/>
      </items>
    </pivotField>
  </pivotFields>
  <rowFields count="1">
    <field x="17"/>
  </rowFields>
  <rowItems count="21">
    <i>
      <x/>
    </i>
    <i>
      <x v="7"/>
    </i>
    <i>
      <x v="14"/>
    </i>
    <i>
      <x v="47"/>
    </i>
    <i>
      <x v="49"/>
    </i>
    <i>
      <x v="63"/>
    </i>
    <i>
      <x v="94"/>
    </i>
    <i>
      <x v="145"/>
    </i>
    <i>
      <x v="302"/>
    </i>
    <i>
      <x v="343"/>
    </i>
    <i>
      <x v="411"/>
    </i>
    <i>
      <x v="549"/>
    </i>
    <i>
      <x v="581"/>
    </i>
    <i>
      <x v="588"/>
    </i>
    <i>
      <x v="704"/>
    </i>
    <i>
      <x v="733"/>
    </i>
    <i>
      <x v="807"/>
    </i>
    <i>
      <x v="884"/>
    </i>
    <i>
      <x v="952"/>
    </i>
    <i>
      <x v="956"/>
    </i>
    <i t="grand">
      <x/>
    </i>
  </rowItems>
  <colFields count="1">
    <field x="-2"/>
  </colFields>
  <colItems count="2">
    <i>
      <x/>
    </i>
    <i i="1">
      <x v="1"/>
    </i>
  </colItems>
  <pageFields count="1">
    <pageField fld="15" item="1" hier="-1"/>
  </pageFields>
  <dataFields count="2">
    <dataField name="Count" fld="17" subtotal="count" baseField="0" baseItem="0"/>
    <dataField name="% of Total" fld="17" subtotal="count" baseField="0" baseItem="0"/>
  </dataFields>
  <formats count="19">
    <format dxfId="283">
      <pivotArea outline="0" collapsedLevelsAreSubtotals="1" fieldPosition="0"/>
    </format>
    <format dxfId="282">
      <pivotArea dataOnly="0" labelOnly="1" outline="0" fieldPosition="0">
        <references count="1">
          <reference field="4294967294" count="2">
            <x v="0"/>
            <x v="1"/>
          </reference>
        </references>
      </pivotArea>
    </format>
    <format dxfId="281">
      <pivotArea outline="0" collapsedLevelsAreSubtotals="1" fieldPosition="0"/>
    </format>
    <format dxfId="280">
      <pivotArea dataOnly="0" labelOnly="1" outline="0" fieldPosition="0">
        <references count="1">
          <reference field="4294967294" count="2">
            <x v="0"/>
            <x v="1"/>
          </reference>
        </references>
      </pivotArea>
    </format>
    <format dxfId="279">
      <pivotArea outline="0" collapsedLevelsAreSubtotals="1" fieldPosition="0"/>
    </format>
    <format dxfId="278">
      <pivotArea dataOnly="0" labelOnly="1" outline="0" fieldPosition="0">
        <references count="1">
          <reference field="4294967294" count="2">
            <x v="0"/>
            <x v="1"/>
          </reference>
        </references>
      </pivotArea>
    </format>
    <format dxfId="277">
      <pivotArea outline="0" collapsedLevelsAreSubtotals="1" fieldPosition="0"/>
    </format>
    <format dxfId="276">
      <pivotArea dataOnly="0" labelOnly="1" outline="0" fieldPosition="0">
        <references count="1">
          <reference field="4294967294" count="2">
            <x v="0"/>
            <x v="1"/>
          </reference>
        </references>
      </pivotArea>
    </format>
    <format dxfId="275">
      <pivotArea outline="0" collapsedLevelsAreSubtotals="1" fieldPosition="0"/>
    </format>
    <format dxfId="274">
      <pivotArea dataOnly="0" labelOnly="1" outline="0" fieldPosition="0">
        <references count="1">
          <reference field="4294967294" count="2">
            <x v="0"/>
            <x v="1"/>
          </reference>
        </references>
      </pivotArea>
    </format>
    <format dxfId="273">
      <pivotArea field="17" type="button" dataOnly="0" labelOnly="1" outline="0" axis="axisRow" fieldPosition="0"/>
    </format>
    <format dxfId="272">
      <pivotArea dataOnly="0" labelOnly="1" fieldPosition="0">
        <references count="1">
          <reference field="17" count="20">
            <x v="0"/>
            <x v="7"/>
            <x v="14"/>
            <x v="47"/>
            <x v="49"/>
            <x v="63"/>
            <x v="94"/>
            <x v="145"/>
            <x v="302"/>
            <x v="343"/>
            <x v="411"/>
            <x v="549"/>
            <x v="581"/>
            <x v="588"/>
            <x v="704"/>
            <x v="733"/>
            <x v="807"/>
            <x v="884"/>
            <x v="952"/>
            <x v="956"/>
          </reference>
        </references>
      </pivotArea>
    </format>
    <format dxfId="271">
      <pivotArea dataOnly="0" labelOnly="1" grandRow="1" outline="0" fieldPosition="0"/>
    </format>
    <format dxfId="270">
      <pivotArea field="17" type="button" dataOnly="0" labelOnly="1" outline="0" axis="axisRow" fieldPosition="0"/>
    </format>
    <format dxfId="269">
      <pivotArea dataOnly="0" labelOnly="1" fieldPosition="0">
        <references count="1">
          <reference field="17" count="20">
            <x v="0"/>
            <x v="7"/>
            <x v="14"/>
            <x v="47"/>
            <x v="49"/>
            <x v="63"/>
            <x v="94"/>
            <x v="145"/>
            <x v="302"/>
            <x v="343"/>
            <x v="411"/>
            <x v="549"/>
            <x v="581"/>
            <x v="588"/>
            <x v="704"/>
            <x v="733"/>
            <x v="807"/>
            <x v="884"/>
            <x v="952"/>
            <x v="956"/>
          </reference>
        </references>
      </pivotArea>
    </format>
    <format dxfId="268">
      <pivotArea dataOnly="0" labelOnly="1" grandRow="1" outline="0" fieldPosition="0"/>
    </format>
    <format dxfId="267">
      <pivotArea field="17" type="button" dataOnly="0" labelOnly="1" outline="0" axis="axisRow" fieldPosition="0"/>
    </format>
    <format dxfId="266">
      <pivotArea dataOnly="0" labelOnly="1" fieldPosition="0">
        <references count="1">
          <reference field="17" count="20">
            <x v="0"/>
            <x v="7"/>
            <x v="14"/>
            <x v="47"/>
            <x v="49"/>
            <x v="63"/>
            <x v="94"/>
            <x v="145"/>
            <x v="302"/>
            <x v="343"/>
            <x v="411"/>
            <x v="549"/>
            <x v="581"/>
            <x v="588"/>
            <x v="704"/>
            <x v="733"/>
            <x v="807"/>
            <x v="884"/>
            <x v="952"/>
            <x v="956"/>
          </reference>
        </references>
      </pivotArea>
    </format>
    <format dxfId="265">
      <pivotArea dataOnly="0" labelOnly="1" grandRow="1" outline="0" fieldPosition="0"/>
    </format>
  </formats>
  <pivotTableStyleInfo name="PivotStyleLight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7" rowHeaderCaption="Tier">
  <location ref="B12:D16" firstHeaderRow="0" firstDataRow="1" firstDataCol="1" rowPageCount="1" colPageCount="1"/>
  <pivotFields count="25">
    <pivotField showAll="0" defaultSubtotal="0">
      <items count="5">
        <item x="0"/>
        <item x="1"/>
        <item x="2"/>
        <item x="3"/>
        <item x="4"/>
      </items>
    </pivotField>
    <pivotField showAll="0" defaultSubtotal="0"/>
    <pivotField showAll="0" defaultSubtotal="0"/>
    <pivotField showAll="0" defaultSubtotal="0"/>
    <pivotField showAll="0" defaultSubtotal="0"/>
    <pivotField showAll="0" defaultSubtotal="0"/>
    <pivotField numFmtId="20" showAll="0" defaultSubtotal="0"/>
    <pivotField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numFmtId="1" showAll="0" defaultSubtotal="0"/>
    <pivotField axis="axisPage" showAll="0" defaultSubtotal="0">
      <items count="2">
        <item x="0"/>
        <item x="1"/>
      </items>
    </pivotField>
    <pivotField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items count="966">
        <item x="2"/>
        <item x="1"/>
        <item x="4"/>
        <item x="6"/>
        <item x="9"/>
        <item x="7"/>
        <item x="15"/>
        <item x="8"/>
        <item x="18"/>
        <item x="11"/>
        <item x="13"/>
        <item x="27"/>
        <item x="24"/>
        <item x="19"/>
        <item x="36"/>
        <item x="14"/>
        <item x="25"/>
        <item x="33"/>
        <item x="45"/>
        <item x="23"/>
        <item x="17"/>
        <item x="54"/>
        <item x="42"/>
        <item x="26"/>
        <item x="63"/>
        <item x="28"/>
        <item x="66"/>
        <item x="31"/>
        <item x="32"/>
        <item x="46"/>
        <item x="34"/>
        <item x="49"/>
        <item x="60"/>
        <item x="38"/>
        <item x="90"/>
        <item x="29"/>
        <item x="93"/>
        <item x="69"/>
        <item x="99"/>
        <item x="102"/>
        <item x="72"/>
        <item x="47"/>
        <item x="78"/>
        <item x="111"/>
        <item x="70"/>
        <item x="0"/>
        <item x="81"/>
        <item x="3"/>
        <item x="53"/>
        <item x="5"/>
        <item x="12"/>
        <item x="52"/>
        <item x="76"/>
        <item x="10"/>
        <item x="21"/>
        <item x="129"/>
        <item x="16"/>
        <item x="55"/>
        <item x="30"/>
        <item x="59"/>
        <item x="22"/>
        <item x="39"/>
        <item x="58"/>
        <item x="138"/>
        <item x="20"/>
        <item x="48"/>
        <item x="62"/>
        <item x="51"/>
        <item x="44"/>
        <item x="57"/>
        <item x="147"/>
        <item x="37"/>
        <item x="40"/>
        <item x="105"/>
        <item x="91"/>
        <item x="43"/>
        <item x="75"/>
        <item x="94"/>
        <item x="35"/>
        <item x="108"/>
        <item x="84"/>
        <item x="97"/>
        <item x="87"/>
        <item x="41"/>
        <item x="50"/>
        <item x="165"/>
        <item x="96"/>
        <item x="61"/>
        <item x="74"/>
        <item x="64"/>
        <item x="117"/>
        <item x="67"/>
        <item x="174"/>
        <item x="114"/>
        <item x="120"/>
        <item x="73"/>
        <item x="177"/>
        <item x="123"/>
        <item x="56"/>
        <item x="183"/>
        <item x="126"/>
        <item x="132"/>
        <item x="82"/>
        <item x="186"/>
        <item x="141"/>
        <item x="79"/>
        <item x="88"/>
        <item x="115"/>
        <item x="150"/>
        <item x="68"/>
        <item x="118"/>
        <item x="135"/>
        <item x="159"/>
        <item x="71"/>
        <item x="121"/>
        <item x="168"/>
        <item x="85"/>
        <item x="171"/>
        <item x="89"/>
        <item x="77"/>
        <item x="109"/>
        <item x="210"/>
        <item x="144"/>
        <item x="112"/>
        <item x="83"/>
        <item x="213"/>
        <item x="195"/>
        <item x="65"/>
        <item x="198"/>
        <item x="95"/>
        <item x="204"/>
        <item x="207"/>
        <item x="222"/>
        <item x="153"/>
        <item x="92"/>
        <item x="216"/>
        <item x="136"/>
        <item x="133"/>
        <item x="156"/>
        <item x="98"/>
        <item x="231"/>
        <item x="139"/>
        <item x="234"/>
        <item x="142"/>
        <item x="162"/>
        <item x="104"/>
        <item x="240"/>
        <item x="243"/>
        <item x="107"/>
        <item x="100"/>
        <item x="148"/>
        <item x="252"/>
        <item x="154"/>
        <item x="249"/>
        <item x="157"/>
        <item x="103"/>
        <item x="160"/>
        <item x="110"/>
        <item x="270"/>
        <item x="119"/>
        <item x="106"/>
        <item x="258"/>
        <item x="279"/>
        <item x="282"/>
        <item x="261"/>
        <item x="288"/>
        <item x="180"/>
        <item x="291"/>
        <item x="267"/>
        <item x="178"/>
        <item x="181"/>
        <item x="80"/>
        <item x="163"/>
        <item x="184"/>
        <item x="134"/>
        <item x="166"/>
        <item x="315"/>
        <item x="189"/>
        <item x="318"/>
        <item x="169"/>
        <item x="140"/>
        <item x="327"/>
        <item x="192"/>
        <item x="285"/>
        <item x="199"/>
        <item x="336"/>
        <item x="125"/>
        <item x="205"/>
        <item x="86"/>
        <item x="345"/>
        <item x="294"/>
        <item x="211"/>
        <item x="354"/>
        <item x="201"/>
        <item x="297"/>
        <item x="155"/>
        <item x="363"/>
        <item x="131"/>
        <item x="366"/>
        <item x="124"/>
        <item x="372"/>
        <item x="306"/>
        <item x="226"/>
        <item x="229"/>
        <item x="127"/>
        <item x="187"/>
        <item x="232"/>
        <item x="390"/>
        <item x="190"/>
        <item x="170"/>
        <item x="130"/>
        <item x="399"/>
        <item x="193"/>
        <item x="402"/>
        <item x="176"/>
        <item x="219"/>
        <item x="324"/>
        <item x="411"/>
        <item x="250"/>
        <item x="330"/>
        <item x="253"/>
        <item x="225"/>
        <item x="256"/>
        <item x="333"/>
        <item x="429"/>
        <item x="435"/>
        <item x="228"/>
        <item x="146"/>
        <item x="438"/>
        <item x="191"/>
        <item x="342"/>
        <item x="447"/>
        <item x="101"/>
        <item x="271"/>
        <item x="208"/>
        <item x="456"/>
        <item x="277"/>
        <item x="237"/>
        <item x="351"/>
        <item x="465"/>
        <item x="203"/>
        <item x="214"/>
        <item x="474"/>
        <item x="145"/>
        <item x="206"/>
        <item x="360"/>
        <item x="483"/>
        <item x="486"/>
        <item x="246"/>
        <item x="158"/>
        <item x="212"/>
        <item x="298"/>
        <item x="369"/>
        <item x="301"/>
        <item x="151"/>
        <item x="218"/>
        <item x="161"/>
        <item x="510"/>
        <item x="513"/>
        <item x="255"/>
        <item x="378"/>
        <item x="519"/>
        <item x="522"/>
        <item x="381"/>
        <item x="227"/>
        <item x="113"/>
        <item x="531"/>
        <item x="167"/>
        <item x="322"/>
        <item x="233"/>
        <item x="264"/>
        <item x="235"/>
        <item x="328"/>
        <item x="549"/>
        <item x="238"/>
        <item x="239"/>
        <item x="116"/>
        <item x="558"/>
        <item x="173"/>
        <item x="242"/>
        <item x="567"/>
        <item x="273"/>
        <item x="405"/>
        <item x="343"/>
        <item x="346"/>
        <item x="408"/>
        <item x="349"/>
        <item x="276"/>
        <item x="585"/>
        <item x="414"/>
        <item x="254"/>
        <item x="594"/>
        <item x="122"/>
        <item x="417"/>
        <item x="597"/>
        <item x="603"/>
        <item x="182"/>
        <item x="606"/>
        <item x="172"/>
        <item x="367"/>
        <item x="426"/>
        <item x="370"/>
        <item x="373"/>
        <item x="175"/>
        <item x="259"/>
        <item x="269"/>
        <item x="630"/>
        <item x="188"/>
        <item x="633"/>
        <item x="128"/>
        <item x="275"/>
        <item x="265"/>
        <item x="642"/>
        <item x="388"/>
        <item x="300"/>
        <item x="444"/>
        <item x="651"/>
        <item x="394"/>
        <item x="194"/>
        <item x="660"/>
        <item x="303"/>
        <item x="400"/>
        <item x="453"/>
        <item x="669"/>
        <item x="290"/>
        <item x="309"/>
        <item x="197"/>
        <item x="678"/>
        <item x="681"/>
        <item x="462"/>
        <item x="687"/>
        <item x="312"/>
        <item x="415"/>
        <item x="280"/>
        <item x="418"/>
        <item x="421"/>
        <item x="137"/>
        <item x="283"/>
        <item x="705"/>
        <item x="305"/>
        <item x="286"/>
        <item x="714"/>
        <item x="321"/>
        <item x="717"/>
        <item x="480"/>
        <item x="311"/>
        <item x="726"/>
        <item x="196"/>
        <item x="209"/>
        <item x="439"/>
        <item x="442"/>
        <item x="489"/>
        <item x="445"/>
        <item x="143"/>
        <item x="744"/>
        <item x="492"/>
        <item x="750"/>
        <item x="753"/>
        <item x="202"/>
        <item x="498"/>
        <item x="326"/>
        <item x="762"/>
        <item x="501"/>
        <item x="460"/>
        <item x="339"/>
        <item x="771"/>
        <item x="304"/>
        <item x="466"/>
        <item x="780"/>
        <item x="149"/>
        <item x="307"/>
        <item x="338"/>
        <item x="789"/>
        <item x="310"/>
        <item x="341"/>
        <item x="348"/>
        <item x="798"/>
        <item x="224"/>
        <item x="801"/>
        <item x="347"/>
        <item x="152"/>
        <item x="525"/>
        <item x="487"/>
        <item x="490"/>
        <item x="528"/>
        <item x="353"/>
        <item x="357"/>
        <item x="825"/>
        <item x="230"/>
        <item x="828"/>
        <item x="834"/>
        <item x="217"/>
        <item x="537"/>
        <item x="837"/>
        <item x="362"/>
        <item x="325"/>
        <item x="846"/>
        <item x="220"/>
        <item x="511"/>
        <item x="546"/>
        <item x="368"/>
        <item x="517"/>
        <item x="223"/>
        <item x="331"/>
        <item x="864"/>
        <item x="374"/>
        <item x="555"/>
        <item x="873"/>
        <item x="375"/>
        <item x="377"/>
        <item x="337"/>
        <item x="882"/>
        <item x="532"/>
        <item x="164"/>
        <item x="564"/>
        <item x="535"/>
        <item x="538"/>
        <item x="245"/>
        <item x="900"/>
        <item x="384"/>
        <item x="389"/>
        <item x="573"/>
        <item x="909"/>
        <item x="912"/>
        <item x="387"/>
        <item x="576"/>
        <item x="918"/>
        <item x="921"/>
        <item x="582"/>
        <item x="556"/>
        <item x="393"/>
        <item x="559"/>
        <item x="352"/>
        <item x="562"/>
        <item x="404"/>
        <item x="396"/>
        <item x="355"/>
        <item x="945"/>
        <item x="948"/>
        <item x="358"/>
        <item x="410"/>
        <item x="241"/>
        <item x="957"/>
        <item x="600"/>
        <item x="577"/>
        <item x="416"/>
        <item x="244"/>
        <item x="260"/>
        <item x="586"/>
        <item x="592"/>
        <item x="609"/>
        <item x="428"/>
        <item x="247"/>
        <item x="431"/>
        <item x="612"/>
        <item x="607"/>
        <item x="613"/>
        <item x="179"/>
        <item x="266"/>
        <item x="443"/>
        <item x="446"/>
        <item x="621"/>
        <item x="628"/>
        <item x="420"/>
        <item x="634"/>
        <item x="376"/>
        <item x="458"/>
        <item x="461"/>
        <item x="423"/>
        <item x="379"/>
        <item x="649"/>
        <item x="655"/>
        <item x="382"/>
        <item x="473"/>
        <item x="185"/>
        <item x="476"/>
        <item x="639"/>
        <item x="670"/>
        <item x="676"/>
        <item x="432"/>
        <item x="645"/>
        <item x="488"/>
        <item x="491"/>
        <item x="648"/>
        <item x="691"/>
        <item x="262"/>
        <item x="697"/>
        <item x="281"/>
        <item x="503"/>
        <item x="506"/>
        <item x="441"/>
        <item x="657"/>
        <item x="712"/>
        <item x="718"/>
        <item x="397"/>
        <item x="518"/>
        <item x="268"/>
        <item x="521"/>
        <item x="666"/>
        <item x="733"/>
        <item x="739"/>
        <item x="450"/>
        <item x="403"/>
        <item x="533"/>
        <item x="536"/>
        <item x="675"/>
        <item x="754"/>
        <item x="274"/>
        <item x="760"/>
        <item x="293"/>
        <item x="548"/>
        <item x="551"/>
        <item x="459"/>
        <item x="684"/>
        <item x="775"/>
        <item x="781"/>
        <item x="296"/>
        <item x="563"/>
        <item x="200"/>
        <item x="566"/>
        <item x="693"/>
        <item x="796"/>
        <item x="802"/>
        <item x="468"/>
        <item x="696"/>
        <item x="578"/>
        <item x="581"/>
        <item x="302"/>
        <item x="817"/>
        <item x="471"/>
        <item x="823"/>
        <item x="424"/>
        <item x="593"/>
        <item x="596"/>
        <item x="477"/>
        <item x="427"/>
        <item x="838"/>
        <item x="844"/>
        <item x="308"/>
        <item x="608"/>
        <item x="289"/>
        <item x="611"/>
        <item x="720"/>
        <item x="859"/>
        <item x="865"/>
        <item x="292"/>
        <item x="723"/>
        <item x="623"/>
        <item x="626"/>
        <item x="729"/>
        <item x="880"/>
        <item x="295"/>
        <item x="886"/>
        <item x="732"/>
        <item x="638"/>
        <item x="641"/>
        <item x="495"/>
        <item x="317"/>
        <item x="901"/>
        <item x="907"/>
        <item x="741"/>
        <item x="653"/>
        <item x="215"/>
        <item x="656"/>
        <item x="448"/>
        <item x="922"/>
        <item x="928"/>
        <item x="504"/>
        <item x="323"/>
        <item x="668"/>
        <item x="671"/>
        <item x="454"/>
        <item x="943"/>
        <item x="507"/>
        <item x="949"/>
        <item x="759"/>
        <item x="683"/>
        <item x="686"/>
        <item x="221"/>
        <item x="329"/>
        <item x="964"/>
        <item x="698"/>
        <item x="768"/>
        <item x="707"/>
        <item x="516"/>
        <item x="716"/>
        <item x="332"/>
        <item x="725"/>
        <item x="734"/>
        <item x="313"/>
        <item x="777"/>
        <item x="743"/>
        <item x="752"/>
        <item x="469"/>
        <item x="761"/>
        <item x="316"/>
        <item x="770"/>
        <item x="472"/>
        <item x="779"/>
        <item x="788"/>
        <item x="319"/>
        <item x="475"/>
        <item x="797"/>
        <item x="806"/>
        <item x="795"/>
        <item x="815"/>
        <item x="534"/>
        <item x="824"/>
        <item x="344"/>
        <item x="833"/>
        <item x="842"/>
        <item x="540"/>
        <item x="804"/>
        <item x="851"/>
        <item x="860"/>
        <item x="807"/>
        <item x="869"/>
        <item x="543"/>
        <item x="878"/>
        <item x="813"/>
        <item x="887"/>
        <item x="896"/>
        <item x="236"/>
        <item x="816"/>
        <item x="905"/>
        <item x="914"/>
        <item x="493"/>
        <item x="923"/>
        <item x="552"/>
        <item x="932"/>
        <item x="496"/>
        <item x="941"/>
        <item x="950"/>
        <item x="334"/>
        <item x="499"/>
        <item x="959"/>
        <item x="359"/>
        <item x="561"/>
        <item x="840"/>
        <item x="340"/>
        <item x="843"/>
        <item x="365"/>
        <item x="570"/>
        <item x="852"/>
        <item x="248"/>
        <item x="514"/>
        <item x="861"/>
        <item x="579"/>
        <item x="520"/>
        <item x="251"/>
        <item x="870"/>
        <item x="526"/>
        <item x="588"/>
        <item x="879"/>
        <item x="591"/>
        <item x="380"/>
        <item x="888"/>
        <item x="257"/>
        <item x="891"/>
        <item x="361"/>
        <item x="897"/>
        <item x="541"/>
        <item x="364"/>
        <item x="544"/>
        <item x="263"/>
        <item x="547"/>
        <item x="915"/>
        <item x="615"/>
        <item x="395"/>
        <item x="618"/>
        <item x="924"/>
        <item x="927"/>
        <item x="624"/>
        <item x="401"/>
        <item x="627"/>
        <item x="936"/>
        <item x="565"/>
        <item x="272"/>
        <item x="568"/>
        <item x="636"/>
        <item x="571"/>
        <item x="954"/>
        <item x="385"/>
        <item x="960"/>
        <item x="278"/>
        <item x="963"/>
        <item x="583"/>
        <item x="391"/>
        <item x="589"/>
        <item x="654"/>
        <item x="425"/>
        <item x="598"/>
        <item x="284"/>
        <item x="604"/>
        <item x="663"/>
        <item x="610"/>
        <item x="440"/>
        <item x="287"/>
        <item x="619"/>
        <item x="672"/>
        <item x="625"/>
        <item x="631"/>
        <item x="406"/>
        <item x="455"/>
        <item x="409"/>
        <item x="640"/>
        <item x="646"/>
        <item x="412"/>
        <item x="652"/>
        <item x="690"/>
        <item x="470"/>
        <item x="661"/>
        <item x="299"/>
        <item x="667"/>
        <item x="699"/>
        <item x="673"/>
        <item x="485"/>
        <item x="702"/>
        <item x="682"/>
        <item x="708"/>
        <item x="688"/>
        <item x="694"/>
        <item x="711"/>
        <item x="500"/>
        <item x="430"/>
        <item x="703"/>
        <item x="709"/>
        <item x="433"/>
        <item x="715"/>
        <item x="436"/>
        <item x="515"/>
        <item x="724"/>
        <item x="314"/>
        <item x="730"/>
        <item x="735"/>
        <item x="736"/>
        <item x="530"/>
        <item x="738"/>
        <item x="745"/>
        <item x="320"/>
        <item x="751"/>
        <item x="757"/>
        <item x="747"/>
        <item x="545"/>
        <item x="451"/>
        <item x="766"/>
        <item x="772"/>
        <item x="756"/>
        <item x="778"/>
        <item x="457"/>
        <item x="560"/>
        <item x="787"/>
        <item x="765"/>
        <item x="793"/>
        <item x="463"/>
        <item x="799"/>
        <item x="575"/>
        <item x="774"/>
        <item x="808"/>
        <item x="335"/>
        <item x="814"/>
        <item x="820"/>
        <item x="783"/>
        <item x="590"/>
        <item x="786"/>
        <item x="829"/>
        <item x="835"/>
        <item x="792"/>
        <item x="841"/>
        <item x="478"/>
        <item x="605"/>
        <item x="850"/>
        <item x="481"/>
        <item x="856"/>
        <item x="484"/>
        <item x="862"/>
        <item x="620"/>
        <item x="810"/>
        <item x="871"/>
        <item x="350"/>
        <item x="877"/>
        <item x="883"/>
        <item x="819"/>
        <item x="635"/>
        <item x="822"/>
        <item x="892"/>
        <item x="898"/>
        <item x="356"/>
        <item x="904"/>
        <item x="831"/>
        <item x="650"/>
        <item x="913"/>
        <item x="502"/>
        <item x="919"/>
        <item x="505"/>
        <item x="925"/>
        <item x="665"/>
        <item x="508"/>
        <item x="934"/>
        <item x="849"/>
        <item x="940"/>
        <item x="946"/>
        <item x="855"/>
        <item x="680"/>
        <item x="858"/>
        <item x="955"/>
        <item x="961"/>
        <item x="371"/>
        <item x="692"/>
        <item x="867"/>
        <item x="701"/>
        <item x="710"/>
        <item x="523"/>
        <item x="719"/>
        <item x="876"/>
        <item x="728"/>
        <item x="737"/>
        <item x="529"/>
        <item x="746"/>
        <item x="885"/>
        <item x="755"/>
        <item x="764"/>
        <item x="383"/>
        <item x="773"/>
        <item x="894"/>
        <item x="782"/>
        <item x="791"/>
        <item x="386"/>
        <item x="800"/>
        <item x="903"/>
        <item x="809"/>
        <item x="818"/>
        <item x="906"/>
        <item x="827"/>
        <item x="392"/>
        <item x="836"/>
        <item x="845"/>
        <item x="550"/>
        <item x="854"/>
        <item x="553"/>
        <item x="863"/>
        <item x="872"/>
        <item x="398"/>
        <item x="881"/>
        <item x="930"/>
        <item x="890"/>
        <item x="899"/>
        <item x="933"/>
        <item x="908"/>
        <item x="939"/>
        <item x="917"/>
        <item x="926"/>
        <item x="942"/>
        <item x="935"/>
        <item x="407"/>
        <item x="944"/>
        <item x="953"/>
        <item x="951"/>
        <item x="962"/>
        <item x="574"/>
        <item x="413"/>
        <item x="580"/>
        <item x="419"/>
        <item x="422"/>
        <item x="595"/>
        <item x="601"/>
        <item x="434"/>
        <item x="437"/>
        <item x="616"/>
        <item x="622"/>
        <item x="449"/>
        <item x="452"/>
        <item x="637"/>
        <item x="643"/>
        <item x="464"/>
        <item x="467"/>
        <item x="658"/>
        <item x="664"/>
        <item x="479"/>
        <item x="482"/>
        <item x="679"/>
        <item x="685"/>
        <item x="494"/>
        <item x="497"/>
        <item x="700"/>
        <item x="706"/>
        <item x="509"/>
        <item x="512"/>
        <item x="721"/>
        <item x="727"/>
        <item x="524"/>
        <item x="527"/>
        <item x="742"/>
        <item x="748"/>
        <item x="539"/>
        <item x="542"/>
        <item x="763"/>
        <item x="769"/>
        <item x="554"/>
        <item x="557"/>
        <item x="784"/>
        <item x="790"/>
        <item x="569"/>
        <item x="572"/>
        <item x="805"/>
        <item x="811"/>
        <item x="584"/>
        <item x="587"/>
        <item x="826"/>
        <item x="832"/>
        <item x="599"/>
        <item x="602"/>
        <item x="847"/>
        <item x="853"/>
        <item x="614"/>
        <item x="617"/>
        <item x="868"/>
        <item x="874"/>
        <item x="629"/>
        <item x="632"/>
        <item x="889"/>
        <item x="895"/>
        <item x="644"/>
        <item x="647"/>
        <item x="910"/>
        <item x="916"/>
        <item x="659"/>
        <item x="662"/>
        <item x="931"/>
        <item x="937"/>
        <item x="674"/>
        <item x="677"/>
        <item x="952"/>
        <item x="958"/>
        <item x="689"/>
        <item x="695"/>
        <item x="704"/>
        <item x="713"/>
        <item x="722"/>
        <item x="731"/>
        <item x="740"/>
        <item x="749"/>
        <item x="758"/>
        <item x="767"/>
        <item x="776"/>
        <item x="785"/>
        <item x="794"/>
        <item x="803"/>
        <item x="812"/>
        <item x="821"/>
        <item x="830"/>
        <item x="839"/>
        <item x="848"/>
        <item x="857"/>
        <item x="866"/>
        <item x="875"/>
        <item x="884"/>
        <item x="893"/>
        <item x="902"/>
        <item x="911"/>
        <item x="920"/>
        <item x="929"/>
        <item x="938"/>
        <item x="947"/>
        <item x="956"/>
        <item x="965"/>
      </items>
    </pivotField>
    <pivotField axis="axisRow" dataField="1" showAll="0" defaultSubtotal="0">
      <items count="3">
        <item x="2"/>
        <item x="1"/>
        <item x="0"/>
      </items>
    </pivotField>
    <pivotField showAll="0" defaultSubtotal="0"/>
    <pivotField showAll="0" defaultSubtotal="0"/>
    <pivotField showAll="0" defaultSubtotal="0"/>
    <pivotField showAll="0" defaultSubtotal="0"/>
    <pivotField showAll="0" defaultSubtotal="0">
      <items count="14">
        <item x="0"/>
        <item x="1"/>
        <item x="2"/>
        <item x="3"/>
        <item x="4"/>
        <item x="5"/>
        <item x="6"/>
        <item x="7"/>
        <item x="8"/>
        <item x="9"/>
        <item x="10"/>
        <item x="11"/>
        <item x="12"/>
        <item x="13"/>
      </items>
    </pivotField>
    <pivotField showAll="0" defaultSubtotal="0">
      <items count="14">
        <item x="0"/>
        <item x="1"/>
        <item x="2"/>
        <item x="3"/>
        <item x="4"/>
        <item x="5"/>
        <item x="6"/>
        <item x="7"/>
        <item x="8"/>
        <item x="9"/>
        <item x="10"/>
        <item x="11"/>
        <item x="12"/>
        <item x="13"/>
      </items>
    </pivotField>
  </pivotFields>
  <rowFields count="1">
    <field x="18"/>
  </rowFields>
  <rowItems count="4">
    <i>
      <x/>
    </i>
    <i>
      <x v="1"/>
    </i>
    <i>
      <x v="2"/>
    </i>
    <i t="grand">
      <x/>
    </i>
  </rowItems>
  <colFields count="1">
    <field x="-2"/>
  </colFields>
  <colItems count="2">
    <i>
      <x/>
    </i>
    <i i="1">
      <x v="1"/>
    </i>
  </colItems>
  <pageFields count="1">
    <pageField fld="15" hier="-1"/>
  </pageFields>
  <dataFields count="2">
    <dataField name="Count" fld="18" subtotal="count" baseField="18" baseItem="0"/>
    <dataField name="% of Total" fld="18" subtotal="count" showDataAs="percentOfTotal" baseField="18" baseItem="0" numFmtId="164"/>
  </dataFields>
  <formats count="17">
    <format dxfId="172">
      <pivotArea outline="0" collapsedLevelsAreSubtotals="1" fieldPosition="0">
        <references count="1">
          <reference field="4294967294" count="1" selected="0">
            <x v="1"/>
          </reference>
        </references>
      </pivotArea>
    </format>
    <format dxfId="171">
      <pivotArea outline="0" collapsedLevelsAreSubtotals="1" fieldPosition="0"/>
    </format>
    <format dxfId="170">
      <pivotArea dataOnly="0" labelOnly="1" outline="0" fieldPosition="0">
        <references count="1">
          <reference field="4294967294" count="2">
            <x v="0"/>
            <x v="1"/>
          </reference>
        </references>
      </pivotArea>
    </format>
    <format dxfId="169">
      <pivotArea outline="0" collapsedLevelsAreSubtotals="1" fieldPosition="0"/>
    </format>
    <format dxfId="168">
      <pivotArea dataOnly="0" labelOnly="1" outline="0" fieldPosition="0">
        <references count="1">
          <reference field="4294967294" count="2">
            <x v="0"/>
            <x v="1"/>
          </reference>
        </references>
      </pivotArea>
    </format>
    <format dxfId="167">
      <pivotArea outline="0" collapsedLevelsAreSubtotals="1" fieldPosition="0"/>
    </format>
    <format dxfId="166">
      <pivotArea dataOnly="0" labelOnly="1" outline="0" fieldPosition="0">
        <references count="1">
          <reference field="4294967294" count="2">
            <x v="0"/>
            <x v="1"/>
          </reference>
        </references>
      </pivotArea>
    </format>
    <format dxfId="165">
      <pivotArea outline="0" collapsedLevelsAreSubtotals="1" fieldPosition="0"/>
    </format>
    <format dxfId="164">
      <pivotArea dataOnly="0" labelOnly="1" outline="0" fieldPosition="0">
        <references count="1">
          <reference field="4294967294" count="2">
            <x v="0"/>
            <x v="1"/>
          </reference>
        </references>
      </pivotArea>
    </format>
    <format dxfId="163">
      <pivotArea outline="0" collapsedLevelsAreSubtotals="1" fieldPosition="0"/>
    </format>
    <format dxfId="162">
      <pivotArea dataOnly="0" labelOnly="1" outline="0" fieldPosition="0">
        <references count="1">
          <reference field="4294967294" count="2">
            <x v="0"/>
            <x v="1"/>
          </reference>
        </references>
      </pivotArea>
    </format>
    <format dxfId="161">
      <pivotArea field="18" type="button" dataOnly="0" labelOnly="1" outline="0" axis="axisRow" fieldPosition="0"/>
    </format>
    <format dxfId="160">
      <pivotArea dataOnly="0" labelOnly="1" fieldPosition="0">
        <references count="1">
          <reference field="18" count="0"/>
        </references>
      </pivotArea>
    </format>
    <format dxfId="159">
      <pivotArea dataOnly="0" labelOnly="1" grandRow="1" outline="0" fieldPosition="0"/>
    </format>
    <format dxfId="158">
      <pivotArea field="18" type="button" dataOnly="0" labelOnly="1" outline="0" axis="axisRow" fieldPosition="0"/>
    </format>
    <format dxfId="157">
      <pivotArea dataOnly="0" labelOnly="1" fieldPosition="0">
        <references count="1">
          <reference field="18" count="0"/>
        </references>
      </pivotArea>
    </format>
    <format dxfId="156">
      <pivotArea dataOnly="0" labelOnly="1" grandRow="1" outline="0" fieldPosition="0"/>
    </format>
  </formats>
  <chartFormats count="3">
    <chartFormat chart="6" format="8" series="1">
      <pivotArea type="data" outline="0" fieldPosition="0">
        <references count="1">
          <reference field="4294967294" count="1" selected="0">
            <x v="0"/>
          </reference>
        </references>
      </pivotArea>
    </chartFormat>
    <chartFormat chart="6" format="9" series="1">
      <pivotArea type="data" outline="0" fieldPosition="0">
        <references count="1">
          <reference field="4294967294" count="1" selected="0">
            <x v="1"/>
          </reference>
        </references>
      </pivotArea>
    </chartFormat>
    <chartFormat chart="6" format="10">
      <pivotArea type="data" outline="0" fieldPosition="0">
        <references count="2">
          <reference field="4294967294" count="1" selected="0">
            <x v="0"/>
          </reference>
          <reference field="18" count="1" selected="0">
            <x v="1"/>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2.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9" rowHeaderCaption="Tier">
  <location ref="G12:I16" firstHeaderRow="0" firstDataRow="1" firstDataCol="1" rowPageCount="1" colPageCount="1"/>
  <pivotFields count="25">
    <pivotField showAll="0" defaultSubtotal="0">
      <items count="5">
        <item x="0"/>
        <item x="1"/>
        <item x="2"/>
        <item x="3"/>
        <item x="4"/>
      </items>
    </pivotField>
    <pivotField showAll="0" defaultSubtotal="0"/>
    <pivotField showAll="0" defaultSubtotal="0"/>
    <pivotField showAll="0" defaultSubtotal="0"/>
    <pivotField showAll="0" defaultSubtotal="0"/>
    <pivotField showAll="0" defaultSubtotal="0"/>
    <pivotField numFmtId="20" showAll="0" defaultSubtotal="0"/>
    <pivotField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numFmtId="1" showAll="0" defaultSubtotal="0"/>
    <pivotField axis="axisPage" showAll="0" defaultSubtotal="0">
      <items count="2">
        <item x="0"/>
        <item x="1"/>
      </items>
    </pivotField>
    <pivotField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axis="axisRow" dataField="1" showAll="0" defaultSubtotal="0">
      <items count="3">
        <item x="2"/>
        <item x="1"/>
        <item x="0"/>
      </items>
    </pivotField>
    <pivotField showAll="0" defaultSubtotal="0"/>
    <pivotField showAll="0" defaultSubtotal="0"/>
    <pivotField showAll="0" defaultSubtotal="0"/>
    <pivotField showAll="0" defaultSubtotal="0"/>
    <pivotField showAll="0" defaultSubtotal="0">
      <items count="14">
        <item x="0"/>
        <item x="1"/>
        <item x="2"/>
        <item x="3"/>
        <item x="4"/>
        <item x="5"/>
        <item x="6"/>
        <item x="7"/>
        <item x="8"/>
        <item x="9"/>
        <item x="10"/>
        <item x="11"/>
        <item x="12"/>
        <item x="13"/>
      </items>
    </pivotField>
    <pivotField showAll="0" defaultSubtotal="0">
      <items count="14">
        <item x="0"/>
        <item x="1"/>
        <item x="2"/>
        <item x="3"/>
        <item x="4"/>
        <item x="5"/>
        <item x="6"/>
        <item x="7"/>
        <item x="8"/>
        <item x="9"/>
        <item x="10"/>
        <item x="11"/>
        <item x="12"/>
        <item x="13"/>
      </items>
    </pivotField>
  </pivotFields>
  <rowFields count="1">
    <field x="18"/>
  </rowFields>
  <rowItems count="4">
    <i>
      <x/>
    </i>
    <i>
      <x v="1"/>
    </i>
    <i>
      <x v="2"/>
    </i>
    <i t="grand">
      <x/>
    </i>
  </rowItems>
  <colFields count="1">
    <field x="-2"/>
  </colFields>
  <colItems count="2">
    <i>
      <x/>
    </i>
    <i i="1">
      <x v="1"/>
    </i>
  </colItems>
  <pageFields count="1">
    <pageField fld="15" item="1" hier="-1"/>
  </pageFields>
  <dataFields count="2">
    <dataField name="Count" fld="18" subtotal="count" baseField="18" baseItem="0"/>
    <dataField name="% of Total" fld="18" subtotal="count" showDataAs="percentOfTotal" baseField="18" baseItem="0" numFmtId="164"/>
  </dataFields>
  <formats count="17">
    <format dxfId="189">
      <pivotArea outline="0" collapsedLevelsAreSubtotals="1" fieldPosition="0">
        <references count="1">
          <reference field="4294967294" count="1" selected="0">
            <x v="1"/>
          </reference>
        </references>
      </pivotArea>
    </format>
    <format dxfId="188">
      <pivotArea outline="0" collapsedLevelsAreSubtotals="1" fieldPosition="0"/>
    </format>
    <format dxfId="187">
      <pivotArea dataOnly="0" labelOnly="1" outline="0" fieldPosition="0">
        <references count="1">
          <reference field="4294967294" count="2">
            <x v="0"/>
            <x v="1"/>
          </reference>
        </references>
      </pivotArea>
    </format>
    <format dxfId="186">
      <pivotArea outline="0" collapsedLevelsAreSubtotals="1" fieldPosition="0"/>
    </format>
    <format dxfId="185">
      <pivotArea dataOnly="0" labelOnly="1" outline="0" fieldPosition="0">
        <references count="1">
          <reference field="4294967294" count="2">
            <x v="0"/>
            <x v="1"/>
          </reference>
        </references>
      </pivotArea>
    </format>
    <format dxfId="184">
      <pivotArea outline="0" collapsedLevelsAreSubtotals="1" fieldPosition="0"/>
    </format>
    <format dxfId="183">
      <pivotArea dataOnly="0" labelOnly="1" outline="0" fieldPosition="0">
        <references count="1">
          <reference field="4294967294" count="2">
            <x v="0"/>
            <x v="1"/>
          </reference>
        </references>
      </pivotArea>
    </format>
    <format dxfId="182">
      <pivotArea outline="0" collapsedLevelsAreSubtotals="1" fieldPosition="0"/>
    </format>
    <format dxfId="181">
      <pivotArea dataOnly="0" labelOnly="1" outline="0" fieldPosition="0">
        <references count="1">
          <reference field="4294967294" count="2">
            <x v="0"/>
            <x v="1"/>
          </reference>
        </references>
      </pivotArea>
    </format>
    <format dxfId="180">
      <pivotArea outline="0" collapsedLevelsAreSubtotals="1" fieldPosition="0"/>
    </format>
    <format dxfId="179">
      <pivotArea dataOnly="0" labelOnly="1" outline="0" fieldPosition="0">
        <references count="1">
          <reference field="4294967294" count="2">
            <x v="0"/>
            <x v="1"/>
          </reference>
        </references>
      </pivotArea>
    </format>
    <format dxfId="178">
      <pivotArea field="18" type="button" dataOnly="0" labelOnly="1" outline="0" axis="axisRow" fieldPosition="0"/>
    </format>
    <format dxfId="177">
      <pivotArea dataOnly="0" labelOnly="1" fieldPosition="0">
        <references count="1">
          <reference field="18" count="0"/>
        </references>
      </pivotArea>
    </format>
    <format dxfId="176">
      <pivotArea dataOnly="0" labelOnly="1" grandRow="1" outline="0" fieldPosition="0"/>
    </format>
    <format dxfId="175">
      <pivotArea field="18" type="button" dataOnly="0" labelOnly="1" outline="0" axis="axisRow" fieldPosition="0"/>
    </format>
    <format dxfId="174">
      <pivotArea dataOnly="0" labelOnly="1" fieldPosition="0">
        <references count="1">
          <reference field="18" count="0"/>
        </references>
      </pivotArea>
    </format>
    <format dxfId="173">
      <pivotArea dataOnly="0" labelOnly="1" grandRow="1" outline="0" fieldPosition="0"/>
    </format>
  </formats>
  <chartFormats count="2">
    <chartFormat chart="8" format="6" series="1">
      <pivotArea type="data" outline="0" fieldPosition="0">
        <references count="1">
          <reference field="4294967294" count="1" selected="0">
            <x v="0"/>
          </reference>
        </references>
      </pivotArea>
    </chartFormat>
    <chartFormat chart="8" format="7" series="1">
      <pivotArea type="data" outline="0" fieldPosition="0">
        <references count="1">
          <reference field="4294967294" count="1" selected="0">
            <x v="1"/>
          </reference>
        </references>
      </pivotArea>
    </chartFormat>
  </chartFormats>
  <pivotTableStyleInfo name="PivotStyleLight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3.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10" rowHeaderCaption="SKU Segmentation">
  <location ref="G12:I17" firstHeaderRow="0" firstDataRow="1" firstDataCol="1" rowPageCount="1" colPageCount="1"/>
  <pivotFields count="25">
    <pivotField showAll="0" defaultSubtotal="0">
      <items count="5">
        <item x="0"/>
        <item x="1"/>
        <item x="2"/>
        <item x="3"/>
        <item x="4"/>
      </items>
    </pivotField>
    <pivotField showAll="0" defaultSubtotal="0"/>
    <pivotField showAll="0" defaultSubtotal="0"/>
    <pivotField showAll="0" defaultSubtotal="0"/>
    <pivotField showAll="0" defaultSubtotal="0"/>
    <pivotField showAll="0" defaultSubtotal="0"/>
    <pivotField numFmtId="20" showAll="0" defaultSubtotal="0"/>
    <pivotField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numFmtId="1" showAll="0" defaultSubtotal="0"/>
    <pivotField axis="axisPage" showAll="0" defaultSubtotal="0">
      <items count="2">
        <item x="0"/>
        <item x="1"/>
      </items>
    </pivotField>
    <pivotField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items count="3">
        <item x="2"/>
        <item x="1"/>
        <item x="0"/>
      </items>
    </pivotField>
    <pivotField axis="axisRow" dataField="1" showAll="0" defaultSubtotal="0">
      <items count="4">
        <item x="1"/>
        <item x="0"/>
        <item x="2"/>
        <item x="3"/>
      </items>
    </pivotField>
    <pivotField showAll="0" defaultSubtotal="0"/>
    <pivotField showAll="0" defaultSubtotal="0"/>
    <pivotField showAll="0" defaultSubtotal="0"/>
    <pivotField showAll="0" defaultSubtotal="0">
      <items count="14">
        <item x="0"/>
        <item x="1"/>
        <item x="2"/>
        <item x="3"/>
        <item x="4"/>
        <item x="5"/>
        <item x="6"/>
        <item x="7"/>
        <item x="8"/>
        <item x="9"/>
        <item x="10"/>
        <item x="11"/>
        <item x="12"/>
        <item x="13"/>
      </items>
    </pivotField>
    <pivotField showAll="0" defaultSubtotal="0">
      <items count="14">
        <item x="0"/>
        <item x="1"/>
        <item x="2"/>
        <item x="3"/>
        <item x="4"/>
        <item x="5"/>
        <item x="6"/>
        <item x="7"/>
        <item x="8"/>
        <item x="9"/>
        <item x="10"/>
        <item x="11"/>
        <item x="12"/>
        <item x="13"/>
      </items>
    </pivotField>
  </pivotFields>
  <rowFields count="1">
    <field x="19"/>
  </rowFields>
  <rowItems count="5">
    <i>
      <x/>
    </i>
    <i>
      <x v="1"/>
    </i>
    <i>
      <x v="2"/>
    </i>
    <i>
      <x v="3"/>
    </i>
    <i t="grand">
      <x/>
    </i>
  </rowItems>
  <colFields count="1">
    <field x="-2"/>
  </colFields>
  <colItems count="2">
    <i>
      <x/>
    </i>
    <i i="1">
      <x v="1"/>
    </i>
  </colItems>
  <pageFields count="1">
    <pageField fld="15" item="1" hier="-1"/>
  </pageFields>
  <dataFields count="2">
    <dataField name="Count" fld="19" subtotal="count" baseField="19" baseItem="0"/>
    <dataField name="% of Total" fld="19" subtotal="count" showDataAs="percentOfTotal" baseField="19" baseItem="0" numFmtId="164"/>
  </dataFields>
  <formats count="23">
    <format dxfId="133">
      <pivotArea field="18" type="button" dataOnly="0" labelOnly="1" outline="0"/>
    </format>
    <format dxfId="132">
      <pivotArea outline="0" fieldPosition="0">
        <references count="1">
          <reference field="4294967294" count="1">
            <x v="1"/>
          </reference>
        </references>
      </pivotArea>
    </format>
    <format dxfId="131">
      <pivotArea outline="0" collapsedLevelsAreSubtotals="1" fieldPosition="0">
        <references count="1">
          <reference field="4294967294" count="1" selected="0">
            <x v="1"/>
          </reference>
        </references>
      </pivotArea>
    </format>
    <format dxfId="130">
      <pivotArea field="19" type="button" dataOnly="0" labelOnly="1" outline="0" axis="axisRow" fieldPosition="0"/>
    </format>
    <format dxfId="129">
      <pivotArea outline="0" collapsedLevelsAreSubtotals="1" fieldPosition="0"/>
    </format>
    <format dxfId="128">
      <pivotArea dataOnly="0" labelOnly="1" outline="0" fieldPosition="0">
        <references count="1">
          <reference field="4294967294" count="2">
            <x v="0"/>
            <x v="1"/>
          </reference>
        </references>
      </pivotArea>
    </format>
    <format dxfId="127">
      <pivotArea outline="0" collapsedLevelsAreSubtotals="1" fieldPosition="0"/>
    </format>
    <format dxfId="126">
      <pivotArea dataOnly="0" labelOnly="1" outline="0" fieldPosition="0">
        <references count="1">
          <reference field="4294967294" count="2">
            <x v="0"/>
            <x v="1"/>
          </reference>
        </references>
      </pivotArea>
    </format>
    <format dxfId="125">
      <pivotArea outline="0" collapsedLevelsAreSubtotals="1" fieldPosition="0"/>
    </format>
    <format dxfId="124">
      <pivotArea dataOnly="0" labelOnly="1" outline="0" fieldPosition="0">
        <references count="1">
          <reference field="4294967294" count="2">
            <x v="0"/>
            <x v="1"/>
          </reference>
        </references>
      </pivotArea>
    </format>
    <format dxfId="123">
      <pivotArea outline="0" collapsedLevelsAreSubtotals="1" fieldPosition="0"/>
    </format>
    <format dxfId="122">
      <pivotArea dataOnly="0" labelOnly="1" outline="0" fieldPosition="0">
        <references count="1">
          <reference field="4294967294" count="2">
            <x v="0"/>
            <x v="1"/>
          </reference>
        </references>
      </pivotArea>
    </format>
    <format dxfId="121">
      <pivotArea outline="0" collapsedLevelsAreSubtotals="1" fieldPosition="0"/>
    </format>
    <format dxfId="120">
      <pivotArea dataOnly="0" labelOnly="1" outline="0" fieldPosition="0">
        <references count="1">
          <reference field="4294967294" count="2">
            <x v="0"/>
            <x v="1"/>
          </reference>
        </references>
      </pivotArea>
    </format>
    <format dxfId="119">
      <pivotArea field="19" type="button" dataOnly="0" labelOnly="1" outline="0" axis="axisRow" fieldPosition="0"/>
    </format>
    <format dxfId="118">
      <pivotArea dataOnly="0" labelOnly="1" fieldPosition="0">
        <references count="1">
          <reference field="19" count="0"/>
        </references>
      </pivotArea>
    </format>
    <format dxfId="117">
      <pivotArea dataOnly="0" labelOnly="1" grandRow="1" outline="0" fieldPosition="0"/>
    </format>
    <format dxfId="116">
      <pivotArea field="19" type="button" dataOnly="0" labelOnly="1" outline="0" axis="axisRow" fieldPosition="0"/>
    </format>
    <format dxfId="115">
      <pivotArea dataOnly="0" labelOnly="1" fieldPosition="0">
        <references count="1">
          <reference field="19" count="0"/>
        </references>
      </pivotArea>
    </format>
    <format dxfId="114">
      <pivotArea dataOnly="0" labelOnly="1" grandRow="1" outline="0" fieldPosition="0"/>
    </format>
    <format dxfId="113">
      <pivotArea field="19" type="button" dataOnly="0" labelOnly="1" outline="0" axis="axisRow" fieldPosition="0"/>
    </format>
    <format dxfId="112">
      <pivotArea dataOnly="0" labelOnly="1" fieldPosition="0">
        <references count="1">
          <reference field="19" count="0"/>
        </references>
      </pivotArea>
    </format>
    <format dxfId="111">
      <pivotArea dataOnly="0" labelOnly="1" grandRow="1" outline="0" fieldPosition="0"/>
    </format>
  </formats>
  <chartFormats count="2">
    <chartFormat chart="9" format="10" series="1">
      <pivotArea type="data" outline="0" fieldPosition="0">
        <references count="1">
          <reference field="4294967294" count="1" selected="0">
            <x v="0"/>
          </reference>
        </references>
      </pivotArea>
    </chartFormat>
    <chartFormat chart="9" format="11" series="1">
      <pivotArea type="data" outline="0" fieldPosition="0">
        <references count="1">
          <reference field="4294967294" count="1" selected="0">
            <x v="1"/>
          </reference>
        </references>
      </pivotArea>
    </chartFormat>
  </chartFormats>
  <pivotTableStyleInfo name="PivotStyleLight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4.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8" rowHeaderCaption="SKU Segmentation">
  <location ref="B12:D17" firstHeaderRow="0" firstDataRow="1" firstDataCol="1" rowPageCount="1" colPageCount="1"/>
  <pivotFields count="25">
    <pivotField showAll="0" defaultSubtotal="0">
      <items count="5">
        <item x="0"/>
        <item x="1"/>
        <item x="2"/>
        <item x="3"/>
        <item x="4"/>
      </items>
    </pivotField>
    <pivotField showAll="0" defaultSubtotal="0"/>
    <pivotField showAll="0" defaultSubtotal="0"/>
    <pivotField showAll="0" defaultSubtotal="0"/>
    <pivotField showAll="0" defaultSubtotal="0"/>
    <pivotField showAll="0" defaultSubtotal="0"/>
    <pivotField numFmtId="20" showAll="0" defaultSubtotal="0"/>
    <pivotField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numFmtId="1" showAll="0" defaultSubtotal="0"/>
    <pivotField axis="axisPage" showAll="0" defaultSubtotal="0">
      <items count="2">
        <item x="0"/>
        <item x="1"/>
      </items>
    </pivotField>
    <pivotField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items count="966">
        <item x="2"/>
        <item x="1"/>
        <item x="4"/>
        <item x="6"/>
        <item x="9"/>
        <item x="7"/>
        <item x="15"/>
        <item x="8"/>
        <item x="18"/>
        <item x="11"/>
        <item x="13"/>
        <item x="27"/>
        <item x="24"/>
        <item x="19"/>
        <item x="36"/>
        <item x="14"/>
        <item x="25"/>
        <item x="33"/>
        <item x="45"/>
        <item x="23"/>
        <item x="17"/>
        <item x="54"/>
        <item x="42"/>
        <item x="26"/>
        <item x="63"/>
        <item x="28"/>
        <item x="66"/>
        <item x="31"/>
        <item x="32"/>
        <item x="46"/>
        <item x="34"/>
        <item x="49"/>
        <item x="60"/>
        <item x="38"/>
        <item x="90"/>
        <item x="29"/>
        <item x="93"/>
        <item x="69"/>
        <item x="99"/>
        <item x="102"/>
        <item x="72"/>
        <item x="47"/>
        <item x="78"/>
        <item x="111"/>
        <item x="70"/>
        <item x="0"/>
        <item x="81"/>
        <item x="3"/>
        <item x="53"/>
        <item x="5"/>
        <item x="12"/>
        <item x="52"/>
        <item x="76"/>
        <item x="10"/>
        <item x="21"/>
        <item x="129"/>
        <item x="16"/>
        <item x="55"/>
        <item x="30"/>
        <item x="59"/>
        <item x="22"/>
        <item x="39"/>
        <item x="58"/>
        <item x="138"/>
        <item x="20"/>
        <item x="48"/>
        <item x="62"/>
        <item x="51"/>
        <item x="44"/>
        <item x="57"/>
        <item x="147"/>
        <item x="37"/>
        <item x="40"/>
        <item x="105"/>
        <item x="91"/>
        <item x="43"/>
        <item x="75"/>
        <item x="94"/>
        <item x="35"/>
        <item x="108"/>
        <item x="84"/>
        <item x="97"/>
        <item x="87"/>
        <item x="41"/>
        <item x="50"/>
        <item x="165"/>
        <item x="96"/>
        <item x="61"/>
        <item x="74"/>
        <item x="64"/>
        <item x="117"/>
        <item x="67"/>
        <item x="174"/>
        <item x="114"/>
        <item x="120"/>
        <item x="73"/>
        <item x="177"/>
        <item x="123"/>
        <item x="56"/>
        <item x="183"/>
        <item x="126"/>
        <item x="132"/>
        <item x="82"/>
        <item x="186"/>
        <item x="141"/>
        <item x="79"/>
        <item x="88"/>
        <item x="115"/>
        <item x="150"/>
        <item x="68"/>
        <item x="118"/>
        <item x="135"/>
        <item x="159"/>
        <item x="71"/>
        <item x="121"/>
        <item x="168"/>
        <item x="85"/>
        <item x="171"/>
        <item x="89"/>
        <item x="77"/>
        <item x="109"/>
        <item x="210"/>
        <item x="144"/>
        <item x="112"/>
        <item x="83"/>
        <item x="213"/>
        <item x="195"/>
        <item x="65"/>
        <item x="198"/>
        <item x="95"/>
        <item x="204"/>
        <item x="207"/>
        <item x="222"/>
        <item x="153"/>
        <item x="92"/>
        <item x="216"/>
        <item x="136"/>
        <item x="133"/>
        <item x="156"/>
        <item x="98"/>
        <item x="231"/>
        <item x="139"/>
        <item x="234"/>
        <item x="142"/>
        <item x="162"/>
        <item x="104"/>
        <item x="240"/>
        <item x="243"/>
        <item x="107"/>
        <item x="100"/>
        <item x="148"/>
        <item x="252"/>
        <item x="154"/>
        <item x="249"/>
        <item x="157"/>
        <item x="103"/>
        <item x="160"/>
        <item x="110"/>
        <item x="270"/>
        <item x="119"/>
        <item x="106"/>
        <item x="258"/>
        <item x="279"/>
        <item x="282"/>
        <item x="261"/>
        <item x="288"/>
        <item x="180"/>
        <item x="291"/>
        <item x="267"/>
        <item x="178"/>
        <item x="181"/>
        <item x="80"/>
        <item x="163"/>
        <item x="184"/>
        <item x="134"/>
        <item x="166"/>
        <item x="315"/>
        <item x="189"/>
        <item x="318"/>
        <item x="169"/>
        <item x="140"/>
        <item x="327"/>
        <item x="192"/>
        <item x="285"/>
        <item x="199"/>
        <item x="336"/>
        <item x="125"/>
        <item x="205"/>
        <item x="86"/>
        <item x="345"/>
        <item x="294"/>
        <item x="211"/>
        <item x="354"/>
        <item x="201"/>
        <item x="297"/>
        <item x="155"/>
        <item x="363"/>
        <item x="131"/>
        <item x="366"/>
        <item x="124"/>
        <item x="372"/>
        <item x="306"/>
        <item x="226"/>
        <item x="229"/>
        <item x="127"/>
        <item x="187"/>
        <item x="232"/>
        <item x="390"/>
        <item x="190"/>
        <item x="170"/>
        <item x="130"/>
        <item x="399"/>
        <item x="193"/>
        <item x="402"/>
        <item x="176"/>
        <item x="219"/>
        <item x="324"/>
        <item x="411"/>
        <item x="250"/>
        <item x="330"/>
        <item x="253"/>
        <item x="225"/>
        <item x="256"/>
        <item x="333"/>
        <item x="429"/>
        <item x="435"/>
        <item x="228"/>
        <item x="146"/>
        <item x="438"/>
        <item x="191"/>
        <item x="342"/>
        <item x="447"/>
        <item x="101"/>
        <item x="271"/>
        <item x="208"/>
        <item x="456"/>
        <item x="277"/>
        <item x="237"/>
        <item x="351"/>
        <item x="465"/>
        <item x="203"/>
        <item x="214"/>
        <item x="474"/>
        <item x="145"/>
        <item x="206"/>
        <item x="360"/>
        <item x="483"/>
        <item x="486"/>
        <item x="246"/>
        <item x="158"/>
        <item x="212"/>
        <item x="298"/>
        <item x="369"/>
        <item x="301"/>
        <item x="151"/>
        <item x="218"/>
        <item x="161"/>
        <item x="510"/>
        <item x="513"/>
        <item x="255"/>
        <item x="378"/>
        <item x="519"/>
        <item x="522"/>
        <item x="381"/>
        <item x="227"/>
        <item x="113"/>
        <item x="531"/>
        <item x="167"/>
        <item x="322"/>
        <item x="233"/>
        <item x="264"/>
        <item x="235"/>
        <item x="328"/>
        <item x="549"/>
        <item x="238"/>
        <item x="239"/>
        <item x="116"/>
        <item x="558"/>
        <item x="173"/>
        <item x="242"/>
        <item x="567"/>
        <item x="273"/>
        <item x="405"/>
        <item x="343"/>
        <item x="346"/>
        <item x="408"/>
        <item x="349"/>
        <item x="276"/>
        <item x="585"/>
        <item x="414"/>
        <item x="254"/>
        <item x="594"/>
        <item x="122"/>
        <item x="417"/>
        <item x="597"/>
        <item x="603"/>
        <item x="182"/>
        <item x="606"/>
        <item x="172"/>
        <item x="367"/>
        <item x="426"/>
        <item x="370"/>
        <item x="373"/>
        <item x="175"/>
        <item x="259"/>
        <item x="269"/>
        <item x="630"/>
        <item x="188"/>
        <item x="633"/>
        <item x="128"/>
        <item x="275"/>
        <item x="265"/>
        <item x="642"/>
        <item x="388"/>
        <item x="300"/>
        <item x="444"/>
        <item x="651"/>
        <item x="394"/>
        <item x="194"/>
        <item x="660"/>
        <item x="303"/>
        <item x="400"/>
        <item x="453"/>
        <item x="669"/>
        <item x="290"/>
        <item x="309"/>
        <item x="197"/>
        <item x="678"/>
        <item x="681"/>
        <item x="462"/>
        <item x="687"/>
        <item x="312"/>
        <item x="415"/>
        <item x="280"/>
        <item x="418"/>
        <item x="421"/>
        <item x="137"/>
        <item x="283"/>
        <item x="705"/>
        <item x="305"/>
        <item x="286"/>
        <item x="714"/>
        <item x="321"/>
        <item x="717"/>
        <item x="480"/>
        <item x="311"/>
        <item x="726"/>
        <item x="196"/>
        <item x="209"/>
        <item x="439"/>
        <item x="442"/>
        <item x="489"/>
        <item x="445"/>
        <item x="143"/>
        <item x="744"/>
        <item x="492"/>
        <item x="750"/>
        <item x="753"/>
        <item x="202"/>
        <item x="498"/>
        <item x="326"/>
        <item x="762"/>
        <item x="501"/>
        <item x="460"/>
        <item x="339"/>
        <item x="771"/>
        <item x="304"/>
        <item x="466"/>
        <item x="780"/>
        <item x="149"/>
        <item x="307"/>
        <item x="338"/>
        <item x="789"/>
        <item x="310"/>
        <item x="341"/>
        <item x="348"/>
        <item x="798"/>
        <item x="224"/>
        <item x="801"/>
        <item x="347"/>
        <item x="152"/>
        <item x="525"/>
        <item x="487"/>
        <item x="490"/>
        <item x="528"/>
        <item x="353"/>
        <item x="357"/>
        <item x="825"/>
        <item x="230"/>
        <item x="828"/>
        <item x="834"/>
        <item x="217"/>
        <item x="537"/>
        <item x="837"/>
        <item x="362"/>
        <item x="325"/>
        <item x="846"/>
        <item x="220"/>
        <item x="511"/>
        <item x="546"/>
        <item x="368"/>
        <item x="517"/>
        <item x="223"/>
        <item x="331"/>
        <item x="864"/>
        <item x="374"/>
        <item x="555"/>
        <item x="873"/>
        <item x="375"/>
        <item x="377"/>
        <item x="337"/>
        <item x="882"/>
        <item x="532"/>
        <item x="164"/>
        <item x="564"/>
        <item x="535"/>
        <item x="538"/>
        <item x="245"/>
        <item x="900"/>
        <item x="384"/>
        <item x="389"/>
        <item x="573"/>
        <item x="909"/>
        <item x="912"/>
        <item x="387"/>
        <item x="576"/>
        <item x="918"/>
        <item x="921"/>
        <item x="582"/>
        <item x="556"/>
        <item x="393"/>
        <item x="559"/>
        <item x="352"/>
        <item x="562"/>
        <item x="404"/>
        <item x="396"/>
        <item x="355"/>
        <item x="945"/>
        <item x="948"/>
        <item x="358"/>
        <item x="410"/>
        <item x="241"/>
        <item x="957"/>
        <item x="600"/>
        <item x="577"/>
        <item x="416"/>
        <item x="244"/>
        <item x="260"/>
        <item x="586"/>
        <item x="592"/>
        <item x="609"/>
        <item x="428"/>
        <item x="247"/>
        <item x="431"/>
        <item x="612"/>
        <item x="607"/>
        <item x="613"/>
        <item x="179"/>
        <item x="266"/>
        <item x="443"/>
        <item x="446"/>
        <item x="621"/>
        <item x="628"/>
        <item x="420"/>
        <item x="634"/>
        <item x="376"/>
        <item x="458"/>
        <item x="461"/>
        <item x="423"/>
        <item x="379"/>
        <item x="649"/>
        <item x="655"/>
        <item x="382"/>
        <item x="473"/>
        <item x="185"/>
        <item x="476"/>
        <item x="639"/>
        <item x="670"/>
        <item x="676"/>
        <item x="432"/>
        <item x="645"/>
        <item x="488"/>
        <item x="491"/>
        <item x="648"/>
        <item x="691"/>
        <item x="262"/>
        <item x="697"/>
        <item x="281"/>
        <item x="503"/>
        <item x="506"/>
        <item x="441"/>
        <item x="657"/>
        <item x="712"/>
        <item x="718"/>
        <item x="397"/>
        <item x="518"/>
        <item x="268"/>
        <item x="521"/>
        <item x="666"/>
        <item x="733"/>
        <item x="739"/>
        <item x="450"/>
        <item x="403"/>
        <item x="533"/>
        <item x="536"/>
        <item x="675"/>
        <item x="754"/>
        <item x="274"/>
        <item x="760"/>
        <item x="293"/>
        <item x="548"/>
        <item x="551"/>
        <item x="459"/>
        <item x="684"/>
        <item x="775"/>
        <item x="781"/>
        <item x="296"/>
        <item x="563"/>
        <item x="200"/>
        <item x="566"/>
        <item x="693"/>
        <item x="796"/>
        <item x="802"/>
        <item x="468"/>
        <item x="696"/>
        <item x="578"/>
        <item x="581"/>
        <item x="302"/>
        <item x="817"/>
        <item x="471"/>
        <item x="823"/>
        <item x="424"/>
        <item x="593"/>
        <item x="596"/>
        <item x="477"/>
        <item x="427"/>
        <item x="838"/>
        <item x="844"/>
        <item x="308"/>
        <item x="608"/>
        <item x="289"/>
        <item x="611"/>
        <item x="720"/>
        <item x="859"/>
        <item x="865"/>
        <item x="292"/>
        <item x="723"/>
        <item x="623"/>
        <item x="626"/>
        <item x="729"/>
        <item x="880"/>
        <item x="295"/>
        <item x="886"/>
        <item x="732"/>
        <item x="638"/>
        <item x="641"/>
        <item x="495"/>
        <item x="317"/>
        <item x="901"/>
        <item x="907"/>
        <item x="741"/>
        <item x="653"/>
        <item x="215"/>
        <item x="656"/>
        <item x="448"/>
        <item x="922"/>
        <item x="928"/>
        <item x="504"/>
        <item x="323"/>
        <item x="668"/>
        <item x="671"/>
        <item x="454"/>
        <item x="943"/>
        <item x="507"/>
        <item x="949"/>
        <item x="759"/>
        <item x="683"/>
        <item x="686"/>
        <item x="221"/>
        <item x="329"/>
        <item x="964"/>
        <item x="698"/>
        <item x="768"/>
        <item x="707"/>
        <item x="516"/>
        <item x="716"/>
        <item x="332"/>
        <item x="725"/>
        <item x="734"/>
        <item x="313"/>
        <item x="777"/>
        <item x="743"/>
        <item x="752"/>
        <item x="469"/>
        <item x="761"/>
        <item x="316"/>
        <item x="770"/>
        <item x="472"/>
        <item x="779"/>
        <item x="788"/>
        <item x="319"/>
        <item x="475"/>
        <item x="797"/>
        <item x="806"/>
        <item x="795"/>
        <item x="815"/>
        <item x="534"/>
        <item x="824"/>
        <item x="344"/>
        <item x="833"/>
        <item x="842"/>
        <item x="540"/>
        <item x="804"/>
        <item x="851"/>
        <item x="860"/>
        <item x="807"/>
        <item x="869"/>
        <item x="543"/>
        <item x="878"/>
        <item x="813"/>
        <item x="887"/>
        <item x="896"/>
        <item x="236"/>
        <item x="816"/>
        <item x="905"/>
        <item x="914"/>
        <item x="493"/>
        <item x="923"/>
        <item x="552"/>
        <item x="932"/>
        <item x="496"/>
        <item x="941"/>
        <item x="950"/>
        <item x="334"/>
        <item x="499"/>
        <item x="959"/>
        <item x="359"/>
        <item x="561"/>
        <item x="840"/>
        <item x="340"/>
        <item x="843"/>
        <item x="365"/>
        <item x="570"/>
        <item x="852"/>
        <item x="248"/>
        <item x="514"/>
        <item x="861"/>
        <item x="579"/>
        <item x="520"/>
        <item x="251"/>
        <item x="870"/>
        <item x="526"/>
        <item x="588"/>
        <item x="879"/>
        <item x="591"/>
        <item x="380"/>
        <item x="888"/>
        <item x="257"/>
        <item x="891"/>
        <item x="361"/>
        <item x="897"/>
        <item x="541"/>
        <item x="364"/>
        <item x="544"/>
        <item x="263"/>
        <item x="547"/>
        <item x="915"/>
        <item x="615"/>
        <item x="395"/>
        <item x="618"/>
        <item x="924"/>
        <item x="927"/>
        <item x="624"/>
        <item x="401"/>
        <item x="627"/>
        <item x="936"/>
        <item x="565"/>
        <item x="272"/>
        <item x="568"/>
        <item x="636"/>
        <item x="571"/>
        <item x="954"/>
        <item x="385"/>
        <item x="960"/>
        <item x="278"/>
        <item x="963"/>
        <item x="583"/>
        <item x="391"/>
        <item x="589"/>
        <item x="654"/>
        <item x="425"/>
        <item x="598"/>
        <item x="284"/>
        <item x="604"/>
        <item x="663"/>
        <item x="610"/>
        <item x="440"/>
        <item x="287"/>
        <item x="619"/>
        <item x="672"/>
        <item x="625"/>
        <item x="631"/>
        <item x="406"/>
        <item x="455"/>
        <item x="409"/>
        <item x="640"/>
        <item x="646"/>
        <item x="412"/>
        <item x="652"/>
        <item x="690"/>
        <item x="470"/>
        <item x="661"/>
        <item x="299"/>
        <item x="667"/>
        <item x="699"/>
        <item x="673"/>
        <item x="485"/>
        <item x="702"/>
        <item x="682"/>
        <item x="708"/>
        <item x="688"/>
        <item x="694"/>
        <item x="711"/>
        <item x="500"/>
        <item x="430"/>
        <item x="703"/>
        <item x="709"/>
        <item x="433"/>
        <item x="715"/>
        <item x="436"/>
        <item x="515"/>
        <item x="724"/>
        <item x="314"/>
        <item x="730"/>
        <item x="735"/>
        <item x="736"/>
        <item x="530"/>
        <item x="738"/>
        <item x="745"/>
        <item x="320"/>
        <item x="751"/>
        <item x="757"/>
        <item x="747"/>
        <item x="545"/>
        <item x="451"/>
        <item x="766"/>
        <item x="772"/>
        <item x="756"/>
        <item x="778"/>
        <item x="457"/>
        <item x="560"/>
        <item x="787"/>
        <item x="765"/>
        <item x="793"/>
        <item x="463"/>
        <item x="799"/>
        <item x="575"/>
        <item x="774"/>
        <item x="808"/>
        <item x="335"/>
        <item x="814"/>
        <item x="820"/>
        <item x="783"/>
        <item x="590"/>
        <item x="786"/>
        <item x="829"/>
        <item x="835"/>
        <item x="792"/>
        <item x="841"/>
        <item x="478"/>
        <item x="605"/>
        <item x="850"/>
        <item x="481"/>
        <item x="856"/>
        <item x="484"/>
        <item x="862"/>
        <item x="620"/>
        <item x="810"/>
        <item x="871"/>
        <item x="350"/>
        <item x="877"/>
        <item x="883"/>
        <item x="819"/>
        <item x="635"/>
        <item x="822"/>
        <item x="892"/>
        <item x="898"/>
        <item x="356"/>
        <item x="904"/>
        <item x="831"/>
        <item x="650"/>
        <item x="913"/>
        <item x="502"/>
        <item x="919"/>
        <item x="505"/>
        <item x="925"/>
        <item x="665"/>
        <item x="508"/>
        <item x="934"/>
        <item x="849"/>
        <item x="940"/>
        <item x="946"/>
        <item x="855"/>
        <item x="680"/>
        <item x="858"/>
        <item x="955"/>
        <item x="961"/>
        <item x="371"/>
        <item x="692"/>
        <item x="867"/>
        <item x="701"/>
        <item x="710"/>
        <item x="523"/>
        <item x="719"/>
        <item x="876"/>
        <item x="728"/>
        <item x="737"/>
        <item x="529"/>
        <item x="746"/>
        <item x="885"/>
        <item x="755"/>
        <item x="764"/>
        <item x="383"/>
        <item x="773"/>
        <item x="894"/>
        <item x="782"/>
        <item x="791"/>
        <item x="386"/>
        <item x="800"/>
        <item x="903"/>
        <item x="809"/>
        <item x="818"/>
        <item x="906"/>
        <item x="827"/>
        <item x="392"/>
        <item x="836"/>
        <item x="845"/>
        <item x="550"/>
        <item x="854"/>
        <item x="553"/>
        <item x="863"/>
        <item x="872"/>
        <item x="398"/>
        <item x="881"/>
        <item x="930"/>
        <item x="890"/>
        <item x="899"/>
        <item x="933"/>
        <item x="908"/>
        <item x="939"/>
        <item x="917"/>
        <item x="926"/>
        <item x="942"/>
        <item x="935"/>
        <item x="407"/>
        <item x="944"/>
        <item x="953"/>
        <item x="951"/>
        <item x="962"/>
        <item x="574"/>
        <item x="413"/>
        <item x="580"/>
        <item x="419"/>
        <item x="422"/>
        <item x="595"/>
        <item x="601"/>
        <item x="434"/>
        <item x="437"/>
        <item x="616"/>
        <item x="622"/>
        <item x="449"/>
        <item x="452"/>
        <item x="637"/>
        <item x="643"/>
        <item x="464"/>
        <item x="467"/>
        <item x="658"/>
        <item x="664"/>
        <item x="479"/>
        <item x="482"/>
        <item x="679"/>
        <item x="685"/>
        <item x="494"/>
        <item x="497"/>
        <item x="700"/>
        <item x="706"/>
        <item x="509"/>
        <item x="512"/>
        <item x="721"/>
        <item x="727"/>
        <item x="524"/>
        <item x="527"/>
        <item x="742"/>
        <item x="748"/>
        <item x="539"/>
        <item x="542"/>
        <item x="763"/>
        <item x="769"/>
        <item x="554"/>
        <item x="557"/>
        <item x="784"/>
        <item x="790"/>
        <item x="569"/>
        <item x="572"/>
        <item x="805"/>
        <item x="811"/>
        <item x="584"/>
        <item x="587"/>
        <item x="826"/>
        <item x="832"/>
        <item x="599"/>
        <item x="602"/>
        <item x="847"/>
        <item x="853"/>
        <item x="614"/>
        <item x="617"/>
        <item x="868"/>
        <item x="874"/>
        <item x="629"/>
        <item x="632"/>
        <item x="889"/>
        <item x="895"/>
        <item x="644"/>
        <item x="647"/>
        <item x="910"/>
        <item x="916"/>
        <item x="659"/>
        <item x="662"/>
        <item x="931"/>
        <item x="937"/>
        <item x="674"/>
        <item x="677"/>
        <item x="952"/>
        <item x="958"/>
        <item x="689"/>
        <item x="695"/>
        <item x="704"/>
        <item x="713"/>
        <item x="722"/>
        <item x="731"/>
        <item x="740"/>
        <item x="749"/>
        <item x="758"/>
        <item x="767"/>
        <item x="776"/>
        <item x="785"/>
        <item x="794"/>
        <item x="803"/>
        <item x="812"/>
        <item x="821"/>
        <item x="830"/>
        <item x="839"/>
        <item x="848"/>
        <item x="857"/>
        <item x="866"/>
        <item x="875"/>
        <item x="884"/>
        <item x="893"/>
        <item x="902"/>
        <item x="911"/>
        <item x="920"/>
        <item x="929"/>
        <item x="938"/>
        <item x="947"/>
        <item x="956"/>
        <item x="965"/>
      </items>
    </pivotField>
    <pivotField showAll="0" defaultSubtotal="0">
      <items count="3">
        <item x="2"/>
        <item x="1"/>
        <item x="0"/>
      </items>
    </pivotField>
    <pivotField axis="axisRow" dataField="1" showAll="0" defaultSubtotal="0">
      <items count="4">
        <item x="1"/>
        <item x="0"/>
        <item x="2"/>
        <item x="3"/>
      </items>
    </pivotField>
    <pivotField showAll="0" defaultSubtotal="0"/>
    <pivotField showAll="0" defaultSubtotal="0"/>
    <pivotField showAll="0" defaultSubtotal="0"/>
    <pivotField showAll="0" defaultSubtotal="0">
      <items count="14">
        <item x="0"/>
        <item x="1"/>
        <item x="2"/>
        <item x="3"/>
        <item x="4"/>
        <item x="5"/>
        <item x="6"/>
        <item x="7"/>
        <item x="8"/>
        <item x="9"/>
        <item x="10"/>
        <item x="11"/>
        <item x="12"/>
        <item x="13"/>
      </items>
    </pivotField>
    <pivotField showAll="0" defaultSubtotal="0">
      <items count="14">
        <item x="0"/>
        <item x="1"/>
        <item x="2"/>
        <item x="3"/>
        <item x="4"/>
        <item x="5"/>
        <item x="6"/>
        <item x="7"/>
        <item x="8"/>
        <item x="9"/>
        <item x="10"/>
        <item x="11"/>
        <item x="12"/>
        <item x="13"/>
      </items>
    </pivotField>
  </pivotFields>
  <rowFields count="1">
    <field x="19"/>
  </rowFields>
  <rowItems count="5">
    <i>
      <x/>
    </i>
    <i>
      <x v="1"/>
    </i>
    <i>
      <x v="2"/>
    </i>
    <i>
      <x v="3"/>
    </i>
    <i t="grand">
      <x/>
    </i>
  </rowItems>
  <colFields count="1">
    <field x="-2"/>
  </colFields>
  <colItems count="2">
    <i>
      <x/>
    </i>
    <i i="1">
      <x v="1"/>
    </i>
  </colItems>
  <pageFields count="1">
    <pageField fld="15" hier="-1"/>
  </pageFields>
  <dataFields count="2">
    <dataField name="Count" fld="19" subtotal="count" baseField="0" baseItem="0"/>
    <dataField name="% of Total" fld="19" subtotal="count" showDataAs="percentOfTotal" baseField="19" baseItem="1" numFmtId="164"/>
  </dataFields>
  <formats count="22">
    <format dxfId="155">
      <pivotArea field="19" type="button" dataOnly="0" labelOnly="1" outline="0" axis="axisRow" fieldPosition="0"/>
    </format>
    <format dxfId="154">
      <pivotArea outline="0" fieldPosition="0">
        <references count="1">
          <reference field="4294967294" count="1">
            <x v="1"/>
          </reference>
        </references>
      </pivotArea>
    </format>
    <format dxfId="153">
      <pivotArea outline="0" collapsedLevelsAreSubtotals="1" fieldPosition="0">
        <references count="1">
          <reference field="4294967294" count="1" selected="0">
            <x v="1"/>
          </reference>
        </references>
      </pivotArea>
    </format>
    <format dxfId="152">
      <pivotArea outline="0" collapsedLevelsAreSubtotals="1" fieldPosition="0"/>
    </format>
    <format dxfId="151">
      <pivotArea dataOnly="0" labelOnly="1" outline="0" fieldPosition="0">
        <references count="1">
          <reference field="4294967294" count="2">
            <x v="0"/>
            <x v="1"/>
          </reference>
        </references>
      </pivotArea>
    </format>
    <format dxfId="150">
      <pivotArea outline="0" collapsedLevelsAreSubtotals="1" fieldPosition="0"/>
    </format>
    <format dxfId="149">
      <pivotArea dataOnly="0" labelOnly="1" outline="0" fieldPosition="0">
        <references count="1">
          <reference field="4294967294" count="2">
            <x v="0"/>
            <x v="1"/>
          </reference>
        </references>
      </pivotArea>
    </format>
    <format dxfId="148">
      <pivotArea outline="0" collapsedLevelsAreSubtotals="1" fieldPosition="0"/>
    </format>
    <format dxfId="147">
      <pivotArea dataOnly="0" labelOnly="1" outline="0" fieldPosition="0">
        <references count="1">
          <reference field="4294967294" count="2">
            <x v="0"/>
            <x v="1"/>
          </reference>
        </references>
      </pivotArea>
    </format>
    <format dxfId="146">
      <pivotArea outline="0" collapsedLevelsAreSubtotals="1" fieldPosition="0"/>
    </format>
    <format dxfId="145">
      <pivotArea dataOnly="0" labelOnly="1" outline="0" fieldPosition="0">
        <references count="1">
          <reference field="4294967294" count="2">
            <x v="0"/>
            <x v="1"/>
          </reference>
        </references>
      </pivotArea>
    </format>
    <format dxfId="144">
      <pivotArea outline="0" collapsedLevelsAreSubtotals="1" fieldPosition="0"/>
    </format>
    <format dxfId="143">
      <pivotArea dataOnly="0" labelOnly="1" outline="0" fieldPosition="0">
        <references count="1">
          <reference field="4294967294" count="2">
            <x v="0"/>
            <x v="1"/>
          </reference>
        </references>
      </pivotArea>
    </format>
    <format dxfId="142">
      <pivotArea field="19" type="button" dataOnly="0" labelOnly="1" outline="0" axis="axisRow" fieldPosition="0"/>
    </format>
    <format dxfId="141">
      <pivotArea dataOnly="0" labelOnly="1" fieldPosition="0">
        <references count="1">
          <reference field="19" count="0"/>
        </references>
      </pivotArea>
    </format>
    <format dxfId="140">
      <pivotArea dataOnly="0" labelOnly="1" grandRow="1" outline="0" fieldPosition="0"/>
    </format>
    <format dxfId="139">
      <pivotArea field="19" type="button" dataOnly="0" labelOnly="1" outline="0" axis="axisRow" fieldPosition="0"/>
    </format>
    <format dxfId="138">
      <pivotArea dataOnly="0" labelOnly="1" fieldPosition="0">
        <references count="1">
          <reference field="19" count="0"/>
        </references>
      </pivotArea>
    </format>
    <format dxfId="137">
      <pivotArea dataOnly="0" labelOnly="1" grandRow="1" outline="0" fieldPosition="0"/>
    </format>
    <format dxfId="136">
      <pivotArea field="19" type="button" dataOnly="0" labelOnly="1" outline="0" axis="axisRow" fieldPosition="0"/>
    </format>
    <format dxfId="135">
      <pivotArea dataOnly="0" labelOnly="1" fieldPosition="0">
        <references count="1">
          <reference field="19" count="0"/>
        </references>
      </pivotArea>
    </format>
    <format dxfId="134">
      <pivotArea dataOnly="0" labelOnly="1" grandRow="1" outline="0" fieldPosition="0"/>
    </format>
  </formats>
  <chartFormats count="2">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5.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10" rowHeaderCaption="Customer Segmentation">
  <location ref="G12:I16" firstHeaderRow="0" firstDataRow="1" firstDataCol="1" rowPageCount="1" colPageCount="1"/>
  <pivotFields count="25">
    <pivotField showAll="0" defaultSubtotal="0">
      <items count="5">
        <item x="0"/>
        <item x="1"/>
        <item x="2"/>
        <item x="3"/>
        <item x="4"/>
      </items>
    </pivotField>
    <pivotField showAll="0" defaultSubtotal="0"/>
    <pivotField showAll="0" defaultSubtotal="0"/>
    <pivotField showAll="0" defaultSubtotal="0"/>
    <pivotField showAll="0" defaultSubtotal="0"/>
    <pivotField showAll="0" defaultSubtotal="0"/>
    <pivotField numFmtId="20" showAll="0" defaultSubtotal="0"/>
    <pivotField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numFmtId="1" showAll="0" defaultSubtotal="0"/>
    <pivotField axis="axisPage" showAll="0" defaultSubtotal="0">
      <items count="2">
        <item x="0"/>
        <item x="1"/>
      </items>
    </pivotField>
    <pivotField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items count="3">
        <item x="2"/>
        <item x="1"/>
        <item x="0"/>
      </items>
    </pivotField>
    <pivotField showAll="0" defaultSubtotal="0"/>
    <pivotField axis="axisRow" dataField="1" showAll="0" defaultSubtotal="0">
      <items count="3">
        <item x="2"/>
        <item x="0"/>
        <item x="1"/>
      </items>
    </pivotField>
    <pivotField showAll="0" defaultSubtotal="0"/>
    <pivotField showAll="0" defaultSubtotal="0"/>
    <pivotField showAll="0" defaultSubtotal="0">
      <items count="14">
        <item x="0"/>
        <item x="1"/>
        <item x="2"/>
        <item x="3"/>
        <item x="4"/>
        <item x="5"/>
        <item x="6"/>
        <item x="7"/>
        <item x="8"/>
        <item x="9"/>
        <item x="10"/>
        <item x="11"/>
        <item x="12"/>
        <item x="13"/>
      </items>
    </pivotField>
    <pivotField showAll="0" defaultSubtotal="0">
      <items count="14">
        <item x="0"/>
        <item x="1"/>
        <item x="2"/>
        <item x="3"/>
        <item x="4"/>
        <item x="5"/>
        <item x="6"/>
        <item x="7"/>
        <item x="8"/>
        <item x="9"/>
        <item x="10"/>
        <item x="11"/>
        <item x="12"/>
        <item x="13"/>
      </items>
    </pivotField>
  </pivotFields>
  <rowFields count="1">
    <field x="20"/>
  </rowFields>
  <rowItems count="4">
    <i>
      <x/>
    </i>
    <i>
      <x v="1"/>
    </i>
    <i>
      <x v="2"/>
    </i>
    <i t="grand">
      <x/>
    </i>
  </rowItems>
  <colFields count="1">
    <field x="-2"/>
  </colFields>
  <colItems count="2">
    <i>
      <x/>
    </i>
    <i i="1">
      <x v="1"/>
    </i>
  </colItems>
  <pageFields count="1">
    <pageField fld="15" item="1" hier="-1"/>
  </pageFields>
  <dataFields count="2">
    <dataField name="Count" fld="20" subtotal="count" baseField="0" baseItem="0"/>
    <dataField name="% of Total" fld="20" subtotal="count" showDataAs="percentOfTotal" baseField="20" baseItem="2" numFmtId="164"/>
  </dataFields>
  <formats count="22">
    <format dxfId="93">
      <pivotArea field="20" type="button" dataOnly="0" labelOnly="1" outline="0" axis="axisRow" fieldPosition="0"/>
    </format>
    <format dxfId="92">
      <pivotArea outline="0" fieldPosition="0">
        <references count="1">
          <reference field="4294967294" count="1">
            <x v="1"/>
          </reference>
        </references>
      </pivotArea>
    </format>
    <format dxfId="91">
      <pivotArea outline="0" collapsedLevelsAreSubtotals="1" fieldPosition="0">
        <references count="1">
          <reference field="4294967294" count="1" selected="0">
            <x v="1"/>
          </reference>
        </references>
      </pivotArea>
    </format>
    <format dxfId="90">
      <pivotArea outline="0" collapsedLevelsAreSubtotals="1" fieldPosition="0"/>
    </format>
    <format dxfId="89">
      <pivotArea dataOnly="0" labelOnly="1" outline="0" fieldPosition="0">
        <references count="1">
          <reference field="4294967294" count="2">
            <x v="0"/>
            <x v="1"/>
          </reference>
        </references>
      </pivotArea>
    </format>
    <format dxfId="88">
      <pivotArea outline="0" collapsedLevelsAreSubtotals="1" fieldPosition="0"/>
    </format>
    <format dxfId="87">
      <pivotArea dataOnly="0" labelOnly="1" outline="0" fieldPosition="0">
        <references count="1">
          <reference field="4294967294" count="2">
            <x v="0"/>
            <x v="1"/>
          </reference>
        </references>
      </pivotArea>
    </format>
    <format dxfId="86">
      <pivotArea outline="0" collapsedLevelsAreSubtotals="1" fieldPosition="0"/>
    </format>
    <format dxfId="85">
      <pivotArea dataOnly="0" labelOnly="1" outline="0" fieldPosition="0">
        <references count="1">
          <reference field="4294967294" count="2">
            <x v="0"/>
            <x v="1"/>
          </reference>
        </references>
      </pivotArea>
    </format>
    <format dxfId="84">
      <pivotArea outline="0" collapsedLevelsAreSubtotals="1" fieldPosition="0"/>
    </format>
    <format dxfId="83">
      <pivotArea dataOnly="0" labelOnly="1" outline="0" fieldPosition="0">
        <references count="1">
          <reference field="4294967294" count="2">
            <x v="0"/>
            <x v="1"/>
          </reference>
        </references>
      </pivotArea>
    </format>
    <format dxfId="82">
      <pivotArea outline="0" collapsedLevelsAreSubtotals="1" fieldPosition="0"/>
    </format>
    <format dxfId="81">
      <pivotArea dataOnly="0" labelOnly="1" outline="0" fieldPosition="0">
        <references count="1">
          <reference field="4294967294" count="2">
            <x v="0"/>
            <x v="1"/>
          </reference>
        </references>
      </pivotArea>
    </format>
    <format dxfId="80">
      <pivotArea field="20" type="button" dataOnly="0" labelOnly="1" outline="0" axis="axisRow" fieldPosition="0"/>
    </format>
    <format dxfId="79">
      <pivotArea dataOnly="0" labelOnly="1" fieldPosition="0">
        <references count="1">
          <reference field="20" count="0"/>
        </references>
      </pivotArea>
    </format>
    <format dxfId="78">
      <pivotArea dataOnly="0" labelOnly="1" grandRow="1" outline="0" fieldPosition="0"/>
    </format>
    <format dxfId="77">
      <pivotArea field="20" type="button" dataOnly="0" labelOnly="1" outline="0" axis="axisRow" fieldPosition="0"/>
    </format>
    <format dxfId="76">
      <pivotArea dataOnly="0" labelOnly="1" fieldPosition="0">
        <references count="1">
          <reference field="20" count="0"/>
        </references>
      </pivotArea>
    </format>
    <format dxfId="75">
      <pivotArea dataOnly="0" labelOnly="1" grandRow="1" outline="0" fieldPosition="0"/>
    </format>
    <format dxfId="74">
      <pivotArea field="20" type="button" dataOnly="0" labelOnly="1" outline="0" axis="axisRow" fieldPosition="0"/>
    </format>
    <format dxfId="73">
      <pivotArea dataOnly="0" labelOnly="1" fieldPosition="0">
        <references count="1">
          <reference field="20" count="0"/>
        </references>
      </pivotArea>
    </format>
    <format dxfId="72">
      <pivotArea dataOnly="0" labelOnly="1" grandRow="1" outline="0" fieldPosition="0"/>
    </format>
  </formats>
  <chartFormats count="2">
    <chartFormat chart="9" format="10" series="1">
      <pivotArea type="data" outline="0" fieldPosition="0">
        <references count="1">
          <reference field="4294967294" count="1" selected="0">
            <x v="0"/>
          </reference>
        </references>
      </pivotArea>
    </chartFormat>
    <chartFormat chart="9" format="11" series="1">
      <pivotArea type="data" outline="0" fieldPosition="0">
        <references count="1">
          <reference field="4294967294" count="1" selected="0">
            <x v="1"/>
          </reference>
        </references>
      </pivotArea>
    </chartFormat>
  </chartFormats>
  <pivotTableStyleInfo name="PivotStyleLight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6.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8" rowHeaderCaption="Customer Segmentation">
  <location ref="B12:D16" firstHeaderRow="0" firstDataRow="1" firstDataCol="1" rowPageCount="1" colPageCount="1"/>
  <pivotFields count="25">
    <pivotField showAll="0" defaultSubtotal="0">
      <items count="5">
        <item x="0"/>
        <item x="1"/>
        <item x="2"/>
        <item x="3"/>
        <item x="4"/>
      </items>
    </pivotField>
    <pivotField showAll="0" defaultSubtotal="0"/>
    <pivotField showAll="0" defaultSubtotal="0"/>
    <pivotField showAll="0" defaultSubtotal="0"/>
    <pivotField showAll="0" defaultSubtotal="0"/>
    <pivotField showAll="0" defaultSubtotal="0"/>
    <pivotField numFmtId="20" showAll="0" defaultSubtotal="0"/>
    <pivotField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numFmtId="1" showAll="0" defaultSubtotal="0"/>
    <pivotField axis="axisPage" showAll="0" defaultSubtotal="0">
      <items count="2">
        <item x="0"/>
        <item x="1"/>
      </items>
    </pivotField>
    <pivotField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items count="966">
        <item x="2"/>
        <item x="1"/>
        <item x="4"/>
        <item x="6"/>
        <item x="9"/>
        <item x="7"/>
        <item x="15"/>
        <item x="8"/>
        <item x="18"/>
        <item x="11"/>
        <item x="13"/>
        <item x="27"/>
        <item x="24"/>
        <item x="19"/>
        <item x="36"/>
        <item x="14"/>
        <item x="25"/>
        <item x="33"/>
        <item x="45"/>
        <item x="23"/>
        <item x="17"/>
        <item x="54"/>
        <item x="42"/>
        <item x="26"/>
        <item x="63"/>
        <item x="28"/>
        <item x="66"/>
        <item x="31"/>
        <item x="32"/>
        <item x="46"/>
        <item x="34"/>
        <item x="49"/>
        <item x="60"/>
        <item x="38"/>
        <item x="90"/>
        <item x="29"/>
        <item x="93"/>
        <item x="69"/>
        <item x="99"/>
        <item x="102"/>
        <item x="72"/>
        <item x="47"/>
        <item x="78"/>
        <item x="111"/>
        <item x="70"/>
        <item x="0"/>
        <item x="81"/>
        <item x="3"/>
        <item x="53"/>
        <item x="5"/>
        <item x="12"/>
        <item x="52"/>
        <item x="76"/>
        <item x="10"/>
        <item x="21"/>
        <item x="129"/>
        <item x="16"/>
        <item x="55"/>
        <item x="30"/>
        <item x="59"/>
        <item x="22"/>
        <item x="39"/>
        <item x="58"/>
        <item x="138"/>
        <item x="20"/>
        <item x="48"/>
        <item x="62"/>
        <item x="51"/>
        <item x="44"/>
        <item x="57"/>
        <item x="147"/>
        <item x="37"/>
        <item x="40"/>
        <item x="105"/>
        <item x="91"/>
        <item x="43"/>
        <item x="75"/>
        <item x="94"/>
        <item x="35"/>
        <item x="108"/>
        <item x="84"/>
        <item x="97"/>
        <item x="87"/>
        <item x="41"/>
        <item x="50"/>
        <item x="165"/>
        <item x="96"/>
        <item x="61"/>
        <item x="74"/>
        <item x="64"/>
        <item x="117"/>
        <item x="67"/>
        <item x="174"/>
        <item x="114"/>
        <item x="120"/>
        <item x="73"/>
        <item x="177"/>
        <item x="123"/>
        <item x="56"/>
        <item x="183"/>
        <item x="126"/>
        <item x="132"/>
        <item x="82"/>
        <item x="186"/>
        <item x="141"/>
        <item x="79"/>
        <item x="88"/>
        <item x="115"/>
        <item x="150"/>
        <item x="68"/>
        <item x="118"/>
        <item x="135"/>
        <item x="159"/>
        <item x="71"/>
        <item x="121"/>
        <item x="168"/>
        <item x="85"/>
        <item x="171"/>
        <item x="89"/>
        <item x="77"/>
        <item x="109"/>
        <item x="210"/>
        <item x="144"/>
        <item x="112"/>
        <item x="83"/>
        <item x="213"/>
        <item x="195"/>
        <item x="65"/>
        <item x="198"/>
        <item x="95"/>
        <item x="204"/>
        <item x="207"/>
        <item x="222"/>
        <item x="153"/>
        <item x="92"/>
        <item x="216"/>
        <item x="136"/>
        <item x="133"/>
        <item x="156"/>
        <item x="98"/>
        <item x="231"/>
        <item x="139"/>
        <item x="234"/>
        <item x="142"/>
        <item x="162"/>
        <item x="104"/>
        <item x="240"/>
        <item x="243"/>
        <item x="107"/>
        <item x="100"/>
        <item x="148"/>
        <item x="252"/>
        <item x="154"/>
        <item x="249"/>
        <item x="157"/>
        <item x="103"/>
        <item x="160"/>
        <item x="110"/>
        <item x="270"/>
        <item x="119"/>
        <item x="106"/>
        <item x="258"/>
        <item x="279"/>
        <item x="282"/>
        <item x="261"/>
        <item x="288"/>
        <item x="180"/>
        <item x="291"/>
        <item x="267"/>
        <item x="178"/>
        <item x="181"/>
        <item x="80"/>
        <item x="163"/>
        <item x="184"/>
        <item x="134"/>
        <item x="166"/>
        <item x="315"/>
        <item x="189"/>
        <item x="318"/>
        <item x="169"/>
        <item x="140"/>
        <item x="327"/>
        <item x="192"/>
        <item x="285"/>
        <item x="199"/>
        <item x="336"/>
        <item x="125"/>
        <item x="205"/>
        <item x="86"/>
        <item x="345"/>
        <item x="294"/>
        <item x="211"/>
        <item x="354"/>
        <item x="201"/>
        <item x="297"/>
        <item x="155"/>
        <item x="363"/>
        <item x="131"/>
        <item x="366"/>
        <item x="124"/>
        <item x="372"/>
        <item x="306"/>
        <item x="226"/>
        <item x="229"/>
        <item x="127"/>
        <item x="187"/>
        <item x="232"/>
        <item x="390"/>
        <item x="190"/>
        <item x="170"/>
        <item x="130"/>
        <item x="399"/>
        <item x="193"/>
        <item x="402"/>
        <item x="176"/>
        <item x="219"/>
        <item x="324"/>
        <item x="411"/>
        <item x="250"/>
        <item x="330"/>
        <item x="253"/>
        <item x="225"/>
        <item x="256"/>
        <item x="333"/>
        <item x="429"/>
        <item x="435"/>
        <item x="228"/>
        <item x="146"/>
        <item x="438"/>
        <item x="191"/>
        <item x="342"/>
        <item x="447"/>
        <item x="101"/>
        <item x="271"/>
        <item x="208"/>
        <item x="456"/>
        <item x="277"/>
        <item x="237"/>
        <item x="351"/>
        <item x="465"/>
        <item x="203"/>
        <item x="214"/>
        <item x="474"/>
        <item x="145"/>
        <item x="206"/>
        <item x="360"/>
        <item x="483"/>
        <item x="486"/>
        <item x="246"/>
        <item x="158"/>
        <item x="212"/>
        <item x="298"/>
        <item x="369"/>
        <item x="301"/>
        <item x="151"/>
        <item x="218"/>
        <item x="161"/>
        <item x="510"/>
        <item x="513"/>
        <item x="255"/>
        <item x="378"/>
        <item x="519"/>
        <item x="522"/>
        <item x="381"/>
        <item x="227"/>
        <item x="113"/>
        <item x="531"/>
        <item x="167"/>
        <item x="322"/>
        <item x="233"/>
        <item x="264"/>
        <item x="235"/>
        <item x="328"/>
        <item x="549"/>
        <item x="238"/>
        <item x="239"/>
        <item x="116"/>
        <item x="558"/>
        <item x="173"/>
        <item x="242"/>
        <item x="567"/>
        <item x="273"/>
        <item x="405"/>
        <item x="343"/>
        <item x="346"/>
        <item x="408"/>
        <item x="349"/>
        <item x="276"/>
        <item x="585"/>
        <item x="414"/>
        <item x="254"/>
        <item x="594"/>
        <item x="122"/>
        <item x="417"/>
        <item x="597"/>
        <item x="603"/>
        <item x="182"/>
        <item x="606"/>
        <item x="172"/>
        <item x="367"/>
        <item x="426"/>
        <item x="370"/>
        <item x="373"/>
        <item x="175"/>
        <item x="259"/>
        <item x="269"/>
        <item x="630"/>
        <item x="188"/>
        <item x="633"/>
        <item x="128"/>
        <item x="275"/>
        <item x="265"/>
        <item x="642"/>
        <item x="388"/>
        <item x="300"/>
        <item x="444"/>
        <item x="651"/>
        <item x="394"/>
        <item x="194"/>
        <item x="660"/>
        <item x="303"/>
        <item x="400"/>
        <item x="453"/>
        <item x="669"/>
        <item x="290"/>
        <item x="309"/>
        <item x="197"/>
        <item x="678"/>
        <item x="681"/>
        <item x="462"/>
        <item x="687"/>
        <item x="312"/>
        <item x="415"/>
        <item x="280"/>
        <item x="418"/>
        <item x="421"/>
        <item x="137"/>
        <item x="283"/>
        <item x="705"/>
        <item x="305"/>
        <item x="286"/>
        <item x="714"/>
        <item x="321"/>
        <item x="717"/>
        <item x="480"/>
        <item x="311"/>
        <item x="726"/>
        <item x="196"/>
        <item x="209"/>
        <item x="439"/>
        <item x="442"/>
        <item x="489"/>
        <item x="445"/>
        <item x="143"/>
        <item x="744"/>
        <item x="492"/>
        <item x="750"/>
        <item x="753"/>
        <item x="202"/>
        <item x="498"/>
        <item x="326"/>
        <item x="762"/>
        <item x="501"/>
        <item x="460"/>
        <item x="339"/>
        <item x="771"/>
        <item x="304"/>
        <item x="466"/>
        <item x="780"/>
        <item x="149"/>
        <item x="307"/>
        <item x="338"/>
        <item x="789"/>
        <item x="310"/>
        <item x="341"/>
        <item x="348"/>
        <item x="798"/>
        <item x="224"/>
        <item x="801"/>
        <item x="347"/>
        <item x="152"/>
        <item x="525"/>
        <item x="487"/>
        <item x="490"/>
        <item x="528"/>
        <item x="353"/>
        <item x="357"/>
        <item x="825"/>
        <item x="230"/>
        <item x="828"/>
        <item x="834"/>
        <item x="217"/>
        <item x="537"/>
        <item x="837"/>
        <item x="362"/>
        <item x="325"/>
        <item x="846"/>
        <item x="220"/>
        <item x="511"/>
        <item x="546"/>
        <item x="368"/>
        <item x="517"/>
        <item x="223"/>
        <item x="331"/>
        <item x="864"/>
        <item x="374"/>
        <item x="555"/>
        <item x="873"/>
        <item x="375"/>
        <item x="377"/>
        <item x="337"/>
        <item x="882"/>
        <item x="532"/>
        <item x="164"/>
        <item x="564"/>
        <item x="535"/>
        <item x="538"/>
        <item x="245"/>
        <item x="900"/>
        <item x="384"/>
        <item x="389"/>
        <item x="573"/>
        <item x="909"/>
        <item x="912"/>
        <item x="387"/>
        <item x="576"/>
        <item x="918"/>
        <item x="921"/>
        <item x="582"/>
        <item x="556"/>
        <item x="393"/>
        <item x="559"/>
        <item x="352"/>
        <item x="562"/>
        <item x="404"/>
        <item x="396"/>
        <item x="355"/>
        <item x="945"/>
        <item x="948"/>
        <item x="358"/>
        <item x="410"/>
        <item x="241"/>
        <item x="957"/>
        <item x="600"/>
        <item x="577"/>
        <item x="416"/>
        <item x="244"/>
        <item x="260"/>
        <item x="586"/>
        <item x="592"/>
        <item x="609"/>
        <item x="428"/>
        <item x="247"/>
        <item x="431"/>
        <item x="612"/>
        <item x="607"/>
        <item x="613"/>
        <item x="179"/>
        <item x="266"/>
        <item x="443"/>
        <item x="446"/>
        <item x="621"/>
        <item x="628"/>
        <item x="420"/>
        <item x="634"/>
        <item x="376"/>
        <item x="458"/>
        <item x="461"/>
        <item x="423"/>
        <item x="379"/>
        <item x="649"/>
        <item x="655"/>
        <item x="382"/>
        <item x="473"/>
        <item x="185"/>
        <item x="476"/>
        <item x="639"/>
        <item x="670"/>
        <item x="676"/>
        <item x="432"/>
        <item x="645"/>
        <item x="488"/>
        <item x="491"/>
        <item x="648"/>
        <item x="691"/>
        <item x="262"/>
        <item x="697"/>
        <item x="281"/>
        <item x="503"/>
        <item x="506"/>
        <item x="441"/>
        <item x="657"/>
        <item x="712"/>
        <item x="718"/>
        <item x="397"/>
        <item x="518"/>
        <item x="268"/>
        <item x="521"/>
        <item x="666"/>
        <item x="733"/>
        <item x="739"/>
        <item x="450"/>
        <item x="403"/>
        <item x="533"/>
        <item x="536"/>
        <item x="675"/>
        <item x="754"/>
        <item x="274"/>
        <item x="760"/>
        <item x="293"/>
        <item x="548"/>
        <item x="551"/>
        <item x="459"/>
        <item x="684"/>
        <item x="775"/>
        <item x="781"/>
        <item x="296"/>
        <item x="563"/>
        <item x="200"/>
        <item x="566"/>
        <item x="693"/>
        <item x="796"/>
        <item x="802"/>
        <item x="468"/>
        <item x="696"/>
        <item x="578"/>
        <item x="581"/>
        <item x="302"/>
        <item x="817"/>
        <item x="471"/>
        <item x="823"/>
        <item x="424"/>
        <item x="593"/>
        <item x="596"/>
        <item x="477"/>
        <item x="427"/>
        <item x="838"/>
        <item x="844"/>
        <item x="308"/>
        <item x="608"/>
        <item x="289"/>
        <item x="611"/>
        <item x="720"/>
        <item x="859"/>
        <item x="865"/>
        <item x="292"/>
        <item x="723"/>
        <item x="623"/>
        <item x="626"/>
        <item x="729"/>
        <item x="880"/>
        <item x="295"/>
        <item x="886"/>
        <item x="732"/>
        <item x="638"/>
        <item x="641"/>
        <item x="495"/>
        <item x="317"/>
        <item x="901"/>
        <item x="907"/>
        <item x="741"/>
        <item x="653"/>
        <item x="215"/>
        <item x="656"/>
        <item x="448"/>
        <item x="922"/>
        <item x="928"/>
        <item x="504"/>
        <item x="323"/>
        <item x="668"/>
        <item x="671"/>
        <item x="454"/>
        <item x="943"/>
        <item x="507"/>
        <item x="949"/>
        <item x="759"/>
        <item x="683"/>
        <item x="686"/>
        <item x="221"/>
        <item x="329"/>
        <item x="964"/>
        <item x="698"/>
        <item x="768"/>
        <item x="707"/>
        <item x="516"/>
        <item x="716"/>
        <item x="332"/>
        <item x="725"/>
        <item x="734"/>
        <item x="313"/>
        <item x="777"/>
        <item x="743"/>
        <item x="752"/>
        <item x="469"/>
        <item x="761"/>
        <item x="316"/>
        <item x="770"/>
        <item x="472"/>
        <item x="779"/>
        <item x="788"/>
        <item x="319"/>
        <item x="475"/>
        <item x="797"/>
        <item x="806"/>
        <item x="795"/>
        <item x="815"/>
        <item x="534"/>
        <item x="824"/>
        <item x="344"/>
        <item x="833"/>
        <item x="842"/>
        <item x="540"/>
        <item x="804"/>
        <item x="851"/>
        <item x="860"/>
        <item x="807"/>
        <item x="869"/>
        <item x="543"/>
        <item x="878"/>
        <item x="813"/>
        <item x="887"/>
        <item x="896"/>
        <item x="236"/>
        <item x="816"/>
        <item x="905"/>
        <item x="914"/>
        <item x="493"/>
        <item x="923"/>
        <item x="552"/>
        <item x="932"/>
        <item x="496"/>
        <item x="941"/>
        <item x="950"/>
        <item x="334"/>
        <item x="499"/>
        <item x="959"/>
        <item x="359"/>
        <item x="561"/>
        <item x="840"/>
        <item x="340"/>
        <item x="843"/>
        <item x="365"/>
        <item x="570"/>
        <item x="852"/>
        <item x="248"/>
        <item x="514"/>
        <item x="861"/>
        <item x="579"/>
        <item x="520"/>
        <item x="251"/>
        <item x="870"/>
        <item x="526"/>
        <item x="588"/>
        <item x="879"/>
        <item x="591"/>
        <item x="380"/>
        <item x="888"/>
        <item x="257"/>
        <item x="891"/>
        <item x="361"/>
        <item x="897"/>
        <item x="541"/>
        <item x="364"/>
        <item x="544"/>
        <item x="263"/>
        <item x="547"/>
        <item x="915"/>
        <item x="615"/>
        <item x="395"/>
        <item x="618"/>
        <item x="924"/>
        <item x="927"/>
        <item x="624"/>
        <item x="401"/>
        <item x="627"/>
        <item x="936"/>
        <item x="565"/>
        <item x="272"/>
        <item x="568"/>
        <item x="636"/>
        <item x="571"/>
        <item x="954"/>
        <item x="385"/>
        <item x="960"/>
        <item x="278"/>
        <item x="963"/>
        <item x="583"/>
        <item x="391"/>
        <item x="589"/>
        <item x="654"/>
        <item x="425"/>
        <item x="598"/>
        <item x="284"/>
        <item x="604"/>
        <item x="663"/>
        <item x="610"/>
        <item x="440"/>
        <item x="287"/>
        <item x="619"/>
        <item x="672"/>
        <item x="625"/>
        <item x="631"/>
        <item x="406"/>
        <item x="455"/>
        <item x="409"/>
        <item x="640"/>
        <item x="646"/>
        <item x="412"/>
        <item x="652"/>
        <item x="690"/>
        <item x="470"/>
        <item x="661"/>
        <item x="299"/>
        <item x="667"/>
        <item x="699"/>
        <item x="673"/>
        <item x="485"/>
        <item x="702"/>
        <item x="682"/>
        <item x="708"/>
        <item x="688"/>
        <item x="694"/>
        <item x="711"/>
        <item x="500"/>
        <item x="430"/>
        <item x="703"/>
        <item x="709"/>
        <item x="433"/>
        <item x="715"/>
        <item x="436"/>
        <item x="515"/>
        <item x="724"/>
        <item x="314"/>
        <item x="730"/>
        <item x="735"/>
        <item x="736"/>
        <item x="530"/>
        <item x="738"/>
        <item x="745"/>
        <item x="320"/>
        <item x="751"/>
        <item x="757"/>
        <item x="747"/>
        <item x="545"/>
        <item x="451"/>
        <item x="766"/>
        <item x="772"/>
        <item x="756"/>
        <item x="778"/>
        <item x="457"/>
        <item x="560"/>
        <item x="787"/>
        <item x="765"/>
        <item x="793"/>
        <item x="463"/>
        <item x="799"/>
        <item x="575"/>
        <item x="774"/>
        <item x="808"/>
        <item x="335"/>
        <item x="814"/>
        <item x="820"/>
        <item x="783"/>
        <item x="590"/>
        <item x="786"/>
        <item x="829"/>
        <item x="835"/>
        <item x="792"/>
        <item x="841"/>
        <item x="478"/>
        <item x="605"/>
        <item x="850"/>
        <item x="481"/>
        <item x="856"/>
        <item x="484"/>
        <item x="862"/>
        <item x="620"/>
        <item x="810"/>
        <item x="871"/>
        <item x="350"/>
        <item x="877"/>
        <item x="883"/>
        <item x="819"/>
        <item x="635"/>
        <item x="822"/>
        <item x="892"/>
        <item x="898"/>
        <item x="356"/>
        <item x="904"/>
        <item x="831"/>
        <item x="650"/>
        <item x="913"/>
        <item x="502"/>
        <item x="919"/>
        <item x="505"/>
        <item x="925"/>
        <item x="665"/>
        <item x="508"/>
        <item x="934"/>
        <item x="849"/>
        <item x="940"/>
        <item x="946"/>
        <item x="855"/>
        <item x="680"/>
        <item x="858"/>
        <item x="955"/>
        <item x="961"/>
        <item x="371"/>
        <item x="692"/>
        <item x="867"/>
        <item x="701"/>
        <item x="710"/>
        <item x="523"/>
        <item x="719"/>
        <item x="876"/>
        <item x="728"/>
        <item x="737"/>
        <item x="529"/>
        <item x="746"/>
        <item x="885"/>
        <item x="755"/>
        <item x="764"/>
        <item x="383"/>
        <item x="773"/>
        <item x="894"/>
        <item x="782"/>
        <item x="791"/>
        <item x="386"/>
        <item x="800"/>
        <item x="903"/>
        <item x="809"/>
        <item x="818"/>
        <item x="906"/>
        <item x="827"/>
        <item x="392"/>
        <item x="836"/>
        <item x="845"/>
        <item x="550"/>
        <item x="854"/>
        <item x="553"/>
        <item x="863"/>
        <item x="872"/>
        <item x="398"/>
        <item x="881"/>
        <item x="930"/>
        <item x="890"/>
        <item x="899"/>
        <item x="933"/>
        <item x="908"/>
        <item x="939"/>
        <item x="917"/>
        <item x="926"/>
        <item x="942"/>
        <item x="935"/>
        <item x="407"/>
        <item x="944"/>
        <item x="953"/>
        <item x="951"/>
        <item x="962"/>
        <item x="574"/>
        <item x="413"/>
        <item x="580"/>
        <item x="419"/>
        <item x="422"/>
        <item x="595"/>
        <item x="601"/>
        <item x="434"/>
        <item x="437"/>
        <item x="616"/>
        <item x="622"/>
        <item x="449"/>
        <item x="452"/>
        <item x="637"/>
        <item x="643"/>
        <item x="464"/>
        <item x="467"/>
        <item x="658"/>
        <item x="664"/>
        <item x="479"/>
        <item x="482"/>
        <item x="679"/>
        <item x="685"/>
        <item x="494"/>
        <item x="497"/>
        <item x="700"/>
        <item x="706"/>
        <item x="509"/>
        <item x="512"/>
        <item x="721"/>
        <item x="727"/>
        <item x="524"/>
        <item x="527"/>
        <item x="742"/>
        <item x="748"/>
        <item x="539"/>
        <item x="542"/>
        <item x="763"/>
        <item x="769"/>
        <item x="554"/>
        <item x="557"/>
        <item x="784"/>
        <item x="790"/>
        <item x="569"/>
        <item x="572"/>
        <item x="805"/>
        <item x="811"/>
        <item x="584"/>
        <item x="587"/>
        <item x="826"/>
        <item x="832"/>
        <item x="599"/>
        <item x="602"/>
        <item x="847"/>
        <item x="853"/>
        <item x="614"/>
        <item x="617"/>
        <item x="868"/>
        <item x="874"/>
        <item x="629"/>
        <item x="632"/>
        <item x="889"/>
        <item x="895"/>
        <item x="644"/>
        <item x="647"/>
        <item x="910"/>
        <item x="916"/>
        <item x="659"/>
        <item x="662"/>
        <item x="931"/>
        <item x="937"/>
        <item x="674"/>
        <item x="677"/>
        <item x="952"/>
        <item x="958"/>
        <item x="689"/>
        <item x="695"/>
        <item x="704"/>
        <item x="713"/>
        <item x="722"/>
        <item x="731"/>
        <item x="740"/>
        <item x="749"/>
        <item x="758"/>
        <item x="767"/>
        <item x="776"/>
        <item x="785"/>
        <item x="794"/>
        <item x="803"/>
        <item x="812"/>
        <item x="821"/>
        <item x="830"/>
        <item x="839"/>
        <item x="848"/>
        <item x="857"/>
        <item x="866"/>
        <item x="875"/>
        <item x="884"/>
        <item x="893"/>
        <item x="902"/>
        <item x="911"/>
        <item x="920"/>
        <item x="929"/>
        <item x="938"/>
        <item x="947"/>
        <item x="956"/>
        <item x="965"/>
      </items>
    </pivotField>
    <pivotField showAll="0" defaultSubtotal="0">
      <items count="3">
        <item x="2"/>
        <item x="1"/>
        <item x="0"/>
      </items>
    </pivotField>
    <pivotField showAll="0" defaultSubtotal="0"/>
    <pivotField axis="axisRow" dataField="1" showAll="0" defaultSubtotal="0">
      <items count="3">
        <item x="2"/>
        <item x="0"/>
        <item x="1"/>
      </items>
    </pivotField>
    <pivotField showAll="0" defaultSubtotal="0"/>
    <pivotField showAll="0" defaultSubtotal="0"/>
    <pivotField showAll="0" defaultSubtotal="0">
      <items count="14">
        <item x="0"/>
        <item x="1"/>
        <item x="2"/>
        <item x="3"/>
        <item x="4"/>
        <item x="5"/>
        <item x="6"/>
        <item x="7"/>
        <item x="8"/>
        <item x="9"/>
        <item x="10"/>
        <item x="11"/>
        <item x="12"/>
        <item x="13"/>
      </items>
    </pivotField>
    <pivotField showAll="0" defaultSubtotal="0">
      <items count="14">
        <item x="0"/>
        <item x="1"/>
        <item x="2"/>
        <item x="3"/>
        <item x="4"/>
        <item x="5"/>
        <item x="6"/>
        <item x="7"/>
        <item x="8"/>
        <item x="9"/>
        <item x="10"/>
        <item x="11"/>
        <item x="12"/>
        <item x="13"/>
      </items>
    </pivotField>
  </pivotFields>
  <rowFields count="1">
    <field x="20"/>
  </rowFields>
  <rowItems count="4">
    <i>
      <x/>
    </i>
    <i>
      <x v="1"/>
    </i>
    <i>
      <x v="2"/>
    </i>
    <i t="grand">
      <x/>
    </i>
  </rowItems>
  <colFields count="1">
    <field x="-2"/>
  </colFields>
  <colItems count="2">
    <i>
      <x/>
    </i>
    <i i="1">
      <x v="1"/>
    </i>
  </colItems>
  <pageFields count="1">
    <pageField fld="15" hier="-1"/>
  </pageFields>
  <dataFields count="2">
    <dataField name="Count" fld="20" subtotal="count" baseField="0" baseItem="0"/>
    <dataField name="% of Total" fld="20" subtotal="count" showDataAs="percentOfTotal" baseField="20" baseItem="0" numFmtId="164"/>
  </dataFields>
  <formats count="17">
    <format dxfId="110">
      <pivotArea field="20" type="button" dataOnly="0" labelOnly="1" outline="0" axis="axisRow" fieldPosition="0"/>
    </format>
    <format dxfId="109">
      <pivotArea outline="0" collapsedLevelsAreSubtotals="1" fieldPosition="0">
        <references count="1">
          <reference field="4294967294" count="1" selected="0">
            <x v="1"/>
          </reference>
        </references>
      </pivotArea>
    </format>
    <format dxfId="108">
      <pivotArea outline="0" collapsedLevelsAreSubtotals="1" fieldPosition="0"/>
    </format>
    <format dxfId="107">
      <pivotArea dataOnly="0" labelOnly="1" outline="0" fieldPosition="0">
        <references count="1">
          <reference field="4294967294" count="2">
            <x v="0"/>
            <x v="1"/>
          </reference>
        </references>
      </pivotArea>
    </format>
    <format dxfId="106">
      <pivotArea outline="0" collapsedLevelsAreSubtotals="1" fieldPosition="0"/>
    </format>
    <format dxfId="105">
      <pivotArea dataOnly="0" labelOnly="1" outline="0" fieldPosition="0">
        <references count="1">
          <reference field="4294967294" count="2">
            <x v="0"/>
            <x v="1"/>
          </reference>
        </references>
      </pivotArea>
    </format>
    <format dxfId="104">
      <pivotArea outline="0" collapsedLevelsAreSubtotals="1" fieldPosition="0"/>
    </format>
    <format dxfId="103">
      <pivotArea dataOnly="0" labelOnly="1" outline="0" fieldPosition="0">
        <references count="1">
          <reference field="4294967294" count="2">
            <x v="0"/>
            <x v="1"/>
          </reference>
        </references>
      </pivotArea>
    </format>
    <format dxfId="102">
      <pivotArea field="20" type="button" dataOnly="0" labelOnly="1" outline="0" axis="axisRow" fieldPosition="0"/>
    </format>
    <format dxfId="101">
      <pivotArea dataOnly="0" labelOnly="1" fieldPosition="0">
        <references count="1">
          <reference field="20" count="0"/>
        </references>
      </pivotArea>
    </format>
    <format dxfId="100">
      <pivotArea dataOnly="0" labelOnly="1" grandRow="1" outline="0" fieldPosition="0"/>
    </format>
    <format dxfId="99">
      <pivotArea field="20" type="button" dataOnly="0" labelOnly="1" outline="0" axis="axisRow" fieldPosition="0"/>
    </format>
    <format dxfId="98">
      <pivotArea dataOnly="0" labelOnly="1" fieldPosition="0">
        <references count="1">
          <reference field="20" count="0"/>
        </references>
      </pivotArea>
    </format>
    <format dxfId="97">
      <pivotArea dataOnly="0" labelOnly="1" grandRow="1" outline="0" fieldPosition="0"/>
    </format>
    <format dxfId="96">
      <pivotArea field="20" type="button" dataOnly="0" labelOnly="1" outline="0" axis="axisRow" fieldPosition="0"/>
    </format>
    <format dxfId="95">
      <pivotArea dataOnly="0" labelOnly="1" fieldPosition="0">
        <references count="1">
          <reference field="20" count="0"/>
        </references>
      </pivotArea>
    </format>
    <format dxfId="94">
      <pivotArea dataOnly="0" labelOnly="1" grandRow="1" outline="0" fieldPosition="0"/>
    </format>
  </formats>
  <chartFormats count="2">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7.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10" rowHeaderCaption="Cross Dock Required">
  <location ref="G12:I15" firstHeaderRow="0" firstDataRow="1" firstDataCol="1" rowPageCount="1" colPageCount="1"/>
  <pivotFields count="25">
    <pivotField showAll="0" defaultSubtotal="0">
      <items count="5">
        <item x="0"/>
        <item x="1"/>
        <item x="2"/>
        <item x="3"/>
        <item x="4"/>
      </items>
    </pivotField>
    <pivotField showAll="0" defaultSubtotal="0"/>
    <pivotField showAll="0" defaultSubtotal="0"/>
    <pivotField showAll="0" defaultSubtotal="0"/>
    <pivotField showAll="0" defaultSubtotal="0"/>
    <pivotField showAll="0" defaultSubtotal="0"/>
    <pivotField numFmtId="20" showAll="0" defaultSubtotal="0"/>
    <pivotField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numFmtId="1" showAll="0" defaultSubtotal="0"/>
    <pivotField axis="axisPage" showAll="0" defaultSubtotal="0">
      <items count="2">
        <item x="0"/>
        <item x="1"/>
      </items>
    </pivotField>
    <pivotField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items count="3">
        <item x="2"/>
        <item x="1"/>
        <item x="0"/>
      </items>
    </pivotField>
    <pivotField showAll="0" defaultSubtotal="0"/>
    <pivotField showAll="0" defaultSubtotal="0"/>
    <pivotField axis="axisRow" dataField="1" showAll="0" defaultSubtotal="0">
      <items count="2">
        <item x="0"/>
        <item x="1"/>
      </items>
    </pivotField>
    <pivotField showAll="0" defaultSubtotal="0"/>
    <pivotField showAll="0" defaultSubtotal="0">
      <items count="14">
        <item x="0"/>
        <item x="1"/>
        <item x="2"/>
        <item x="3"/>
        <item x="4"/>
        <item x="5"/>
        <item x="6"/>
        <item x="7"/>
        <item x="8"/>
        <item x="9"/>
        <item x="10"/>
        <item x="11"/>
        <item x="12"/>
        <item x="13"/>
      </items>
    </pivotField>
    <pivotField showAll="0" defaultSubtotal="0">
      <items count="14">
        <item x="0"/>
        <item x="1"/>
        <item x="2"/>
        <item x="3"/>
        <item x="4"/>
        <item x="5"/>
        <item x="6"/>
        <item x="7"/>
        <item x="8"/>
        <item x="9"/>
        <item x="10"/>
        <item x="11"/>
        <item x="12"/>
        <item x="13"/>
      </items>
    </pivotField>
  </pivotFields>
  <rowFields count="1">
    <field x="21"/>
  </rowFields>
  <rowItems count="3">
    <i>
      <x/>
    </i>
    <i>
      <x v="1"/>
    </i>
    <i t="grand">
      <x/>
    </i>
  </rowItems>
  <colFields count="1">
    <field x="-2"/>
  </colFields>
  <colItems count="2">
    <i>
      <x/>
    </i>
    <i i="1">
      <x v="1"/>
    </i>
  </colItems>
  <pageFields count="1">
    <pageField fld="15" item="1" hier="-1"/>
  </pageFields>
  <dataFields count="2">
    <dataField name="Count" fld="21" subtotal="count" baseField="0" baseItem="0"/>
    <dataField name="% of Total" fld="21" subtotal="count" showDataAs="percentOfTotal" baseField="21" baseItem="0" numFmtId="164"/>
  </dataFields>
  <formats count="19">
    <format dxfId="54">
      <pivotArea field="18" type="button" dataOnly="0" labelOnly="1" outline="0"/>
    </format>
    <format dxfId="53">
      <pivotArea field="21" type="button" dataOnly="0" labelOnly="1" outline="0" axis="axisRow" fieldPosition="0"/>
    </format>
    <format dxfId="52">
      <pivotArea outline="0" fieldPosition="0">
        <references count="1">
          <reference field="4294967294" count="1">
            <x v="1"/>
          </reference>
        </references>
      </pivotArea>
    </format>
    <format dxfId="51">
      <pivotArea outline="0" collapsedLevelsAreSubtotals="1" fieldPosition="0">
        <references count="1">
          <reference field="4294967294" count="1" selected="0">
            <x v="1"/>
          </reference>
        </references>
      </pivotArea>
    </format>
    <format dxfId="50">
      <pivotArea outline="0" collapsedLevelsAreSubtotals="1" fieldPosition="0"/>
    </format>
    <format dxfId="49">
      <pivotArea dataOnly="0" labelOnly="1" outline="0" fieldPosition="0">
        <references count="1">
          <reference field="4294967294" count="2">
            <x v="0"/>
            <x v="1"/>
          </reference>
        </references>
      </pivotArea>
    </format>
    <format dxfId="48">
      <pivotArea outline="0" collapsedLevelsAreSubtotals="1" fieldPosition="0"/>
    </format>
    <format dxfId="47">
      <pivotArea dataOnly="0" labelOnly="1" outline="0" fieldPosition="0">
        <references count="1">
          <reference field="4294967294" count="2">
            <x v="0"/>
            <x v="1"/>
          </reference>
        </references>
      </pivotArea>
    </format>
    <format dxfId="46">
      <pivotArea outline="0" collapsedLevelsAreSubtotals="1" fieldPosition="0"/>
    </format>
    <format dxfId="45">
      <pivotArea dataOnly="0" labelOnly="1" outline="0" fieldPosition="0">
        <references count="1">
          <reference field="4294967294" count="2">
            <x v="0"/>
            <x v="1"/>
          </reference>
        </references>
      </pivotArea>
    </format>
    <format dxfId="44">
      <pivotArea field="21" type="button" dataOnly="0" labelOnly="1" outline="0" axis="axisRow" fieldPosition="0"/>
    </format>
    <format dxfId="43">
      <pivotArea dataOnly="0" labelOnly="1" fieldPosition="0">
        <references count="1">
          <reference field="21" count="0"/>
        </references>
      </pivotArea>
    </format>
    <format dxfId="42">
      <pivotArea dataOnly="0" labelOnly="1" grandRow="1" outline="0" fieldPosition="0"/>
    </format>
    <format dxfId="41">
      <pivotArea field="21" type="button" dataOnly="0" labelOnly="1" outline="0" axis="axisRow" fieldPosition="0"/>
    </format>
    <format dxfId="40">
      <pivotArea dataOnly="0" labelOnly="1" fieldPosition="0">
        <references count="1">
          <reference field="21" count="0"/>
        </references>
      </pivotArea>
    </format>
    <format dxfId="39">
      <pivotArea dataOnly="0" labelOnly="1" grandRow="1" outline="0" fieldPosition="0"/>
    </format>
    <format dxfId="38">
      <pivotArea field="21" type="button" dataOnly="0" labelOnly="1" outline="0" axis="axisRow" fieldPosition="0"/>
    </format>
    <format dxfId="37">
      <pivotArea dataOnly="0" labelOnly="1" fieldPosition="0">
        <references count="1">
          <reference field="21" count="0"/>
        </references>
      </pivotArea>
    </format>
    <format dxfId="36">
      <pivotArea dataOnly="0" labelOnly="1" grandRow="1" outline="0" fieldPosition="0"/>
    </format>
  </formats>
  <chartFormats count="3">
    <chartFormat chart="9" format="10" series="1">
      <pivotArea type="data" outline="0" fieldPosition="0">
        <references count="1">
          <reference field="4294967294" count="1" selected="0">
            <x v="0"/>
          </reference>
        </references>
      </pivotArea>
    </chartFormat>
    <chartFormat chart="9" format="11" series="1">
      <pivotArea type="data" outline="0" fieldPosition="0">
        <references count="1">
          <reference field="4294967294" count="1" selected="0">
            <x v="1"/>
          </reference>
        </references>
      </pivotArea>
    </chartFormat>
    <chartFormat chart="9" format="12">
      <pivotArea type="data" outline="0" fieldPosition="0">
        <references count="2">
          <reference field="4294967294" count="1" selected="0">
            <x v="1"/>
          </reference>
          <reference field="21" count="1" selected="0">
            <x v="0"/>
          </reference>
        </references>
      </pivotArea>
    </chartFormat>
  </chartFormats>
  <pivotTableStyleInfo name="PivotStyleLight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8.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8" rowHeaderCaption="Cross Dock Required">
  <location ref="B12:D15" firstHeaderRow="0" firstDataRow="1" firstDataCol="1" rowPageCount="1" colPageCount="1"/>
  <pivotFields count="25">
    <pivotField showAll="0" defaultSubtotal="0">
      <items count="5">
        <item x="0"/>
        <item x="1"/>
        <item x="2"/>
        <item x="3"/>
        <item x="4"/>
      </items>
    </pivotField>
    <pivotField showAll="0" defaultSubtotal="0"/>
    <pivotField showAll="0" defaultSubtotal="0"/>
    <pivotField showAll="0" defaultSubtotal="0"/>
    <pivotField showAll="0" defaultSubtotal="0"/>
    <pivotField showAll="0" defaultSubtotal="0"/>
    <pivotField numFmtId="20" showAll="0" defaultSubtotal="0"/>
    <pivotField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numFmtId="1" showAll="0" defaultSubtotal="0"/>
    <pivotField axis="axisPage" showAll="0" defaultSubtotal="0">
      <items count="2">
        <item x="0"/>
        <item x="1"/>
      </items>
    </pivotField>
    <pivotField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items count="966">
        <item x="2"/>
        <item x="1"/>
        <item x="4"/>
        <item x="6"/>
        <item x="9"/>
        <item x="7"/>
        <item x="15"/>
        <item x="8"/>
        <item x="18"/>
        <item x="11"/>
        <item x="13"/>
        <item x="27"/>
        <item x="24"/>
        <item x="19"/>
        <item x="36"/>
        <item x="14"/>
        <item x="25"/>
        <item x="33"/>
        <item x="45"/>
        <item x="23"/>
        <item x="17"/>
        <item x="54"/>
        <item x="42"/>
        <item x="26"/>
        <item x="63"/>
        <item x="28"/>
        <item x="66"/>
        <item x="31"/>
        <item x="32"/>
        <item x="46"/>
        <item x="34"/>
        <item x="49"/>
        <item x="60"/>
        <item x="38"/>
        <item x="90"/>
        <item x="29"/>
        <item x="93"/>
        <item x="69"/>
        <item x="99"/>
        <item x="102"/>
        <item x="72"/>
        <item x="47"/>
        <item x="78"/>
        <item x="111"/>
        <item x="70"/>
        <item x="0"/>
        <item x="81"/>
        <item x="3"/>
        <item x="53"/>
        <item x="5"/>
        <item x="12"/>
        <item x="52"/>
        <item x="76"/>
        <item x="10"/>
        <item x="21"/>
        <item x="129"/>
        <item x="16"/>
        <item x="55"/>
        <item x="30"/>
        <item x="59"/>
        <item x="22"/>
        <item x="39"/>
        <item x="58"/>
        <item x="138"/>
        <item x="20"/>
        <item x="48"/>
        <item x="62"/>
        <item x="51"/>
        <item x="44"/>
        <item x="57"/>
        <item x="147"/>
        <item x="37"/>
        <item x="40"/>
        <item x="105"/>
        <item x="91"/>
        <item x="43"/>
        <item x="75"/>
        <item x="94"/>
        <item x="35"/>
        <item x="108"/>
        <item x="84"/>
        <item x="97"/>
        <item x="87"/>
        <item x="41"/>
        <item x="50"/>
        <item x="165"/>
        <item x="96"/>
        <item x="61"/>
        <item x="74"/>
        <item x="64"/>
        <item x="117"/>
        <item x="67"/>
        <item x="174"/>
        <item x="114"/>
        <item x="120"/>
        <item x="73"/>
        <item x="177"/>
        <item x="123"/>
        <item x="56"/>
        <item x="183"/>
        <item x="126"/>
        <item x="132"/>
        <item x="82"/>
        <item x="186"/>
        <item x="141"/>
        <item x="79"/>
        <item x="88"/>
        <item x="115"/>
        <item x="150"/>
        <item x="68"/>
        <item x="118"/>
        <item x="135"/>
        <item x="159"/>
        <item x="71"/>
        <item x="121"/>
        <item x="168"/>
        <item x="85"/>
        <item x="171"/>
        <item x="89"/>
        <item x="77"/>
        <item x="109"/>
        <item x="210"/>
        <item x="144"/>
        <item x="112"/>
        <item x="83"/>
        <item x="213"/>
        <item x="195"/>
        <item x="65"/>
        <item x="198"/>
        <item x="95"/>
        <item x="204"/>
        <item x="207"/>
        <item x="222"/>
        <item x="153"/>
        <item x="92"/>
        <item x="216"/>
        <item x="136"/>
        <item x="133"/>
        <item x="156"/>
        <item x="98"/>
        <item x="231"/>
        <item x="139"/>
        <item x="234"/>
        <item x="142"/>
        <item x="162"/>
        <item x="104"/>
        <item x="240"/>
        <item x="243"/>
        <item x="107"/>
        <item x="100"/>
        <item x="148"/>
        <item x="252"/>
        <item x="154"/>
        <item x="249"/>
        <item x="157"/>
        <item x="103"/>
        <item x="160"/>
        <item x="110"/>
        <item x="270"/>
        <item x="119"/>
        <item x="106"/>
        <item x="258"/>
        <item x="279"/>
        <item x="282"/>
        <item x="261"/>
        <item x="288"/>
        <item x="180"/>
        <item x="291"/>
        <item x="267"/>
        <item x="178"/>
        <item x="181"/>
        <item x="80"/>
        <item x="163"/>
        <item x="184"/>
        <item x="134"/>
        <item x="166"/>
        <item x="315"/>
        <item x="189"/>
        <item x="318"/>
        <item x="169"/>
        <item x="140"/>
        <item x="327"/>
        <item x="192"/>
        <item x="285"/>
        <item x="199"/>
        <item x="336"/>
        <item x="125"/>
        <item x="205"/>
        <item x="86"/>
        <item x="345"/>
        <item x="294"/>
        <item x="211"/>
        <item x="354"/>
        <item x="201"/>
        <item x="297"/>
        <item x="155"/>
        <item x="363"/>
        <item x="131"/>
        <item x="366"/>
        <item x="124"/>
        <item x="372"/>
        <item x="306"/>
        <item x="226"/>
        <item x="229"/>
        <item x="127"/>
        <item x="187"/>
        <item x="232"/>
        <item x="390"/>
        <item x="190"/>
        <item x="170"/>
        <item x="130"/>
        <item x="399"/>
        <item x="193"/>
        <item x="402"/>
        <item x="176"/>
        <item x="219"/>
        <item x="324"/>
        <item x="411"/>
        <item x="250"/>
        <item x="330"/>
        <item x="253"/>
        <item x="225"/>
        <item x="256"/>
        <item x="333"/>
        <item x="429"/>
        <item x="435"/>
        <item x="228"/>
        <item x="146"/>
        <item x="438"/>
        <item x="191"/>
        <item x="342"/>
        <item x="447"/>
        <item x="101"/>
        <item x="271"/>
        <item x="208"/>
        <item x="456"/>
        <item x="277"/>
        <item x="237"/>
        <item x="351"/>
        <item x="465"/>
        <item x="203"/>
        <item x="214"/>
        <item x="474"/>
        <item x="145"/>
        <item x="206"/>
        <item x="360"/>
        <item x="483"/>
        <item x="486"/>
        <item x="246"/>
        <item x="158"/>
        <item x="212"/>
        <item x="298"/>
        <item x="369"/>
        <item x="301"/>
        <item x="151"/>
        <item x="218"/>
        <item x="161"/>
        <item x="510"/>
        <item x="513"/>
        <item x="255"/>
        <item x="378"/>
        <item x="519"/>
        <item x="522"/>
        <item x="381"/>
        <item x="227"/>
        <item x="113"/>
        <item x="531"/>
        <item x="167"/>
        <item x="322"/>
        <item x="233"/>
        <item x="264"/>
        <item x="235"/>
        <item x="328"/>
        <item x="549"/>
        <item x="238"/>
        <item x="239"/>
        <item x="116"/>
        <item x="558"/>
        <item x="173"/>
        <item x="242"/>
        <item x="567"/>
        <item x="273"/>
        <item x="405"/>
        <item x="343"/>
        <item x="346"/>
        <item x="408"/>
        <item x="349"/>
        <item x="276"/>
        <item x="585"/>
        <item x="414"/>
        <item x="254"/>
        <item x="594"/>
        <item x="122"/>
        <item x="417"/>
        <item x="597"/>
        <item x="603"/>
        <item x="182"/>
        <item x="606"/>
        <item x="172"/>
        <item x="367"/>
        <item x="426"/>
        <item x="370"/>
        <item x="373"/>
        <item x="175"/>
        <item x="259"/>
        <item x="269"/>
        <item x="630"/>
        <item x="188"/>
        <item x="633"/>
        <item x="128"/>
        <item x="275"/>
        <item x="265"/>
        <item x="642"/>
        <item x="388"/>
        <item x="300"/>
        <item x="444"/>
        <item x="651"/>
        <item x="394"/>
        <item x="194"/>
        <item x="660"/>
        <item x="303"/>
        <item x="400"/>
        <item x="453"/>
        <item x="669"/>
        <item x="290"/>
        <item x="309"/>
        <item x="197"/>
        <item x="678"/>
        <item x="681"/>
        <item x="462"/>
        <item x="687"/>
        <item x="312"/>
        <item x="415"/>
        <item x="280"/>
        <item x="418"/>
        <item x="421"/>
        <item x="137"/>
        <item x="283"/>
        <item x="705"/>
        <item x="305"/>
        <item x="286"/>
        <item x="714"/>
        <item x="321"/>
        <item x="717"/>
        <item x="480"/>
        <item x="311"/>
        <item x="726"/>
        <item x="196"/>
        <item x="209"/>
        <item x="439"/>
        <item x="442"/>
        <item x="489"/>
        <item x="445"/>
        <item x="143"/>
        <item x="744"/>
        <item x="492"/>
        <item x="750"/>
        <item x="753"/>
        <item x="202"/>
        <item x="498"/>
        <item x="326"/>
        <item x="762"/>
        <item x="501"/>
        <item x="460"/>
        <item x="339"/>
        <item x="771"/>
        <item x="304"/>
        <item x="466"/>
        <item x="780"/>
        <item x="149"/>
        <item x="307"/>
        <item x="338"/>
        <item x="789"/>
        <item x="310"/>
        <item x="341"/>
        <item x="348"/>
        <item x="798"/>
        <item x="224"/>
        <item x="801"/>
        <item x="347"/>
        <item x="152"/>
        <item x="525"/>
        <item x="487"/>
        <item x="490"/>
        <item x="528"/>
        <item x="353"/>
        <item x="357"/>
        <item x="825"/>
        <item x="230"/>
        <item x="828"/>
        <item x="834"/>
        <item x="217"/>
        <item x="537"/>
        <item x="837"/>
        <item x="362"/>
        <item x="325"/>
        <item x="846"/>
        <item x="220"/>
        <item x="511"/>
        <item x="546"/>
        <item x="368"/>
        <item x="517"/>
        <item x="223"/>
        <item x="331"/>
        <item x="864"/>
        <item x="374"/>
        <item x="555"/>
        <item x="873"/>
        <item x="375"/>
        <item x="377"/>
        <item x="337"/>
        <item x="882"/>
        <item x="532"/>
        <item x="164"/>
        <item x="564"/>
        <item x="535"/>
        <item x="538"/>
        <item x="245"/>
        <item x="900"/>
        <item x="384"/>
        <item x="389"/>
        <item x="573"/>
        <item x="909"/>
        <item x="912"/>
        <item x="387"/>
        <item x="576"/>
        <item x="918"/>
        <item x="921"/>
        <item x="582"/>
        <item x="556"/>
        <item x="393"/>
        <item x="559"/>
        <item x="352"/>
        <item x="562"/>
        <item x="404"/>
        <item x="396"/>
        <item x="355"/>
        <item x="945"/>
        <item x="948"/>
        <item x="358"/>
        <item x="410"/>
        <item x="241"/>
        <item x="957"/>
        <item x="600"/>
        <item x="577"/>
        <item x="416"/>
        <item x="244"/>
        <item x="260"/>
        <item x="586"/>
        <item x="592"/>
        <item x="609"/>
        <item x="428"/>
        <item x="247"/>
        <item x="431"/>
        <item x="612"/>
        <item x="607"/>
        <item x="613"/>
        <item x="179"/>
        <item x="266"/>
        <item x="443"/>
        <item x="446"/>
        <item x="621"/>
        <item x="628"/>
        <item x="420"/>
        <item x="634"/>
        <item x="376"/>
        <item x="458"/>
        <item x="461"/>
        <item x="423"/>
        <item x="379"/>
        <item x="649"/>
        <item x="655"/>
        <item x="382"/>
        <item x="473"/>
        <item x="185"/>
        <item x="476"/>
        <item x="639"/>
        <item x="670"/>
        <item x="676"/>
        <item x="432"/>
        <item x="645"/>
        <item x="488"/>
        <item x="491"/>
        <item x="648"/>
        <item x="691"/>
        <item x="262"/>
        <item x="697"/>
        <item x="281"/>
        <item x="503"/>
        <item x="506"/>
        <item x="441"/>
        <item x="657"/>
        <item x="712"/>
        <item x="718"/>
        <item x="397"/>
        <item x="518"/>
        <item x="268"/>
        <item x="521"/>
        <item x="666"/>
        <item x="733"/>
        <item x="739"/>
        <item x="450"/>
        <item x="403"/>
        <item x="533"/>
        <item x="536"/>
        <item x="675"/>
        <item x="754"/>
        <item x="274"/>
        <item x="760"/>
        <item x="293"/>
        <item x="548"/>
        <item x="551"/>
        <item x="459"/>
        <item x="684"/>
        <item x="775"/>
        <item x="781"/>
        <item x="296"/>
        <item x="563"/>
        <item x="200"/>
        <item x="566"/>
        <item x="693"/>
        <item x="796"/>
        <item x="802"/>
        <item x="468"/>
        <item x="696"/>
        <item x="578"/>
        <item x="581"/>
        <item x="302"/>
        <item x="817"/>
        <item x="471"/>
        <item x="823"/>
        <item x="424"/>
        <item x="593"/>
        <item x="596"/>
        <item x="477"/>
        <item x="427"/>
        <item x="838"/>
        <item x="844"/>
        <item x="308"/>
        <item x="608"/>
        <item x="289"/>
        <item x="611"/>
        <item x="720"/>
        <item x="859"/>
        <item x="865"/>
        <item x="292"/>
        <item x="723"/>
        <item x="623"/>
        <item x="626"/>
        <item x="729"/>
        <item x="880"/>
        <item x="295"/>
        <item x="886"/>
        <item x="732"/>
        <item x="638"/>
        <item x="641"/>
        <item x="495"/>
        <item x="317"/>
        <item x="901"/>
        <item x="907"/>
        <item x="741"/>
        <item x="653"/>
        <item x="215"/>
        <item x="656"/>
        <item x="448"/>
        <item x="922"/>
        <item x="928"/>
        <item x="504"/>
        <item x="323"/>
        <item x="668"/>
        <item x="671"/>
        <item x="454"/>
        <item x="943"/>
        <item x="507"/>
        <item x="949"/>
        <item x="759"/>
        <item x="683"/>
        <item x="686"/>
        <item x="221"/>
        <item x="329"/>
        <item x="964"/>
        <item x="698"/>
        <item x="768"/>
        <item x="707"/>
        <item x="516"/>
        <item x="716"/>
        <item x="332"/>
        <item x="725"/>
        <item x="734"/>
        <item x="313"/>
        <item x="777"/>
        <item x="743"/>
        <item x="752"/>
        <item x="469"/>
        <item x="761"/>
        <item x="316"/>
        <item x="770"/>
        <item x="472"/>
        <item x="779"/>
        <item x="788"/>
        <item x="319"/>
        <item x="475"/>
        <item x="797"/>
        <item x="806"/>
        <item x="795"/>
        <item x="815"/>
        <item x="534"/>
        <item x="824"/>
        <item x="344"/>
        <item x="833"/>
        <item x="842"/>
        <item x="540"/>
        <item x="804"/>
        <item x="851"/>
        <item x="860"/>
        <item x="807"/>
        <item x="869"/>
        <item x="543"/>
        <item x="878"/>
        <item x="813"/>
        <item x="887"/>
        <item x="896"/>
        <item x="236"/>
        <item x="816"/>
        <item x="905"/>
        <item x="914"/>
        <item x="493"/>
        <item x="923"/>
        <item x="552"/>
        <item x="932"/>
        <item x="496"/>
        <item x="941"/>
        <item x="950"/>
        <item x="334"/>
        <item x="499"/>
        <item x="959"/>
        <item x="359"/>
        <item x="561"/>
        <item x="840"/>
        <item x="340"/>
        <item x="843"/>
        <item x="365"/>
        <item x="570"/>
        <item x="852"/>
        <item x="248"/>
        <item x="514"/>
        <item x="861"/>
        <item x="579"/>
        <item x="520"/>
        <item x="251"/>
        <item x="870"/>
        <item x="526"/>
        <item x="588"/>
        <item x="879"/>
        <item x="591"/>
        <item x="380"/>
        <item x="888"/>
        <item x="257"/>
        <item x="891"/>
        <item x="361"/>
        <item x="897"/>
        <item x="541"/>
        <item x="364"/>
        <item x="544"/>
        <item x="263"/>
        <item x="547"/>
        <item x="915"/>
        <item x="615"/>
        <item x="395"/>
        <item x="618"/>
        <item x="924"/>
        <item x="927"/>
        <item x="624"/>
        <item x="401"/>
        <item x="627"/>
        <item x="936"/>
        <item x="565"/>
        <item x="272"/>
        <item x="568"/>
        <item x="636"/>
        <item x="571"/>
        <item x="954"/>
        <item x="385"/>
        <item x="960"/>
        <item x="278"/>
        <item x="963"/>
        <item x="583"/>
        <item x="391"/>
        <item x="589"/>
        <item x="654"/>
        <item x="425"/>
        <item x="598"/>
        <item x="284"/>
        <item x="604"/>
        <item x="663"/>
        <item x="610"/>
        <item x="440"/>
        <item x="287"/>
        <item x="619"/>
        <item x="672"/>
        <item x="625"/>
        <item x="631"/>
        <item x="406"/>
        <item x="455"/>
        <item x="409"/>
        <item x="640"/>
        <item x="646"/>
        <item x="412"/>
        <item x="652"/>
        <item x="690"/>
        <item x="470"/>
        <item x="661"/>
        <item x="299"/>
        <item x="667"/>
        <item x="699"/>
        <item x="673"/>
        <item x="485"/>
        <item x="702"/>
        <item x="682"/>
        <item x="708"/>
        <item x="688"/>
        <item x="694"/>
        <item x="711"/>
        <item x="500"/>
        <item x="430"/>
        <item x="703"/>
        <item x="709"/>
        <item x="433"/>
        <item x="715"/>
        <item x="436"/>
        <item x="515"/>
        <item x="724"/>
        <item x="314"/>
        <item x="730"/>
        <item x="735"/>
        <item x="736"/>
        <item x="530"/>
        <item x="738"/>
        <item x="745"/>
        <item x="320"/>
        <item x="751"/>
        <item x="757"/>
        <item x="747"/>
        <item x="545"/>
        <item x="451"/>
        <item x="766"/>
        <item x="772"/>
        <item x="756"/>
        <item x="778"/>
        <item x="457"/>
        <item x="560"/>
        <item x="787"/>
        <item x="765"/>
        <item x="793"/>
        <item x="463"/>
        <item x="799"/>
        <item x="575"/>
        <item x="774"/>
        <item x="808"/>
        <item x="335"/>
        <item x="814"/>
        <item x="820"/>
        <item x="783"/>
        <item x="590"/>
        <item x="786"/>
        <item x="829"/>
        <item x="835"/>
        <item x="792"/>
        <item x="841"/>
        <item x="478"/>
        <item x="605"/>
        <item x="850"/>
        <item x="481"/>
        <item x="856"/>
        <item x="484"/>
        <item x="862"/>
        <item x="620"/>
        <item x="810"/>
        <item x="871"/>
        <item x="350"/>
        <item x="877"/>
        <item x="883"/>
        <item x="819"/>
        <item x="635"/>
        <item x="822"/>
        <item x="892"/>
        <item x="898"/>
        <item x="356"/>
        <item x="904"/>
        <item x="831"/>
        <item x="650"/>
        <item x="913"/>
        <item x="502"/>
        <item x="919"/>
        <item x="505"/>
        <item x="925"/>
        <item x="665"/>
        <item x="508"/>
        <item x="934"/>
        <item x="849"/>
        <item x="940"/>
        <item x="946"/>
        <item x="855"/>
        <item x="680"/>
        <item x="858"/>
        <item x="955"/>
        <item x="961"/>
        <item x="371"/>
        <item x="692"/>
        <item x="867"/>
        <item x="701"/>
        <item x="710"/>
        <item x="523"/>
        <item x="719"/>
        <item x="876"/>
        <item x="728"/>
        <item x="737"/>
        <item x="529"/>
        <item x="746"/>
        <item x="885"/>
        <item x="755"/>
        <item x="764"/>
        <item x="383"/>
        <item x="773"/>
        <item x="894"/>
        <item x="782"/>
        <item x="791"/>
        <item x="386"/>
        <item x="800"/>
        <item x="903"/>
        <item x="809"/>
        <item x="818"/>
        <item x="906"/>
        <item x="827"/>
        <item x="392"/>
        <item x="836"/>
        <item x="845"/>
        <item x="550"/>
        <item x="854"/>
        <item x="553"/>
        <item x="863"/>
        <item x="872"/>
        <item x="398"/>
        <item x="881"/>
        <item x="930"/>
        <item x="890"/>
        <item x="899"/>
        <item x="933"/>
        <item x="908"/>
        <item x="939"/>
        <item x="917"/>
        <item x="926"/>
        <item x="942"/>
        <item x="935"/>
        <item x="407"/>
        <item x="944"/>
        <item x="953"/>
        <item x="951"/>
        <item x="962"/>
        <item x="574"/>
        <item x="413"/>
        <item x="580"/>
        <item x="419"/>
        <item x="422"/>
        <item x="595"/>
        <item x="601"/>
        <item x="434"/>
        <item x="437"/>
        <item x="616"/>
        <item x="622"/>
        <item x="449"/>
        <item x="452"/>
        <item x="637"/>
        <item x="643"/>
        <item x="464"/>
        <item x="467"/>
        <item x="658"/>
        <item x="664"/>
        <item x="479"/>
        <item x="482"/>
        <item x="679"/>
        <item x="685"/>
        <item x="494"/>
        <item x="497"/>
        <item x="700"/>
        <item x="706"/>
        <item x="509"/>
        <item x="512"/>
        <item x="721"/>
        <item x="727"/>
        <item x="524"/>
        <item x="527"/>
        <item x="742"/>
        <item x="748"/>
        <item x="539"/>
        <item x="542"/>
        <item x="763"/>
        <item x="769"/>
        <item x="554"/>
        <item x="557"/>
        <item x="784"/>
        <item x="790"/>
        <item x="569"/>
        <item x="572"/>
        <item x="805"/>
        <item x="811"/>
        <item x="584"/>
        <item x="587"/>
        <item x="826"/>
        <item x="832"/>
        <item x="599"/>
        <item x="602"/>
        <item x="847"/>
        <item x="853"/>
        <item x="614"/>
        <item x="617"/>
        <item x="868"/>
        <item x="874"/>
        <item x="629"/>
        <item x="632"/>
        <item x="889"/>
        <item x="895"/>
        <item x="644"/>
        <item x="647"/>
        <item x="910"/>
        <item x="916"/>
        <item x="659"/>
        <item x="662"/>
        <item x="931"/>
        <item x="937"/>
        <item x="674"/>
        <item x="677"/>
        <item x="952"/>
        <item x="958"/>
        <item x="689"/>
        <item x="695"/>
        <item x="704"/>
        <item x="713"/>
        <item x="722"/>
        <item x="731"/>
        <item x="740"/>
        <item x="749"/>
        <item x="758"/>
        <item x="767"/>
        <item x="776"/>
        <item x="785"/>
        <item x="794"/>
        <item x="803"/>
        <item x="812"/>
        <item x="821"/>
        <item x="830"/>
        <item x="839"/>
        <item x="848"/>
        <item x="857"/>
        <item x="866"/>
        <item x="875"/>
        <item x="884"/>
        <item x="893"/>
        <item x="902"/>
        <item x="911"/>
        <item x="920"/>
        <item x="929"/>
        <item x="938"/>
        <item x="947"/>
        <item x="956"/>
        <item x="965"/>
      </items>
    </pivotField>
    <pivotField showAll="0" defaultSubtotal="0">
      <items count="3">
        <item x="2"/>
        <item x="1"/>
        <item x="0"/>
      </items>
    </pivotField>
    <pivotField showAll="0" defaultSubtotal="0"/>
    <pivotField showAll="0" defaultSubtotal="0"/>
    <pivotField axis="axisRow" dataField="1" showAll="0" defaultSubtotal="0">
      <items count="2">
        <item x="0"/>
        <item x="1"/>
      </items>
    </pivotField>
    <pivotField showAll="0" defaultSubtotal="0"/>
    <pivotField showAll="0" defaultSubtotal="0">
      <items count="14">
        <item x="0"/>
        <item x="1"/>
        <item x="2"/>
        <item x="3"/>
        <item x="4"/>
        <item x="5"/>
        <item x="6"/>
        <item x="7"/>
        <item x="8"/>
        <item x="9"/>
        <item x="10"/>
        <item x="11"/>
        <item x="12"/>
        <item x="13"/>
      </items>
    </pivotField>
    <pivotField showAll="0" defaultSubtotal="0">
      <items count="14">
        <item x="0"/>
        <item x="1"/>
        <item x="2"/>
        <item x="3"/>
        <item x="4"/>
        <item x="5"/>
        <item x="6"/>
        <item x="7"/>
        <item x="8"/>
        <item x="9"/>
        <item x="10"/>
        <item x="11"/>
        <item x="12"/>
        <item x="13"/>
      </items>
    </pivotField>
  </pivotFields>
  <rowFields count="1">
    <field x="21"/>
  </rowFields>
  <rowItems count="3">
    <i>
      <x/>
    </i>
    <i>
      <x v="1"/>
    </i>
    <i t="grand">
      <x/>
    </i>
  </rowItems>
  <colFields count="1">
    <field x="-2"/>
  </colFields>
  <colItems count="2">
    <i>
      <x/>
    </i>
    <i i="1">
      <x v="1"/>
    </i>
  </colItems>
  <pageFields count="1">
    <pageField fld="15" hier="-1"/>
  </pageFields>
  <dataFields count="2">
    <dataField name="Count" fld="21" subtotal="count" baseField="0" baseItem="0"/>
    <dataField name="% of Total" fld="21" subtotal="count" showDataAs="percentOfTotal" baseField="21" baseItem="0" numFmtId="164"/>
  </dataFields>
  <formats count="17">
    <format dxfId="71">
      <pivotArea field="21" type="button" dataOnly="0" labelOnly="1" outline="0" axis="axisRow" fieldPosition="0"/>
    </format>
    <format dxfId="70">
      <pivotArea outline="0" collapsedLevelsAreSubtotals="1" fieldPosition="0">
        <references count="1">
          <reference field="4294967294" count="1" selected="0">
            <x v="1"/>
          </reference>
        </references>
      </pivotArea>
    </format>
    <format dxfId="69">
      <pivotArea outline="0" collapsedLevelsAreSubtotals="1" fieldPosition="0"/>
    </format>
    <format dxfId="68">
      <pivotArea dataOnly="0" labelOnly="1" outline="0" fieldPosition="0">
        <references count="1">
          <reference field="4294967294" count="2">
            <x v="0"/>
            <x v="1"/>
          </reference>
        </references>
      </pivotArea>
    </format>
    <format dxfId="67">
      <pivotArea outline="0" collapsedLevelsAreSubtotals="1" fieldPosition="0"/>
    </format>
    <format dxfId="66">
      <pivotArea dataOnly="0" labelOnly="1" outline="0" fieldPosition="0">
        <references count="1">
          <reference field="4294967294" count="2">
            <x v="0"/>
            <x v="1"/>
          </reference>
        </references>
      </pivotArea>
    </format>
    <format dxfId="65">
      <pivotArea outline="0" collapsedLevelsAreSubtotals="1" fieldPosition="0"/>
    </format>
    <format dxfId="64">
      <pivotArea dataOnly="0" labelOnly="1" outline="0" fieldPosition="0">
        <references count="1">
          <reference field="4294967294" count="2">
            <x v="0"/>
            <x v="1"/>
          </reference>
        </references>
      </pivotArea>
    </format>
    <format dxfId="63">
      <pivotArea field="21" type="button" dataOnly="0" labelOnly="1" outline="0" axis="axisRow" fieldPosition="0"/>
    </format>
    <format dxfId="62">
      <pivotArea dataOnly="0" labelOnly="1" fieldPosition="0">
        <references count="1">
          <reference field="21" count="0"/>
        </references>
      </pivotArea>
    </format>
    <format dxfId="61">
      <pivotArea dataOnly="0" labelOnly="1" grandRow="1" outline="0" fieldPosition="0"/>
    </format>
    <format dxfId="60">
      <pivotArea field="21" type="button" dataOnly="0" labelOnly="1" outline="0" axis="axisRow" fieldPosition="0"/>
    </format>
    <format dxfId="59">
      <pivotArea dataOnly="0" labelOnly="1" fieldPosition="0">
        <references count="1">
          <reference field="21" count="0"/>
        </references>
      </pivotArea>
    </format>
    <format dxfId="58">
      <pivotArea dataOnly="0" labelOnly="1" grandRow="1" outline="0" fieldPosition="0"/>
    </format>
    <format dxfId="57">
      <pivotArea field="21" type="button" dataOnly="0" labelOnly="1" outline="0" axis="axisRow" fieldPosition="0"/>
    </format>
    <format dxfId="56">
      <pivotArea dataOnly="0" labelOnly="1" fieldPosition="0">
        <references count="1">
          <reference field="21" count="0"/>
        </references>
      </pivotArea>
    </format>
    <format dxfId="55">
      <pivotArea dataOnly="0" labelOnly="1" grandRow="1" outline="0" fieldPosition="0"/>
    </format>
  </formats>
  <chartFormats count="2">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9.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10" rowHeaderCaption="End Market">
  <location ref="G15:I30" firstHeaderRow="0" firstDataRow="1" firstDataCol="1" rowPageCount="1" colPageCount="1"/>
  <pivotFields count="25">
    <pivotField showAll="0" defaultSubtotal="0">
      <items count="5">
        <item x="0"/>
        <item x="1"/>
        <item x="2"/>
        <item x="3"/>
        <item x="4"/>
      </items>
    </pivotField>
    <pivotField showAll="0" defaultSubtotal="0"/>
    <pivotField showAll="0" defaultSubtotal="0"/>
    <pivotField showAll="0" defaultSubtotal="0"/>
    <pivotField showAll="0" defaultSubtotal="0"/>
    <pivotField showAll="0" defaultSubtotal="0"/>
    <pivotField numFmtId="20" showAll="0" defaultSubtotal="0"/>
    <pivotField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numFmtId="1" showAll="0" defaultSubtotal="0"/>
    <pivotField axis="axisPage" showAll="0" defaultSubtotal="0">
      <items count="2">
        <item x="0"/>
        <item x="1"/>
      </items>
    </pivotField>
    <pivotField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items count="3">
        <item x="2"/>
        <item x="1"/>
        <item x="0"/>
      </items>
    </pivotField>
    <pivotField showAll="0" defaultSubtotal="0"/>
    <pivotField showAll="0" defaultSubtotal="0"/>
    <pivotField showAll="0" defaultSubtotal="0"/>
    <pivotField axis="axisRow" dataField="1" showAll="0" defaultSubtotal="0">
      <items count="23">
        <item x="19"/>
        <item x="18"/>
        <item x="14"/>
        <item x="21"/>
        <item x="13"/>
        <item x="11"/>
        <item x="10"/>
        <item x="16"/>
        <item x="5"/>
        <item x="12"/>
        <item x="15"/>
        <item x="0"/>
        <item x="17"/>
        <item x="20"/>
        <item x="2"/>
        <item x="4"/>
        <item x="6"/>
        <item x="22"/>
        <item x="1"/>
        <item x="7"/>
        <item x="8"/>
        <item x="9"/>
        <item x="3"/>
      </items>
    </pivotField>
    <pivotField showAll="0" defaultSubtotal="0">
      <items count="14">
        <item x="0"/>
        <item x="1"/>
        <item x="2"/>
        <item x="3"/>
        <item x="4"/>
        <item x="5"/>
        <item x="6"/>
        <item x="7"/>
        <item x="8"/>
        <item x="9"/>
        <item x="10"/>
        <item x="11"/>
        <item x="12"/>
        <item x="13"/>
      </items>
    </pivotField>
    <pivotField showAll="0" defaultSubtotal="0">
      <items count="14">
        <item x="0"/>
        <item x="1"/>
        <item x="2"/>
        <item x="3"/>
        <item x="4"/>
        <item x="5"/>
        <item x="6"/>
        <item x="7"/>
        <item x="8"/>
        <item x="9"/>
        <item x="10"/>
        <item x="11"/>
        <item x="12"/>
        <item x="13"/>
      </items>
    </pivotField>
  </pivotFields>
  <rowFields count="1">
    <field x="22"/>
  </rowFields>
  <rowItems count="15">
    <i>
      <x v="1"/>
    </i>
    <i>
      <x v="3"/>
    </i>
    <i>
      <x v="4"/>
    </i>
    <i>
      <x v="6"/>
    </i>
    <i>
      <x v="7"/>
    </i>
    <i>
      <x v="8"/>
    </i>
    <i>
      <x v="9"/>
    </i>
    <i>
      <x v="11"/>
    </i>
    <i>
      <x v="12"/>
    </i>
    <i>
      <x v="13"/>
    </i>
    <i>
      <x v="14"/>
    </i>
    <i>
      <x v="15"/>
    </i>
    <i>
      <x v="20"/>
    </i>
    <i>
      <x v="22"/>
    </i>
    <i t="grand">
      <x/>
    </i>
  </rowItems>
  <colFields count="1">
    <field x="-2"/>
  </colFields>
  <colItems count="2">
    <i>
      <x/>
    </i>
    <i i="1">
      <x v="1"/>
    </i>
  </colItems>
  <pageFields count="1">
    <pageField fld="15" item="1" hier="-1"/>
  </pageFields>
  <dataFields count="2">
    <dataField name="Count" fld="22" subtotal="count" baseField="0" baseItem="0"/>
    <dataField name="% of Total" fld="22" subtotal="count" showDataAs="percentOfTotal" baseField="22" baseItem="1" numFmtId="164"/>
  </dataFields>
  <formats count="16">
    <format dxfId="15">
      <pivotArea outline="0" collapsedLevelsAreSubtotals="1" fieldPosition="0">
        <references count="1">
          <reference field="4294967294" count="1" selected="0">
            <x v="1"/>
          </reference>
        </references>
      </pivotArea>
    </format>
    <format dxfId="14">
      <pivotArea outline="0" collapsedLevelsAreSubtotals="1" fieldPosition="0"/>
    </format>
    <format dxfId="13">
      <pivotArea dataOnly="0" labelOnly="1" outline="0" fieldPosition="0">
        <references count="1">
          <reference field="4294967294" count="2">
            <x v="0"/>
            <x v="1"/>
          </reference>
        </references>
      </pivotArea>
    </format>
    <format dxfId="12">
      <pivotArea outline="0" collapsedLevelsAreSubtotals="1" fieldPosition="0"/>
    </format>
    <format dxfId="11">
      <pivotArea dataOnly="0" labelOnly="1" outline="0" fieldPosition="0">
        <references count="1">
          <reference field="4294967294" count="2">
            <x v="0"/>
            <x v="1"/>
          </reference>
        </references>
      </pivotArea>
    </format>
    <format dxfId="10">
      <pivotArea outline="0" collapsedLevelsAreSubtotals="1" fieldPosition="0"/>
    </format>
    <format dxfId="9">
      <pivotArea dataOnly="0" labelOnly="1" outline="0" fieldPosition="0">
        <references count="1">
          <reference field="4294967294" count="2">
            <x v="0"/>
            <x v="1"/>
          </reference>
        </references>
      </pivotArea>
    </format>
    <format dxfId="8">
      <pivotArea field="22" type="button" dataOnly="0" labelOnly="1" outline="0" axis="axisRow" fieldPosition="0"/>
    </format>
    <format dxfId="7">
      <pivotArea dataOnly="0" labelOnly="1" fieldPosition="0">
        <references count="1">
          <reference field="22" count="14">
            <x v="1"/>
            <x v="3"/>
            <x v="4"/>
            <x v="6"/>
            <x v="7"/>
            <x v="8"/>
            <x v="9"/>
            <x v="11"/>
            <x v="12"/>
            <x v="13"/>
            <x v="14"/>
            <x v="15"/>
            <x v="20"/>
            <x v="22"/>
          </reference>
        </references>
      </pivotArea>
    </format>
    <format dxfId="6">
      <pivotArea dataOnly="0" labelOnly="1" grandRow="1" outline="0" fieldPosition="0"/>
    </format>
    <format dxfId="5">
      <pivotArea field="22" type="button" dataOnly="0" labelOnly="1" outline="0" axis="axisRow" fieldPosition="0"/>
    </format>
    <format dxfId="4">
      <pivotArea dataOnly="0" labelOnly="1" fieldPosition="0">
        <references count="1">
          <reference field="22" count="14">
            <x v="1"/>
            <x v="3"/>
            <x v="4"/>
            <x v="6"/>
            <x v="7"/>
            <x v="8"/>
            <x v="9"/>
            <x v="11"/>
            <x v="12"/>
            <x v="13"/>
            <x v="14"/>
            <x v="15"/>
            <x v="20"/>
            <x v="22"/>
          </reference>
        </references>
      </pivotArea>
    </format>
    <format dxfId="3">
      <pivotArea dataOnly="0" labelOnly="1" grandRow="1" outline="0" fieldPosition="0"/>
    </format>
    <format dxfId="2">
      <pivotArea field="22" type="button" dataOnly="0" labelOnly="1" outline="0" axis="axisRow" fieldPosition="0"/>
    </format>
    <format dxfId="1">
      <pivotArea dataOnly="0" labelOnly="1" fieldPosition="0">
        <references count="1">
          <reference field="22" count="14">
            <x v="1"/>
            <x v="3"/>
            <x v="4"/>
            <x v="6"/>
            <x v="7"/>
            <x v="8"/>
            <x v="9"/>
            <x v="11"/>
            <x v="12"/>
            <x v="13"/>
            <x v="14"/>
            <x v="15"/>
            <x v="20"/>
            <x v="22"/>
          </reference>
        </references>
      </pivotArea>
    </format>
    <format dxfId="0">
      <pivotArea dataOnly="0" labelOnly="1" grandRow="1" outline="0" fieldPosition="0"/>
    </format>
  </formats>
  <chartFormats count="2">
    <chartFormat chart="9" format="10" series="1">
      <pivotArea type="data" outline="0" fieldPosition="0">
        <references count="1">
          <reference field="4294967294" count="1" selected="0">
            <x v="0"/>
          </reference>
        </references>
      </pivotArea>
    </chartFormat>
    <chartFormat chart="9" format="11" series="1">
      <pivotArea type="data" outline="0" fieldPosition="0">
        <references count="1">
          <reference field="4294967294" count="1" selected="0">
            <x v="1"/>
          </reference>
        </references>
      </pivotArea>
    </chartFormat>
  </chartFormats>
  <pivotTableStyleInfo name="PivotStyleLight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0.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itemPrintTitles="1" mergeItem="1" createdVersion="6" indent="0" outline="1" outlineData="1" multipleFieldFilters="0" chartFormat="8" rowHeaderCaption="End Market">
  <location ref="B15:D39" firstHeaderRow="0" firstDataRow="1" firstDataCol="1" rowPageCount="1" colPageCount="1"/>
  <pivotFields count="25">
    <pivotField showAll="0" defaultSubtotal="0">
      <items count="5">
        <item x="0"/>
        <item x="1"/>
        <item x="2"/>
        <item x="3"/>
        <item x="4"/>
      </items>
    </pivotField>
    <pivotField showAll="0" defaultSubtotal="0"/>
    <pivotField showAll="0" defaultSubtotal="0"/>
    <pivotField showAll="0" defaultSubtotal="0"/>
    <pivotField showAll="0" defaultSubtotal="0"/>
    <pivotField showAll="0" defaultSubtotal="0"/>
    <pivotField numFmtId="20" showAll="0" defaultSubtotal="0"/>
    <pivotField showAll="0" defaultSubtotal="0"/>
    <pivotField showAll="0" defaultSubtotal="0"/>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pivotField showAll="0" defaultSubtotal="0"/>
    <pivotField showAll="0" defaultSubtotal="0"/>
    <pivotField numFmtId="1" showAll="0" defaultSubtotal="0"/>
    <pivotField axis="axisPage" showAll="0" defaultSubtotal="0">
      <items count="2">
        <item x="0"/>
        <item x="1"/>
      </items>
    </pivotField>
    <pivotField numFmtId="14"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items count="966">
        <item x="2"/>
        <item x="1"/>
        <item x="4"/>
        <item x="6"/>
        <item x="9"/>
        <item x="7"/>
        <item x="15"/>
        <item x="8"/>
        <item x="18"/>
        <item x="11"/>
        <item x="13"/>
        <item x="27"/>
        <item x="24"/>
        <item x="19"/>
        <item x="36"/>
        <item x="14"/>
        <item x="25"/>
        <item x="33"/>
        <item x="45"/>
        <item x="23"/>
        <item x="17"/>
        <item x="54"/>
        <item x="42"/>
        <item x="26"/>
        <item x="63"/>
        <item x="28"/>
        <item x="66"/>
        <item x="31"/>
        <item x="32"/>
        <item x="46"/>
        <item x="34"/>
        <item x="49"/>
        <item x="60"/>
        <item x="38"/>
        <item x="90"/>
        <item x="29"/>
        <item x="93"/>
        <item x="69"/>
        <item x="99"/>
        <item x="102"/>
        <item x="72"/>
        <item x="47"/>
        <item x="78"/>
        <item x="111"/>
        <item x="70"/>
        <item x="0"/>
        <item x="81"/>
        <item x="3"/>
        <item x="53"/>
        <item x="5"/>
        <item x="12"/>
        <item x="52"/>
        <item x="76"/>
        <item x="10"/>
        <item x="21"/>
        <item x="129"/>
        <item x="16"/>
        <item x="55"/>
        <item x="30"/>
        <item x="59"/>
        <item x="22"/>
        <item x="39"/>
        <item x="58"/>
        <item x="138"/>
        <item x="20"/>
        <item x="48"/>
        <item x="62"/>
        <item x="51"/>
        <item x="44"/>
        <item x="57"/>
        <item x="147"/>
        <item x="37"/>
        <item x="40"/>
        <item x="105"/>
        <item x="91"/>
        <item x="43"/>
        <item x="75"/>
        <item x="94"/>
        <item x="35"/>
        <item x="108"/>
        <item x="84"/>
        <item x="97"/>
        <item x="87"/>
        <item x="41"/>
        <item x="50"/>
        <item x="165"/>
        <item x="96"/>
        <item x="61"/>
        <item x="74"/>
        <item x="64"/>
        <item x="117"/>
        <item x="67"/>
        <item x="174"/>
        <item x="114"/>
        <item x="120"/>
        <item x="73"/>
        <item x="177"/>
        <item x="123"/>
        <item x="56"/>
        <item x="183"/>
        <item x="126"/>
        <item x="132"/>
        <item x="82"/>
        <item x="186"/>
        <item x="141"/>
        <item x="79"/>
        <item x="88"/>
        <item x="115"/>
        <item x="150"/>
        <item x="68"/>
        <item x="118"/>
        <item x="135"/>
        <item x="159"/>
        <item x="71"/>
        <item x="121"/>
        <item x="168"/>
        <item x="85"/>
        <item x="171"/>
        <item x="89"/>
        <item x="77"/>
        <item x="109"/>
        <item x="210"/>
        <item x="144"/>
        <item x="112"/>
        <item x="83"/>
        <item x="213"/>
        <item x="195"/>
        <item x="65"/>
        <item x="198"/>
        <item x="95"/>
        <item x="204"/>
        <item x="207"/>
        <item x="222"/>
        <item x="153"/>
        <item x="92"/>
        <item x="216"/>
        <item x="136"/>
        <item x="133"/>
        <item x="156"/>
        <item x="98"/>
        <item x="231"/>
        <item x="139"/>
        <item x="234"/>
        <item x="142"/>
        <item x="162"/>
        <item x="104"/>
        <item x="240"/>
        <item x="243"/>
        <item x="107"/>
        <item x="100"/>
        <item x="148"/>
        <item x="252"/>
        <item x="154"/>
        <item x="249"/>
        <item x="157"/>
        <item x="103"/>
        <item x="160"/>
        <item x="110"/>
        <item x="270"/>
        <item x="119"/>
        <item x="106"/>
        <item x="258"/>
        <item x="279"/>
        <item x="282"/>
        <item x="261"/>
        <item x="288"/>
        <item x="180"/>
        <item x="291"/>
        <item x="267"/>
        <item x="178"/>
        <item x="181"/>
        <item x="80"/>
        <item x="163"/>
        <item x="184"/>
        <item x="134"/>
        <item x="166"/>
        <item x="315"/>
        <item x="189"/>
        <item x="318"/>
        <item x="169"/>
        <item x="140"/>
        <item x="327"/>
        <item x="192"/>
        <item x="285"/>
        <item x="199"/>
        <item x="336"/>
        <item x="125"/>
        <item x="205"/>
        <item x="86"/>
        <item x="345"/>
        <item x="294"/>
        <item x="211"/>
        <item x="354"/>
        <item x="201"/>
        <item x="297"/>
        <item x="155"/>
        <item x="363"/>
        <item x="131"/>
        <item x="366"/>
        <item x="124"/>
        <item x="372"/>
        <item x="306"/>
        <item x="226"/>
        <item x="229"/>
        <item x="127"/>
        <item x="187"/>
        <item x="232"/>
        <item x="390"/>
        <item x="190"/>
        <item x="170"/>
        <item x="130"/>
        <item x="399"/>
        <item x="193"/>
        <item x="402"/>
        <item x="176"/>
        <item x="219"/>
        <item x="324"/>
        <item x="411"/>
        <item x="250"/>
        <item x="330"/>
        <item x="253"/>
        <item x="225"/>
        <item x="256"/>
        <item x="333"/>
        <item x="429"/>
        <item x="435"/>
        <item x="228"/>
        <item x="146"/>
        <item x="438"/>
        <item x="191"/>
        <item x="342"/>
        <item x="447"/>
        <item x="101"/>
        <item x="271"/>
        <item x="208"/>
        <item x="456"/>
        <item x="277"/>
        <item x="237"/>
        <item x="351"/>
        <item x="465"/>
        <item x="203"/>
        <item x="214"/>
        <item x="474"/>
        <item x="145"/>
        <item x="206"/>
        <item x="360"/>
        <item x="483"/>
        <item x="486"/>
        <item x="246"/>
        <item x="158"/>
        <item x="212"/>
        <item x="298"/>
        <item x="369"/>
        <item x="301"/>
        <item x="151"/>
        <item x="218"/>
        <item x="161"/>
        <item x="510"/>
        <item x="513"/>
        <item x="255"/>
        <item x="378"/>
        <item x="519"/>
        <item x="522"/>
        <item x="381"/>
        <item x="227"/>
        <item x="113"/>
        <item x="531"/>
        <item x="167"/>
        <item x="322"/>
        <item x="233"/>
        <item x="264"/>
        <item x="235"/>
        <item x="328"/>
        <item x="549"/>
        <item x="238"/>
        <item x="239"/>
        <item x="116"/>
        <item x="558"/>
        <item x="173"/>
        <item x="242"/>
        <item x="567"/>
        <item x="273"/>
        <item x="405"/>
        <item x="343"/>
        <item x="346"/>
        <item x="408"/>
        <item x="349"/>
        <item x="276"/>
        <item x="585"/>
        <item x="414"/>
        <item x="254"/>
        <item x="594"/>
        <item x="122"/>
        <item x="417"/>
        <item x="597"/>
        <item x="603"/>
        <item x="182"/>
        <item x="606"/>
        <item x="172"/>
        <item x="367"/>
        <item x="426"/>
        <item x="370"/>
        <item x="373"/>
        <item x="175"/>
        <item x="259"/>
        <item x="269"/>
        <item x="630"/>
        <item x="188"/>
        <item x="633"/>
        <item x="128"/>
        <item x="275"/>
        <item x="265"/>
        <item x="642"/>
        <item x="388"/>
        <item x="300"/>
        <item x="444"/>
        <item x="651"/>
        <item x="394"/>
        <item x="194"/>
        <item x="660"/>
        <item x="303"/>
        <item x="400"/>
        <item x="453"/>
        <item x="669"/>
        <item x="290"/>
        <item x="309"/>
        <item x="197"/>
        <item x="678"/>
        <item x="681"/>
        <item x="462"/>
        <item x="687"/>
        <item x="312"/>
        <item x="415"/>
        <item x="280"/>
        <item x="418"/>
        <item x="421"/>
        <item x="137"/>
        <item x="283"/>
        <item x="705"/>
        <item x="305"/>
        <item x="286"/>
        <item x="714"/>
        <item x="321"/>
        <item x="717"/>
        <item x="480"/>
        <item x="311"/>
        <item x="726"/>
        <item x="196"/>
        <item x="209"/>
        <item x="439"/>
        <item x="442"/>
        <item x="489"/>
        <item x="445"/>
        <item x="143"/>
        <item x="744"/>
        <item x="492"/>
        <item x="750"/>
        <item x="753"/>
        <item x="202"/>
        <item x="498"/>
        <item x="326"/>
        <item x="762"/>
        <item x="501"/>
        <item x="460"/>
        <item x="339"/>
        <item x="771"/>
        <item x="304"/>
        <item x="466"/>
        <item x="780"/>
        <item x="149"/>
        <item x="307"/>
        <item x="338"/>
        <item x="789"/>
        <item x="310"/>
        <item x="341"/>
        <item x="348"/>
        <item x="798"/>
        <item x="224"/>
        <item x="801"/>
        <item x="347"/>
        <item x="152"/>
        <item x="525"/>
        <item x="487"/>
        <item x="490"/>
        <item x="528"/>
        <item x="353"/>
        <item x="357"/>
        <item x="825"/>
        <item x="230"/>
        <item x="828"/>
        <item x="834"/>
        <item x="217"/>
        <item x="537"/>
        <item x="837"/>
        <item x="362"/>
        <item x="325"/>
        <item x="846"/>
        <item x="220"/>
        <item x="511"/>
        <item x="546"/>
        <item x="368"/>
        <item x="517"/>
        <item x="223"/>
        <item x="331"/>
        <item x="864"/>
        <item x="374"/>
        <item x="555"/>
        <item x="873"/>
        <item x="375"/>
        <item x="377"/>
        <item x="337"/>
        <item x="882"/>
        <item x="532"/>
        <item x="164"/>
        <item x="564"/>
        <item x="535"/>
        <item x="538"/>
        <item x="245"/>
        <item x="900"/>
        <item x="384"/>
        <item x="389"/>
        <item x="573"/>
        <item x="909"/>
        <item x="912"/>
        <item x="387"/>
        <item x="576"/>
        <item x="918"/>
        <item x="921"/>
        <item x="582"/>
        <item x="556"/>
        <item x="393"/>
        <item x="559"/>
        <item x="352"/>
        <item x="562"/>
        <item x="404"/>
        <item x="396"/>
        <item x="355"/>
        <item x="945"/>
        <item x="948"/>
        <item x="358"/>
        <item x="410"/>
        <item x="241"/>
        <item x="957"/>
        <item x="600"/>
        <item x="577"/>
        <item x="416"/>
        <item x="244"/>
        <item x="260"/>
        <item x="586"/>
        <item x="592"/>
        <item x="609"/>
        <item x="428"/>
        <item x="247"/>
        <item x="431"/>
        <item x="612"/>
        <item x="607"/>
        <item x="613"/>
        <item x="179"/>
        <item x="266"/>
        <item x="443"/>
        <item x="446"/>
        <item x="621"/>
        <item x="628"/>
        <item x="420"/>
        <item x="634"/>
        <item x="376"/>
        <item x="458"/>
        <item x="461"/>
        <item x="423"/>
        <item x="379"/>
        <item x="649"/>
        <item x="655"/>
        <item x="382"/>
        <item x="473"/>
        <item x="185"/>
        <item x="476"/>
        <item x="639"/>
        <item x="670"/>
        <item x="676"/>
        <item x="432"/>
        <item x="645"/>
        <item x="488"/>
        <item x="491"/>
        <item x="648"/>
        <item x="691"/>
        <item x="262"/>
        <item x="697"/>
        <item x="281"/>
        <item x="503"/>
        <item x="506"/>
        <item x="441"/>
        <item x="657"/>
        <item x="712"/>
        <item x="718"/>
        <item x="397"/>
        <item x="518"/>
        <item x="268"/>
        <item x="521"/>
        <item x="666"/>
        <item x="733"/>
        <item x="739"/>
        <item x="450"/>
        <item x="403"/>
        <item x="533"/>
        <item x="536"/>
        <item x="675"/>
        <item x="754"/>
        <item x="274"/>
        <item x="760"/>
        <item x="293"/>
        <item x="548"/>
        <item x="551"/>
        <item x="459"/>
        <item x="684"/>
        <item x="775"/>
        <item x="781"/>
        <item x="296"/>
        <item x="563"/>
        <item x="200"/>
        <item x="566"/>
        <item x="693"/>
        <item x="796"/>
        <item x="802"/>
        <item x="468"/>
        <item x="696"/>
        <item x="578"/>
        <item x="581"/>
        <item x="302"/>
        <item x="817"/>
        <item x="471"/>
        <item x="823"/>
        <item x="424"/>
        <item x="593"/>
        <item x="596"/>
        <item x="477"/>
        <item x="427"/>
        <item x="838"/>
        <item x="844"/>
        <item x="308"/>
        <item x="608"/>
        <item x="289"/>
        <item x="611"/>
        <item x="720"/>
        <item x="859"/>
        <item x="865"/>
        <item x="292"/>
        <item x="723"/>
        <item x="623"/>
        <item x="626"/>
        <item x="729"/>
        <item x="880"/>
        <item x="295"/>
        <item x="886"/>
        <item x="732"/>
        <item x="638"/>
        <item x="641"/>
        <item x="495"/>
        <item x="317"/>
        <item x="901"/>
        <item x="907"/>
        <item x="741"/>
        <item x="653"/>
        <item x="215"/>
        <item x="656"/>
        <item x="448"/>
        <item x="922"/>
        <item x="928"/>
        <item x="504"/>
        <item x="323"/>
        <item x="668"/>
        <item x="671"/>
        <item x="454"/>
        <item x="943"/>
        <item x="507"/>
        <item x="949"/>
        <item x="759"/>
        <item x="683"/>
        <item x="686"/>
        <item x="221"/>
        <item x="329"/>
        <item x="964"/>
        <item x="698"/>
        <item x="768"/>
        <item x="707"/>
        <item x="516"/>
        <item x="716"/>
        <item x="332"/>
        <item x="725"/>
        <item x="734"/>
        <item x="313"/>
        <item x="777"/>
        <item x="743"/>
        <item x="752"/>
        <item x="469"/>
        <item x="761"/>
        <item x="316"/>
        <item x="770"/>
        <item x="472"/>
        <item x="779"/>
        <item x="788"/>
        <item x="319"/>
        <item x="475"/>
        <item x="797"/>
        <item x="806"/>
        <item x="795"/>
        <item x="815"/>
        <item x="534"/>
        <item x="824"/>
        <item x="344"/>
        <item x="833"/>
        <item x="842"/>
        <item x="540"/>
        <item x="804"/>
        <item x="851"/>
        <item x="860"/>
        <item x="807"/>
        <item x="869"/>
        <item x="543"/>
        <item x="878"/>
        <item x="813"/>
        <item x="887"/>
        <item x="896"/>
        <item x="236"/>
        <item x="816"/>
        <item x="905"/>
        <item x="914"/>
        <item x="493"/>
        <item x="923"/>
        <item x="552"/>
        <item x="932"/>
        <item x="496"/>
        <item x="941"/>
        <item x="950"/>
        <item x="334"/>
        <item x="499"/>
        <item x="959"/>
        <item x="359"/>
        <item x="561"/>
        <item x="840"/>
        <item x="340"/>
        <item x="843"/>
        <item x="365"/>
        <item x="570"/>
        <item x="852"/>
        <item x="248"/>
        <item x="514"/>
        <item x="861"/>
        <item x="579"/>
        <item x="520"/>
        <item x="251"/>
        <item x="870"/>
        <item x="526"/>
        <item x="588"/>
        <item x="879"/>
        <item x="591"/>
        <item x="380"/>
        <item x="888"/>
        <item x="257"/>
        <item x="891"/>
        <item x="361"/>
        <item x="897"/>
        <item x="541"/>
        <item x="364"/>
        <item x="544"/>
        <item x="263"/>
        <item x="547"/>
        <item x="915"/>
        <item x="615"/>
        <item x="395"/>
        <item x="618"/>
        <item x="924"/>
        <item x="927"/>
        <item x="624"/>
        <item x="401"/>
        <item x="627"/>
        <item x="936"/>
        <item x="565"/>
        <item x="272"/>
        <item x="568"/>
        <item x="636"/>
        <item x="571"/>
        <item x="954"/>
        <item x="385"/>
        <item x="960"/>
        <item x="278"/>
        <item x="963"/>
        <item x="583"/>
        <item x="391"/>
        <item x="589"/>
        <item x="654"/>
        <item x="425"/>
        <item x="598"/>
        <item x="284"/>
        <item x="604"/>
        <item x="663"/>
        <item x="610"/>
        <item x="440"/>
        <item x="287"/>
        <item x="619"/>
        <item x="672"/>
        <item x="625"/>
        <item x="631"/>
        <item x="406"/>
        <item x="455"/>
        <item x="409"/>
        <item x="640"/>
        <item x="646"/>
        <item x="412"/>
        <item x="652"/>
        <item x="690"/>
        <item x="470"/>
        <item x="661"/>
        <item x="299"/>
        <item x="667"/>
        <item x="699"/>
        <item x="673"/>
        <item x="485"/>
        <item x="702"/>
        <item x="682"/>
        <item x="708"/>
        <item x="688"/>
        <item x="694"/>
        <item x="711"/>
        <item x="500"/>
        <item x="430"/>
        <item x="703"/>
        <item x="709"/>
        <item x="433"/>
        <item x="715"/>
        <item x="436"/>
        <item x="515"/>
        <item x="724"/>
        <item x="314"/>
        <item x="730"/>
        <item x="735"/>
        <item x="736"/>
        <item x="530"/>
        <item x="738"/>
        <item x="745"/>
        <item x="320"/>
        <item x="751"/>
        <item x="757"/>
        <item x="747"/>
        <item x="545"/>
        <item x="451"/>
        <item x="766"/>
        <item x="772"/>
        <item x="756"/>
        <item x="778"/>
        <item x="457"/>
        <item x="560"/>
        <item x="787"/>
        <item x="765"/>
        <item x="793"/>
        <item x="463"/>
        <item x="799"/>
        <item x="575"/>
        <item x="774"/>
        <item x="808"/>
        <item x="335"/>
        <item x="814"/>
        <item x="820"/>
        <item x="783"/>
        <item x="590"/>
        <item x="786"/>
        <item x="829"/>
        <item x="835"/>
        <item x="792"/>
        <item x="841"/>
        <item x="478"/>
        <item x="605"/>
        <item x="850"/>
        <item x="481"/>
        <item x="856"/>
        <item x="484"/>
        <item x="862"/>
        <item x="620"/>
        <item x="810"/>
        <item x="871"/>
        <item x="350"/>
        <item x="877"/>
        <item x="883"/>
        <item x="819"/>
        <item x="635"/>
        <item x="822"/>
        <item x="892"/>
        <item x="898"/>
        <item x="356"/>
        <item x="904"/>
        <item x="831"/>
        <item x="650"/>
        <item x="913"/>
        <item x="502"/>
        <item x="919"/>
        <item x="505"/>
        <item x="925"/>
        <item x="665"/>
        <item x="508"/>
        <item x="934"/>
        <item x="849"/>
        <item x="940"/>
        <item x="946"/>
        <item x="855"/>
        <item x="680"/>
        <item x="858"/>
        <item x="955"/>
        <item x="961"/>
        <item x="371"/>
        <item x="692"/>
        <item x="867"/>
        <item x="701"/>
        <item x="710"/>
        <item x="523"/>
        <item x="719"/>
        <item x="876"/>
        <item x="728"/>
        <item x="737"/>
        <item x="529"/>
        <item x="746"/>
        <item x="885"/>
        <item x="755"/>
        <item x="764"/>
        <item x="383"/>
        <item x="773"/>
        <item x="894"/>
        <item x="782"/>
        <item x="791"/>
        <item x="386"/>
        <item x="800"/>
        <item x="903"/>
        <item x="809"/>
        <item x="818"/>
        <item x="906"/>
        <item x="827"/>
        <item x="392"/>
        <item x="836"/>
        <item x="845"/>
        <item x="550"/>
        <item x="854"/>
        <item x="553"/>
        <item x="863"/>
        <item x="872"/>
        <item x="398"/>
        <item x="881"/>
        <item x="930"/>
        <item x="890"/>
        <item x="899"/>
        <item x="933"/>
        <item x="908"/>
        <item x="939"/>
        <item x="917"/>
        <item x="926"/>
        <item x="942"/>
        <item x="935"/>
        <item x="407"/>
        <item x="944"/>
        <item x="953"/>
        <item x="951"/>
        <item x="962"/>
        <item x="574"/>
        <item x="413"/>
        <item x="580"/>
        <item x="419"/>
        <item x="422"/>
        <item x="595"/>
        <item x="601"/>
        <item x="434"/>
        <item x="437"/>
        <item x="616"/>
        <item x="622"/>
        <item x="449"/>
        <item x="452"/>
        <item x="637"/>
        <item x="643"/>
        <item x="464"/>
        <item x="467"/>
        <item x="658"/>
        <item x="664"/>
        <item x="479"/>
        <item x="482"/>
        <item x="679"/>
        <item x="685"/>
        <item x="494"/>
        <item x="497"/>
        <item x="700"/>
        <item x="706"/>
        <item x="509"/>
        <item x="512"/>
        <item x="721"/>
        <item x="727"/>
        <item x="524"/>
        <item x="527"/>
        <item x="742"/>
        <item x="748"/>
        <item x="539"/>
        <item x="542"/>
        <item x="763"/>
        <item x="769"/>
        <item x="554"/>
        <item x="557"/>
        <item x="784"/>
        <item x="790"/>
        <item x="569"/>
        <item x="572"/>
        <item x="805"/>
        <item x="811"/>
        <item x="584"/>
        <item x="587"/>
        <item x="826"/>
        <item x="832"/>
        <item x="599"/>
        <item x="602"/>
        <item x="847"/>
        <item x="853"/>
        <item x="614"/>
        <item x="617"/>
        <item x="868"/>
        <item x="874"/>
        <item x="629"/>
        <item x="632"/>
        <item x="889"/>
        <item x="895"/>
        <item x="644"/>
        <item x="647"/>
        <item x="910"/>
        <item x="916"/>
        <item x="659"/>
        <item x="662"/>
        <item x="931"/>
        <item x="937"/>
        <item x="674"/>
        <item x="677"/>
        <item x="952"/>
        <item x="958"/>
        <item x="689"/>
        <item x="695"/>
        <item x="704"/>
        <item x="713"/>
        <item x="722"/>
        <item x="731"/>
        <item x="740"/>
        <item x="749"/>
        <item x="758"/>
        <item x="767"/>
        <item x="776"/>
        <item x="785"/>
        <item x="794"/>
        <item x="803"/>
        <item x="812"/>
        <item x="821"/>
        <item x="830"/>
        <item x="839"/>
        <item x="848"/>
        <item x="857"/>
        <item x="866"/>
        <item x="875"/>
        <item x="884"/>
        <item x="893"/>
        <item x="902"/>
        <item x="911"/>
        <item x="920"/>
        <item x="929"/>
        <item x="938"/>
        <item x="947"/>
        <item x="956"/>
        <item x="965"/>
      </items>
    </pivotField>
    <pivotField showAll="0" defaultSubtotal="0">
      <items count="3">
        <item x="2"/>
        <item x="1"/>
        <item x="0"/>
      </items>
    </pivotField>
    <pivotField showAll="0" defaultSubtotal="0"/>
    <pivotField showAll="0" defaultSubtotal="0"/>
    <pivotField showAll="0" defaultSubtotal="0"/>
    <pivotField axis="axisRow" dataField="1" showAll="0" defaultSubtotal="0">
      <items count="23">
        <item x="19"/>
        <item x="18"/>
        <item x="14"/>
        <item x="21"/>
        <item x="13"/>
        <item x="11"/>
        <item x="10"/>
        <item x="16"/>
        <item x="5"/>
        <item x="12"/>
        <item x="15"/>
        <item x="0"/>
        <item x="17"/>
        <item x="20"/>
        <item x="2"/>
        <item x="4"/>
        <item x="6"/>
        <item x="22"/>
        <item x="1"/>
        <item x="7"/>
        <item x="8"/>
        <item x="9"/>
        <item x="3"/>
      </items>
    </pivotField>
    <pivotField showAll="0" defaultSubtotal="0">
      <items count="14">
        <item x="0"/>
        <item x="1"/>
        <item x="2"/>
        <item x="3"/>
        <item x="4"/>
        <item x="5"/>
        <item x="6"/>
        <item x="7"/>
        <item x="8"/>
        <item x="9"/>
        <item x="10"/>
        <item x="11"/>
        <item x="12"/>
        <item x="13"/>
      </items>
    </pivotField>
    <pivotField showAll="0" defaultSubtotal="0">
      <items count="14">
        <item x="0"/>
        <item x="1"/>
        <item x="2"/>
        <item x="3"/>
        <item x="4"/>
        <item x="5"/>
        <item x="6"/>
        <item x="7"/>
        <item x="8"/>
        <item x="9"/>
        <item x="10"/>
        <item x="11"/>
        <item x="12"/>
        <item x="13"/>
      </items>
    </pivotField>
  </pivotFields>
  <rowFields count="1">
    <field x="22"/>
  </rowFields>
  <rowItems count="24">
    <i>
      <x/>
    </i>
    <i>
      <x v="1"/>
    </i>
    <i>
      <x v="2"/>
    </i>
    <i>
      <x v="3"/>
    </i>
    <i>
      <x v="4"/>
    </i>
    <i>
      <x v="5"/>
    </i>
    <i>
      <x v="6"/>
    </i>
    <i>
      <x v="7"/>
    </i>
    <i>
      <x v="8"/>
    </i>
    <i>
      <x v="9"/>
    </i>
    <i>
      <x v="10"/>
    </i>
    <i>
      <x v="11"/>
    </i>
    <i>
      <x v="12"/>
    </i>
    <i>
      <x v="13"/>
    </i>
    <i>
      <x v="14"/>
    </i>
    <i>
      <x v="15"/>
    </i>
    <i>
      <x v="16"/>
    </i>
    <i>
      <x v="17"/>
    </i>
    <i>
      <x v="18"/>
    </i>
    <i>
      <x v="19"/>
    </i>
    <i>
      <x v="20"/>
    </i>
    <i>
      <x v="21"/>
    </i>
    <i>
      <x v="22"/>
    </i>
    <i t="grand">
      <x/>
    </i>
  </rowItems>
  <colFields count="1">
    <field x="-2"/>
  </colFields>
  <colItems count="2">
    <i>
      <x/>
    </i>
    <i i="1">
      <x v="1"/>
    </i>
  </colItems>
  <pageFields count="1">
    <pageField fld="15" hier="-1"/>
  </pageFields>
  <dataFields count="2">
    <dataField name="Count" fld="22" subtotal="count" baseField="0" baseItem="0"/>
    <dataField name="% of Total" fld="22" subtotal="count" showDataAs="percentOfTotal" baseField="22" baseItem="0" numFmtId="164"/>
  </dataFields>
  <formats count="20">
    <format dxfId="35">
      <pivotArea outline="0" collapsedLevelsAreSubtotals="1" fieldPosition="0">
        <references count="1">
          <reference field="4294967294" count="1" selected="0">
            <x v="1"/>
          </reference>
        </references>
      </pivotArea>
    </format>
    <format dxfId="34">
      <pivotArea outline="0" collapsedLevelsAreSubtotals="1" fieldPosition="0"/>
    </format>
    <format dxfId="33">
      <pivotArea dataOnly="0" labelOnly="1" outline="0" fieldPosition="0">
        <references count="1">
          <reference field="4294967294" count="2">
            <x v="0"/>
            <x v="1"/>
          </reference>
        </references>
      </pivotArea>
    </format>
    <format dxfId="32">
      <pivotArea outline="0" collapsedLevelsAreSubtotals="1" fieldPosition="0"/>
    </format>
    <format dxfId="31">
      <pivotArea dataOnly="0" labelOnly="1" outline="0" fieldPosition="0">
        <references count="1">
          <reference field="4294967294" count="2">
            <x v="0"/>
            <x v="1"/>
          </reference>
        </references>
      </pivotArea>
    </format>
    <format dxfId="30">
      <pivotArea outline="0" collapsedLevelsAreSubtotals="1" fieldPosition="0"/>
    </format>
    <format dxfId="29">
      <pivotArea dataOnly="0" labelOnly="1" outline="0" fieldPosition="0">
        <references count="1">
          <reference field="4294967294" count="2">
            <x v="0"/>
            <x v="1"/>
          </reference>
        </references>
      </pivotArea>
    </format>
    <format dxfId="28">
      <pivotArea outline="0" collapsedLevelsAreSubtotals="1" fieldPosition="0"/>
    </format>
    <format dxfId="27">
      <pivotArea dataOnly="0" labelOnly="1" outline="0" fieldPosition="0">
        <references count="1">
          <reference field="4294967294" count="2">
            <x v="0"/>
            <x v="1"/>
          </reference>
        </references>
      </pivotArea>
    </format>
    <format dxfId="26">
      <pivotArea outline="0" collapsedLevelsAreSubtotals="1" fieldPosition="0"/>
    </format>
    <format dxfId="25">
      <pivotArea dataOnly="0" labelOnly="1" outline="0" fieldPosition="0">
        <references count="1">
          <reference field="4294967294" count="2">
            <x v="0"/>
            <x v="1"/>
          </reference>
        </references>
      </pivotArea>
    </format>
    <format dxfId="24">
      <pivotArea field="22" type="button" dataOnly="0" labelOnly="1" outline="0" axis="axisRow" fieldPosition="0"/>
    </format>
    <format dxfId="23">
      <pivotArea dataOnly="0" labelOnly="1" fieldPosition="0">
        <references count="1">
          <reference field="22" count="0"/>
        </references>
      </pivotArea>
    </format>
    <format dxfId="22">
      <pivotArea dataOnly="0" labelOnly="1" grandRow="1" outline="0" fieldPosition="0"/>
    </format>
    <format dxfId="21">
      <pivotArea field="22" type="button" dataOnly="0" labelOnly="1" outline="0" axis="axisRow" fieldPosition="0"/>
    </format>
    <format dxfId="20">
      <pivotArea dataOnly="0" labelOnly="1" fieldPosition="0">
        <references count="1">
          <reference field="22" count="0"/>
        </references>
      </pivotArea>
    </format>
    <format dxfId="19">
      <pivotArea dataOnly="0" labelOnly="1" grandRow="1" outline="0" fieldPosition="0"/>
    </format>
    <format dxfId="18">
      <pivotArea field="22" type="button" dataOnly="0" labelOnly="1" outline="0" axis="axisRow" fieldPosition="0"/>
    </format>
    <format dxfId="17">
      <pivotArea dataOnly="0" labelOnly="1" fieldPosition="0">
        <references count="1">
          <reference field="22" count="0"/>
        </references>
      </pivotArea>
    </format>
    <format dxfId="16">
      <pivotArea dataOnly="0" labelOnly="1" grandRow="1" outline="0" fieldPosition="0"/>
    </format>
  </formats>
  <chartFormats count="2">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duct" sourceName="Product">
  <pivotTables>
    <pivotTable tabId="28" name="PivotTable1"/>
    <pivotTable tabId="28" name="PivotTable2"/>
    <pivotTable tabId="28" name="PivotTable3"/>
    <pivotTable tabId="28" name="PivotTable4"/>
    <pivotTable tabId="28" name="PivotTable5"/>
    <pivotTable tabId="28" name="PivotTable6"/>
    <pivotTable tabId="28" name="PivotTable7"/>
    <pivotTable tabId="28" name="PivotTable9"/>
    <pivotTable tabId="28" name="PivotTable10"/>
    <pivotTable tabId="28" name="PivotTable8"/>
    <pivotTable tabId="28" name="PivotTable11"/>
    <pivotTable tabId="28" name="PivotTable12"/>
    <pivotTable tabId="28" name="PivotTable13"/>
  </pivotTables>
  <data>
    <tabular pivotCacheId="1">
      <items count="5">
        <i x="0" s="1"/>
        <i x="1" s="1"/>
        <i x="2" s="1"/>
        <i x="3"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Batch_No." sourceName="Batch No.">
  <pivotTables>
    <pivotTable tabId="28" name="PivotTable1"/>
    <pivotTable tabId="28" name="PivotTable2"/>
    <pivotTable tabId="28" name="PivotTable3"/>
    <pivotTable tabId="28" name="PivotTable4"/>
    <pivotTable tabId="28" name="PivotTable5"/>
    <pivotTable tabId="28" name="PivotTable6"/>
    <pivotTable tabId="28" name="PivotTable7"/>
    <pivotTable tabId="28" name="PivotTable9"/>
    <pivotTable tabId="28" name="PivotTable10"/>
    <pivotTable tabId="28" name="PivotTable8"/>
    <pivotTable tabId="28" name="PivotTable11"/>
    <pivotTable tabId="28" name="PivotTable12"/>
    <pivotTable tabId="28" name="PivotTable13"/>
  </pivotTables>
  <data>
    <tabular pivotCacheId="1">
      <items count="819">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i x="53" s="1"/>
        <i x="54" s="1"/>
        <i x="55" s="1"/>
        <i x="56" s="1"/>
        <i x="57" s="1"/>
        <i x="58" s="1"/>
        <i x="59" s="1"/>
        <i x="60" s="1"/>
        <i x="61" s="1"/>
        <i x="62" s="1"/>
        <i x="63" s="1"/>
        <i x="64" s="1"/>
        <i x="65" s="1"/>
        <i x="66" s="1"/>
        <i x="67" s="1"/>
        <i x="68" s="1"/>
        <i x="69" s="1"/>
        <i x="70" s="1"/>
        <i x="71" s="1"/>
        <i x="72" s="1"/>
        <i x="73" s="1"/>
        <i x="74" s="1"/>
        <i x="75" s="1"/>
        <i x="76" s="1"/>
        <i x="77" s="1"/>
        <i x="78" s="1"/>
        <i x="79" s="1"/>
        <i x="80" s="1"/>
        <i x="81" s="1"/>
        <i x="82" s="1"/>
        <i x="83" s="1"/>
        <i x="84" s="1"/>
        <i x="85" s="1"/>
        <i x="86" s="1"/>
        <i x="87" s="1"/>
        <i x="88" s="1"/>
        <i x="89" s="1"/>
        <i x="90" s="1"/>
        <i x="91" s="1"/>
        <i x="92" s="1"/>
        <i x="93" s="1"/>
        <i x="94" s="1"/>
        <i x="95" s="1"/>
        <i x="96" s="1"/>
        <i x="97" s="1"/>
        <i x="98" s="1"/>
        <i x="99" s="1"/>
        <i x="100" s="1"/>
        <i x="101" s="1"/>
        <i x="102" s="1"/>
        <i x="103" s="1"/>
        <i x="104" s="1"/>
        <i x="105" s="1"/>
        <i x="106" s="1"/>
        <i x="107" s="1"/>
        <i x="108" s="1"/>
        <i x="109" s="1"/>
        <i x="110" s="1"/>
        <i x="111" s="1"/>
        <i x="112" s="1"/>
        <i x="113" s="1"/>
        <i x="114" s="1"/>
        <i x="115" s="1"/>
        <i x="116" s="1"/>
        <i x="117" s="1"/>
        <i x="118" s="1"/>
        <i x="119" s="1"/>
        <i x="120" s="1"/>
        <i x="121" s="1"/>
        <i x="122" s="1"/>
        <i x="123" s="1"/>
        <i x="124" s="1"/>
        <i x="125" s="1"/>
        <i x="126" s="1"/>
        <i x="127" s="1"/>
        <i x="128" s="1"/>
        <i x="129" s="1"/>
        <i x="130" s="1"/>
        <i x="131" s="1"/>
        <i x="132" s="1"/>
        <i x="133" s="1"/>
        <i x="134" s="1"/>
        <i x="135" s="1"/>
        <i x="136" s="1"/>
        <i x="137" s="1"/>
        <i x="138" s="1"/>
        <i x="139" s="1"/>
        <i x="140" s="1"/>
        <i x="141" s="1"/>
        <i x="142" s="1"/>
        <i x="143" s="1"/>
        <i x="144" s="1"/>
        <i x="145" s="1"/>
        <i x="146" s="1"/>
        <i x="147" s="1"/>
        <i x="148" s="1"/>
        <i x="149" s="1"/>
        <i x="150" s="1"/>
        <i x="151" s="1"/>
        <i x="152" s="1"/>
        <i x="153" s="1"/>
        <i x="154" s="1"/>
        <i x="155" s="1"/>
        <i x="156" s="1"/>
        <i x="157" s="1"/>
        <i x="158" s="1"/>
        <i x="159" s="1"/>
        <i x="160" s="1"/>
        <i x="161" s="1"/>
        <i x="162" s="1"/>
        <i x="163" s="1"/>
        <i x="164" s="1"/>
        <i x="165" s="1"/>
        <i x="166" s="1"/>
        <i x="167" s="1"/>
        <i x="168" s="1"/>
        <i x="169" s="1"/>
        <i x="170" s="1"/>
        <i x="171" s="1"/>
        <i x="172" s="1"/>
        <i x="173" s="1"/>
        <i x="174" s="1"/>
        <i x="175" s="1"/>
        <i x="176" s="1"/>
        <i x="177" s="1"/>
        <i x="178" s="1"/>
        <i x="179" s="1"/>
        <i x="180" s="1"/>
        <i x="181" s="1"/>
        <i x="182" s="1"/>
        <i x="183" s="1"/>
        <i x="184" s="1"/>
        <i x="185" s="1"/>
        <i x="186" s="1"/>
        <i x="187" s="1"/>
        <i x="188" s="1"/>
        <i x="189" s="1"/>
        <i x="190" s="1"/>
        <i x="191" s="1"/>
        <i x="192" s="1"/>
        <i x="193" s="1"/>
        <i x="194" s="1"/>
        <i x="195" s="1"/>
        <i x="196" s="1"/>
        <i x="197" s="1"/>
        <i x="198" s="1"/>
        <i x="199" s="1"/>
        <i x="200" s="1"/>
        <i x="201" s="1"/>
        <i x="202" s="1"/>
        <i x="203" s="1"/>
        <i x="204" s="1"/>
        <i x="205" s="1"/>
        <i x="206" s="1"/>
        <i x="207" s="1"/>
        <i x="208" s="1"/>
        <i x="209" s="1"/>
        <i x="210" s="1"/>
        <i x="211" s="1"/>
        <i x="212" s="1"/>
        <i x="213" s="1"/>
        <i x="214" s="1"/>
        <i x="215" s="1"/>
        <i x="216" s="1"/>
        <i x="217" s="1"/>
        <i x="218" s="1"/>
        <i x="219" s="1"/>
        <i x="220" s="1"/>
        <i x="221" s="1"/>
        <i x="222" s="1"/>
        <i x="223" s="1"/>
        <i x="224" s="1"/>
        <i x="225" s="1"/>
        <i x="226" s="1"/>
        <i x="227" s="1"/>
        <i x="228" s="1"/>
        <i x="229" s="1"/>
        <i x="230" s="1"/>
        <i x="231" s="1"/>
        <i x="232" s="1"/>
        <i x="233" s="1"/>
        <i x="234" s="1"/>
        <i x="235" s="1"/>
        <i x="236" s="1"/>
        <i x="237" s="1"/>
        <i x="238" s="1"/>
        <i x="239" s="1"/>
        <i x="240" s="1"/>
        <i x="241" s="1"/>
        <i x="242" s="1"/>
        <i x="243" s="1"/>
        <i x="244" s="1"/>
        <i x="245" s="1"/>
        <i x="246" s="1"/>
        <i x="247" s="1"/>
        <i x="248" s="1"/>
        <i x="249" s="1"/>
        <i x="250" s="1"/>
        <i x="251" s="1"/>
        <i x="252" s="1"/>
        <i x="253" s="1"/>
        <i x="254" s="1"/>
        <i x="255" s="1"/>
        <i x="256" s="1"/>
        <i x="257" s="1"/>
        <i x="258" s="1"/>
        <i x="259" s="1"/>
        <i x="260" s="1"/>
        <i x="261" s="1"/>
        <i x="262" s="1"/>
        <i x="263" s="1"/>
        <i x="264" s="1"/>
        <i x="265" s="1"/>
        <i x="266" s="1"/>
        <i x="267" s="1"/>
        <i x="268" s="1"/>
        <i x="269" s="1"/>
        <i x="270" s="1"/>
        <i x="271" s="1"/>
        <i x="272" s="1"/>
        <i x="273" s="1"/>
        <i x="274" s="1"/>
        <i x="275" s="1"/>
        <i x="276" s="1"/>
        <i x="277" s="1"/>
        <i x="278" s="1"/>
        <i x="279" s="1"/>
        <i x="280" s="1"/>
        <i x="281" s="1"/>
        <i x="282" s="1"/>
        <i x="283" s="1"/>
        <i x="284" s="1"/>
        <i x="285" s="1"/>
        <i x="286" s="1"/>
        <i x="287" s="1"/>
        <i x="288" s="1"/>
        <i x="289" s="1"/>
        <i x="290" s="1"/>
        <i x="291" s="1"/>
        <i x="292" s="1"/>
        <i x="293" s="1"/>
        <i x="294" s="1"/>
        <i x="295" s="1"/>
        <i x="296" s="1"/>
        <i x="297" s="1"/>
        <i x="298" s="1"/>
        <i x="299" s="1"/>
        <i x="300" s="1"/>
        <i x="301" s="1"/>
        <i x="302" s="1"/>
        <i x="303" s="1"/>
        <i x="304" s="1"/>
        <i x="305" s="1"/>
        <i x="306" s="1"/>
        <i x="307" s="1"/>
        <i x="308" s="1"/>
        <i x="309" s="1"/>
        <i x="310" s="1"/>
        <i x="311" s="1"/>
        <i x="312" s="1"/>
        <i x="313" s="1"/>
        <i x="314" s="1"/>
        <i x="315" s="1"/>
        <i x="316" s="1"/>
        <i x="317" s="1"/>
        <i x="318" s="1"/>
        <i x="319" s="1"/>
        <i x="320" s="1"/>
        <i x="321" s="1"/>
        <i x="322" s="1"/>
        <i x="323" s="1"/>
        <i x="324" s="1"/>
        <i x="325" s="1"/>
        <i x="326" s="1"/>
        <i x="327" s="1"/>
        <i x="328" s="1"/>
        <i x="329" s="1"/>
        <i x="330" s="1"/>
        <i x="331" s="1"/>
        <i x="332" s="1"/>
        <i x="333" s="1"/>
        <i x="334" s="1"/>
        <i x="335" s="1"/>
        <i x="336" s="1"/>
        <i x="337" s="1"/>
        <i x="338" s="1"/>
        <i x="339" s="1"/>
        <i x="340" s="1"/>
        <i x="341" s="1"/>
        <i x="342" s="1"/>
        <i x="343" s="1"/>
        <i x="344" s="1"/>
        <i x="345" s="1"/>
        <i x="346" s="1"/>
        <i x="347" s="1"/>
        <i x="348" s="1"/>
        <i x="349" s="1"/>
        <i x="350" s="1"/>
        <i x="351" s="1"/>
        <i x="352" s="1"/>
        <i x="353" s="1"/>
        <i x="354" s="1"/>
        <i x="355" s="1"/>
        <i x="356" s="1"/>
        <i x="357" s="1"/>
        <i x="358" s="1"/>
        <i x="359" s="1"/>
        <i x="360" s="1"/>
        <i x="361" s="1"/>
        <i x="362" s="1"/>
        <i x="363" s="1"/>
        <i x="364" s="1"/>
        <i x="365" s="1"/>
        <i x="366" s="1"/>
        <i x="367" s="1"/>
        <i x="368" s="1"/>
        <i x="369" s="1"/>
        <i x="370" s="1"/>
        <i x="371" s="1"/>
        <i x="372" s="1"/>
        <i x="373" s="1"/>
        <i x="374" s="1"/>
        <i x="375" s="1"/>
        <i x="376" s="1"/>
        <i x="377" s="1"/>
        <i x="378" s="1"/>
        <i x="379" s="1"/>
        <i x="380" s="1"/>
        <i x="381" s="1"/>
        <i x="382" s="1"/>
        <i x="383" s="1"/>
        <i x="384" s="1"/>
        <i x="385" s="1"/>
        <i x="386" s="1"/>
        <i x="387" s="1"/>
        <i x="388" s="1"/>
        <i x="389" s="1"/>
        <i x="390" s="1"/>
        <i x="391" s="1"/>
        <i x="392" s="1"/>
        <i x="393" s="1"/>
        <i x="394" s="1"/>
        <i x="395" s="1"/>
        <i x="396" s="1"/>
        <i x="397" s="1"/>
        <i x="398" s="1"/>
        <i x="399" s="1"/>
        <i x="400" s="1"/>
        <i x="401" s="1"/>
        <i x="402" s="1"/>
        <i x="403" s="1"/>
        <i x="404" s="1"/>
        <i x="405" s="1"/>
        <i x="406" s="1"/>
        <i x="407" s="1"/>
        <i x="408" s="1"/>
        <i x="409" s="1"/>
        <i x="410" s="1"/>
        <i x="411" s="1"/>
        <i x="412" s="1"/>
        <i x="413" s="1"/>
        <i x="414" s="1"/>
        <i x="415" s="1"/>
        <i x="416" s="1"/>
        <i x="417" s="1"/>
        <i x="418" s="1"/>
        <i x="419" s="1"/>
        <i x="420" s="1"/>
        <i x="421" s="1"/>
        <i x="422" s="1"/>
        <i x="423" s="1"/>
        <i x="424" s="1"/>
        <i x="425" s="1"/>
        <i x="426" s="1"/>
        <i x="427" s="1"/>
        <i x="428" s="1"/>
        <i x="429" s="1"/>
        <i x="430" s="1"/>
        <i x="431" s="1"/>
        <i x="432" s="1"/>
        <i x="433" s="1"/>
        <i x="434" s="1"/>
        <i x="435" s="1"/>
        <i x="436" s="1"/>
        <i x="437" s="1"/>
        <i x="438" s="1"/>
        <i x="439" s="1"/>
        <i x="440" s="1"/>
        <i x="441" s="1"/>
        <i x="442" s="1"/>
        <i x="443" s="1"/>
        <i x="444" s="1"/>
        <i x="445" s="1"/>
        <i x="446" s="1"/>
        <i x="447" s="1"/>
        <i x="448" s="1"/>
        <i x="449" s="1"/>
        <i x="450" s="1"/>
        <i x="451" s="1"/>
        <i x="452" s="1"/>
        <i x="453" s="1"/>
        <i x="454" s="1"/>
        <i x="455" s="1"/>
        <i x="456" s="1"/>
        <i x="457" s="1"/>
        <i x="458" s="1"/>
        <i x="459" s="1"/>
        <i x="460" s="1"/>
        <i x="461" s="1"/>
        <i x="462" s="1"/>
        <i x="463" s="1"/>
        <i x="464" s="1"/>
        <i x="465" s="1"/>
        <i x="466" s="1"/>
        <i x="467" s="1"/>
        <i x="468" s="1"/>
        <i x="469" s="1"/>
        <i x="470" s="1"/>
        <i x="471" s="1"/>
        <i x="472" s="1"/>
        <i x="473" s="1"/>
        <i x="474" s="1"/>
        <i x="475" s="1"/>
        <i x="476" s="1"/>
        <i x="477" s="1"/>
        <i x="478" s="1"/>
        <i x="479" s="1"/>
        <i x="480" s="1"/>
        <i x="481" s="1"/>
        <i x="482" s="1"/>
        <i x="483" s="1"/>
        <i x="484" s="1"/>
        <i x="485" s="1"/>
        <i x="486" s="1"/>
        <i x="487" s="1"/>
        <i x="488" s="1"/>
        <i x="489" s="1"/>
        <i x="490" s="1"/>
        <i x="491" s="1"/>
        <i x="492" s="1"/>
        <i x="493" s="1"/>
        <i x="494" s="1"/>
        <i x="495" s="1"/>
        <i x="496" s="1"/>
        <i x="497" s="1"/>
        <i x="498" s="1"/>
        <i x="499" s="1"/>
        <i x="500" s="1"/>
        <i x="501" s="1"/>
        <i x="502" s="1"/>
        <i x="503" s="1"/>
        <i x="504" s="1"/>
        <i x="505" s="1"/>
        <i x="506" s="1"/>
        <i x="507" s="1"/>
        <i x="508" s="1"/>
        <i x="509" s="1"/>
        <i x="510" s="1"/>
        <i x="511" s="1"/>
        <i x="512" s="1"/>
        <i x="513" s="1"/>
        <i x="514" s="1"/>
        <i x="515" s="1"/>
        <i x="516" s="1"/>
        <i x="517" s="1"/>
        <i x="518" s="1"/>
        <i x="519" s="1"/>
        <i x="520" s="1"/>
        <i x="521" s="1"/>
        <i x="522" s="1"/>
        <i x="523" s="1"/>
        <i x="524" s="1"/>
        <i x="525" s="1"/>
        <i x="526" s="1"/>
        <i x="527" s="1"/>
        <i x="528" s="1"/>
        <i x="529" s="1"/>
        <i x="530" s="1"/>
        <i x="531" s="1"/>
        <i x="532" s="1"/>
        <i x="533" s="1"/>
        <i x="534" s="1"/>
        <i x="535" s="1"/>
        <i x="536" s="1"/>
        <i x="537" s="1"/>
        <i x="538" s="1"/>
        <i x="539" s="1"/>
        <i x="540" s="1"/>
        <i x="541" s="1"/>
        <i x="542" s="1"/>
        <i x="543" s="1"/>
        <i x="544" s="1"/>
        <i x="545" s="1"/>
        <i x="546" s="1"/>
        <i x="547" s="1"/>
        <i x="548" s="1"/>
        <i x="549" s="1"/>
        <i x="550" s="1"/>
        <i x="551" s="1"/>
        <i x="552" s="1"/>
        <i x="553" s="1"/>
        <i x="554" s="1"/>
        <i x="555" s="1"/>
        <i x="556" s="1"/>
        <i x="557" s="1"/>
        <i x="558" s="1"/>
        <i x="559" s="1"/>
        <i x="560" s="1"/>
        <i x="561" s="1"/>
        <i x="562" s="1"/>
        <i x="563" s="1"/>
        <i x="564" s="1"/>
        <i x="565" s="1"/>
        <i x="566" s="1"/>
        <i x="567" s="1"/>
        <i x="568" s="1"/>
        <i x="569" s="1"/>
        <i x="570" s="1"/>
        <i x="571" s="1"/>
        <i x="572" s="1"/>
        <i x="573" s="1"/>
        <i x="574" s="1"/>
        <i x="575" s="1"/>
        <i x="576" s="1"/>
        <i x="577" s="1"/>
        <i x="578" s="1"/>
        <i x="579" s="1"/>
        <i x="580" s="1"/>
        <i x="581" s="1"/>
        <i x="582" s="1"/>
        <i x="583" s="1"/>
        <i x="584" s="1"/>
        <i x="585" s="1"/>
        <i x="586" s="1"/>
        <i x="587" s="1"/>
        <i x="588" s="1"/>
        <i x="589" s="1"/>
        <i x="590" s="1"/>
        <i x="591" s="1"/>
        <i x="592" s="1"/>
        <i x="593" s="1"/>
        <i x="594" s="1"/>
        <i x="595" s="1"/>
        <i x="596" s="1"/>
        <i x="597" s="1"/>
        <i x="598" s="1"/>
        <i x="599" s="1"/>
        <i x="600" s="1"/>
        <i x="601" s="1"/>
        <i x="602" s="1"/>
        <i x="603" s="1"/>
        <i x="604" s="1"/>
        <i x="605" s="1"/>
        <i x="606" s="1"/>
        <i x="607" s="1"/>
        <i x="608" s="1"/>
        <i x="609" s="1"/>
        <i x="610" s="1"/>
        <i x="611" s="1"/>
        <i x="612" s="1"/>
        <i x="613" s="1"/>
        <i x="614" s="1"/>
        <i x="615" s="1"/>
        <i x="616" s="1"/>
        <i x="617" s="1"/>
        <i x="618" s="1"/>
        <i x="619" s="1"/>
        <i x="620" s="1"/>
        <i x="621" s="1"/>
        <i x="622" s="1"/>
        <i x="623" s="1"/>
        <i x="624" s="1"/>
        <i x="625" s="1"/>
        <i x="626" s="1"/>
        <i x="627" s="1"/>
        <i x="628" s="1"/>
        <i x="629" s="1"/>
        <i x="630" s="1"/>
        <i x="631" s="1"/>
        <i x="632" s="1"/>
        <i x="633" s="1"/>
        <i x="634" s="1"/>
        <i x="635" s="1"/>
        <i x="636" s="1"/>
        <i x="637" s="1"/>
        <i x="638" s="1"/>
        <i x="639" s="1"/>
        <i x="640" s="1"/>
        <i x="641" s="1"/>
        <i x="642" s="1"/>
        <i x="643" s="1"/>
        <i x="644" s="1"/>
        <i x="645" s="1"/>
        <i x="646" s="1"/>
        <i x="647" s="1"/>
        <i x="648" s="1"/>
        <i x="649" s="1"/>
        <i x="650" s="1"/>
        <i x="651" s="1"/>
        <i x="652" s="1"/>
        <i x="653" s="1"/>
        <i x="654" s="1"/>
        <i x="655" s="1"/>
        <i x="656" s="1"/>
        <i x="657" s="1"/>
        <i x="658" s="1"/>
        <i x="659" s="1"/>
        <i x="660" s="1"/>
        <i x="661" s="1"/>
        <i x="662" s="1"/>
        <i x="663" s="1"/>
        <i x="664" s="1"/>
        <i x="665" s="1"/>
        <i x="666" s="1"/>
        <i x="667" s="1"/>
        <i x="668" s="1"/>
        <i x="669" s="1"/>
        <i x="670" s="1"/>
        <i x="671" s="1"/>
        <i x="672" s="1"/>
        <i x="673" s="1"/>
        <i x="674" s="1"/>
        <i x="675" s="1"/>
        <i x="676" s="1"/>
        <i x="677" s="1"/>
        <i x="678" s="1"/>
        <i x="679" s="1"/>
        <i x="680" s="1"/>
        <i x="681" s="1"/>
        <i x="682" s="1"/>
        <i x="683" s="1"/>
        <i x="684" s="1"/>
        <i x="685" s="1"/>
        <i x="686" s="1"/>
        <i x="687" s="1"/>
        <i x="688" s="1"/>
        <i x="689" s="1"/>
        <i x="690" s="1"/>
        <i x="691" s="1"/>
        <i x="692" s="1"/>
        <i x="693" s="1"/>
        <i x="694" s="1"/>
        <i x="695" s="1"/>
        <i x="696" s="1"/>
        <i x="697" s="1"/>
        <i x="698" s="1"/>
        <i x="699" s="1"/>
        <i x="700" s="1"/>
        <i x="701" s="1"/>
        <i x="702" s="1"/>
        <i x="703" s="1"/>
        <i x="704" s="1"/>
        <i x="705" s="1"/>
        <i x="706" s="1"/>
        <i x="707" s="1"/>
        <i x="708" s="1"/>
        <i x="709" s="1"/>
        <i x="710" s="1"/>
        <i x="711" s="1"/>
        <i x="712" s="1"/>
        <i x="713" s="1"/>
        <i x="714" s="1"/>
        <i x="715" s="1"/>
        <i x="716" s="1"/>
        <i x="717" s="1"/>
        <i x="718" s="1"/>
        <i x="719" s="1"/>
        <i x="720" s="1"/>
        <i x="721" s="1"/>
        <i x="722" s="1"/>
        <i x="723" s="1"/>
        <i x="724" s="1"/>
        <i x="725" s="1"/>
        <i x="726" s="1"/>
        <i x="727" s="1"/>
        <i x="728" s="1"/>
        <i x="729" s="1"/>
        <i x="730" s="1"/>
        <i x="731" s="1"/>
        <i x="732" s="1"/>
        <i x="733" s="1"/>
        <i x="734" s="1"/>
        <i x="735" s="1"/>
        <i x="736" s="1"/>
        <i x="737" s="1"/>
        <i x="738" s="1"/>
        <i x="739" s="1"/>
        <i x="740" s="1"/>
        <i x="741" s="1"/>
        <i x="742" s="1"/>
        <i x="743" s="1"/>
        <i x="744" s="1"/>
        <i x="745" s="1"/>
        <i x="746" s="1"/>
        <i x="747" s="1"/>
        <i x="748" s="1"/>
        <i x="749" s="1"/>
        <i x="750" s="1"/>
        <i x="751" s="1"/>
        <i x="752" s="1"/>
        <i x="753" s="1"/>
        <i x="754" s="1"/>
        <i x="755" s="1"/>
        <i x="756" s="1"/>
        <i x="757" s="1"/>
        <i x="758" s="1"/>
        <i x="759" s="1"/>
        <i x="760" s="1"/>
        <i x="761" s="1"/>
        <i x="762" s="1"/>
        <i x="763" s="1"/>
        <i x="764" s="1"/>
        <i x="765" s="1"/>
        <i x="766" s="1"/>
        <i x="767" s="1"/>
        <i x="768" s="1"/>
        <i x="769" s="1"/>
        <i x="770" s="1"/>
        <i x="771" s="1"/>
        <i x="772" s="1"/>
        <i x="773" s="1"/>
        <i x="774" s="1"/>
        <i x="775" s="1"/>
        <i x="776" s="1"/>
        <i x="777" s="1"/>
        <i x="778" s="1"/>
        <i x="779" s="1"/>
        <i x="780" s="1"/>
        <i x="781" s="1"/>
        <i x="782" s="1"/>
        <i x="783" s="1"/>
        <i x="784" s="1"/>
        <i x="785" s="1"/>
        <i x="786" s="1"/>
        <i x="787" s="1"/>
        <i x="788" s="1"/>
        <i x="789" s="1"/>
        <i x="790" s="1"/>
        <i x="791" s="1"/>
        <i x="792" s="1"/>
        <i x="793" s="1"/>
        <i x="794" s="1"/>
        <i x="795" s="1"/>
        <i x="796" s="1"/>
        <i x="797" s="1"/>
        <i x="798" s="1"/>
        <i x="799" s="1"/>
        <i x="800" s="1"/>
        <i x="801" s="1"/>
        <i x="802" s="1"/>
        <i x="803" s="1"/>
        <i x="804" s="1"/>
        <i x="805" s="1"/>
        <i x="806" s="1"/>
        <i x="807" s="1"/>
        <i x="808" s="1"/>
        <i x="809" s="1"/>
        <i x="810" s="1"/>
        <i x="811" s="1"/>
        <i x="812" s="1"/>
        <i x="813" s="1"/>
        <i x="814" s="1"/>
        <i x="815" s="1"/>
        <i x="816" s="1"/>
        <i x="817" s="1"/>
        <i x="81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tatus_Code" sourceName="Status Code">
  <pivotTables>
    <pivotTable tabId="28" name="PivotTable1"/>
    <pivotTable tabId="28" name="PivotTable2"/>
    <pivotTable tabId="28" name="PivotTable3"/>
    <pivotTable tabId="28" name="PivotTable4"/>
    <pivotTable tabId="28" name="PivotTable5"/>
    <pivotTable tabId="28" name="PivotTable6"/>
    <pivotTable tabId="28" name="PivotTable7"/>
    <pivotTable tabId="28" name="PivotTable9"/>
    <pivotTable tabId="28" name="PivotTable10"/>
    <pivotTable tabId="28" name="PivotTable8"/>
    <pivotTable tabId="28" name="PivotTable11"/>
    <pivotTable tabId="28" name="PivotTable12"/>
    <pivotTable tabId="28" name="PivotTable13"/>
  </pivotTables>
  <data>
    <tabular pivotCacheId="1">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Arrival_Date" sourceName="Arrival Date">
  <pivotTables>
    <pivotTable tabId="28" name="PivotTable1"/>
    <pivotTable tabId="28" name="PivotTable2"/>
    <pivotTable tabId="28" name="PivotTable3"/>
    <pivotTable tabId="28" name="PivotTable4"/>
    <pivotTable tabId="28" name="PivotTable5"/>
    <pivotTable tabId="28" name="PivotTable6"/>
    <pivotTable tabId="28" name="PivotTable7"/>
    <pivotTable tabId="28" name="PivotTable9"/>
    <pivotTable tabId="28" name="PivotTable10"/>
    <pivotTable tabId="28" name="PivotTable8"/>
    <pivotTable tabId="28" name="PivotTable11"/>
    <pivotTable tabId="28" name="PivotTable12"/>
    <pivotTable tabId="28" name="PivotTable13"/>
  </pivotTables>
  <data>
    <tabular pivotCacheId="1">
      <items count="60">
        <i x="32" s="1"/>
        <i x="54" s="1"/>
        <i x="33" s="1"/>
        <i x="55" s="1"/>
        <i x="13" s="1"/>
        <i x="34" s="1"/>
        <i x="14" s="1"/>
        <i x="35" s="1"/>
        <i x="15" s="1"/>
        <i x="36" s="1"/>
        <i x="56" s="1"/>
        <i x="16" s="1"/>
        <i x="59" s="1"/>
        <i x="17" s="1"/>
        <i x="37" s="1"/>
        <i x="38" s="1"/>
        <i x="39" s="1"/>
        <i x="18" s="1"/>
        <i x="40" s="1"/>
        <i x="19" s="1"/>
        <i x="41" s="1"/>
        <i x="20" s="1"/>
        <i x="0" s="1"/>
        <i x="21" s="1"/>
        <i x="1" s="1"/>
        <i x="42" s="1"/>
        <i x="2" s="1"/>
        <i x="43" s="1"/>
        <i x="3" s="1"/>
        <i x="22" s="1"/>
        <i x="44" s="1"/>
        <i x="23" s="1"/>
        <i x="45" s="1"/>
        <i x="24" s="1"/>
        <i x="46" s="1"/>
        <i x="4" s="1"/>
        <i x="25" s="1"/>
        <i x="5" s="1"/>
        <i x="26" s="1"/>
        <i x="6" s="1"/>
        <i x="57" s="1"/>
        <i x="7" s="1"/>
        <i x="47" s="1"/>
        <i x="8" s="1"/>
        <i x="27" s="1"/>
        <i x="48" s="1"/>
        <i x="28" s="1"/>
        <i x="49" s="1"/>
        <i x="29" s="1"/>
        <i x="50" s="1"/>
        <i x="9" s="1"/>
        <i x="30" s="1"/>
        <i x="58" s="1"/>
        <i x="10" s="1"/>
        <i x="31" s="1"/>
        <i x="11" s="1"/>
        <i x="51" s="1"/>
        <i x="52" s="1"/>
        <i x="12" s="1"/>
        <i x="53"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ime_of_Arrival" sourceName="Time of Arrival">
  <pivotTables>
    <pivotTable tabId="28" name="PivotTable1"/>
    <pivotTable tabId="28" name="PivotTable2"/>
    <pivotTable tabId="28" name="PivotTable3"/>
    <pivotTable tabId="28" name="PivotTable4"/>
    <pivotTable tabId="28" name="PivotTable5"/>
    <pivotTable tabId="28" name="PivotTable6"/>
    <pivotTable tabId="28" name="PivotTable7"/>
    <pivotTable tabId="28" name="PivotTable9"/>
    <pivotTable tabId="28" name="PivotTable10"/>
    <pivotTable tabId="28" name="PivotTable8"/>
    <pivotTable tabId="28" name="PivotTable11"/>
    <pivotTable tabId="28" name="PivotTable12"/>
    <pivotTable tabId="28" name="PivotTable13"/>
  </pivotTables>
  <data>
    <tabular pivotCacheId="1">
      <items count="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Delivery_Vehicle" sourceName="Delivery Vehicle">
  <pivotTables>
    <pivotTable tabId="28" name="PivotTable1"/>
    <pivotTable tabId="28" name="PivotTable2"/>
    <pivotTable tabId="28" name="PivotTable3"/>
    <pivotTable tabId="28" name="PivotTable4"/>
    <pivotTable tabId="28" name="PivotTable5"/>
    <pivotTable tabId="28" name="PivotTable6"/>
    <pivotTable tabId="28" name="PivotTable7"/>
    <pivotTable tabId="28" name="PivotTable9"/>
    <pivotTable tabId="28" name="PivotTable10"/>
    <pivotTable tabId="28" name="PivotTable8"/>
    <pivotTable tabId="28" name="PivotTable11"/>
    <pivotTable tabId="28" name="PivotTable12"/>
    <pivotTable tabId="28" name="PivotTable13"/>
  </pivotTables>
  <data>
    <tabular pivotCacheId="1">
      <items count="4">
        <i x="2" s="1"/>
        <i x="0" s="1"/>
        <i x="3" s="1"/>
        <i x="1"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Cycle" sourceName="Cycle">
  <pivotTables>
    <pivotTable tabId="28" name="PivotTable1"/>
    <pivotTable tabId="28" name="PivotTable2"/>
    <pivotTable tabId="28" name="PivotTable3"/>
    <pivotTable tabId="28" name="PivotTable4"/>
    <pivotTable tabId="28" name="PivotTable5"/>
    <pivotTable tabId="28" name="PivotTable6"/>
    <pivotTable tabId="28" name="PivotTable7"/>
    <pivotTable tabId="28" name="PivotTable9"/>
    <pivotTable tabId="28" name="PivotTable10"/>
    <pivotTable tabId="28" name="PivotTable8"/>
    <pivotTable tabId="28" name="PivotTable11"/>
    <pivotTable tabId="28" name="PivotTable12"/>
    <pivotTable tabId="28" name="PivotTable13"/>
  </pivotTables>
  <data>
    <tabular pivotCacheId="1">
      <items count="9">
        <i x="0" s="1"/>
        <i x="1" s="1"/>
        <i x="4" s="1"/>
        <i x="2" s="1"/>
        <i x="5" s="1"/>
        <i x="6" s="1"/>
        <i x="7" s="1"/>
        <i x="8" s="1"/>
        <i x="3"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Temperature_Restriction" sourceName="Temperature Restriction">
  <pivotTables>
    <pivotTable tabId="28" name="PivotTable1"/>
    <pivotTable tabId="28" name="PivotTable2"/>
    <pivotTable tabId="28" name="PivotTable3"/>
    <pivotTable tabId="28" name="PivotTable4"/>
    <pivotTable tabId="28" name="PivotTable5"/>
    <pivotTable tabId="28" name="PivotTable6"/>
    <pivotTable tabId="28" name="PivotTable7"/>
    <pivotTable tabId="28" name="PivotTable9"/>
    <pivotTable tabId="28" name="PivotTable10"/>
    <pivotTable tabId="28" name="PivotTable8"/>
    <pivotTable tabId="28" name="PivotTable11"/>
    <pivotTable tabId="28" name="PivotTable12"/>
    <pivotTable tabId="28" name="PivotTable13"/>
  </pivotTables>
  <data>
    <tabular pivotCacheId="1">
      <items count="2">
        <i x="0" s="1"/>
        <i x="1"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Despatch_Date" sourceName="Despatch Date">
  <pivotTables>
    <pivotTable tabId="28" name="PivotTable1"/>
    <pivotTable tabId="28" name="PivotTable2"/>
    <pivotTable tabId="28" name="PivotTable3"/>
    <pivotTable tabId="28" name="PivotTable4"/>
    <pivotTable tabId="28" name="PivotTable5"/>
    <pivotTable tabId="28" name="PivotTable6"/>
    <pivotTable tabId="28" name="PivotTable7"/>
    <pivotTable tabId="28" name="PivotTable9"/>
    <pivotTable tabId="28" name="PivotTable10"/>
    <pivotTable tabId="28" name="PivotTable8"/>
    <pivotTable tabId="28" name="PivotTable11"/>
    <pivotTable tabId="28" name="PivotTable12"/>
    <pivotTable tabId="28" name="PivotTable13"/>
  </pivotTables>
  <data>
    <tabular pivotCacheId="1">
      <items count="368">
        <i x="0" s="1"/>
        <i x="214" s="1"/>
        <i x="215" s="1"/>
        <i x="185" s="1"/>
        <i x="155" s="1"/>
        <i x="186" s="1"/>
        <i x="156" s="1"/>
        <i x="218" s="1"/>
        <i x="187" s="1"/>
        <i x="157" s="1"/>
        <i x="219" s="1"/>
        <i x="158" s="1"/>
        <i x="220" s="1"/>
        <i x="159" s="1"/>
        <i x="221" s="1"/>
        <i x="190" s="1"/>
        <i x="160" s="1"/>
        <i x="222" s="1"/>
        <i x="191" s="1"/>
        <i x="192" s="1"/>
        <i x="193" s="1"/>
        <i x="163" s="1"/>
        <i x="194" s="1"/>
        <i x="164" s="1"/>
        <i x="226" s="1"/>
        <i x="165" s="1"/>
        <i x="166" s="1"/>
        <i x="136" s="1"/>
        <i x="198" s="1"/>
        <i x="137" s="1"/>
        <i x="199" s="1"/>
        <i x="169" s="1"/>
        <i x="138" s="1"/>
        <i x="200" s="1"/>
        <i x="170" s="1"/>
        <i x="201" s="1"/>
        <i x="171" s="1"/>
        <i x="172" s="1"/>
        <i x="141" s="1"/>
        <i x="173" s="1"/>
        <i x="142" s="1"/>
        <i x="143" s="1"/>
        <i x="205" s="1"/>
        <i x="144" s="1"/>
        <i x="206" s="1"/>
        <i x="176" s="1"/>
        <i x="145" s="1"/>
        <i x="207" s="1"/>
        <i x="177" s="1"/>
        <i x="208" s="1"/>
        <i x="178" s="1"/>
        <i x="179" s="1"/>
        <i x="148" s="1"/>
        <i x="180" s="1"/>
        <i x="149" s="1"/>
        <i x="211" s="1"/>
        <i x="150" s="1"/>
        <i x="212" s="1"/>
        <i x="213" s="1"/>
        <i x="152" s="1"/>
        <i x="367" s="1" nd="1"/>
        <i x="92" s="1" nd="1"/>
        <i x="336" s="1" nd="1"/>
        <i x="32" s="1" nd="1"/>
        <i x="1" s="1" nd="1"/>
        <i x="183" s="1" nd="1"/>
        <i x="153" s="1" nd="1"/>
        <i x="61" s="1" nd="1"/>
        <i x="122" s="1" nd="1"/>
        <i x="306" s="1" nd="1"/>
        <i x="275" s="1" nd="1"/>
        <i x="245" s="1" nd="1"/>
        <i x="93" s="1" nd="1"/>
        <i x="337" s="1" nd="1"/>
        <i x="33" s="1" nd="1"/>
        <i x="2" s="1" nd="1"/>
        <i x="184" s="1" nd="1"/>
        <i x="154" s="1" nd="1"/>
        <i x="62" s="1" nd="1"/>
        <i x="123" s="1" nd="1"/>
        <i x="307" s="1" nd="1"/>
        <i x="276" s="1" nd="1"/>
        <i x="246" s="1" nd="1"/>
        <i x="94" s="1" nd="1"/>
        <i x="216" s="1" nd="1"/>
        <i x="338" s="1" nd="1"/>
        <i x="34" s="1" nd="1"/>
        <i x="3" s="1" nd="1"/>
        <i x="63" s="1" nd="1"/>
        <i x="124" s="1" nd="1"/>
        <i x="308" s="1" nd="1"/>
        <i x="277" s="1" nd="1"/>
        <i x="247" s="1" nd="1"/>
        <i x="95" s="1" nd="1"/>
        <i x="217" s="1" nd="1"/>
        <i x="339" s="1" nd="1"/>
        <i x="35" s="1" nd="1"/>
        <i x="4" s="1" nd="1"/>
        <i x="64" s="1" nd="1"/>
        <i x="125" s="1" nd="1"/>
        <i x="309" s="1" nd="1"/>
        <i x="278" s="1" nd="1"/>
        <i x="248" s="1" nd="1"/>
        <i x="96" s="1" nd="1"/>
        <i x="340" s="1" nd="1"/>
        <i x="36" s="1" nd="1"/>
        <i x="5" s="1" nd="1"/>
        <i x="65" s="1" nd="1"/>
        <i x="126" s="1" nd="1"/>
        <i x="310" s="1" nd="1"/>
        <i x="279" s="1" nd="1"/>
        <i x="249" s="1" nd="1"/>
        <i x="97" s="1" nd="1"/>
        <i x="341" s="1" nd="1"/>
        <i x="37" s="1" nd="1"/>
        <i x="6" s="1" nd="1"/>
        <i x="188" s="1" nd="1"/>
        <i x="66" s="1" nd="1"/>
        <i x="127" s="1" nd="1"/>
        <i x="311" s="1" nd="1"/>
        <i x="280" s="1" nd="1"/>
        <i x="250" s="1" nd="1"/>
        <i x="98" s="1" nd="1"/>
        <i x="342" s="1" nd="1"/>
        <i x="38" s="1" nd="1"/>
        <i x="7" s="1" nd="1"/>
        <i x="189" s="1" nd="1"/>
        <i x="67" s="1" nd="1"/>
        <i x="128" s="1" nd="1"/>
        <i x="312" s="1" nd="1"/>
        <i x="281" s="1" nd="1"/>
        <i x="251" s="1" nd="1"/>
        <i x="99" s="1" nd="1"/>
        <i x="343" s="1" nd="1"/>
        <i x="39" s="1" nd="1"/>
        <i x="8" s="1" nd="1"/>
        <i x="68" s="1" nd="1"/>
        <i x="129" s="1" nd="1"/>
        <i x="313" s="1" nd="1"/>
        <i x="282" s="1" nd="1"/>
        <i x="252" s="1" nd="1"/>
        <i x="100" s="1" nd="1"/>
        <i x="344" s="1" nd="1"/>
        <i x="40" s="1" nd="1"/>
        <i x="9" s="1" nd="1"/>
        <i x="161" s="1" nd="1"/>
        <i x="69" s="1" nd="1"/>
        <i x="130" s="1" nd="1"/>
        <i x="314" s="1" nd="1"/>
        <i x="283" s="1" nd="1"/>
        <i x="253" s="1" nd="1"/>
        <i x="101" s="1" nd="1"/>
        <i x="223" s="1" nd="1"/>
        <i x="345" s="1" nd="1"/>
        <i x="41" s="1" nd="1"/>
        <i x="10" s="1" nd="1"/>
        <i x="162" s="1" nd="1"/>
        <i x="70" s="1" nd="1"/>
        <i x="131" s="1" nd="1"/>
        <i x="315" s="1" nd="1"/>
        <i x="284" s="1" nd="1"/>
        <i x="254" s="1" nd="1"/>
        <i x="102" s="1" nd="1"/>
        <i x="224" s="1" nd="1"/>
        <i x="346" s="1" nd="1"/>
        <i x="42" s="1" nd="1"/>
        <i x="11" s="1" nd="1"/>
        <i x="71" s="1" nd="1"/>
        <i x="132" s="1" nd="1"/>
        <i x="316" s="1" nd="1"/>
        <i x="285" s="1" nd="1"/>
        <i x="255" s="1" nd="1"/>
        <i x="103" s="1" nd="1"/>
        <i x="225" s="1" nd="1"/>
        <i x="347" s="1" nd="1"/>
        <i x="43" s="1" nd="1"/>
        <i x="12" s="1" nd="1"/>
        <i x="72" s="1" nd="1"/>
        <i x="133" s="1" nd="1"/>
        <i x="317" s="1" nd="1"/>
        <i x="286" s="1" nd="1"/>
        <i x="256" s="1" nd="1"/>
        <i x="104" s="1" nd="1"/>
        <i x="348" s="1" nd="1"/>
        <i x="44" s="1" nd="1"/>
        <i x="13" s="1" nd="1"/>
        <i x="195" s="1" nd="1"/>
        <i x="73" s="1" nd="1"/>
        <i x="134" s="1" nd="1"/>
        <i x="318" s="1" nd="1"/>
        <i x="287" s="1" nd="1"/>
        <i x="257" s="1" nd="1"/>
        <i x="105" s="1" nd="1"/>
        <i x="227" s="1" nd="1"/>
        <i x="349" s="1" nd="1"/>
        <i x="45" s="1" nd="1"/>
        <i x="14" s="1" nd="1"/>
        <i x="196" s="1" nd="1"/>
        <i x="74" s="1" nd="1"/>
        <i x="135" s="1" nd="1"/>
        <i x="319" s="1" nd="1"/>
        <i x="288" s="1" nd="1"/>
        <i x="258" s="1" nd="1"/>
        <i x="106" s="1" nd="1"/>
        <i x="228" s="1" nd="1"/>
        <i x="350" s="1" nd="1"/>
        <i x="46" s="1" nd="1"/>
        <i x="15" s="1" nd="1"/>
        <i x="197" s="1" nd="1"/>
        <i x="167" s="1" nd="1"/>
        <i x="75" s="1" nd="1"/>
        <i x="320" s="1" nd="1"/>
        <i x="289" s="1" nd="1"/>
        <i x="259" s="1" nd="1"/>
        <i x="107" s="1" nd="1"/>
        <i x="229" s="1" nd="1"/>
        <i x="351" s="1" nd="1"/>
        <i x="47" s="1" nd="1"/>
        <i x="16" s="1" nd="1"/>
        <i x="168" s="1" nd="1"/>
        <i x="76" s="1" nd="1"/>
        <i x="321" s="1" nd="1"/>
        <i x="290" s="1" nd="1"/>
        <i x="260" s="1" nd="1"/>
        <i x="108" s="1" nd="1"/>
        <i x="230" s="1" nd="1"/>
        <i x="352" s="1" nd="1"/>
        <i x="48" s="1" nd="1"/>
        <i x="17" s="1" nd="1"/>
        <i x="77" s="1" nd="1"/>
        <i x="322" s="1" nd="1"/>
        <i x="291" s="1" nd="1"/>
        <i x="261" s="1" nd="1"/>
        <i x="109" s="1" nd="1"/>
        <i x="231" s="1" nd="1"/>
        <i x="353" s="1" nd="1"/>
        <i x="49" s="1" nd="1"/>
        <i x="18" s="1" nd="1"/>
        <i x="78" s="1" nd="1"/>
        <i x="139" s="1" nd="1"/>
        <i x="323" s="1" nd="1"/>
        <i x="292" s="1" nd="1"/>
        <i x="262" s="1" nd="1"/>
        <i x="110" s="1" nd="1"/>
        <i x="232" s="1" nd="1"/>
        <i x="354" s="1" nd="1"/>
        <i x="50" s="1" nd="1"/>
        <i x="19" s="1" nd="1"/>
        <i x="79" s="1" nd="1"/>
        <i x="140" s="1" nd="1"/>
        <i x="324" s="1" nd="1"/>
        <i x="293" s="1" nd="1"/>
        <i x="263" s="1" nd="1"/>
        <i x="111" s="1" nd="1"/>
        <i x="233" s="1" nd="1"/>
        <i x="355" s="1" nd="1"/>
        <i x="51" s="1" nd="1"/>
        <i x="20" s="1" nd="1"/>
        <i x="202" s="1" nd="1"/>
        <i x="80" s="1" nd="1"/>
        <i x="325" s="1" nd="1"/>
        <i x="294" s="1" nd="1"/>
        <i x="264" s="1" nd="1"/>
        <i x="112" s="1" nd="1"/>
        <i x="234" s="1" nd="1"/>
        <i x="356" s="1" nd="1"/>
        <i x="52" s="1" nd="1"/>
        <i x="21" s="1" nd="1"/>
        <i x="203" s="1" nd="1"/>
        <i x="81" s="1" nd="1"/>
        <i x="326" s="1" nd="1"/>
        <i x="295" s="1" nd="1"/>
        <i x="265" s="1" nd="1"/>
        <i x="113" s="1" nd="1"/>
        <i x="235" s="1" nd="1"/>
        <i x="357" s="1" nd="1"/>
        <i x="53" s="1" nd="1"/>
        <i x="22" s="1" nd="1"/>
        <i x="204" s="1" nd="1"/>
        <i x="174" s="1" nd="1"/>
        <i x="82" s="1" nd="1"/>
        <i x="327" s="1" nd="1"/>
        <i x="296" s="1" nd="1"/>
        <i x="266" s="1" nd="1"/>
        <i x="114" s="1" nd="1"/>
        <i x="236" s="1" nd="1"/>
        <i x="358" s="1" nd="1"/>
        <i x="54" s="1" nd="1"/>
        <i x="23" s="1" nd="1"/>
        <i x="175" s="1" nd="1"/>
        <i x="83" s="1" nd="1"/>
        <i x="328" s="1" nd="1"/>
        <i x="297" s="1" nd="1"/>
        <i x="267" s="1" nd="1"/>
        <i x="115" s="1" nd="1"/>
        <i x="237" s="1" nd="1"/>
        <i x="359" s="1" nd="1"/>
        <i x="55" s="1" nd="1"/>
        <i x="24" s="1" nd="1"/>
        <i x="84" s="1" nd="1"/>
        <i x="329" s="1" nd="1"/>
        <i x="298" s="1" nd="1"/>
        <i x="268" s="1" nd="1"/>
        <i x="116" s="1" nd="1"/>
        <i x="238" s="1" nd="1"/>
        <i x="360" s="1" nd="1"/>
        <i x="56" s="1" nd="1"/>
        <i x="25" s="1" nd="1"/>
        <i x="85" s="1" nd="1"/>
        <i x="146" s="1" nd="1"/>
        <i x="330" s="1" nd="1"/>
        <i x="299" s="1" nd="1"/>
        <i x="269" s="1" nd="1"/>
        <i x="117" s="1" nd="1"/>
        <i x="239" s="1" nd="1"/>
        <i x="361" s="1" nd="1"/>
        <i x="57" s="1" nd="1"/>
        <i x="26" s="1" nd="1"/>
        <i x="86" s="1" nd="1"/>
        <i x="147" s="1" nd="1"/>
        <i x="331" s="1" nd="1"/>
        <i x="300" s="1" nd="1"/>
        <i x="270" s="1" nd="1"/>
        <i x="118" s="1" nd="1"/>
        <i x="240" s="1" nd="1"/>
        <i x="362" s="1" nd="1"/>
        <i x="58" s="1" nd="1"/>
        <i x="27" s="1" nd="1"/>
        <i x="209" s="1" nd="1"/>
        <i x="87" s="1" nd="1"/>
        <i x="332" s="1" nd="1"/>
        <i x="301" s="1" nd="1"/>
        <i x="271" s="1" nd="1"/>
        <i x="119" s="1" nd="1"/>
        <i x="241" s="1" nd="1"/>
        <i x="363" s="1" nd="1"/>
        <i x="59" s="1" nd="1"/>
        <i x="28" s="1" nd="1"/>
        <i x="210" s="1" nd="1"/>
        <i x="88" s="1" nd="1"/>
        <i x="333" s="1" nd="1"/>
        <i x="302" s="1" nd="1"/>
        <i x="272" s="1" nd="1"/>
        <i x="120" s="1" nd="1"/>
        <i x="242" s="1" nd="1"/>
        <i x="364" s="1" nd="1"/>
        <i x="60" s="1" nd="1"/>
        <i x="29" s="1" nd="1"/>
        <i x="181" s="1" nd="1"/>
        <i x="89" s="1" nd="1"/>
        <i x="334" s="1" nd="1"/>
        <i x="303" s="1" nd="1"/>
        <i x="273" s="1" nd="1"/>
        <i x="121" s="1" nd="1"/>
        <i x="243" s="1" nd="1"/>
        <i x="365" s="1" nd="1"/>
        <i x="30" s="1" nd="1"/>
        <i x="182" s="1" nd="1"/>
        <i x="90" s="1" nd="1"/>
        <i x="151" s="1" nd="1"/>
        <i x="335" s="1" nd="1"/>
        <i x="304" s="1" nd="1"/>
        <i x="274" s="1" nd="1"/>
        <i x="244" s="1" nd="1"/>
        <i x="366" s="1" nd="1"/>
        <i x="31" s="1" nd="1"/>
        <i x="91" s="1" nd="1"/>
        <i x="305"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Status_Code_2" sourceName="Status Code 2">
  <pivotTables>
    <pivotTable tabId="28" name="PivotTable1"/>
    <pivotTable tabId="28" name="PivotTable2"/>
    <pivotTable tabId="28" name="PivotTable3"/>
    <pivotTable tabId="28" name="PivotTable4"/>
    <pivotTable tabId="28" name="PivotTable5"/>
    <pivotTable tabId="28" name="PivotTable6"/>
    <pivotTable tabId="28" name="PivotTable7"/>
    <pivotTable tabId="28" name="PivotTable9"/>
    <pivotTable tabId="28" name="PivotTable10"/>
    <pivotTable tabId="28" name="PivotTable8"/>
    <pivotTable tabId="28" name="PivotTable11"/>
    <pivotTable tabId="28" name="PivotTable12"/>
    <pivotTable tabId="28" name="PivotTable13"/>
  </pivotTables>
  <data>
    <tabular pivotCacheId="1">
      <items count="1">
        <i x="0"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Priority_Batch?" sourceName="Priority Batch?">
  <pivotTables>
    <pivotTable tabId="28" name="PivotTable1"/>
    <pivotTable tabId="28" name="PivotTable2"/>
    <pivotTable tabId="28" name="PivotTable3"/>
    <pivotTable tabId="28" name="PivotTable4"/>
    <pivotTable tabId="28" name="PivotTable5"/>
    <pivotTable tabId="28" name="PivotTable6"/>
    <pivotTable tabId="28" name="PivotTable7"/>
    <pivotTable tabId="28" name="PivotTable9"/>
    <pivotTable tabId="28" name="PivotTable10"/>
    <pivotTable tabId="28" name="PivotTable8"/>
    <pivotTable tabId="28" name="PivotTable11"/>
    <pivotTable tabId="28" name="PivotTable12"/>
    <pivotTable tabId="28" name="PivotTable13"/>
  </pivotTables>
  <data>
    <tabular pivotCacheId="1">
      <items count="2">
        <i x="0" s="1"/>
        <i x="1"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Trimmed_SKU_No." sourceName="Trimmed SKU No.">
  <pivotTables>
    <pivotTable tabId="28" name="PivotTable1"/>
    <pivotTable tabId="28" name="PivotTable2"/>
    <pivotTable tabId="28" name="PivotTable3"/>
    <pivotTable tabId="28" name="PivotTable4"/>
    <pivotTable tabId="28" name="PivotTable5"/>
    <pivotTable tabId="28" name="PivotTable6"/>
    <pivotTable tabId="28" name="PivotTable7"/>
    <pivotTable tabId="28" name="PivotTable9"/>
    <pivotTable tabId="28" name="PivotTable10"/>
    <pivotTable tabId="28" name="PivotTable8"/>
    <pivotTable tabId="28" name="PivotTable11"/>
    <pivotTable tabId="28" name="PivotTable12"/>
    <pivotTable tabId="28" name="PivotTable13"/>
  </pivotTables>
  <data>
    <tabular pivotCacheId="1">
      <items count="966">
        <i x="0" s="1"/>
        <i x="1" s="1"/>
        <i x="2" s="1"/>
        <i x="3" s="1"/>
        <i x="5" s="1"/>
        <i x="8" s="1"/>
        <i x="4" s="1"/>
        <i x="10" s="1"/>
        <i x="13" s="1"/>
        <i x="6" s="1"/>
        <i x="14" s="1"/>
        <i x="20" s="1"/>
        <i x="7" s="1"/>
        <i x="18" s="1"/>
        <i x="25" s="1"/>
        <i x="9" s="1"/>
        <i x="22" s="1"/>
        <i x="32" s="1"/>
        <i x="11" s="1"/>
        <i x="27" s="1"/>
        <i x="37" s="1"/>
        <i x="12" s="1"/>
        <i x="30" s="1"/>
        <i x="43" s="1"/>
        <i x="15" s="1"/>
        <i x="35" s="1"/>
        <i x="49" s="1"/>
        <i x="16" s="1"/>
        <i x="39" s="1"/>
        <i x="55" s="1"/>
        <i x="17" s="1"/>
        <i x="44" s="1"/>
        <i x="61" s="1"/>
        <i x="19" s="1"/>
        <i x="47" s="1"/>
        <i x="67" s="1"/>
        <i x="21" s="1"/>
        <i x="52" s="1"/>
        <i x="72" s="1"/>
        <i x="23" s="1"/>
        <i x="56" s="1"/>
        <i x="79" s="1"/>
        <i x="24" s="1"/>
        <i x="60" s="1"/>
        <i x="84" s="1"/>
        <i x="26" s="1"/>
        <i x="64" s="1"/>
        <i x="91" s="1"/>
        <i x="28" s="1"/>
        <i x="69" s="1"/>
        <i x="96" s="1"/>
        <i x="29" s="1"/>
        <i x="73" s="1"/>
        <i x="102" s="1"/>
        <i x="31" s="1"/>
        <i x="77" s="1"/>
        <i x="108" s="1"/>
        <i x="33" s="1"/>
        <i x="81" s="1"/>
        <i x="114" s="1"/>
        <i x="34" s="1"/>
        <i x="86" s="1"/>
        <i x="120" s="1"/>
        <i x="36" s="1"/>
        <i x="89" s="1"/>
        <i x="126" s="1"/>
        <i x="38" s="1"/>
        <i x="94" s="1"/>
        <i x="131" s="1"/>
        <i x="40" s="1"/>
        <i x="98" s="1"/>
        <i x="138" s="1"/>
        <i x="41" s="1"/>
        <i x="103" s="1"/>
        <i x="143" s="1"/>
        <i x="42" s="1"/>
        <i x="106" s="1"/>
        <i x="150" s="1"/>
        <i x="45" s="1"/>
        <i x="111" s="1"/>
        <i x="155" s="1"/>
        <i x="46" s="1"/>
        <i x="115" s="1"/>
        <i x="161" s="1"/>
        <i x="48" s="1"/>
        <i x="119" s="1"/>
        <i x="167" s="1"/>
        <i x="50" s="1"/>
        <i x="123" s="1"/>
        <i x="173" s="1"/>
        <i x="51" s="1"/>
        <i x="128" s="1"/>
        <i x="179" s="1"/>
        <i x="53" s="1"/>
        <i x="132" s="1"/>
        <i x="185" s="1"/>
        <i x="54" s="1"/>
        <i x="136" s="1"/>
        <i x="190" s="1"/>
        <i x="57" s="1"/>
        <i x="140" s="1"/>
        <i x="197" s="1"/>
        <i x="58" s="1"/>
        <i x="145" s="1"/>
        <i x="202" s="1"/>
        <i x="59" s="1"/>
        <i x="148" s="1"/>
        <i x="209" s="1"/>
        <i x="62" s="1"/>
        <i x="153" s="1"/>
        <i x="214" s="1"/>
        <i x="63" s="1"/>
        <i x="157" s="1"/>
        <i x="220" s="1"/>
        <i x="65" s="1"/>
        <i x="162" s="1"/>
        <i x="226" s="1"/>
        <i x="66" s="1"/>
        <i x="165" s="1"/>
        <i x="232" s="1"/>
        <i x="68" s="1"/>
        <i x="170" s="1"/>
        <i x="238" s="1"/>
        <i x="70" s="1"/>
        <i x="174" s="1"/>
        <i x="244" s="1"/>
        <i x="71" s="1"/>
        <i x="178" s="1"/>
        <i x="249" s="1"/>
        <i x="74" s="1"/>
        <i x="182" s="1"/>
        <i x="256" s="1"/>
        <i x="75" s="1"/>
        <i x="187" s="1"/>
        <i x="261" s="1"/>
        <i x="76" s="1"/>
        <i x="191" s="1"/>
        <i x="268" s="1"/>
        <i x="78" s="1"/>
        <i x="195" s="1"/>
        <i x="273" s="1"/>
        <i x="80" s="1"/>
        <i x="199" s="1"/>
        <i x="279" s="1"/>
        <i x="82" s="1"/>
        <i x="204" s="1"/>
        <i x="285" s="1"/>
        <i x="83" s="1"/>
        <i x="207" s="1"/>
        <i x="291" s="1"/>
        <i x="85" s="1"/>
        <i x="212" s="1"/>
        <i x="297" s="1"/>
        <i x="87" s="1"/>
        <i x="216" s="1"/>
        <i x="303" s="1"/>
        <i x="88" s="1"/>
        <i x="221" s="1"/>
        <i x="308" s="1"/>
        <i x="90" s="1"/>
        <i x="224" s="1"/>
        <i x="315" s="1"/>
        <i x="92" s="1"/>
        <i x="229" s="1"/>
        <i x="320" s="1"/>
        <i x="93" s="1"/>
        <i x="233" s="1"/>
        <i x="327" s="1"/>
        <i x="95" s="1"/>
        <i x="237" s="1"/>
        <i x="332" s="1"/>
        <i x="97" s="1"/>
        <i x="241" s="1"/>
        <i x="338" s="1"/>
        <i x="99" s="1"/>
        <i x="246" s="1"/>
        <i x="344" s="1"/>
        <i x="100" s="1"/>
        <i x="250" s="1"/>
        <i x="350" s="1"/>
        <i x="101" s="1"/>
        <i x="254" s="1"/>
        <i x="356" s="1"/>
        <i x="104" s="1"/>
        <i x="258" s="1"/>
        <i x="362" s="1"/>
        <i x="105" s="1"/>
        <i x="263" s="1"/>
        <i x="367" s="1"/>
        <i x="107" s="1"/>
        <i x="266" s="1"/>
        <i x="374" s="1"/>
        <i x="109" s="1"/>
        <i x="271" s="1"/>
        <i x="379" s="1"/>
        <i x="110" s="1"/>
        <i x="275" s="1"/>
        <i x="386" s="1"/>
        <i x="112" s="1"/>
        <i x="280" s="1"/>
        <i x="391" s="1"/>
        <i x="113" s="1"/>
        <i x="283" s="1"/>
        <i x="397" s="1"/>
        <i x="116" s="1"/>
        <i x="288" s="1"/>
        <i x="403" s="1"/>
        <i x="117" s="1"/>
        <i x="292" s="1"/>
        <i x="409" s="1"/>
        <i x="118" s="1"/>
        <i x="296" s="1"/>
        <i x="415" s="1"/>
        <i x="121" s="1"/>
        <i x="300" s="1"/>
        <i x="421" s="1"/>
        <i x="122" s="1"/>
        <i x="305" s="1"/>
        <i x="426" s="1"/>
        <i x="124" s="1"/>
        <i x="309" s="1"/>
        <i x="433" s="1"/>
        <i x="125" s="1"/>
        <i x="313" s="1"/>
        <i x="438" s="1"/>
        <i x="127" s="1"/>
        <i x="317" s="1"/>
        <i x="445" s="1"/>
        <i x="129" s="1"/>
        <i x="322" s="1"/>
        <i x="450" s="1"/>
        <i x="130" s="1"/>
        <i x="325" s="1"/>
        <i x="456" s="1"/>
        <i x="133" s="1"/>
        <i x="330" s="1"/>
        <i x="462" s="1"/>
        <i x="134" s="1"/>
        <i x="334" s="1"/>
        <i x="468" s="1"/>
        <i x="135" s="1"/>
        <i x="339" s="1"/>
        <i x="474" s="1"/>
        <i x="137" s="1"/>
        <i x="342" s="1"/>
        <i x="480" s="1"/>
        <i x="139" s="1"/>
        <i x="347" s="1"/>
        <i x="485" s="1"/>
        <i x="141" s="1"/>
        <i x="351" s="1"/>
        <i x="492" s="1"/>
        <i x="142" s="1"/>
        <i x="355" s="1"/>
        <i x="497" s="1"/>
        <i x="144" s="1"/>
        <i x="359" s="1"/>
        <i x="504" s="1"/>
        <i x="146" s="1"/>
        <i x="364" s="1"/>
        <i x="509" s="1"/>
        <i x="147" s="1"/>
        <i x="368" s="1"/>
        <i x="515" s="1"/>
        <i x="149" s="1"/>
        <i x="372" s="1"/>
        <i x="521" s="1"/>
        <i x="151" s="1"/>
        <i x="376" s="1"/>
        <i x="527" s="1"/>
        <i x="152" s="1"/>
        <i x="381" s="1"/>
        <i x="533" s="1"/>
        <i x="154" s="1"/>
        <i x="384" s="1"/>
        <i x="539" s="1"/>
        <i x="156" s="1"/>
        <i x="389" s="1"/>
        <i x="543" s="1"/>
        <i x="158" s="1"/>
        <i x="393" s="1"/>
        <i x="546" s="1"/>
        <i x="159" s="1"/>
        <i x="398" s="1"/>
        <i x="548" s="1"/>
        <i x="160" s="1"/>
        <i x="401" s="1"/>
        <i x="551" s="1"/>
        <i x="163" s="1"/>
        <i x="406" s="1"/>
        <i x="553" s="1"/>
        <i x="164" s="1"/>
        <i x="410" s="1"/>
        <i x="555" s="1"/>
        <i x="166" s="1"/>
        <i x="414" s="1"/>
        <i x="558" s="1"/>
        <i x="168" s="1"/>
        <i x="418" s="1"/>
        <i x="560" s="1"/>
        <i x="169" s="1"/>
        <i x="423" s="1"/>
        <i x="563" s="1"/>
        <i x="171" s="1"/>
        <i x="427" s="1"/>
        <i x="565" s="1"/>
        <i x="172" s="1"/>
        <i x="431" s="1"/>
        <i x="567" s="1"/>
        <i x="175" s="1"/>
        <i x="435" s="1"/>
        <i x="570" s="1"/>
        <i x="176" s="1"/>
        <i x="440" s="1"/>
        <i x="572" s="1"/>
        <i x="177" s="1"/>
        <i x="443" s="1"/>
        <i x="575" s="1"/>
        <i x="180" s="1"/>
        <i x="448" s="1"/>
        <i x="577" s="1"/>
        <i x="181" s="1"/>
        <i x="452" s="1"/>
        <i x="579" s="1"/>
        <i x="183" s="1"/>
        <i x="457" s="1"/>
        <i x="582" s="1"/>
        <i x="184" s="1"/>
        <i x="460" s="1"/>
        <i x="584" s="1"/>
        <i x="186" s="1"/>
        <i x="465" s="1"/>
        <i x="587" s="1"/>
        <i x="188" s="1"/>
        <i x="469" s="1"/>
        <i x="589" s="1"/>
        <i x="189" s="1"/>
        <i x="473" s="1"/>
        <i x="591" s="1"/>
        <i x="192" s="1"/>
        <i x="477" s="1"/>
        <i x="594" s="1"/>
        <i x="193" s="1"/>
        <i x="482" s="1"/>
        <i x="596" s="1"/>
        <i x="194" s="1"/>
        <i x="486" s="1"/>
        <i x="599" s="1"/>
        <i x="196" s="1"/>
        <i x="490" s="1"/>
        <i x="601" s="1"/>
        <i x="198" s="1"/>
        <i x="494" s="1"/>
        <i x="603" s="1"/>
        <i x="200" s="1"/>
        <i x="499" s="1"/>
        <i x="606" s="1"/>
        <i x="201" s="1"/>
        <i x="502" s="1"/>
        <i x="608" s="1"/>
        <i x="203" s="1"/>
        <i x="507" s="1"/>
        <i x="611" s="1"/>
        <i x="205" s="1"/>
        <i x="511" s="1"/>
        <i x="613" s="1"/>
        <i x="206" s="1"/>
        <i x="516" s="1"/>
        <i x="615" s="1"/>
        <i x="208" s="1"/>
        <i x="519" s="1"/>
        <i x="618" s="1"/>
        <i x="210" s="1"/>
        <i x="524" s="1"/>
        <i x="620" s="1"/>
        <i x="211" s="1"/>
        <i x="528" s="1"/>
        <i x="623" s="1"/>
        <i x="213" s="1"/>
        <i x="532" s="1"/>
        <i x="625" s="1"/>
        <i x="215" s="1"/>
        <i x="536" s="1"/>
        <i x="627" s="1"/>
        <i x="217" s="1"/>
        <i x="541" s="1"/>
        <i x="630" s="1"/>
        <i x="218" s="1"/>
        <i x="544" s="1"/>
        <i x="632" s="1"/>
        <i x="219" s="1"/>
        <i x="545" s="1"/>
        <i x="635" s="1"/>
        <i x="222" s="1"/>
        <i x="547" s="1"/>
        <i x="637" s="1"/>
        <i x="223" s="1"/>
        <i x="549" s="1"/>
        <i x="639" s="1"/>
        <i x="225" s="1"/>
        <i x="550" s="1"/>
        <i x="642" s="1"/>
        <i x="227" s="1"/>
        <i x="552" s="1"/>
        <i x="644" s="1"/>
        <i x="228" s="1"/>
        <i x="554" s="1"/>
        <i x="647" s="1"/>
        <i x="230" s="1"/>
        <i x="556" s="1"/>
        <i x="649" s="1"/>
        <i x="231" s="1"/>
        <i x="557" s="1"/>
        <i x="651" s="1"/>
        <i x="234" s="1"/>
        <i x="559" s="1"/>
        <i x="654" s="1"/>
        <i x="235" s="1"/>
        <i x="561" s="1"/>
        <i x="656" s="1"/>
        <i x="236" s="1"/>
        <i x="562" s="1"/>
        <i x="659" s="1"/>
        <i x="239" s="1"/>
        <i x="564" s="1"/>
        <i x="661" s="1"/>
        <i x="240" s="1"/>
        <i x="566" s="1"/>
        <i x="663" s="1"/>
        <i x="242" s="1"/>
        <i x="568" s="1"/>
        <i x="666" s="1"/>
        <i x="243" s="1"/>
        <i x="569" s="1"/>
        <i x="668" s="1"/>
        <i x="245" s="1"/>
        <i x="571" s="1"/>
        <i x="671" s="1"/>
        <i x="247" s="1"/>
        <i x="573" s="1"/>
        <i x="673" s="1"/>
        <i x="248" s="1"/>
        <i x="574" s="1"/>
        <i x="675" s="1"/>
        <i x="251" s="1"/>
        <i x="576" s="1"/>
        <i x="678" s="1"/>
        <i x="252" s="1"/>
        <i x="578" s="1"/>
        <i x="680" s="1"/>
        <i x="253" s="1"/>
        <i x="580" s="1"/>
        <i x="683" s="1"/>
        <i x="255" s="1"/>
        <i x="581" s="1"/>
        <i x="685" s="1"/>
        <i x="257" s="1"/>
        <i x="583" s="1"/>
        <i x="687" s="1"/>
        <i x="259" s="1"/>
        <i x="585" s="1"/>
        <i x="690" s="1"/>
        <i x="260" s="1"/>
        <i x="586" s="1"/>
        <i x="692" s="1"/>
        <i x="262" s="1"/>
        <i x="588" s="1"/>
        <i x="695" s="1"/>
        <i x="264" s="1"/>
        <i x="590" s="1"/>
        <i x="697" s="1"/>
        <i x="265" s="1"/>
        <i x="592" s="1"/>
        <i x="699" s="1"/>
        <i x="267" s="1"/>
        <i x="593" s="1"/>
        <i x="702" s="1"/>
        <i x="269" s="1"/>
        <i x="595" s="1"/>
        <i x="704" s="1"/>
        <i x="270" s="1"/>
        <i x="597" s="1"/>
        <i x="707" s="1"/>
        <i x="272" s="1"/>
        <i x="598" s="1"/>
        <i x="709" s="1"/>
        <i x="274" s="1"/>
        <i x="600" s="1"/>
        <i x="711" s="1"/>
        <i x="276" s="1"/>
        <i x="602" s="1"/>
        <i x="714" s="1"/>
        <i x="277" s="1"/>
        <i x="604" s="1"/>
        <i x="716" s="1"/>
        <i x="278" s="1"/>
        <i x="605" s="1"/>
        <i x="719" s="1"/>
        <i x="281" s="1"/>
        <i x="607" s="1"/>
        <i x="721" s="1"/>
        <i x="282" s="1"/>
        <i x="609" s="1"/>
        <i x="723" s="1"/>
        <i x="284" s="1"/>
        <i x="610" s="1"/>
        <i x="726" s="1"/>
        <i x="286" s="1"/>
        <i x="612" s="1"/>
        <i x="728" s="1"/>
        <i x="287" s="1"/>
        <i x="614" s="1"/>
        <i x="731" s="1"/>
        <i x="289" s="1"/>
        <i x="616" s="1"/>
        <i x="733" s="1"/>
        <i x="290" s="1"/>
        <i x="617" s="1"/>
        <i x="735" s="1"/>
        <i x="293" s="1"/>
        <i x="619" s="1"/>
        <i x="738" s="1"/>
        <i x="294" s="1"/>
        <i x="621" s="1"/>
        <i x="740" s="1"/>
        <i x="295" s="1"/>
        <i x="622" s="1"/>
        <i x="743" s="1"/>
        <i x="298" s="1"/>
        <i x="624" s="1"/>
        <i x="745" s="1"/>
        <i x="299" s="1"/>
        <i x="626" s="1"/>
        <i x="747" s="1"/>
        <i x="301" s="1"/>
        <i x="628" s="1"/>
        <i x="750" s="1"/>
        <i x="302" s="1"/>
        <i x="629" s="1"/>
        <i x="752" s="1"/>
        <i x="304" s="1"/>
        <i x="631" s="1"/>
        <i x="755" s="1"/>
        <i x="306" s="1"/>
        <i x="633" s="1"/>
        <i x="757" s="1"/>
        <i x="307" s="1"/>
        <i x="634" s="1"/>
        <i x="759" s="1"/>
        <i x="310" s="1"/>
        <i x="636" s="1"/>
        <i x="762" s="1"/>
        <i x="311" s="1"/>
        <i x="638" s="1"/>
        <i x="764" s="1"/>
        <i x="312" s="1"/>
        <i x="640" s="1"/>
        <i x="767" s="1"/>
        <i x="314" s="1"/>
        <i x="641" s="1"/>
        <i x="769" s="1"/>
        <i x="316" s="1"/>
        <i x="643" s="1"/>
        <i x="771" s="1"/>
        <i x="318" s="1"/>
        <i x="645" s="1"/>
        <i x="774" s="1"/>
        <i x="319" s="1"/>
        <i x="646" s="1"/>
        <i x="776" s="1"/>
        <i x="321" s="1"/>
        <i x="648" s="1"/>
        <i x="779" s="1"/>
        <i x="323" s="1"/>
        <i x="650" s="1"/>
        <i x="781" s="1"/>
        <i x="324" s="1"/>
        <i x="652" s="1"/>
        <i x="783" s="1"/>
        <i x="326" s="1"/>
        <i x="653" s="1"/>
        <i x="786" s="1"/>
        <i x="328" s="1"/>
        <i x="655" s="1"/>
        <i x="788" s="1"/>
        <i x="329" s="1"/>
        <i x="657" s="1"/>
        <i x="791" s="1"/>
        <i x="331" s="1"/>
        <i x="658" s="1"/>
        <i x="793" s="1"/>
        <i x="333" s="1"/>
        <i x="660" s="1"/>
        <i x="795" s="1"/>
        <i x="335" s="1"/>
        <i x="662" s="1"/>
        <i x="798" s="1"/>
        <i x="336" s="1"/>
        <i x="664" s="1"/>
        <i x="800" s="1"/>
        <i x="337" s="1"/>
        <i x="665" s="1"/>
        <i x="803" s="1"/>
        <i x="340" s="1"/>
        <i x="667" s="1"/>
        <i x="805" s="1"/>
        <i x="341" s="1"/>
        <i x="669" s="1"/>
        <i x="807" s="1"/>
        <i x="343" s="1"/>
        <i x="670" s="1"/>
        <i x="810" s="1"/>
        <i x="345" s="1"/>
        <i x="672" s="1"/>
        <i x="812" s="1"/>
        <i x="346" s="1"/>
        <i x="674" s="1"/>
        <i x="815" s="1"/>
        <i x="348" s="1"/>
        <i x="676" s="1"/>
        <i x="817" s="1"/>
        <i x="349" s="1"/>
        <i x="677" s="1"/>
        <i x="819" s="1"/>
        <i x="352" s="1"/>
        <i x="679" s="1"/>
        <i x="822" s="1"/>
        <i x="353" s="1"/>
        <i x="681" s="1"/>
        <i x="824" s="1"/>
        <i x="354" s="1"/>
        <i x="682" s="1"/>
        <i x="827" s="1"/>
        <i x="357" s="1"/>
        <i x="684" s="1"/>
        <i x="829" s="1"/>
        <i x="358" s="1"/>
        <i x="686" s="1"/>
        <i x="831" s="1"/>
        <i x="360" s="1"/>
        <i x="688" s="1"/>
        <i x="834" s="1"/>
        <i x="361" s="1"/>
        <i x="689" s="1"/>
        <i x="836" s="1"/>
        <i x="363" s="1"/>
        <i x="691" s="1"/>
        <i x="839" s="1"/>
        <i x="365" s="1"/>
        <i x="693" s="1"/>
        <i x="841" s="1"/>
        <i x="366" s="1"/>
        <i x="694" s="1"/>
        <i x="843" s="1"/>
        <i x="369" s="1"/>
        <i x="696" s="1"/>
        <i x="846" s="1"/>
        <i x="370" s="1"/>
        <i x="698" s="1"/>
        <i x="848" s="1"/>
        <i x="371" s="1"/>
        <i x="700" s="1"/>
        <i x="851" s="1"/>
        <i x="373" s="1"/>
        <i x="701" s="1"/>
        <i x="853" s="1"/>
        <i x="375" s="1"/>
        <i x="703" s="1"/>
        <i x="855" s="1"/>
        <i x="377" s="1"/>
        <i x="705" s="1"/>
        <i x="858" s="1"/>
        <i x="378" s="1"/>
        <i x="706" s="1"/>
        <i x="860" s="1"/>
        <i x="380" s="1"/>
        <i x="708" s="1"/>
        <i x="863" s="1"/>
        <i x="382" s="1"/>
        <i x="710" s="1"/>
        <i x="865" s="1"/>
        <i x="383" s="1"/>
        <i x="712" s="1"/>
        <i x="867" s="1"/>
        <i x="385" s="1"/>
        <i x="713" s="1"/>
        <i x="870" s="1"/>
        <i x="387" s="1"/>
        <i x="715" s="1"/>
        <i x="872" s="1"/>
        <i x="388" s="1"/>
        <i x="717" s="1"/>
        <i x="874" s="1"/>
        <i x="390" s="1"/>
        <i x="718" s="1"/>
        <i x="875" s="1"/>
        <i x="392" s="1"/>
        <i x="720" s="1"/>
        <i x="876" s="1"/>
        <i x="394" s="1"/>
        <i x="722" s="1"/>
        <i x="877" s="1"/>
        <i x="395" s="1"/>
        <i x="724" s="1"/>
        <i x="878" s="1"/>
        <i x="396" s="1"/>
        <i x="725" s="1"/>
        <i x="879" s="1"/>
        <i x="399" s="1"/>
        <i x="727" s="1"/>
        <i x="880" s="1"/>
        <i x="400" s="1"/>
        <i x="729" s="1"/>
        <i x="881" s="1"/>
        <i x="402" s="1"/>
        <i x="730" s="1"/>
        <i x="882" s="1"/>
        <i x="404" s="1"/>
        <i x="732" s="1"/>
        <i x="883" s="1"/>
        <i x="405" s="1"/>
        <i x="734" s="1"/>
        <i x="884" s="1"/>
        <i x="407" s="1"/>
        <i x="736" s="1"/>
        <i x="885" s="1"/>
        <i x="408" s="1"/>
        <i x="737" s="1"/>
        <i x="886" s="1"/>
        <i x="411" s="1"/>
        <i x="739" s="1"/>
        <i x="887" s="1"/>
        <i x="412" s="1"/>
        <i x="741" s="1"/>
        <i x="888" s="1"/>
        <i x="413" s="1"/>
        <i x="742" s="1"/>
        <i x="889" s="1"/>
        <i x="416" s="1"/>
        <i x="744" s="1"/>
        <i x="890" s="1"/>
        <i x="417" s="1"/>
        <i x="746" s="1"/>
        <i x="891" s="1"/>
        <i x="419" s="1"/>
        <i x="748" s="1"/>
        <i x="892" s="1"/>
        <i x="420" s="1"/>
        <i x="749" s="1"/>
        <i x="893" s="1"/>
        <i x="422" s="1"/>
        <i x="751" s="1"/>
        <i x="894" s="1"/>
        <i x="424" s="1"/>
        <i x="753" s="1"/>
        <i x="895" s="1"/>
        <i x="425" s="1"/>
        <i x="754" s="1"/>
        <i x="896" s="1"/>
        <i x="428" s="1"/>
        <i x="756" s="1"/>
        <i x="897" s="1"/>
        <i x="429" s="1"/>
        <i x="758" s="1"/>
        <i x="898" s="1"/>
        <i x="430" s="1"/>
        <i x="760" s="1"/>
        <i x="899" s="1"/>
        <i x="432" s="1"/>
        <i x="761" s="1"/>
        <i x="900" s="1"/>
        <i x="434" s="1"/>
        <i x="763" s="1"/>
        <i x="901" s="1"/>
        <i x="436" s="1"/>
        <i x="765" s="1"/>
        <i x="902" s="1"/>
        <i x="437" s="1"/>
        <i x="766" s="1"/>
        <i x="903" s="1"/>
        <i x="439" s="1"/>
        <i x="768" s="1"/>
        <i x="904" s="1"/>
        <i x="441" s="1"/>
        <i x="770" s="1"/>
        <i x="905" s="1"/>
        <i x="442" s="1"/>
        <i x="772" s="1"/>
        <i x="906" s="1"/>
        <i x="444" s="1"/>
        <i x="773" s="1"/>
        <i x="907" s="1"/>
        <i x="446" s="1"/>
        <i x="775" s="1"/>
        <i x="908" s="1"/>
        <i x="447" s="1"/>
        <i x="777" s="1"/>
        <i x="909" s="1"/>
        <i x="449" s="1"/>
        <i x="778" s="1"/>
        <i x="910" s="1"/>
        <i x="451" s="1"/>
        <i x="780" s="1"/>
        <i x="911" s="1"/>
        <i x="453" s="1"/>
        <i x="782" s="1"/>
        <i x="912" s="1"/>
        <i x="454" s="1"/>
        <i x="784" s="1"/>
        <i x="913" s="1"/>
        <i x="455" s="1"/>
        <i x="785" s="1"/>
        <i x="914" s="1"/>
        <i x="458" s="1"/>
        <i x="787" s="1"/>
        <i x="915" s="1"/>
        <i x="459" s="1"/>
        <i x="789" s="1"/>
        <i x="916" s="1"/>
        <i x="461" s="1"/>
        <i x="790" s="1"/>
        <i x="917" s="1"/>
        <i x="463" s="1"/>
        <i x="792" s="1"/>
        <i x="918" s="1"/>
        <i x="464" s="1"/>
        <i x="794" s="1"/>
        <i x="919" s="1"/>
        <i x="466" s="1"/>
        <i x="796" s="1"/>
        <i x="920" s="1"/>
        <i x="467" s="1"/>
        <i x="797" s="1"/>
        <i x="921" s="1"/>
        <i x="470" s="1"/>
        <i x="799" s="1"/>
        <i x="922" s="1"/>
        <i x="471" s="1"/>
        <i x="801" s="1"/>
        <i x="923" s="1"/>
        <i x="472" s="1"/>
        <i x="802" s="1"/>
        <i x="924" s="1"/>
        <i x="475" s="1"/>
        <i x="804" s="1"/>
        <i x="925" s="1"/>
        <i x="476" s="1"/>
        <i x="806" s="1"/>
        <i x="926" s="1"/>
        <i x="478" s="1"/>
        <i x="808" s="1"/>
        <i x="927" s="1"/>
        <i x="479" s="1"/>
        <i x="809" s="1"/>
        <i x="928" s="1"/>
        <i x="481" s="1"/>
        <i x="811" s="1"/>
        <i x="929" s="1"/>
        <i x="483" s="1"/>
        <i x="813" s="1"/>
        <i x="930" s="1"/>
        <i x="484" s="1"/>
        <i x="814" s="1"/>
        <i x="931" s="1"/>
        <i x="487" s="1"/>
        <i x="816" s="1"/>
        <i x="932" s="1"/>
        <i x="488" s="1"/>
        <i x="818" s="1"/>
        <i x="933" s="1"/>
        <i x="489" s="1"/>
        <i x="820" s="1"/>
        <i x="934" s="1"/>
        <i x="491" s="1"/>
        <i x="821" s="1"/>
        <i x="935" s="1"/>
        <i x="493" s="1"/>
        <i x="823" s="1"/>
        <i x="936" s="1"/>
        <i x="495" s="1"/>
        <i x="825" s="1"/>
        <i x="937" s="1"/>
        <i x="496" s="1"/>
        <i x="826" s="1"/>
        <i x="938" s="1"/>
        <i x="498" s="1"/>
        <i x="828" s="1"/>
        <i x="939" s="1"/>
        <i x="500" s="1"/>
        <i x="830" s="1"/>
        <i x="940" s="1"/>
        <i x="501" s="1"/>
        <i x="832" s="1"/>
        <i x="941" s="1"/>
        <i x="503" s="1"/>
        <i x="833" s="1"/>
        <i x="942" s="1"/>
        <i x="505" s="1"/>
        <i x="835" s="1"/>
        <i x="943" s="1"/>
        <i x="506" s="1"/>
        <i x="837" s="1"/>
        <i x="944" s="1"/>
        <i x="508" s="1"/>
        <i x="838" s="1"/>
        <i x="945" s="1"/>
        <i x="510" s="1"/>
        <i x="840" s="1"/>
        <i x="946" s="1"/>
        <i x="512" s="1"/>
        <i x="842" s="1"/>
        <i x="947" s="1"/>
        <i x="513" s="1"/>
        <i x="844" s="1"/>
        <i x="948" s="1"/>
        <i x="514" s="1"/>
        <i x="845" s="1"/>
        <i x="949" s="1"/>
        <i x="517" s="1"/>
        <i x="847" s="1"/>
        <i x="950" s="1"/>
        <i x="518" s="1"/>
        <i x="849" s="1"/>
        <i x="951" s="1"/>
        <i x="520" s="1"/>
        <i x="850" s="1"/>
        <i x="952" s="1"/>
        <i x="522" s="1"/>
        <i x="852" s="1"/>
        <i x="953" s="1"/>
        <i x="523" s="1"/>
        <i x="854" s="1"/>
        <i x="954" s="1"/>
        <i x="525" s="1"/>
        <i x="856" s="1"/>
        <i x="955" s="1"/>
        <i x="526" s="1"/>
        <i x="857" s="1"/>
        <i x="956" s="1"/>
        <i x="529" s="1"/>
        <i x="859" s="1"/>
        <i x="957" s="1"/>
        <i x="530" s="1"/>
        <i x="861" s="1"/>
        <i x="958" s="1"/>
        <i x="531" s="1"/>
        <i x="862" s="1"/>
        <i x="959" s="1"/>
        <i x="534" s="1"/>
        <i x="864" s="1"/>
        <i x="960" s="1"/>
        <i x="535" s="1"/>
        <i x="866" s="1"/>
        <i x="961" s="1"/>
        <i x="537" s="1"/>
        <i x="868" s="1"/>
        <i x="962" s="1"/>
        <i x="538" s="1"/>
        <i x="869" s="1"/>
        <i x="963" s="1"/>
        <i x="540" s="1"/>
        <i x="871" s="1"/>
        <i x="964" s="1"/>
        <i x="542" s="1"/>
        <i x="873" s="1"/>
        <i x="965" s="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ID" sourceName="ID">
  <pivotTables>
    <pivotTable tabId="28" name="PivotTable1"/>
    <pivotTable tabId="28" name="PivotTable2"/>
    <pivotTable tabId="28" name="PivotTable3"/>
    <pivotTable tabId="28" name="PivotTable4"/>
    <pivotTable tabId="28" name="PivotTable5"/>
    <pivotTable tabId="28" name="PivotTable6"/>
    <pivotTable tabId="28" name="PivotTable7"/>
    <pivotTable tabId="28" name="PivotTable9"/>
    <pivotTable tabId="28" name="PivotTable10"/>
    <pivotTable tabId="28" name="PivotTable8"/>
    <pivotTable tabId="28" name="PivotTable11"/>
    <pivotTable tabId="28" name="PivotTable12"/>
    <pivotTable tabId="28" name="PivotTable13"/>
  </pivotTables>
  <data>
    <tabular pivotCacheId="1">
      <items count="966">
        <i x="2" s="1"/>
        <i x="1" s="1"/>
        <i x="4" s="1"/>
        <i x="6" s="1"/>
        <i x="9" s="1"/>
        <i x="7" s="1"/>
        <i x="15" s="1"/>
        <i x="8" s="1"/>
        <i x="18" s="1"/>
        <i x="11" s="1"/>
        <i x="13" s="1"/>
        <i x="27" s="1"/>
        <i x="24" s="1"/>
        <i x="19" s="1"/>
        <i x="36" s="1"/>
        <i x="14" s="1"/>
        <i x="25" s="1"/>
        <i x="33" s="1"/>
        <i x="45" s="1"/>
        <i x="23" s="1"/>
        <i x="17" s="1"/>
        <i x="54" s="1"/>
        <i x="42" s="1"/>
        <i x="26" s="1"/>
        <i x="63" s="1"/>
        <i x="28" s="1"/>
        <i x="66" s="1"/>
        <i x="31" s="1"/>
        <i x="32" s="1"/>
        <i x="46" s="1"/>
        <i x="34" s="1"/>
        <i x="49" s="1"/>
        <i x="60" s="1"/>
        <i x="38" s="1"/>
        <i x="90" s="1"/>
        <i x="29" s="1"/>
        <i x="93" s="1"/>
        <i x="69" s="1"/>
        <i x="99" s="1"/>
        <i x="102" s="1"/>
        <i x="72" s="1"/>
        <i x="47" s="1"/>
        <i x="78" s="1"/>
        <i x="111" s="1"/>
        <i x="70" s="1"/>
        <i x="0" s="1"/>
        <i x="81" s="1"/>
        <i x="3" s="1"/>
        <i x="53" s="1"/>
        <i x="5" s="1"/>
        <i x="12" s="1"/>
        <i x="52" s="1"/>
        <i x="76" s="1"/>
        <i x="10" s="1"/>
        <i x="21" s="1"/>
        <i x="129" s="1"/>
        <i x="16" s="1"/>
        <i x="55" s="1"/>
        <i x="30" s="1"/>
        <i x="59" s="1"/>
        <i x="22" s="1"/>
        <i x="39" s="1"/>
        <i x="58" s="1"/>
        <i x="138" s="1"/>
        <i x="20" s="1"/>
        <i x="48" s="1"/>
        <i x="62" s="1"/>
        <i x="51" s="1"/>
        <i x="44" s="1"/>
        <i x="57" s="1"/>
        <i x="147" s="1"/>
        <i x="37" s="1"/>
        <i x="40" s="1"/>
        <i x="105" s="1"/>
        <i x="91" s="1"/>
        <i x="43" s="1"/>
        <i x="75" s="1"/>
        <i x="94" s="1"/>
        <i x="35" s="1"/>
        <i x="108" s="1"/>
        <i x="84" s="1"/>
        <i x="97" s="1"/>
        <i x="87" s="1"/>
        <i x="41" s="1"/>
        <i x="50" s="1"/>
        <i x="165" s="1"/>
        <i x="96" s="1"/>
        <i x="61" s="1"/>
        <i x="74" s="1"/>
        <i x="64" s="1"/>
        <i x="117" s="1"/>
        <i x="67" s="1"/>
        <i x="174" s="1"/>
        <i x="114" s="1"/>
        <i x="120" s="1"/>
        <i x="73" s="1"/>
        <i x="177" s="1"/>
        <i x="123" s="1"/>
        <i x="56" s="1"/>
        <i x="183" s="1"/>
        <i x="126" s="1"/>
        <i x="132" s="1"/>
        <i x="82" s="1"/>
        <i x="186" s="1"/>
        <i x="141" s="1"/>
        <i x="79" s="1"/>
        <i x="88" s="1"/>
        <i x="115" s="1"/>
        <i x="150" s="1"/>
        <i x="68" s="1"/>
        <i x="118" s="1"/>
        <i x="135" s="1"/>
        <i x="159" s="1"/>
        <i x="71" s="1"/>
        <i x="121" s="1"/>
        <i x="168" s="1"/>
        <i x="85" s="1"/>
        <i x="171" s="1"/>
        <i x="89" s="1"/>
        <i x="77" s="1"/>
        <i x="109" s="1"/>
        <i x="210" s="1"/>
        <i x="144" s="1"/>
        <i x="112" s="1"/>
        <i x="83" s="1"/>
        <i x="213" s="1"/>
        <i x="195" s="1"/>
        <i x="65" s="1"/>
        <i x="198" s="1"/>
        <i x="95" s="1"/>
        <i x="204" s="1"/>
        <i x="207" s="1"/>
        <i x="222" s="1"/>
        <i x="153" s="1"/>
        <i x="92" s="1"/>
        <i x="216" s="1"/>
        <i x="136" s="1"/>
        <i x="133" s="1"/>
        <i x="156" s="1"/>
        <i x="98" s="1"/>
        <i x="231" s="1"/>
        <i x="139" s="1"/>
        <i x="234" s="1"/>
        <i x="142" s="1"/>
        <i x="162" s="1"/>
        <i x="104" s="1"/>
        <i x="240" s="1"/>
        <i x="243" s="1"/>
        <i x="107" s="1"/>
        <i x="100" s="1"/>
        <i x="148" s="1"/>
        <i x="252" s="1"/>
        <i x="154" s="1"/>
        <i x="249" s="1"/>
        <i x="157" s="1"/>
        <i x="103" s="1"/>
        <i x="160" s="1"/>
        <i x="110" s="1"/>
        <i x="270" s="1"/>
        <i x="119" s="1"/>
        <i x="106" s="1"/>
        <i x="258" s="1"/>
        <i x="279" s="1"/>
        <i x="282" s="1"/>
        <i x="261" s="1"/>
        <i x="288" s="1"/>
        <i x="180" s="1"/>
        <i x="291" s="1"/>
        <i x="267" s="1"/>
        <i x="178" s="1"/>
        <i x="181" s="1"/>
        <i x="80" s="1"/>
        <i x="163" s="1"/>
        <i x="184" s="1"/>
        <i x="134" s="1"/>
        <i x="166" s="1"/>
        <i x="315" s="1"/>
        <i x="189" s="1"/>
        <i x="318" s="1"/>
        <i x="169" s="1"/>
        <i x="140" s="1"/>
        <i x="327" s="1"/>
        <i x="192" s="1"/>
        <i x="285" s="1"/>
        <i x="199" s="1"/>
        <i x="336" s="1"/>
        <i x="125" s="1"/>
        <i x="205" s="1"/>
        <i x="86" s="1"/>
        <i x="345" s="1"/>
        <i x="294" s="1"/>
        <i x="211" s="1"/>
        <i x="354" s="1"/>
        <i x="201" s="1"/>
        <i x="297" s="1"/>
        <i x="155" s="1"/>
        <i x="363" s="1"/>
        <i x="131" s="1"/>
        <i x="366" s="1"/>
        <i x="124" s="1"/>
        <i x="372" s="1"/>
        <i x="306" s="1"/>
        <i x="226" s="1"/>
        <i x="229" s="1"/>
        <i x="127" s="1"/>
        <i x="187" s="1"/>
        <i x="232" s="1"/>
        <i x="390" s="1"/>
        <i x="190" s="1"/>
        <i x="170" s="1"/>
        <i x="130" s="1"/>
        <i x="399" s="1"/>
        <i x="193" s="1"/>
        <i x="402" s="1"/>
        <i x="176" s="1"/>
        <i x="219" s="1"/>
        <i x="324" s="1"/>
        <i x="411" s="1"/>
        <i x="250" s="1"/>
        <i x="330" s="1"/>
        <i x="253" s="1"/>
        <i x="225" s="1"/>
        <i x="256" s="1"/>
        <i x="333" s="1"/>
        <i x="429" s="1"/>
        <i x="435" s="1"/>
        <i x="228" s="1"/>
        <i x="146" s="1"/>
        <i x="438" s="1"/>
        <i x="191" s="1"/>
        <i x="342" s="1"/>
        <i x="447" s="1"/>
        <i x="101" s="1"/>
        <i x="271" s="1"/>
        <i x="208" s="1"/>
        <i x="456" s="1"/>
        <i x="277" s="1"/>
        <i x="237" s="1"/>
        <i x="351" s="1"/>
        <i x="465" s="1"/>
        <i x="203" s="1"/>
        <i x="214" s="1"/>
        <i x="474" s="1"/>
        <i x="145" s="1"/>
        <i x="206" s="1"/>
        <i x="360" s="1"/>
        <i x="483" s="1"/>
        <i x="486" s="1"/>
        <i x="246" s="1"/>
        <i x="158" s="1"/>
        <i x="212" s="1"/>
        <i x="298" s="1"/>
        <i x="369" s="1"/>
        <i x="301" s="1"/>
        <i x="151" s="1"/>
        <i x="218" s="1"/>
        <i x="161" s="1"/>
        <i x="510" s="1"/>
        <i x="513" s="1"/>
        <i x="255" s="1"/>
        <i x="378" s="1"/>
        <i x="519" s="1"/>
        <i x="522" s="1"/>
        <i x="381" s="1"/>
        <i x="227" s="1"/>
        <i x="113" s="1"/>
        <i x="531" s="1"/>
        <i x="167" s="1"/>
        <i x="322" s="1"/>
        <i x="233" s="1"/>
        <i x="264" s="1"/>
        <i x="235" s="1"/>
        <i x="328" s="1"/>
        <i x="549" s="1"/>
        <i x="238" s="1"/>
        <i x="239" s="1"/>
        <i x="116" s="1"/>
        <i x="558" s="1"/>
        <i x="173" s="1"/>
        <i x="242" s="1"/>
        <i x="567" s="1"/>
        <i x="273" s="1"/>
        <i x="405" s="1"/>
        <i x="343" s="1"/>
        <i x="346" s="1"/>
        <i x="408" s="1"/>
        <i x="349" s="1"/>
        <i x="276" s="1"/>
        <i x="585" s="1"/>
        <i x="414" s="1"/>
        <i x="254" s="1"/>
        <i x="594" s="1"/>
        <i x="122" s="1"/>
        <i x="417" s="1"/>
        <i x="597" s="1"/>
        <i x="603" s="1"/>
        <i x="182" s="1"/>
        <i x="606" s="1"/>
        <i x="172" s="1"/>
        <i x="367" s="1"/>
        <i x="426" s="1"/>
        <i x="370" s="1"/>
        <i x="373" s="1"/>
        <i x="175" s="1"/>
        <i x="259" s="1"/>
        <i x="269" s="1"/>
        <i x="630" s="1"/>
        <i x="188" s="1"/>
        <i x="633" s="1"/>
        <i x="128" s="1"/>
        <i x="275" s="1"/>
        <i x="265" s="1"/>
        <i x="642" s="1"/>
        <i x="388" s="1"/>
        <i x="300" s="1"/>
        <i x="444" s="1"/>
        <i x="651" s="1"/>
        <i x="394" s="1"/>
        <i x="194" s="1"/>
        <i x="660" s="1"/>
        <i x="303" s="1"/>
        <i x="400" s="1"/>
        <i x="453" s="1"/>
        <i x="669" s="1"/>
        <i x="290" s="1"/>
        <i x="309" s="1"/>
        <i x="197" s="1"/>
        <i x="678" s="1"/>
        <i x="681" s="1"/>
        <i x="462" s="1"/>
        <i x="687" s="1"/>
        <i x="312" s="1"/>
        <i x="415" s="1"/>
        <i x="280" s="1"/>
        <i x="418" s="1"/>
        <i x="421" s="1"/>
        <i x="137" s="1"/>
        <i x="283" s="1"/>
        <i x="705" s="1"/>
        <i x="305" s="1"/>
        <i x="286" s="1"/>
        <i x="714" s="1"/>
        <i x="321" s="1"/>
        <i x="717" s="1"/>
        <i x="480" s="1"/>
        <i x="311" s="1"/>
        <i x="726" s="1"/>
        <i x="196" s="1"/>
        <i x="209" s="1"/>
        <i x="439" s="1"/>
        <i x="442" s="1"/>
        <i x="489" s="1"/>
        <i x="445" s="1"/>
        <i x="143" s="1"/>
        <i x="744" s="1"/>
        <i x="492" s="1"/>
        <i x="750" s="1"/>
        <i x="753" s="1"/>
        <i x="202" s="1"/>
        <i x="498" s="1"/>
        <i x="326" s="1"/>
        <i x="762" s="1"/>
        <i x="501" s="1"/>
        <i x="460" s="1"/>
        <i x="339" s="1"/>
        <i x="771" s="1"/>
        <i x="304" s="1"/>
        <i x="466" s="1"/>
        <i x="780" s="1"/>
        <i x="149" s="1"/>
        <i x="307" s="1"/>
        <i x="338" s="1"/>
        <i x="789" s="1"/>
        <i x="310" s="1"/>
        <i x="341" s="1"/>
        <i x="348" s="1"/>
        <i x="798" s="1"/>
        <i x="224" s="1"/>
        <i x="801" s="1"/>
        <i x="347" s="1"/>
        <i x="152" s="1"/>
        <i x="525" s="1"/>
        <i x="487" s="1"/>
        <i x="490" s="1"/>
        <i x="528" s="1"/>
        <i x="353" s="1"/>
        <i x="357" s="1"/>
        <i x="825" s="1"/>
        <i x="230" s="1"/>
        <i x="828" s="1"/>
        <i x="834" s="1"/>
        <i x="217" s="1"/>
        <i x="537" s="1"/>
        <i x="837" s="1"/>
        <i x="362" s="1"/>
        <i x="325" s="1"/>
        <i x="846" s="1"/>
        <i x="220" s="1"/>
        <i x="511" s="1"/>
        <i x="546" s="1"/>
        <i x="368" s="1"/>
        <i x="517" s="1"/>
        <i x="223" s="1"/>
        <i x="331" s="1"/>
        <i x="864" s="1"/>
        <i x="374" s="1"/>
        <i x="555" s="1"/>
        <i x="873" s="1"/>
        <i x="375" s="1"/>
        <i x="377" s="1"/>
        <i x="337" s="1"/>
        <i x="882" s="1"/>
        <i x="532" s="1"/>
        <i x="164" s="1"/>
        <i x="564" s="1"/>
        <i x="535" s="1"/>
        <i x="538" s="1"/>
        <i x="245" s="1"/>
        <i x="900" s="1"/>
        <i x="384" s="1"/>
        <i x="389" s="1"/>
        <i x="573" s="1"/>
        <i x="909" s="1"/>
        <i x="912" s="1"/>
        <i x="387" s="1"/>
        <i x="576" s="1"/>
        <i x="918" s="1"/>
        <i x="921" s="1"/>
        <i x="582" s="1"/>
        <i x="556" s="1"/>
        <i x="393" s="1"/>
        <i x="559" s="1"/>
        <i x="352" s="1"/>
        <i x="562" s="1"/>
        <i x="404" s="1"/>
        <i x="396" s="1"/>
        <i x="355" s="1"/>
        <i x="945" s="1"/>
        <i x="948" s="1"/>
        <i x="358" s="1"/>
        <i x="410" s="1"/>
        <i x="241" s="1"/>
        <i x="957" s="1"/>
        <i x="600" s="1"/>
        <i x="577" s="1"/>
        <i x="416" s="1"/>
        <i x="244" s="1"/>
        <i x="260" s="1"/>
        <i x="586" s="1"/>
        <i x="592" s="1"/>
        <i x="609" s="1"/>
        <i x="428" s="1"/>
        <i x="247" s="1"/>
        <i x="431" s="1"/>
        <i x="612" s="1"/>
        <i x="607" s="1"/>
        <i x="613" s="1"/>
        <i x="179" s="1"/>
        <i x="266" s="1"/>
        <i x="443" s="1"/>
        <i x="446" s="1"/>
        <i x="621" s="1"/>
        <i x="628" s="1"/>
        <i x="420" s="1"/>
        <i x="634" s="1"/>
        <i x="376" s="1"/>
        <i x="458" s="1"/>
        <i x="461" s="1"/>
        <i x="423" s="1"/>
        <i x="379" s="1"/>
        <i x="649" s="1"/>
        <i x="655" s="1"/>
        <i x="382" s="1"/>
        <i x="473" s="1"/>
        <i x="185" s="1"/>
        <i x="476" s="1"/>
        <i x="639" s="1"/>
        <i x="670" s="1"/>
        <i x="676" s="1"/>
        <i x="432" s="1"/>
        <i x="645" s="1"/>
        <i x="488" s="1"/>
        <i x="491" s="1"/>
        <i x="648" s="1"/>
        <i x="691" s="1"/>
        <i x="262" s="1"/>
        <i x="697" s="1"/>
        <i x="281" s="1"/>
        <i x="503" s="1"/>
        <i x="506" s="1"/>
        <i x="441" s="1"/>
        <i x="657" s="1"/>
        <i x="712" s="1"/>
        <i x="718" s="1"/>
        <i x="397" s="1"/>
        <i x="518" s="1"/>
        <i x="268" s="1"/>
        <i x="521" s="1"/>
        <i x="666" s="1"/>
        <i x="733" s="1"/>
        <i x="739" s="1"/>
        <i x="450" s="1"/>
        <i x="403" s="1"/>
        <i x="533" s="1"/>
        <i x="536" s="1"/>
        <i x="675" s="1"/>
        <i x="754" s="1"/>
        <i x="274" s="1"/>
        <i x="760" s="1"/>
        <i x="293" s="1"/>
        <i x="548" s="1"/>
        <i x="551" s="1"/>
        <i x="459" s="1"/>
        <i x="684" s="1"/>
        <i x="775" s="1"/>
        <i x="781" s="1"/>
        <i x="296" s="1"/>
        <i x="563" s="1"/>
        <i x="200" s="1"/>
        <i x="566" s="1"/>
        <i x="693" s="1"/>
        <i x="796" s="1"/>
        <i x="802" s="1"/>
        <i x="468" s="1"/>
        <i x="696" s="1"/>
        <i x="578" s="1"/>
        <i x="581" s="1"/>
        <i x="302" s="1"/>
        <i x="817" s="1"/>
        <i x="471" s="1"/>
        <i x="823" s="1"/>
        <i x="424" s="1"/>
        <i x="593" s="1"/>
        <i x="596" s="1"/>
        <i x="477" s="1"/>
        <i x="427" s="1"/>
        <i x="838" s="1"/>
        <i x="844" s="1"/>
        <i x="308" s="1"/>
        <i x="608" s="1"/>
        <i x="289" s="1"/>
        <i x="611" s="1"/>
        <i x="720" s="1"/>
        <i x="859" s="1"/>
        <i x="865" s="1"/>
        <i x="292" s="1"/>
        <i x="723" s="1"/>
        <i x="623" s="1"/>
        <i x="626" s="1"/>
        <i x="729" s="1"/>
        <i x="880" s="1"/>
        <i x="295" s="1"/>
        <i x="886" s="1"/>
        <i x="732" s="1"/>
        <i x="638" s="1"/>
        <i x="641" s="1"/>
        <i x="495" s="1"/>
        <i x="317" s="1"/>
        <i x="901" s="1"/>
        <i x="907" s="1"/>
        <i x="741" s="1"/>
        <i x="653" s="1"/>
        <i x="215" s="1"/>
        <i x="656" s="1"/>
        <i x="448" s="1"/>
        <i x="922" s="1"/>
        <i x="928" s="1"/>
        <i x="504" s="1"/>
        <i x="323" s="1"/>
        <i x="668" s="1"/>
        <i x="671" s="1"/>
        <i x="454" s="1"/>
        <i x="943" s="1"/>
        <i x="507" s="1"/>
        <i x="949" s="1"/>
        <i x="759" s="1"/>
        <i x="683" s="1"/>
        <i x="686" s="1"/>
        <i x="221" s="1"/>
        <i x="329" s="1"/>
        <i x="964" s="1"/>
        <i x="698" s="1"/>
        <i x="768" s="1"/>
        <i x="707" s="1"/>
        <i x="516" s="1"/>
        <i x="716" s="1"/>
        <i x="332" s="1"/>
        <i x="725" s="1"/>
        <i x="734" s="1"/>
        <i x="313" s="1"/>
        <i x="777" s="1"/>
        <i x="743" s="1"/>
        <i x="752" s="1"/>
        <i x="469" s="1"/>
        <i x="761" s="1"/>
        <i x="316" s="1"/>
        <i x="770" s="1"/>
        <i x="472" s="1"/>
        <i x="779" s="1"/>
        <i x="788" s="1"/>
        <i x="319" s="1"/>
        <i x="475" s="1"/>
        <i x="797" s="1"/>
        <i x="806" s="1"/>
        <i x="795" s="1"/>
        <i x="815" s="1"/>
        <i x="534" s="1"/>
        <i x="824" s="1"/>
        <i x="344" s="1"/>
        <i x="833" s="1"/>
        <i x="842" s="1"/>
        <i x="540" s="1"/>
        <i x="804" s="1"/>
        <i x="851" s="1"/>
        <i x="860" s="1"/>
        <i x="807" s="1"/>
        <i x="869" s="1"/>
        <i x="543" s="1"/>
        <i x="878" s="1"/>
        <i x="813" s="1"/>
        <i x="887" s="1"/>
        <i x="896" s="1"/>
        <i x="236" s="1"/>
        <i x="816" s="1"/>
        <i x="905" s="1"/>
        <i x="914" s="1"/>
        <i x="493" s="1"/>
        <i x="923" s="1"/>
        <i x="552" s="1"/>
        <i x="932" s="1"/>
        <i x="496" s="1"/>
        <i x="941" s="1"/>
        <i x="950" s="1"/>
        <i x="334" s="1"/>
        <i x="499" s="1"/>
        <i x="959" s="1"/>
        <i x="359" s="1"/>
        <i x="561" s="1"/>
        <i x="840" s="1"/>
        <i x="340" s="1"/>
        <i x="843" s="1"/>
        <i x="365" s="1"/>
        <i x="570" s="1"/>
        <i x="852" s="1"/>
        <i x="248" s="1"/>
        <i x="514" s="1"/>
        <i x="861" s="1"/>
        <i x="579" s="1"/>
        <i x="520" s="1"/>
        <i x="251" s="1"/>
        <i x="870" s="1"/>
        <i x="526" s="1"/>
        <i x="588" s="1"/>
        <i x="879" s="1"/>
        <i x="591" s="1"/>
        <i x="380" s="1"/>
        <i x="888" s="1"/>
        <i x="257" s="1"/>
        <i x="891" s="1"/>
        <i x="361" s="1"/>
        <i x="897" s="1"/>
        <i x="541" s="1"/>
        <i x="364" s="1"/>
        <i x="544" s="1"/>
        <i x="263" s="1"/>
        <i x="547" s="1"/>
        <i x="915" s="1"/>
        <i x="615" s="1"/>
        <i x="395" s="1"/>
        <i x="618" s="1"/>
        <i x="924" s="1"/>
        <i x="927" s="1"/>
        <i x="624" s="1"/>
        <i x="401" s="1"/>
        <i x="627" s="1"/>
        <i x="936" s="1"/>
        <i x="565" s="1"/>
        <i x="272" s="1"/>
        <i x="568" s="1"/>
        <i x="636" s="1"/>
        <i x="571" s="1"/>
        <i x="954" s="1"/>
        <i x="385" s="1"/>
        <i x="960" s="1"/>
        <i x="278" s="1"/>
        <i x="963" s="1"/>
        <i x="583" s="1"/>
        <i x="391" s="1"/>
        <i x="589" s="1"/>
        <i x="654" s="1"/>
        <i x="425" s="1"/>
        <i x="598" s="1"/>
        <i x="284" s="1"/>
        <i x="604" s="1"/>
        <i x="663" s="1"/>
        <i x="610" s="1"/>
        <i x="440" s="1"/>
        <i x="287" s="1"/>
        <i x="619" s="1"/>
        <i x="672" s="1"/>
        <i x="625" s="1"/>
        <i x="631" s="1"/>
        <i x="406" s="1"/>
        <i x="455" s="1"/>
        <i x="409" s="1"/>
        <i x="640" s="1"/>
        <i x="646" s="1"/>
        <i x="412" s="1"/>
        <i x="652" s="1"/>
        <i x="690" s="1"/>
        <i x="470" s="1"/>
        <i x="661" s="1"/>
        <i x="299" s="1"/>
        <i x="667" s="1"/>
        <i x="699" s="1"/>
        <i x="673" s="1"/>
        <i x="485" s="1"/>
        <i x="702" s="1"/>
        <i x="682" s="1"/>
        <i x="708" s="1"/>
        <i x="688" s="1"/>
        <i x="694" s="1"/>
        <i x="711" s="1"/>
        <i x="500" s="1"/>
        <i x="430" s="1"/>
        <i x="703" s="1"/>
        <i x="709" s="1"/>
        <i x="433" s="1"/>
        <i x="715" s="1"/>
        <i x="436" s="1"/>
        <i x="515" s="1"/>
        <i x="724" s="1"/>
        <i x="314" s="1"/>
        <i x="730" s="1"/>
        <i x="735" s="1"/>
        <i x="736" s="1"/>
        <i x="530" s="1"/>
        <i x="738" s="1"/>
        <i x="745" s="1"/>
        <i x="320" s="1"/>
        <i x="751" s="1"/>
        <i x="757" s="1"/>
        <i x="747" s="1"/>
        <i x="545" s="1"/>
        <i x="451" s="1"/>
        <i x="766" s="1"/>
        <i x="772" s="1"/>
        <i x="756" s="1"/>
        <i x="778" s="1"/>
        <i x="457" s="1"/>
        <i x="560" s="1"/>
        <i x="787" s="1"/>
        <i x="765" s="1"/>
        <i x="793" s="1"/>
        <i x="463" s="1"/>
        <i x="799" s="1"/>
        <i x="575" s="1"/>
        <i x="774" s="1"/>
        <i x="808" s="1"/>
        <i x="335" s="1"/>
        <i x="814" s="1"/>
        <i x="820" s="1"/>
        <i x="783" s="1"/>
        <i x="590" s="1"/>
        <i x="786" s="1"/>
        <i x="829" s="1"/>
        <i x="835" s="1"/>
        <i x="792" s="1"/>
        <i x="841" s="1"/>
        <i x="478" s="1"/>
        <i x="605" s="1"/>
        <i x="850" s="1"/>
        <i x="481" s="1"/>
        <i x="856" s="1"/>
        <i x="484" s="1"/>
        <i x="862" s="1"/>
        <i x="620" s="1"/>
        <i x="810" s="1"/>
        <i x="871" s="1"/>
        <i x="350" s="1"/>
        <i x="877" s="1"/>
        <i x="883" s="1"/>
        <i x="819" s="1"/>
        <i x="635" s="1"/>
        <i x="822" s="1"/>
        <i x="892" s="1"/>
        <i x="898" s="1"/>
        <i x="356" s="1"/>
        <i x="904" s="1"/>
        <i x="831" s="1"/>
        <i x="650" s="1"/>
        <i x="913" s="1"/>
        <i x="502" s="1"/>
        <i x="919" s="1"/>
        <i x="505" s="1"/>
        <i x="925" s="1"/>
        <i x="665" s="1"/>
        <i x="508" s="1"/>
        <i x="934" s="1"/>
        <i x="849" s="1"/>
        <i x="940" s="1"/>
        <i x="946" s="1"/>
        <i x="855" s="1"/>
        <i x="680" s="1"/>
        <i x="858" s="1"/>
        <i x="955" s="1"/>
        <i x="961" s="1"/>
        <i x="371" s="1"/>
        <i x="692" s="1"/>
        <i x="867" s="1"/>
        <i x="701" s="1"/>
        <i x="710" s="1"/>
        <i x="523" s="1"/>
        <i x="719" s="1"/>
        <i x="876" s="1"/>
        <i x="728" s="1"/>
        <i x="737" s="1"/>
        <i x="529" s="1"/>
        <i x="746" s="1"/>
        <i x="885" s="1"/>
        <i x="755" s="1"/>
        <i x="764" s="1"/>
        <i x="383" s="1"/>
        <i x="773" s="1"/>
        <i x="894" s="1"/>
        <i x="782" s="1"/>
        <i x="791" s="1"/>
        <i x="386" s="1"/>
        <i x="800" s="1"/>
        <i x="903" s="1"/>
        <i x="809" s="1"/>
        <i x="818" s="1"/>
        <i x="906" s="1"/>
        <i x="827" s="1"/>
        <i x="392" s="1"/>
        <i x="836" s="1"/>
        <i x="845" s="1"/>
        <i x="550" s="1"/>
        <i x="854" s="1"/>
        <i x="553" s="1"/>
        <i x="863" s="1"/>
        <i x="872" s="1"/>
        <i x="398" s="1"/>
        <i x="881" s="1"/>
        <i x="930" s="1"/>
        <i x="890" s="1"/>
        <i x="899" s="1"/>
        <i x="933" s="1"/>
        <i x="908" s="1"/>
        <i x="939" s="1"/>
        <i x="917" s="1"/>
        <i x="926" s="1"/>
        <i x="942" s="1"/>
        <i x="935" s="1"/>
        <i x="407" s="1"/>
        <i x="944" s="1"/>
        <i x="953" s="1"/>
        <i x="951" s="1"/>
        <i x="962" s="1"/>
        <i x="574" s="1"/>
        <i x="413" s="1"/>
        <i x="580" s="1"/>
        <i x="419" s="1"/>
        <i x="422" s="1"/>
        <i x="595" s="1"/>
        <i x="601" s="1"/>
        <i x="434" s="1"/>
        <i x="437" s="1"/>
        <i x="616" s="1"/>
        <i x="622" s="1"/>
        <i x="449" s="1"/>
        <i x="452" s="1"/>
        <i x="637" s="1"/>
        <i x="643" s="1"/>
        <i x="464" s="1"/>
        <i x="467" s="1"/>
        <i x="658" s="1"/>
        <i x="664" s="1"/>
        <i x="479" s="1"/>
        <i x="482" s="1"/>
        <i x="679" s="1"/>
        <i x="685" s="1"/>
        <i x="494" s="1"/>
        <i x="497" s="1"/>
        <i x="700" s="1"/>
        <i x="706" s="1"/>
        <i x="509" s="1"/>
        <i x="512" s="1"/>
        <i x="721" s="1"/>
        <i x="727" s="1"/>
        <i x="524" s="1"/>
        <i x="527" s="1"/>
        <i x="742" s="1"/>
        <i x="748" s="1"/>
        <i x="539" s="1"/>
        <i x="542" s="1"/>
        <i x="763" s="1"/>
        <i x="769" s="1"/>
        <i x="554" s="1"/>
        <i x="557" s="1"/>
        <i x="784" s="1"/>
        <i x="790" s="1"/>
        <i x="569" s="1"/>
        <i x="572" s="1"/>
        <i x="805" s="1"/>
        <i x="811" s="1"/>
        <i x="584" s="1"/>
        <i x="587" s="1"/>
        <i x="826" s="1"/>
        <i x="832" s="1"/>
        <i x="599" s="1"/>
        <i x="602" s="1"/>
        <i x="847" s="1"/>
        <i x="853" s="1"/>
        <i x="614" s="1"/>
        <i x="617" s="1"/>
        <i x="868" s="1"/>
        <i x="874" s="1"/>
        <i x="629" s="1"/>
        <i x="632" s="1"/>
        <i x="889" s="1"/>
        <i x="895" s="1"/>
        <i x="644" s="1"/>
        <i x="647" s="1"/>
        <i x="910" s="1"/>
        <i x="916" s="1"/>
        <i x="659" s="1"/>
        <i x="662" s="1"/>
        <i x="931" s="1"/>
        <i x="937" s="1"/>
        <i x="674" s="1"/>
        <i x="677" s="1"/>
        <i x="952" s="1"/>
        <i x="958" s="1"/>
        <i x="689" s="1"/>
        <i x="695" s="1"/>
        <i x="704" s="1"/>
        <i x="713" s="1"/>
        <i x="722" s="1"/>
        <i x="731" s="1"/>
        <i x="740" s="1"/>
        <i x="749" s="1"/>
        <i x="758" s="1"/>
        <i x="767" s="1"/>
        <i x="776" s="1"/>
        <i x="785" s="1"/>
        <i x="794" s="1"/>
        <i x="803" s="1"/>
        <i x="812" s="1"/>
        <i x="821" s="1"/>
        <i x="830" s="1"/>
        <i x="839" s="1"/>
        <i x="848" s="1"/>
        <i x="857" s="1"/>
        <i x="866" s="1"/>
        <i x="875" s="1"/>
        <i x="884" s="1"/>
        <i x="893" s="1"/>
        <i x="902" s="1"/>
        <i x="911" s="1"/>
        <i x="920" s="1"/>
        <i x="929" s="1"/>
        <i x="938" s="1"/>
        <i x="947" s="1"/>
        <i x="956" s="1"/>
        <i x="965" s="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er" sourceName="Tier">
  <pivotTables>
    <pivotTable tabId="28" name="PivotTable1"/>
    <pivotTable tabId="28" name="PivotTable2"/>
    <pivotTable tabId="28" name="PivotTable3"/>
    <pivotTable tabId="28" name="PivotTable4"/>
    <pivotTable tabId="28" name="PivotTable5"/>
    <pivotTable tabId="28" name="PivotTable6"/>
    <pivotTable tabId="28" name="PivotTable7"/>
    <pivotTable tabId="28" name="PivotTable9"/>
    <pivotTable tabId="28" name="PivotTable10"/>
    <pivotTable tabId="28" name="PriorityBatchesDash"/>
    <pivotTable tabId="28" name="PivotTable8"/>
    <pivotTable tabId="28" name="PivotTable11"/>
    <pivotTable tabId="28" name="PivotTable12"/>
    <pivotTable tabId="28" name="PivotTable13"/>
  </pivotTables>
  <data>
    <tabular pivotCacheId="1">
      <items count="3">
        <i x="2" s="1"/>
        <i x="1" s="1"/>
        <i x="0" s="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SKU_Segmentation" sourceName="SKU Segmentation">
  <pivotTables>
    <pivotTable tabId="28" name="PivotTable1"/>
    <pivotTable tabId="28" name="PivotTable2"/>
    <pivotTable tabId="28" name="PivotTable3"/>
    <pivotTable tabId="28" name="PivotTable4"/>
    <pivotTable tabId="28" name="PivotTable5"/>
    <pivotTable tabId="28" name="PivotTable6"/>
    <pivotTable tabId="28" name="PivotTable7"/>
    <pivotTable tabId="28" name="PivotTable9"/>
    <pivotTable tabId="28" name="PivotTable10"/>
    <pivotTable tabId="28" name="PriorityBatchesDash"/>
    <pivotTable tabId="28" name="PivotTable8"/>
    <pivotTable tabId="28" name="PivotTable11"/>
    <pivotTable tabId="28" name="PivotTable12"/>
    <pivotTable tabId="28" name="PivotTable13"/>
  </pivotTables>
  <data>
    <tabular pivotCacheId="1">
      <items count="4">
        <i x="1" s="1"/>
        <i x="0" s="1"/>
        <i x="2" s="1"/>
        <i x="3" s="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Customer_Segmentation" sourceName="Customer Segmentation">
  <pivotTables>
    <pivotTable tabId="28" name="PivotTable1"/>
    <pivotTable tabId="28" name="PivotTable2"/>
    <pivotTable tabId="28" name="PivotTable3"/>
    <pivotTable tabId="28" name="PivotTable4"/>
    <pivotTable tabId="28" name="PivotTable5"/>
    <pivotTable tabId="28" name="PivotTable6"/>
    <pivotTable tabId="28" name="PivotTable7"/>
    <pivotTable tabId="28" name="PivotTable9"/>
    <pivotTable tabId="28" name="PivotTable10"/>
    <pivotTable tabId="28" name="PriorityBatchesDash"/>
    <pivotTable tabId="28" name="PivotTable8"/>
    <pivotTable tabId="28" name="PivotTable11"/>
    <pivotTable tabId="28" name="PivotTable12"/>
    <pivotTable tabId="28" name="PivotTable13"/>
  </pivotTables>
  <data>
    <tabular pivotCacheId="1">
      <items count="3">
        <i x="2" s="1"/>
        <i x="0" s="1"/>
        <i x="1" s="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Cross_Dock_Required" sourceName="Cross Dock Required">
  <pivotTables>
    <pivotTable tabId="28" name="PivotTable1"/>
    <pivotTable tabId="28" name="PivotTable2"/>
    <pivotTable tabId="28" name="PivotTable3"/>
    <pivotTable tabId="28" name="PivotTable4"/>
    <pivotTable tabId="28" name="PivotTable5"/>
    <pivotTable tabId="28" name="PivotTable6"/>
    <pivotTable tabId="28" name="PivotTable7"/>
    <pivotTable tabId="28" name="PivotTable9"/>
    <pivotTable tabId="28" name="PivotTable10"/>
    <pivotTable tabId="28" name="PriorityBatchesDash"/>
    <pivotTable tabId="28" name="PivotTable8"/>
    <pivotTable tabId="28" name="PivotTable11"/>
    <pivotTable tabId="28" name="PivotTable12"/>
    <pivotTable tabId="28" name="PivotTable13"/>
  </pivotTables>
  <data>
    <tabular pivotCacheId="1">
      <items count="2">
        <i x="0" s="1"/>
        <i x="1" s="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End_Market" sourceName="End Market">
  <pivotTables>
    <pivotTable tabId="28" name="PivotTable1"/>
    <pivotTable tabId="28" name="PivotTable2"/>
    <pivotTable tabId="28" name="PivotTable3"/>
    <pivotTable tabId="28" name="PivotTable4"/>
    <pivotTable tabId="28" name="PivotTable5"/>
    <pivotTable tabId="28" name="PivotTable6"/>
    <pivotTable tabId="28" name="PivotTable7"/>
    <pivotTable tabId="28" name="PivotTable9"/>
    <pivotTable tabId="28" name="PivotTable10"/>
    <pivotTable tabId="28" name="PriorityBatchesDash"/>
    <pivotTable tabId="28" name="PivotTable8"/>
    <pivotTable tabId="28" name="PivotTable11"/>
    <pivotTable tabId="28" name="PivotTable12"/>
    <pivotTable tabId="28" name="PivotTable13"/>
  </pivotTables>
  <data>
    <tabular pivotCacheId="1">
      <items count="23">
        <i x="19" s="1"/>
        <i x="18" s="1"/>
        <i x="14" s="1"/>
        <i x="21" s="1"/>
        <i x="13" s="1"/>
        <i x="11" s="1"/>
        <i x="10" s="1"/>
        <i x="16" s="1"/>
        <i x="5" s="1"/>
        <i x="12" s="1"/>
        <i x="15" s="1"/>
        <i x="0" s="1"/>
        <i x="17" s="1"/>
        <i x="20" s="1"/>
        <i x="2" s="1"/>
        <i x="4" s="1"/>
        <i x="6" s="1"/>
        <i x="22" s="1"/>
        <i x="1" s="1"/>
        <i x="7" s="1"/>
        <i x="8" s="1"/>
        <i x="9" s="1"/>
        <i x="3" s="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Customer" sourceName="Customer">
  <pivotTables>
    <pivotTable tabId="28" name="PivotTable1"/>
    <pivotTable tabId="28" name="PivotTable2"/>
    <pivotTable tabId="28" name="PivotTable3"/>
    <pivotTable tabId="28" name="PivotTable4"/>
    <pivotTable tabId="28" name="PivotTable5"/>
    <pivotTable tabId="28" name="PivotTable6"/>
    <pivotTable tabId="28" name="PivotTable7"/>
    <pivotTable tabId="28" name="PivotTable9"/>
    <pivotTable tabId="28" name="PivotTable10"/>
    <pivotTable tabId="28" name="PivotTable8"/>
    <pivotTable tabId="28" name="PivotTable11"/>
    <pivotTable tabId="28" name="PivotTable12"/>
    <pivotTable tabId="28" name="PivotTable13"/>
  </pivotTables>
  <data>
    <tabular pivotCacheId="1">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duct" cache="Slicer_Product" caption="Product" rowHeight="234950"/>
  <slicer name="Batch No." cache="Slicer_Batch_No." caption="Batch No." startItem="27" rowHeight="234950"/>
  <slicer name="Status Code" cache="Slicer_Status_Code" caption="Status Code" rowHeight="234950"/>
  <slicer name="Arrival Date" cache="Slicer_Arrival_Date" caption="Arrival Date" rowHeight="234950"/>
  <slicer name="Time of Arrival" cache="Slicer_Time_of_Arrival" caption="Time of Arrival" rowHeight="234950"/>
  <slicer name="Delivery Vehicle" cache="Slicer_Delivery_Vehicle" caption="Delivery Vehicle" rowHeight="234950"/>
  <slicer name="Cycle" cache="Slicer_Cycle" caption="Cycle" rowHeight="234950"/>
  <slicer name="Temperature Restriction" cache="Slicer_Temperature_Restriction" caption="Temperature Restriction" rowHeight="234950"/>
  <slicer name="Despatch Date" cache="Slicer_Despatch_Date" caption="Despatch Date" rowHeight="234950"/>
  <slicer name="Status Code 2" cache="Slicer_Status_Code_2" caption="Status Code 2" rowHeight="234950"/>
  <slicer name="Priority Batch?" cache="Slicer_Priority_Batch?" caption="Priority Batch?" style="SlicerStyleDark1" rowHeight="234950"/>
  <slicer name="Trimmed SKU No." cache="Slicer_Trimmed_SKU_No." caption="SKU No." startItem="36" rowHeight="234950"/>
  <slicer name="ID" cache="Slicer_ID" caption="ID" style="SlicerStyleLight3" rowHeight="234950"/>
  <slicer name="Tier" cache="Slicer_Tier" caption="Tier" style="SlicerStyleLight3" rowHeight="234950"/>
  <slicer name="SKU Segmentation" cache="Slicer_SKU_Segmentation" caption="SKU Segmentation" style="SlicerStyleLight3" rowHeight="234950"/>
  <slicer name="Customer Segmentation" cache="Slicer_Customer_Segmentation" caption="Customer Segmentation" style="SlicerStyleLight3" rowHeight="234950"/>
  <slicer name="Cross Dock Required" cache="Slicer_Cross_Dock_Required" caption="Cross Dock Required" style="SlicerStyleLight3" rowHeight="234950"/>
  <slicer name="End Market" cache="Slicer_End_Market" caption="End Market" style="SlicerStyleLight3" rowHeight="234950"/>
  <slicer name="Customer" cache="Slicer_Customer" caption="Customer"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www.linkedin.com/in/eddwebster" TargetMode="External"/><Relationship Id="rId7" Type="http://schemas.openxmlformats.org/officeDocument/2006/relationships/printerSettings" Target="../printerSettings/printerSettings1.bin"/><Relationship Id="rId12" Type="http://schemas.openxmlformats.org/officeDocument/2006/relationships/ctrlProp" Target="../ctrlProps/ctrlProp3.xml"/><Relationship Id="rId2" Type="http://schemas.openxmlformats.org/officeDocument/2006/relationships/hyperlink" Target="https://www.eddwebster.com/" TargetMode="External"/><Relationship Id="rId1" Type="http://schemas.openxmlformats.org/officeDocument/2006/relationships/hyperlink" Target="mailto:edd.j.webster@gmail.com" TargetMode="External"/><Relationship Id="rId6" Type="http://schemas.openxmlformats.org/officeDocument/2006/relationships/hyperlink" Target="https://www.eddwebster.com/tag/excel/" TargetMode="External"/><Relationship Id="rId11" Type="http://schemas.openxmlformats.org/officeDocument/2006/relationships/ctrlProp" Target="../ctrlProps/ctrlProp2.xml"/><Relationship Id="rId5" Type="http://schemas.openxmlformats.org/officeDocument/2006/relationships/hyperlink" Target="https://www.eddwebster.com/blog/a-closer-look-at-excel-formulas/" TargetMode="External"/><Relationship Id="rId10" Type="http://schemas.openxmlformats.org/officeDocument/2006/relationships/ctrlProp" Target="../ctrlProps/ctrlProp1.xml"/><Relationship Id="rId4" Type="http://schemas.openxmlformats.org/officeDocument/2006/relationships/hyperlink" Target="https://github.com/eddwebster" TargetMode="External"/><Relationship Id="rId9"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12" Type="http://schemas.openxmlformats.org/officeDocument/2006/relationships/comments" Target="../comments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4.vml"/><Relationship Id="rId7" Type="http://schemas.openxmlformats.org/officeDocument/2006/relationships/ctrlProp" Target="../ctrlProps/ctrlProp20.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25.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6.xml.rels><?xml version="1.0" encoding="UTF-8" standalone="yes"?>
<Relationships xmlns="http://schemas.openxmlformats.org/package/2006/relationships"><Relationship Id="rId13" Type="http://schemas.openxmlformats.org/officeDocument/2006/relationships/pivotTable" Target="../pivotTables/pivotTable13.xml"/><Relationship Id="rId18" Type="http://schemas.openxmlformats.org/officeDocument/2006/relationships/ctrlProp" Target="../ctrlProps/ctrlProp26.xml"/><Relationship Id="rId26" Type="http://schemas.openxmlformats.org/officeDocument/2006/relationships/ctrlProp" Target="../ctrlProps/ctrlProp34.xml"/><Relationship Id="rId39" Type="http://schemas.openxmlformats.org/officeDocument/2006/relationships/ctrlProp" Target="../ctrlProps/ctrlProp47.xml"/><Relationship Id="rId21" Type="http://schemas.openxmlformats.org/officeDocument/2006/relationships/ctrlProp" Target="../ctrlProps/ctrlProp29.xml"/><Relationship Id="rId34" Type="http://schemas.openxmlformats.org/officeDocument/2006/relationships/ctrlProp" Target="../ctrlProps/ctrlProp42.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vmlDrawing" Target="../drawings/vmlDrawing6.vml"/><Relationship Id="rId25" Type="http://schemas.openxmlformats.org/officeDocument/2006/relationships/ctrlProp" Target="../ctrlProps/ctrlProp33.xml"/><Relationship Id="rId33" Type="http://schemas.openxmlformats.org/officeDocument/2006/relationships/ctrlProp" Target="../ctrlProps/ctrlProp41.xml"/><Relationship Id="rId38" Type="http://schemas.openxmlformats.org/officeDocument/2006/relationships/ctrlProp" Target="../ctrlProps/ctrlProp46.xml"/><Relationship Id="rId2" Type="http://schemas.openxmlformats.org/officeDocument/2006/relationships/pivotTable" Target="../pivotTables/pivotTable2.xml"/><Relationship Id="rId16" Type="http://schemas.openxmlformats.org/officeDocument/2006/relationships/drawing" Target="../drawings/drawing6.xml"/><Relationship Id="rId20" Type="http://schemas.openxmlformats.org/officeDocument/2006/relationships/ctrlProp" Target="../ctrlProps/ctrlProp28.xml"/><Relationship Id="rId29" Type="http://schemas.openxmlformats.org/officeDocument/2006/relationships/ctrlProp" Target="../ctrlProps/ctrlProp37.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24" Type="http://schemas.openxmlformats.org/officeDocument/2006/relationships/ctrlProp" Target="../ctrlProps/ctrlProp32.xml"/><Relationship Id="rId32" Type="http://schemas.openxmlformats.org/officeDocument/2006/relationships/ctrlProp" Target="../ctrlProps/ctrlProp40.xml"/><Relationship Id="rId37" Type="http://schemas.openxmlformats.org/officeDocument/2006/relationships/ctrlProp" Target="../ctrlProps/ctrlProp45.xml"/><Relationship Id="rId40" Type="http://schemas.microsoft.com/office/2007/relationships/slicer" Target="../slicers/slicer1.xml"/><Relationship Id="rId5" Type="http://schemas.openxmlformats.org/officeDocument/2006/relationships/pivotTable" Target="../pivotTables/pivotTable5.xml"/><Relationship Id="rId15" Type="http://schemas.openxmlformats.org/officeDocument/2006/relationships/printerSettings" Target="../printerSettings/printerSettings6.bin"/><Relationship Id="rId23" Type="http://schemas.openxmlformats.org/officeDocument/2006/relationships/ctrlProp" Target="../ctrlProps/ctrlProp31.xml"/><Relationship Id="rId28" Type="http://schemas.openxmlformats.org/officeDocument/2006/relationships/ctrlProp" Target="../ctrlProps/ctrlProp36.xml"/><Relationship Id="rId36" Type="http://schemas.openxmlformats.org/officeDocument/2006/relationships/ctrlProp" Target="../ctrlProps/ctrlProp44.xml"/><Relationship Id="rId10" Type="http://schemas.openxmlformats.org/officeDocument/2006/relationships/pivotTable" Target="../pivotTables/pivotTable10.xml"/><Relationship Id="rId19" Type="http://schemas.openxmlformats.org/officeDocument/2006/relationships/ctrlProp" Target="../ctrlProps/ctrlProp27.xml"/><Relationship Id="rId31" Type="http://schemas.openxmlformats.org/officeDocument/2006/relationships/ctrlProp" Target="../ctrlProps/ctrlProp3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ctrlProp" Target="../ctrlProps/ctrlProp30.xml"/><Relationship Id="rId27" Type="http://schemas.openxmlformats.org/officeDocument/2006/relationships/ctrlProp" Target="../ctrlProps/ctrlProp35.xml"/><Relationship Id="rId30" Type="http://schemas.openxmlformats.org/officeDocument/2006/relationships/ctrlProp" Target="../ctrlProps/ctrlProp38.xml"/><Relationship Id="rId35" Type="http://schemas.openxmlformats.org/officeDocument/2006/relationships/ctrlProp" Target="../ctrlProps/ctrlProp43.xml"/><Relationship Id="rId8" Type="http://schemas.openxmlformats.org/officeDocument/2006/relationships/pivotTable" Target="../pivotTables/pivotTable8.xml"/><Relationship Id="rId3"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0.xml"/><Relationship Id="rId13" Type="http://schemas.openxmlformats.org/officeDocument/2006/relationships/ctrlProp" Target="../ctrlProps/ctrlProp55.xml"/><Relationship Id="rId3" Type="http://schemas.openxmlformats.org/officeDocument/2006/relationships/printerSettings" Target="../printerSettings/printerSettings7.bin"/><Relationship Id="rId7" Type="http://schemas.openxmlformats.org/officeDocument/2006/relationships/ctrlProp" Target="../ctrlProps/ctrlProp49.xml"/><Relationship Id="rId12" Type="http://schemas.openxmlformats.org/officeDocument/2006/relationships/ctrlProp" Target="../ctrlProps/ctrlProp54.xml"/><Relationship Id="rId2" Type="http://schemas.openxmlformats.org/officeDocument/2006/relationships/pivotTable" Target="../pivotTables/pivotTable16.xml"/><Relationship Id="rId1" Type="http://schemas.openxmlformats.org/officeDocument/2006/relationships/pivotTable" Target="../pivotTables/pivotTable15.xml"/><Relationship Id="rId6" Type="http://schemas.openxmlformats.org/officeDocument/2006/relationships/ctrlProp" Target="../ctrlProps/ctrlProp48.xml"/><Relationship Id="rId11" Type="http://schemas.openxmlformats.org/officeDocument/2006/relationships/ctrlProp" Target="../ctrlProps/ctrlProp53.xml"/><Relationship Id="rId5" Type="http://schemas.openxmlformats.org/officeDocument/2006/relationships/vmlDrawing" Target="../drawings/vmlDrawing7.vml"/><Relationship Id="rId10" Type="http://schemas.openxmlformats.org/officeDocument/2006/relationships/ctrlProp" Target="../ctrlProps/ctrlProp52.xml"/><Relationship Id="rId4" Type="http://schemas.openxmlformats.org/officeDocument/2006/relationships/drawing" Target="../drawings/drawing7.xml"/><Relationship Id="rId9" Type="http://schemas.openxmlformats.org/officeDocument/2006/relationships/ctrlProp" Target="../ctrlProps/ctrlProp51.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ctrlProp" Target="../ctrlProps/ctrlProp63.xml"/><Relationship Id="rId3" Type="http://schemas.openxmlformats.org/officeDocument/2006/relationships/printerSettings" Target="../printerSettings/printerSettings8.bin"/><Relationship Id="rId7" Type="http://schemas.openxmlformats.org/officeDocument/2006/relationships/ctrlProp" Target="../ctrlProps/ctrlProp57.xml"/><Relationship Id="rId12" Type="http://schemas.openxmlformats.org/officeDocument/2006/relationships/ctrlProp" Target="../ctrlProps/ctrlProp62.xml"/><Relationship Id="rId2" Type="http://schemas.openxmlformats.org/officeDocument/2006/relationships/pivotTable" Target="../pivotTables/pivotTable18.xml"/><Relationship Id="rId1" Type="http://schemas.openxmlformats.org/officeDocument/2006/relationships/pivotTable" Target="../pivotTables/pivotTable17.xml"/><Relationship Id="rId6" Type="http://schemas.openxmlformats.org/officeDocument/2006/relationships/ctrlProp" Target="../ctrlProps/ctrlProp56.xml"/><Relationship Id="rId11" Type="http://schemas.openxmlformats.org/officeDocument/2006/relationships/ctrlProp" Target="../ctrlProps/ctrlProp61.xml"/><Relationship Id="rId5" Type="http://schemas.openxmlformats.org/officeDocument/2006/relationships/vmlDrawing" Target="../drawings/vmlDrawing8.vml"/><Relationship Id="rId10" Type="http://schemas.openxmlformats.org/officeDocument/2006/relationships/ctrlProp" Target="../ctrlProps/ctrlProp60.xml"/><Relationship Id="rId4" Type="http://schemas.openxmlformats.org/officeDocument/2006/relationships/drawing" Target="../drawings/drawing8.xml"/><Relationship Id="rId9" Type="http://schemas.openxmlformats.org/officeDocument/2006/relationships/ctrlProp" Target="../ctrlProps/ctrlProp59.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66.xml"/><Relationship Id="rId13" Type="http://schemas.openxmlformats.org/officeDocument/2006/relationships/ctrlProp" Target="../ctrlProps/ctrlProp71.xml"/><Relationship Id="rId3" Type="http://schemas.openxmlformats.org/officeDocument/2006/relationships/printerSettings" Target="../printerSettings/printerSettings9.bin"/><Relationship Id="rId7" Type="http://schemas.openxmlformats.org/officeDocument/2006/relationships/ctrlProp" Target="../ctrlProps/ctrlProp65.xml"/><Relationship Id="rId12" Type="http://schemas.openxmlformats.org/officeDocument/2006/relationships/ctrlProp" Target="../ctrlProps/ctrlProp70.xml"/><Relationship Id="rId2" Type="http://schemas.openxmlformats.org/officeDocument/2006/relationships/pivotTable" Target="../pivotTables/pivotTable20.xml"/><Relationship Id="rId1" Type="http://schemas.openxmlformats.org/officeDocument/2006/relationships/pivotTable" Target="../pivotTables/pivotTable19.xml"/><Relationship Id="rId6" Type="http://schemas.openxmlformats.org/officeDocument/2006/relationships/ctrlProp" Target="../ctrlProps/ctrlProp64.xml"/><Relationship Id="rId11" Type="http://schemas.openxmlformats.org/officeDocument/2006/relationships/ctrlProp" Target="../ctrlProps/ctrlProp69.xml"/><Relationship Id="rId5" Type="http://schemas.openxmlformats.org/officeDocument/2006/relationships/vmlDrawing" Target="../drawings/vmlDrawing9.vml"/><Relationship Id="rId10" Type="http://schemas.openxmlformats.org/officeDocument/2006/relationships/ctrlProp" Target="../ctrlProps/ctrlProp68.xml"/><Relationship Id="rId4" Type="http://schemas.openxmlformats.org/officeDocument/2006/relationships/drawing" Target="../drawings/drawing9.xml"/><Relationship Id="rId9" Type="http://schemas.openxmlformats.org/officeDocument/2006/relationships/ctrlProp" Target="../ctrlProps/ctrlProp67.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74.xml"/><Relationship Id="rId13" Type="http://schemas.openxmlformats.org/officeDocument/2006/relationships/ctrlProp" Target="../ctrlProps/ctrlProp79.xml"/><Relationship Id="rId3" Type="http://schemas.openxmlformats.org/officeDocument/2006/relationships/printerSettings" Target="../printerSettings/printerSettings10.bin"/><Relationship Id="rId7" Type="http://schemas.openxmlformats.org/officeDocument/2006/relationships/ctrlProp" Target="../ctrlProps/ctrlProp73.xml"/><Relationship Id="rId12" Type="http://schemas.openxmlformats.org/officeDocument/2006/relationships/ctrlProp" Target="../ctrlProps/ctrlProp78.xml"/><Relationship Id="rId2" Type="http://schemas.openxmlformats.org/officeDocument/2006/relationships/pivotTable" Target="../pivotTables/pivotTable22.xml"/><Relationship Id="rId1" Type="http://schemas.openxmlformats.org/officeDocument/2006/relationships/pivotTable" Target="../pivotTables/pivotTable21.xml"/><Relationship Id="rId6" Type="http://schemas.openxmlformats.org/officeDocument/2006/relationships/ctrlProp" Target="../ctrlProps/ctrlProp72.xml"/><Relationship Id="rId11" Type="http://schemas.openxmlformats.org/officeDocument/2006/relationships/ctrlProp" Target="../ctrlProps/ctrlProp77.xml"/><Relationship Id="rId5" Type="http://schemas.openxmlformats.org/officeDocument/2006/relationships/vmlDrawing" Target="../drawings/vmlDrawing10.vml"/><Relationship Id="rId10" Type="http://schemas.openxmlformats.org/officeDocument/2006/relationships/ctrlProp" Target="../ctrlProps/ctrlProp76.xml"/><Relationship Id="rId4" Type="http://schemas.openxmlformats.org/officeDocument/2006/relationships/drawing" Target="../drawings/drawing10.xml"/><Relationship Id="rId9" Type="http://schemas.openxmlformats.org/officeDocument/2006/relationships/ctrlProp" Target="../ctrlProps/ctrlProp7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82.xml"/><Relationship Id="rId13" Type="http://schemas.openxmlformats.org/officeDocument/2006/relationships/ctrlProp" Target="../ctrlProps/ctrlProp87.xml"/><Relationship Id="rId3" Type="http://schemas.openxmlformats.org/officeDocument/2006/relationships/printerSettings" Target="../printerSettings/printerSettings11.bin"/><Relationship Id="rId7" Type="http://schemas.openxmlformats.org/officeDocument/2006/relationships/ctrlProp" Target="../ctrlProps/ctrlProp81.xml"/><Relationship Id="rId12" Type="http://schemas.openxmlformats.org/officeDocument/2006/relationships/ctrlProp" Target="../ctrlProps/ctrlProp86.xml"/><Relationship Id="rId2" Type="http://schemas.openxmlformats.org/officeDocument/2006/relationships/pivotTable" Target="../pivotTables/pivotTable24.xml"/><Relationship Id="rId1" Type="http://schemas.openxmlformats.org/officeDocument/2006/relationships/pivotTable" Target="../pivotTables/pivotTable23.xml"/><Relationship Id="rId6" Type="http://schemas.openxmlformats.org/officeDocument/2006/relationships/ctrlProp" Target="../ctrlProps/ctrlProp80.xml"/><Relationship Id="rId11" Type="http://schemas.openxmlformats.org/officeDocument/2006/relationships/ctrlProp" Target="../ctrlProps/ctrlProp85.xml"/><Relationship Id="rId5" Type="http://schemas.openxmlformats.org/officeDocument/2006/relationships/vmlDrawing" Target="../drawings/vmlDrawing11.vml"/><Relationship Id="rId10" Type="http://schemas.openxmlformats.org/officeDocument/2006/relationships/ctrlProp" Target="../ctrlProps/ctrlProp84.xml"/><Relationship Id="rId4" Type="http://schemas.openxmlformats.org/officeDocument/2006/relationships/drawing" Target="../drawings/drawing11.xml"/><Relationship Id="rId9" Type="http://schemas.openxmlformats.org/officeDocument/2006/relationships/ctrlProp" Target="../ctrlProps/ctrlProp83.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90.xml"/><Relationship Id="rId13" Type="http://schemas.openxmlformats.org/officeDocument/2006/relationships/ctrlProp" Target="../ctrlProps/ctrlProp95.xml"/><Relationship Id="rId3" Type="http://schemas.openxmlformats.org/officeDocument/2006/relationships/printerSettings" Target="../printerSettings/printerSettings12.bin"/><Relationship Id="rId7" Type="http://schemas.openxmlformats.org/officeDocument/2006/relationships/ctrlProp" Target="../ctrlProps/ctrlProp89.xml"/><Relationship Id="rId12" Type="http://schemas.openxmlformats.org/officeDocument/2006/relationships/ctrlProp" Target="../ctrlProps/ctrlProp94.xml"/><Relationship Id="rId2" Type="http://schemas.openxmlformats.org/officeDocument/2006/relationships/pivotTable" Target="../pivotTables/pivotTable26.xml"/><Relationship Id="rId1" Type="http://schemas.openxmlformats.org/officeDocument/2006/relationships/pivotTable" Target="../pivotTables/pivotTable25.xml"/><Relationship Id="rId6" Type="http://schemas.openxmlformats.org/officeDocument/2006/relationships/ctrlProp" Target="../ctrlProps/ctrlProp88.xml"/><Relationship Id="rId11" Type="http://schemas.openxmlformats.org/officeDocument/2006/relationships/ctrlProp" Target="../ctrlProps/ctrlProp93.xml"/><Relationship Id="rId5" Type="http://schemas.openxmlformats.org/officeDocument/2006/relationships/vmlDrawing" Target="../drawings/vmlDrawing12.vml"/><Relationship Id="rId10" Type="http://schemas.openxmlformats.org/officeDocument/2006/relationships/ctrlProp" Target="../ctrlProps/ctrlProp92.xml"/><Relationship Id="rId4" Type="http://schemas.openxmlformats.org/officeDocument/2006/relationships/drawing" Target="../drawings/drawing12.xml"/><Relationship Id="rId9" Type="http://schemas.openxmlformats.org/officeDocument/2006/relationships/ctrlProp" Target="../ctrlProps/ctrlProp91.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98.xml"/><Relationship Id="rId13" Type="http://schemas.openxmlformats.org/officeDocument/2006/relationships/ctrlProp" Target="../ctrlProps/ctrlProp103.xml"/><Relationship Id="rId3" Type="http://schemas.openxmlformats.org/officeDocument/2006/relationships/printerSettings" Target="../printerSettings/printerSettings13.bin"/><Relationship Id="rId7" Type="http://schemas.openxmlformats.org/officeDocument/2006/relationships/ctrlProp" Target="../ctrlProps/ctrlProp97.xml"/><Relationship Id="rId12" Type="http://schemas.openxmlformats.org/officeDocument/2006/relationships/ctrlProp" Target="../ctrlProps/ctrlProp102.xml"/><Relationship Id="rId2" Type="http://schemas.openxmlformats.org/officeDocument/2006/relationships/pivotTable" Target="../pivotTables/pivotTable28.xml"/><Relationship Id="rId1" Type="http://schemas.openxmlformats.org/officeDocument/2006/relationships/pivotTable" Target="../pivotTables/pivotTable27.xml"/><Relationship Id="rId6" Type="http://schemas.openxmlformats.org/officeDocument/2006/relationships/ctrlProp" Target="../ctrlProps/ctrlProp96.xml"/><Relationship Id="rId11" Type="http://schemas.openxmlformats.org/officeDocument/2006/relationships/ctrlProp" Target="../ctrlProps/ctrlProp101.xml"/><Relationship Id="rId5" Type="http://schemas.openxmlformats.org/officeDocument/2006/relationships/vmlDrawing" Target="../drawings/vmlDrawing13.vml"/><Relationship Id="rId10" Type="http://schemas.openxmlformats.org/officeDocument/2006/relationships/ctrlProp" Target="../ctrlProps/ctrlProp100.xml"/><Relationship Id="rId4" Type="http://schemas.openxmlformats.org/officeDocument/2006/relationships/drawing" Target="../drawings/drawing13.xml"/><Relationship Id="rId9" Type="http://schemas.openxmlformats.org/officeDocument/2006/relationships/ctrlProp" Target="../ctrlProps/ctrlProp99.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06.xml"/><Relationship Id="rId13" Type="http://schemas.openxmlformats.org/officeDocument/2006/relationships/ctrlProp" Target="../ctrlProps/ctrlProp111.xml"/><Relationship Id="rId3" Type="http://schemas.openxmlformats.org/officeDocument/2006/relationships/printerSettings" Target="../printerSettings/printerSettings14.bin"/><Relationship Id="rId7" Type="http://schemas.openxmlformats.org/officeDocument/2006/relationships/ctrlProp" Target="../ctrlProps/ctrlProp105.xml"/><Relationship Id="rId12" Type="http://schemas.openxmlformats.org/officeDocument/2006/relationships/ctrlProp" Target="../ctrlProps/ctrlProp110.xml"/><Relationship Id="rId2" Type="http://schemas.openxmlformats.org/officeDocument/2006/relationships/pivotTable" Target="../pivotTables/pivotTable30.xml"/><Relationship Id="rId1" Type="http://schemas.openxmlformats.org/officeDocument/2006/relationships/pivotTable" Target="../pivotTables/pivotTable29.xml"/><Relationship Id="rId6" Type="http://schemas.openxmlformats.org/officeDocument/2006/relationships/ctrlProp" Target="../ctrlProps/ctrlProp104.xml"/><Relationship Id="rId11" Type="http://schemas.openxmlformats.org/officeDocument/2006/relationships/ctrlProp" Target="../ctrlProps/ctrlProp109.xml"/><Relationship Id="rId5" Type="http://schemas.openxmlformats.org/officeDocument/2006/relationships/vmlDrawing" Target="../drawings/vmlDrawing14.vml"/><Relationship Id="rId10" Type="http://schemas.openxmlformats.org/officeDocument/2006/relationships/ctrlProp" Target="../ctrlProps/ctrlProp108.xml"/><Relationship Id="rId4" Type="http://schemas.openxmlformats.org/officeDocument/2006/relationships/drawing" Target="../drawings/drawing14.xml"/><Relationship Id="rId9" Type="http://schemas.openxmlformats.org/officeDocument/2006/relationships/ctrlProp" Target="../ctrlProps/ctrlProp107.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14.xml"/><Relationship Id="rId13" Type="http://schemas.openxmlformats.org/officeDocument/2006/relationships/ctrlProp" Target="../ctrlProps/ctrlProp119.xml"/><Relationship Id="rId3" Type="http://schemas.openxmlformats.org/officeDocument/2006/relationships/printerSettings" Target="../printerSettings/printerSettings15.bin"/><Relationship Id="rId7" Type="http://schemas.openxmlformats.org/officeDocument/2006/relationships/ctrlProp" Target="../ctrlProps/ctrlProp113.xml"/><Relationship Id="rId12" Type="http://schemas.openxmlformats.org/officeDocument/2006/relationships/ctrlProp" Target="../ctrlProps/ctrlProp118.xml"/><Relationship Id="rId2" Type="http://schemas.openxmlformats.org/officeDocument/2006/relationships/pivotTable" Target="../pivotTables/pivotTable32.xml"/><Relationship Id="rId1" Type="http://schemas.openxmlformats.org/officeDocument/2006/relationships/pivotTable" Target="../pivotTables/pivotTable31.xml"/><Relationship Id="rId6" Type="http://schemas.openxmlformats.org/officeDocument/2006/relationships/ctrlProp" Target="../ctrlProps/ctrlProp112.xml"/><Relationship Id="rId11" Type="http://schemas.openxmlformats.org/officeDocument/2006/relationships/ctrlProp" Target="../ctrlProps/ctrlProp117.xml"/><Relationship Id="rId5" Type="http://schemas.openxmlformats.org/officeDocument/2006/relationships/vmlDrawing" Target="../drawings/vmlDrawing15.vml"/><Relationship Id="rId10" Type="http://schemas.openxmlformats.org/officeDocument/2006/relationships/ctrlProp" Target="../ctrlProps/ctrlProp116.xml"/><Relationship Id="rId4" Type="http://schemas.openxmlformats.org/officeDocument/2006/relationships/drawing" Target="../drawings/drawing15.xml"/><Relationship Id="rId9" Type="http://schemas.openxmlformats.org/officeDocument/2006/relationships/ctrlProp" Target="../ctrlProps/ctrlProp115.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22.xml"/><Relationship Id="rId13" Type="http://schemas.openxmlformats.org/officeDocument/2006/relationships/ctrlProp" Target="../ctrlProps/ctrlProp127.xml"/><Relationship Id="rId3" Type="http://schemas.openxmlformats.org/officeDocument/2006/relationships/printerSettings" Target="../printerSettings/printerSettings16.bin"/><Relationship Id="rId7" Type="http://schemas.openxmlformats.org/officeDocument/2006/relationships/ctrlProp" Target="../ctrlProps/ctrlProp121.xml"/><Relationship Id="rId12" Type="http://schemas.openxmlformats.org/officeDocument/2006/relationships/ctrlProp" Target="../ctrlProps/ctrlProp126.xml"/><Relationship Id="rId2" Type="http://schemas.openxmlformats.org/officeDocument/2006/relationships/pivotTable" Target="../pivotTables/pivotTable34.xml"/><Relationship Id="rId1" Type="http://schemas.openxmlformats.org/officeDocument/2006/relationships/pivotTable" Target="../pivotTables/pivotTable33.xml"/><Relationship Id="rId6" Type="http://schemas.openxmlformats.org/officeDocument/2006/relationships/ctrlProp" Target="../ctrlProps/ctrlProp120.xml"/><Relationship Id="rId11" Type="http://schemas.openxmlformats.org/officeDocument/2006/relationships/ctrlProp" Target="../ctrlProps/ctrlProp125.xml"/><Relationship Id="rId5" Type="http://schemas.openxmlformats.org/officeDocument/2006/relationships/vmlDrawing" Target="../drawings/vmlDrawing16.vml"/><Relationship Id="rId10" Type="http://schemas.openxmlformats.org/officeDocument/2006/relationships/ctrlProp" Target="../ctrlProps/ctrlProp124.xml"/><Relationship Id="rId4" Type="http://schemas.openxmlformats.org/officeDocument/2006/relationships/drawing" Target="../drawings/drawing16.xml"/><Relationship Id="rId9" Type="http://schemas.openxmlformats.org/officeDocument/2006/relationships/ctrlProp" Target="../ctrlProps/ctrlProp123.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30.xml"/><Relationship Id="rId13" Type="http://schemas.openxmlformats.org/officeDocument/2006/relationships/ctrlProp" Target="../ctrlProps/ctrlProp135.xml"/><Relationship Id="rId3" Type="http://schemas.openxmlformats.org/officeDocument/2006/relationships/printerSettings" Target="../printerSettings/printerSettings17.bin"/><Relationship Id="rId7" Type="http://schemas.openxmlformats.org/officeDocument/2006/relationships/ctrlProp" Target="../ctrlProps/ctrlProp129.xml"/><Relationship Id="rId12" Type="http://schemas.openxmlformats.org/officeDocument/2006/relationships/ctrlProp" Target="../ctrlProps/ctrlProp134.xml"/><Relationship Id="rId2" Type="http://schemas.openxmlformats.org/officeDocument/2006/relationships/pivotTable" Target="../pivotTables/pivotTable36.xml"/><Relationship Id="rId1" Type="http://schemas.openxmlformats.org/officeDocument/2006/relationships/pivotTable" Target="../pivotTables/pivotTable35.xml"/><Relationship Id="rId6" Type="http://schemas.openxmlformats.org/officeDocument/2006/relationships/ctrlProp" Target="../ctrlProps/ctrlProp128.xml"/><Relationship Id="rId11" Type="http://schemas.openxmlformats.org/officeDocument/2006/relationships/ctrlProp" Target="../ctrlProps/ctrlProp133.xml"/><Relationship Id="rId5" Type="http://schemas.openxmlformats.org/officeDocument/2006/relationships/vmlDrawing" Target="../drawings/vmlDrawing17.vml"/><Relationship Id="rId10" Type="http://schemas.openxmlformats.org/officeDocument/2006/relationships/ctrlProp" Target="../ctrlProps/ctrlProp132.xml"/><Relationship Id="rId4" Type="http://schemas.openxmlformats.org/officeDocument/2006/relationships/drawing" Target="../drawings/drawing17.xml"/><Relationship Id="rId9" Type="http://schemas.openxmlformats.org/officeDocument/2006/relationships/ctrlProp" Target="../ctrlProps/ctrlProp131.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138.xml"/><Relationship Id="rId13" Type="http://schemas.openxmlformats.org/officeDocument/2006/relationships/ctrlProp" Target="../ctrlProps/ctrlProp143.xml"/><Relationship Id="rId3" Type="http://schemas.openxmlformats.org/officeDocument/2006/relationships/printerSettings" Target="../printerSettings/printerSettings18.bin"/><Relationship Id="rId7" Type="http://schemas.openxmlformats.org/officeDocument/2006/relationships/ctrlProp" Target="../ctrlProps/ctrlProp137.xml"/><Relationship Id="rId12" Type="http://schemas.openxmlformats.org/officeDocument/2006/relationships/ctrlProp" Target="../ctrlProps/ctrlProp142.xml"/><Relationship Id="rId2" Type="http://schemas.openxmlformats.org/officeDocument/2006/relationships/pivotTable" Target="../pivotTables/pivotTable38.xml"/><Relationship Id="rId1" Type="http://schemas.openxmlformats.org/officeDocument/2006/relationships/pivotTable" Target="../pivotTables/pivotTable37.xml"/><Relationship Id="rId6" Type="http://schemas.openxmlformats.org/officeDocument/2006/relationships/ctrlProp" Target="../ctrlProps/ctrlProp136.xml"/><Relationship Id="rId11" Type="http://schemas.openxmlformats.org/officeDocument/2006/relationships/ctrlProp" Target="../ctrlProps/ctrlProp141.xml"/><Relationship Id="rId5" Type="http://schemas.openxmlformats.org/officeDocument/2006/relationships/vmlDrawing" Target="../drawings/vmlDrawing18.vml"/><Relationship Id="rId10" Type="http://schemas.openxmlformats.org/officeDocument/2006/relationships/ctrlProp" Target="../ctrlProps/ctrlProp140.xml"/><Relationship Id="rId4" Type="http://schemas.openxmlformats.org/officeDocument/2006/relationships/drawing" Target="../drawings/drawing18.xml"/><Relationship Id="rId9" Type="http://schemas.openxmlformats.org/officeDocument/2006/relationships/ctrlProp" Target="../ctrlProps/ctrlProp139.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146.xml"/><Relationship Id="rId13" Type="http://schemas.openxmlformats.org/officeDocument/2006/relationships/ctrlProp" Target="../ctrlProps/ctrlProp151.xml"/><Relationship Id="rId3" Type="http://schemas.openxmlformats.org/officeDocument/2006/relationships/printerSettings" Target="../printerSettings/printerSettings19.bin"/><Relationship Id="rId7" Type="http://schemas.openxmlformats.org/officeDocument/2006/relationships/ctrlProp" Target="../ctrlProps/ctrlProp145.xml"/><Relationship Id="rId12" Type="http://schemas.openxmlformats.org/officeDocument/2006/relationships/ctrlProp" Target="../ctrlProps/ctrlProp150.xml"/><Relationship Id="rId2" Type="http://schemas.openxmlformats.org/officeDocument/2006/relationships/pivotTable" Target="../pivotTables/pivotTable40.xml"/><Relationship Id="rId1" Type="http://schemas.openxmlformats.org/officeDocument/2006/relationships/pivotTable" Target="../pivotTables/pivotTable39.xml"/><Relationship Id="rId6" Type="http://schemas.openxmlformats.org/officeDocument/2006/relationships/ctrlProp" Target="../ctrlProps/ctrlProp144.xml"/><Relationship Id="rId11" Type="http://schemas.openxmlformats.org/officeDocument/2006/relationships/ctrlProp" Target="../ctrlProps/ctrlProp149.xml"/><Relationship Id="rId5" Type="http://schemas.openxmlformats.org/officeDocument/2006/relationships/vmlDrawing" Target="../drawings/vmlDrawing19.vml"/><Relationship Id="rId10" Type="http://schemas.openxmlformats.org/officeDocument/2006/relationships/ctrlProp" Target="../ctrlProps/ctrlProp148.xml"/><Relationship Id="rId4" Type="http://schemas.openxmlformats.org/officeDocument/2006/relationships/drawing" Target="../drawings/drawing19.xml"/><Relationship Id="rId9" Type="http://schemas.openxmlformats.org/officeDocument/2006/relationships/ctrlProp" Target="../ctrlProps/ctrlProp147.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154.xml"/><Relationship Id="rId13" Type="http://schemas.openxmlformats.org/officeDocument/2006/relationships/ctrlProp" Target="../ctrlProps/ctrlProp159.xml"/><Relationship Id="rId3" Type="http://schemas.openxmlformats.org/officeDocument/2006/relationships/printerSettings" Target="../printerSettings/printerSettings20.bin"/><Relationship Id="rId7" Type="http://schemas.openxmlformats.org/officeDocument/2006/relationships/ctrlProp" Target="../ctrlProps/ctrlProp153.xml"/><Relationship Id="rId12" Type="http://schemas.openxmlformats.org/officeDocument/2006/relationships/ctrlProp" Target="../ctrlProps/ctrlProp158.xml"/><Relationship Id="rId2" Type="http://schemas.openxmlformats.org/officeDocument/2006/relationships/pivotTable" Target="../pivotTables/pivotTable42.xml"/><Relationship Id="rId1" Type="http://schemas.openxmlformats.org/officeDocument/2006/relationships/pivotTable" Target="../pivotTables/pivotTable41.xml"/><Relationship Id="rId6" Type="http://schemas.openxmlformats.org/officeDocument/2006/relationships/ctrlProp" Target="../ctrlProps/ctrlProp152.xml"/><Relationship Id="rId11" Type="http://schemas.openxmlformats.org/officeDocument/2006/relationships/ctrlProp" Target="../ctrlProps/ctrlProp157.xml"/><Relationship Id="rId5" Type="http://schemas.openxmlformats.org/officeDocument/2006/relationships/vmlDrawing" Target="../drawings/vmlDrawing20.vml"/><Relationship Id="rId10" Type="http://schemas.openxmlformats.org/officeDocument/2006/relationships/ctrlProp" Target="../ctrlProps/ctrlProp156.xml"/><Relationship Id="rId4" Type="http://schemas.openxmlformats.org/officeDocument/2006/relationships/drawing" Target="../drawings/drawing20.xml"/><Relationship Id="rId9" Type="http://schemas.openxmlformats.org/officeDocument/2006/relationships/ctrlProp" Target="../ctrlProps/ctrlProp155.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162.xml"/><Relationship Id="rId13" Type="http://schemas.openxmlformats.org/officeDocument/2006/relationships/ctrlProp" Target="../ctrlProps/ctrlProp167.xml"/><Relationship Id="rId3" Type="http://schemas.openxmlformats.org/officeDocument/2006/relationships/printerSettings" Target="../printerSettings/printerSettings21.bin"/><Relationship Id="rId7" Type="http://schemas.openxmlformats.org/officeDocument/2006/relationships/ctrlProp" Target="../ctrlProps/ctrlProp161.xml"/><Relationship Id="rId12" Type="http://schemas.openxmlformats.org/officeDocument/2006/relationships/ctrlProp" Target="../ctrlProps/ctrlProp166.xml"/><Relationship Id="rId2" Type="http://schemas.openxmlformats.org/officeDocument/2006/relationships/pivotTable" Target="../pivotTables/pivotTable44.xml"/><Relationship Id="rId1" Type="http://schemas.openxmlformats.org/officeDocument/2006/relationships/pivotTable" Target="../pivotTables/pivotTable43.xml"/><Relationship Id="rId6" Type="http://schemas.openxmlformats.org/officeDocument/2006/relationships/ctrlProp" Target="../ctrlProps/ctrlProp160.xml"/><Relationship Id="rId11" Type="http://schemas.openxmlformats.org/officeDocument/2006/relationships/ctrlProp" Target="../ctrlProps/ctrlProp165.xml"/><Relationship Id="rId5" Type="http://schemas.openxmlformats.org/officeDocument/2006/relationships/vmlDrawing" Target="../drawings/vmlDrawing21.vml"/><Relationship Id="rId10" Type="http://schemas.openxmlformats.org/officeDocument/2006/relationships/ctrlProp" Target="../ctrlProps/ctrlProp164.xml"/><Relationship Id="rId4" Type="http://schemas.openxmlformats.org/officeDocument/2006/relationships/drawing" Target="../drawings/drawing21.xml"/><Relationship Id="rId9" Type="http://schemas.openxmlformats.org/officeDocument/2006/relationships/ctrlProp" Target="../ctrlProps/ctrlProp163.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170.xml"/><Relationship Id="rId13" Type="http://schemas.openxmlformats.org/officeDocument/2006/relationships/ctrlProp" Target="../ctrlProps/ctrlProp175.xml"/><Relationship Id="rId3" Type="http://schemas.openxmlformats.org/officeDocument/2006/relationships/printerSettings" Target="../printerSettings/printerSettings22.bin"/><Relationship Id="rId7" Type="http://schemas.openxmlformats.org/officeDocument/2006/relationships/ctrlProp" Target="../ctrlProps/ctrlProp169.xml"/><Relationship Id="rId12" Type="http://schemas.openxmlformats.org/officeDocument/2006/relationships/ctrlProp" Target="../ctrlProps/ctrlProp174.xml"/><Relationship Id="rId2" Type="http://schemas.openxmlformats.org/officeDocument/2006/relationships/pivotTable" Target="../pivotTables/pivotTable46.xml"/><Relationship Id="rId1" Type="http://schemas.openxmlformats.org/officeDocument/2006/relationships/pivotTable" Target="../pivotTables/pivotTable45.xml"/><Relationship Id="rId6" Type="http://schemas.openxmlformats.org/officeDocument/2006/relationships/ctrlProp" Target="../ctrlProps/ctrlProp168.xml"/><Relationship Id="rId11" Type="http://schemas.openxmlformats.org/officeDocument/2006/relationships/ctrlProp" Target="../ctrlProps/ctrlProp173.xml"/><Relationship Id="rId5" Type="http://schemas.openxmlformats.org/officeDocument/2006/relationships/vmlDrawing" Target="../drawings/vmlDrawing22.vml"/><Relationship Id="rId10" Type="http://schemas.openxmlformats.org/officeDocument/2006/relationships/ctrlProp" Target="../ctrlProps/ctrlProp172.xml"/><Relationship Id="rId4" Type="http://schemas.openxmlformats.org/officeDocument/2006/relationships/drawing" Target="../drawings/drawing22.xml"/><Relationship Id="rId9" Type="http://schemas.openxmlformats.org/officeDocument/2006/relationships/ctrlProp" Target="../ctrlProps/ctrlProp171.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178.xml"/><Relationship Id="rId13" Type="http://schemas.openxmlformats.org/officeDocument/2006/relationships/ctrlProp" Target="../ctrlProps/ctrlProp183.xml"/><Relationship Id="rId3" Type="http://schemas.openxmlformats.org/officeDocument/2006/relationships/printerSettings" Target="../printerSettings/printerSettings23.bin"/><Relationship Id="rId7" Type="http://schemas.openxmlformats.org/officeDocument/2006/relationships/ctrlProp" Target="../ctrlProps/ctrlProp177.xml"/><Relationship Id="rId12" Type="http://schemas.openxmlformats.org/officeDocument/2006/relationships/ctrlProp" Target="../ctrlProps/ctrlProp182.xml"/><Relationship Id="rId2" Type="http://schemas.openxmlformats.org/officeDocument/2006/relationships/pivotTable" Target="../pivotTables/pivotTable48.xml"/><Relationship Id="rId1" Type="http://schemas.openxmlformats.org/officeDocument/2006/relationships/pivotTable" Target="../pivotTables/pivotTable47.xml"/><Relationship Id="rId6" Type="http://schemas.openxmlformats.org/officeDocument/2006/relationships/ctrlProp" Target="../ctrlProps/ctrlProp176.xml"/><Relationship Id="rId11" Type="http://schemas.openxmlformats.org/officeDocument/2006/relationships/ctrlProp" Target="../ctrlProps/ctrlProp181.xml"/><Relationship Id="rId5" Type="http://schemas.openxmlformats.org/officeDocument/2006/relationships/vmlDrawing" Target="../drawings/vmlDrawing23.vml"/><Relationship Id="rId10" Type="http://schemas.openxmlformats.org/officeDocument/2006/relationships/ctrlProp" Target="../ctrlProps/ctrlProp180.xml"/><Relationship Id="rId4" Type="http://schemas.openxmlformats.org/officeDocument/2006/relationships/drawing" Target="../drawings/drawing23.xml"/><Relationship Id="rId9" Type="http://schemas.openxmlformats.org/officeDocument/2006/relationships/ctrlProp" Target="../ctrlProps/ctrlProp179.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186.xml"/><Relationship Id="rId13" Type="http://schemas.openxmlformats.org/officeDocument/2006/relationships/ctrlProp" Target="../ctrlProps/ctrlProp191.xml"/><Relationship Id="rId3" Type="http://schemas.openxmlformats.org/officeDocument/2006/relationships/printerSettings" Target="../printerSettings/printerSettings24.bin"/><Relationship Id="rId7" Type="http://schemas.openxmlformats.org/officeDocument/2006/relationships/ctrlProp" Target="../ctrlProps/ctrlProp185.xml"/><Relationship Id="rId12" Type="http://schemas.openxmlformats.org/officeDocument/2006/relationships/ctrlProp" Target="../ctrlProps/ctrlProp190.xml"/><Relationship Id="rId2" Type="http://schemas.openxmlformats.org/officeDocument/2006/relationships/pivotTable" Target="../pivotTables/pivotTable50.xml"/><Relationship Id="rId1" Type="http://schemas.openxmlformats.org/officeDocument/2006/relationships/pivotTable" Target="../pivotTables/pivotTable49.xml"/><Relationship Id="rId6" Type="http://schemas.openxmlformats.org/officeDocument/2006/relationships/ctrlProp" Target="../ctrlProps/ctrlProp184.xml"/><Relationship Id="rId11" Type="http://schemas.openxmlformats.org/officeDocument/2006/relationships/ctrlProp" Target="../ctrlProps/ctrlProp189.xml"/><Relationship Id="rId5" Type="http://schemas.openxmlformats.org/officeDocument/2006/relationships/vmlDrawing" Target="../drawings/vmlDrawing24.vml"/><Relationship Id="rId10" Type="http://schemas.openxmlformats.org/officeDocument/2006/relationships/ctrlProp" Target="../ctrlProps/ctrlProp188.xml"/><Relationship Id="rId4" Type="http://schemas.openxmlformats.org/officeDocument/2006/relationships/drawing" Target="../drawings/drawing24.xml"/><Relationship Id="rId9" Type="http://schemas.openxmlformats.org/officeDocument/2006/relationships/ctrlProp" Target="../ctrlProps/ctrlProp187.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196.xml"/><Relationship Id="rId3" Type="http://schemas.openxmlformats.org/officeDocument/2006/relationships/vmlDrawing" Target="../drawings/vmlDrawing25.vml"/><Relationship Id="rId7" Type="http://schemas.openxmlformats.org/officeDocument/2006/relationships/ctrlProp" Target="../ctrlProps/ctrlProp195.xml"/><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trlProp" Target="../ctrlProps/ctrlProp194.xml"/><Relationship Id="rId5" Type="http://schemas.openxmlformats.org/officeDocument/2006/relationships/ctrlProp" Target="../ctrlProps/ctrlProp193.xml"/><Relationship Id="rId4" Type="http://schemas.openxmlformats.org/officeDocument/2006/relationships/ctrlProp" Target="../ctrlProps/ctrlProp192.xml"/><Relationship Id="rId9" Type="http://schemas.openxmlformats.org/officeDocument/2006/relationships/ctrlProp" Target="../ctrlProps/ctrlProp197.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202.xml"/><Relationship Id="rId3" Type="http://schemas.openxmlformats.org/officeDocument/2006/relationships/vmlDrawing" Target="../drawings/vmlDrawing26.vml"/><Relationship Id="rId7" Type="http://schemas.openxmlformats.org/officeDocument/2006/relationships/ctrlProp" Target="../ctrlProps/ctrlProp201.xml"/><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trlProp" Target="../ctrlProps/ctrlProp200.xml"/><Relationship Id="rId5" Type="http://schemas.openxmlformats.org/officeDocument/2006/relationships/ctrlProp" Target="../ctrlProps/ctrlProp199.xml"/><Relationship Id="rId4" Type="http://schemas.openxmlformats.org/officeDocument/2006/relationships/ctrlProp" Target="../ctrlProps/ctrlProp19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sheetPr>
  <dimension ref="A1:FL58"/>
  <sheetViews>
    <sheetView showGridLines="0" tabSelected="1" zoomScale="85" zoomScaleNormal="85" workbookViewId="0">
      <selection activeCell="B2" sqref="B2"/>
    </sheetView>
  </sheetViews>
  <sheetFormatPr defaultRowHeight="14.4" x14ac:dyDescent="0.3"/>
  <cols>
    <col min="1" max="1" width="8.88671875" style="69"/>
    <col min="2" max="2" width="16.88671875" style="69" customWidth="1"/>
    <col min="3" max="3" width="50.33203125" style="69" customWidth="1"/>
    <col min="4" max="4" width="15.5546875" style="69" customWidth="1"/>
    <col min="5" max="5" width="22.5546875" style="69" customWidth="1"/>
    <col min="6" max="6" width="15.5546875" style="69" customWidth="1"/>
    <col min="7" max="7" width="10.88671875" style="69" customWidth="1"/>
    <col min="8" max="8" width="17.77734375" style="69" customWidth="1"/>
    <col min="9" max="9" width="18.21875" style="69" customWidth="1"/>
    <col min="10" max="11" width="8.88671875" style="69"/>
    <col min="12" max="12" width="5.77734375" style="69" customWidth="1"/>
    <col min="13" max="16384" width="8.88671875" style="69"/>
  </cols>
  <sheetData>
    <row r="1" spans="1:168" x14ac:dyDescent="0.3">
      <c r="A1" s="68"/>
      <c r="B1" s="68"/>
      <c r="C1" s="68"/>
      <c r="D1" s="68"/>
      <c r="E1" s="68"/>
      <c r="G1" s="68"/>
      <c r="H1" s="68"/>
      <c r="I1" s="68"/>
      <c r="J1" s="68"/>
      <c r="K1" s="68"/>
      <c r="L1" s="68"/>
      <c r="M1" s="68"/>
      <c r="N1" s="68"/>
      <c r="O1" s="68"/>
      <c r="P1" s="68"/>
      <c r="Q1" s="68"/>
      <c r="R1" s="68"/>
      <c r="S1" s="68"/>
      <c r="T1" s="68"/>
      <c r="U1" s="68"/>
      <c r="V1" s="68"/>
      <c r="W1" s="68"/>
      <c r="X1" s="68"/>
      <c r="Y1" s="68"/>
      <c r="Z1" s="68"/>
      <c r="AA1" s="68"/>
      <c r="AB1" s="68"/>
      <c r="AC1" s="68"/>
      <c r="AD1" s="68"/>
      <c r="AE1" s="68"/>
      <c r="AF1" s="68"/>
      <c r="AG1" s="68"/>
      <c r="AH1" s="68"/>
      <c r="AI1" s="68"/>
      <c r="AJ1" s="68"/>
      <c r="AK1" s="68"/>
      <c r="AL1" s="68"/>
      <c r="AM1" s="68"/>
      <c r="AN1" s="68"/>
      <c r="AO1" s="68"/>
      <c r="AP1" s="68"/>
      <c r="AQ1" s="68"/>
      <c r="AR1" s="68"/>
      <c r="AT1" s="68"/>
      <c r="AV1" s="68"/>
      <c r="AW1" s="68"/>
      <c r="AX1" s="68"/>
      <c r="AY1" s="68"/>
      <c r="AZ1" s="68"/>
      <c r="BA1" s="68"/>
      <c r="BB1" s="68"/>
      <c r="BC1" s="68"/>
      <c r="BE1" s="68"/>
      <c r="BF1" s="68"/>
      <c r="BG1" s="68"/>
      <c r="BH1" s="68"/>
      <c r="BI1" s="68"/>
      <c r="BJ1" s="68"/>
      <c r="CF1" s="70"/>
      <c r="CH1" s="70"/>
      <c r="CI1" s="70"/>
      <c r="CJ1" s="70"/>
      <c r="CK1" s="70"/>
      <c r="CL1" s="70"/>
      <c r="CM1" s="70"/>
      <c r="CN1" s="70"/>
      <c r="CO1" s="70"/>
      <c r="CW1" s="68"/>
      <c r="CX1" s="68"/>
      <c r="CY1" s="68"/>
      <c r="CZ1" s="68"/>
      <c r="DA1" s="68"/>
      <c r="DB1" s="68"/>
      <c r="DG1" s="68"/>
      <c r="DH1" s="68"/>
      <c r="DI1" s="68"/>
      <c r="DJ1" s="68"/>
      <c r="DL1" s="68"/>
      <c r="DM1" s="68"/>
      <c r="DN1" s="68"/>
      <c r="DO1" s="68"/>
      <c r="DP1" s="68"/>
      <c r="DR1" s="68"/>
      <c r="DS1" s="68"/>
    </row>
    <row r="2" spans="1:168" ht="21" x14ac:dyDescent="0.4">
      <c r="A2" s="68"/>
      <c r="B2" s="3" t="s">
        <v>3989</v>
      </c>
      <c r="E2" s="68"/>
      <c r="G2" s="68"/>
      <c r="H2" s="68"/>
      <c r="I2" s="68"/>
      <c r="J2" s="68"/>
      <c r="K2" s="68"/>
      <c r="L2" s="68"/>
      <c r="M2" s="68"/>
      <c r="N2" s="68"/>
      <c r="O2" s="68"/>
      <c r="P2" s="68"/>
      <c r="Q2" s="68"/>
      <c r="R2" s="68"/>
      <c r="S2" s="68"/>
      <c r="T2" s="68"/>
      <c r="U2" s="68"/>
      <c r="V2" s="68"/>
      <c r="W2" s="68"/>
      <c r="X2" s="68"/>
      <c r="Y2" s="68"/>
      <c r="Z2" s="68"/>
      <c r="AA2" s="68"/>
      <c r="AB2" s="68"/>
      <c r="AC2" s="68"/>
      <c r="AD2" s="68"/>
      <c r="AE2" s="68"/>
      <c r="AF2" s="68"/>
      <c r="AG2" s="68"/>
      <c r="AH2" s="68"/>
      <c r="AI2" s="68"/>
      <c r="AJ2" s="68"/>
      <c r="AK2" s="68"/>
      <c r="AL2" s="68"/>
      <c r="AM2" s="68"/>
      <c r="AN2" s="68"/>
      <c r="AO2" s="68"/>
      <c r="AP2" s="68"/>
      <c r="AQ2" s="68"/>
      <c r="AR2" s="68"/>
      <c r="AT2" s="68"/>
      <c r="AV2" s="68"/>
      <c r="AW2" s="68"/>
      <c r="AX2" s="68"/>
      <c r="AY2" s="68"/>
      <c r="AZ2" s="68"/>
      <c r="BA2" s="68"/>
      <c r="BB2" s="68"/>
      <c r="BC2" s="68"/>
      <c r="BE2" s="68"/>
      <c r="BF2" s="68"/>
      <c r="BG2" s="68"/>
      <c r="BH2" s="68"/>
      <c r="BI2" s="68"/>
      <c r="BJ2" s="68"/>
      <c r="CF2" s="70"/>
      <c r="CH2" s="70"/>
      <c r="CI2" s="70"/>
      <c r="CJ2" s="70"/>
      <c r="CK2" s="70"/>
      <c r="CL2" s="70"/>
      <c r="CM2" s="70"/>
      <c r="CN2" s="70"/>
      <c r="CO2" s="70"/>
      <c r="CW2" s="68"/>
      <c r="CX2" s="68"/>
      <c r="CY2" s="68"/>
      <c r="CZ2" s="68"/>
      <c r="DA2" s="68"/>
      <c r="DB2" s="68"/>
      <c r="DG2" s="68"/>
      <c r="DH2" s="68"/>
      <c r="DI2" s="68"/>
      <c r="DJ2" s="68"/>
      <c r="DL2" s="68"/>
      <c r="DM2" s="68"/>
      <c r="DN2" s="68"/>
      <c r="DO2" s="68"/>
      <c r="DP2" s="68"/>
      <c r="DR2" s="68"/>
      <c r="DS2" s="68"/>
    </row>
    <row r="3" spans="1:168" x14ac:dyDescent="0.3">
      <c r="A3" s="68"/>
      <c r="B3" s="4" t="s">
        <v>0</v>
      </c>
      <c r="C3" s="5" t="str">
        <f ca="1">MID(CELL("filename",A1),FIND("]",CELL("‪filename",A1))+1,999)</f>
        <v>MENU</v>
      </c>
      <c r="G3" s="6"/>
      <c r="H3" s="68"/>
      <c r="I3" s="6"/>
      <c r="J3" s="68"/>
      <c r="K3" s="68"/>
      <c r="L3" s="68"/>
      <c r="M3" s="68"/>
      <c r="N3" s="68"/>
      <c r="O3" s="68"/>
      <c r="P3" s="68"/>
      <c r="Q3" s="68"/>
      <c r="R3" s="68"/>
      <c r="S3" s="68"/>
      <c r="T3" s="68"/>
      <c r="U3" s="68"/>
      <c r="V3" s="68"/>
      <c r="W3" s="68"/>
      <c r="X3" s="68"/>
      <c r="Y3" s="68"/>
      <c r="Z3" s="68"/>
      <c r="AA3" s="68"/>
      <c r="AB3" s="68"/>
      <c r="AC3" s="68"/>
      <c r="AD3" s="68"/>
      <c r="AE3" s="68"/>
      <c r="AF3" s="68"/>
      <c r="AG3" s="68"/>
      <c r="AH3" s="68"/>
      <c r="AI3" s="68"/>
      <c r="AJ3" s="68"/>
      <c r="AK3" s="68"/>
      <c r="AL3" s="68"/>
      <c r="AM3" s="68"/>
      <c r="AN3" s="68"/>
      <c r="AO3" s="68"/>
      <c r="AP3" s="68"/>
      <c r="AQ3" s="68"/>
      <c r="AR3" s="68"/>
      <c r="AT3" s="68"/>
      <c r="AV3" s="68"/>
      <c r="AW3" s="68"/>
      <c r="AX3" s="68"/>
      <c r="AY3" s="68"/>
      <c r="AZ3" s="68"/>
      <c r="BA3" s="68"/>
      <c r="BB3" s="68"/>
      <c r="BC3" s="68"/>
      <c r="BE3" s="68"/>
      <c r="BF3" s="68"/>
      <c r="BG3" s="68"/>
      <c r="BH3" s="68"/>
      <c r="BI3" s="68"/>
      <c r="BJ3" s="68"/>
      <c r="CF3" s="70"/>
      <c r="CH3" s="70"/>
      <c r="CI3" s="70"/>
      <c r="CJ3" s="70"/>
      <c r="CK3" s="70"/>
      <c r="CL3" s="70"/>
      <c r="CM3" s="70"/>
      <c r="CN3" s="70"/>
      <c r="CO3" s="70"/>
      <c r="CW3" s="68"/>
      <c r="CX3" s="68"/>
      <c r="CY3" s="68"/>
      <c r="CZ3" s="68"/>
      <c r="DA3" s="68"/>
      <c r="DB3" s="68"/>
      <c r="DG3" s="68"/>
      <c r="DH3" s="68"/>
      <c r="DI3" s="68"/>
      <c r="DJ3" s="68"/>
      <c r="DL3" s="68"/>
      <c r="DM3" s="68"/>
      <c r="DN3" s="68"/>
      <c r="DO3" s="68"/>
      <c r="DP3" s="68"/>
      <c r="DR3" s="68"/>
      <c r="DS3" s="68"/>
    </row>
    <row r="4" spans="1:168" x14ac:dyDescent="0.3">
      <c r="A4" s="71"/>
      <c r="B4" s="71"/>
      <c r="C4" s="71"/>
      <c r="D4" s="71"/>
      <c r="E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T4" s="72"/>
      <c r="AV4" s="71"/>
      <c r="AW4" s="71"/>
      <c r="AX4" s="71"/>
      <c r="AY4" s="71"/>
      <c r="AZ4" s="71"/>
      <c r="BA4" s="71"/>
      <c r="BB4" s="71"/>
      <c r="BC4" s="71"/>
      <c r="BE4" s="71"/>
      <c r="BF4" s="71"/>
      <c r="BG4" s="71"/>
      <c r="BH4" s="71"/>
      <c r="BI4" s="71"/>
      <c r="BJ4" s="72"/>
      <c r="CF4" s="70"/>
      <c r="CH4" s="70"/>
      <c r="CI4" s="70"/>
      <c r="CJ4" s="70"/>
      <c r="CK4" s="70"/>
      <c r="CL4" s="70"/>
      <c r="CM4" s="70"/>
      <c r="CN4" s="70"/>
      <c r="CO4" s="70"/>
      <c r="CW4" s="71"/>
      <c r="CX4" s="71"/>
      <c r="CY4" s="71"/>
      <c r="CZ4" s="71"/>
      <c r="DA4" s="71"/>
      <c r="DB4" s="72"/>
      <c r="DG4" s="71"/>
      <c r="DH4" s="71"/>
      <c r="DI4" s="71"/>
      <c r="DJ4" s="71"/>
      <c r="DL4" s="72"/>
      <c r="DM4" s="72"/>
      <c r="DN4" s="72"/>
      <c r="DO4" s="72"/>
      <c r="DP4" s="72"/>
      <c r="DR4" s="71"/>
      <c r="DS4" s="71"/>
    </row>
    <row r="5" spans="1:168" s="76" customFormat="1" x14ac:dyDescent="0.3">
      <c r="A5" s="67" t="str">
        <f ca="1">_xlfn.SHEET()&amp;"."</f>
        <v>1.</v>
      </c>
      <c r="B5" s="41" t="str">
        <f ca="1">MID(CELL("filename",A1),FIND("]",CELL("‪filename",A1))+1,999)</f>
        <v>MENU</v>
      </c>
      <c r="C5" s="73"/>
      <c r="D5" s="73"/>
      <c r="E5" s="74"/>
      <c r="F5" s="74"/>
      <c r="G5" s="74"/>
      <c r="H5" s="74"/>
      <c r="I5" s="74"/>
      <c r="J5" s="74"/>
      <c r="K5" s="74"/>
      <c r="L5" s="74"/>
      <c r="M5" s="74"/>
      <c r="N5" s="74"/>
      <c r="O5" s="74"/>
      <c r="P5" s="74"/>
      <c r="Q5" s="74"/>
      <c r="R5" s="74"/>
      <c r="S5" s="74"/>
      <c r="T5" s="74"/>
      <c r="U5" s="74"/>
      <c r="V5" s="74"/>
      <c r="W5" s="74"/>
      <c r="X5" s="74"/>
      <c r="Y5" s="74"/>
      <c r="Z5" s="74"/>
      <c r="AA5" s="74"/>
      <c r="AB5" s="74"/>
      <c r="AC5" s="74"/>
      <c r="AD5" s="74"/>
      <c r="AE5" s="74"/>
      <c r="AF5" s="74"/>
      <c r="AG5" s="74"/>
      <c r="AH5" s="74"/>
      <c r="AI5" s="74"/>
      <c r="AJ5" s="74"/>
      <c r="AK5" s="74"/>
      <c r="AL5" s="74"/>
      <c r="AM5" s="74"/>
      <c r="AN5" s="74"/>
      <c r="AO5" s="74"/>
      <c r="AP5" s="74"/>
      <c r="AQ5" s="74"/>
      <c r="AR5" s="74"/>
      <c r="AS5" s="74"/>
      <c r="AT5" s="74"/>
      <c r="AU5" s="74"/>
      <c r="AV5" s="74"/>
      <c r="AW5" s="74"/>
      <c r="AX5" s="74"/>
      <c r="AY5" s="74"/>
      <c r="AZ5" s="74"/>
      <c r="BA5" s="74"/>
      <c r="BB5" s="74"/>
      <c r="BC5" s="74"/>
      <c r="BD5" s="74"/>
      <c r="BE5" s="74"/>
      <c r="BF5" s="74"/>
      <c r="BG5" s="74"/>
      <c r="BH5" s="74"/>
      <c r="BI5" s="74"/>
      <c r="BJ5" s="74"/>
      <c r="BK5" s="74"/>
      <c r="BL5" s="74"/>
      <c r="BM5" s="74"/>
      <c r="BN5" s="74"/>
      <c r="BO5" s="74"/>
      <c r="BP5" s="74"/>
      <c r="BQ5" s="74"/>
      <c r="BR5" s="74"/>
      <c r="BS5" s="74"/>
      <c r="BT5" s="74"/>
      <c r="BU5" s="74"/>
      <c r="BV5" s="74"/>
      <c r="BW5" s="74"/>
      <c r="BX5" s="74"/>
      <c r="BY5" s="74"/>
      <c r="BZ5" s="74"/>
      <c r="CA5" s="74"/>
      <c r="CB5" s="74"/>
      <c r="CC5" s="74"/>
      <c r="CD5" s="74"/>
      <c r="CE5" s="74"/>
      <c r="CF5" s="75"/>
      <c r="CG5" s="74"/>
      <c r="CH5" s="75"/>
      <c r="CI5" s="75"/>
      <c r="CJ5" s="75"/>
      <c r="CK5" s="75"/>
      <c r="CL5" s="75"/>
      <c r="CM5" s="75"/>
      <c r="CN5" s="75"/>
      <c r="CO5" s="75"/>
      <c r="CP5" s="74"/>
      <c r="CQ5" s="74"/>
      <c r="CR5" s="74"/>
      <c r="CS5" s="74"/>
      <c r="CT5" s="74"/>
      <c r="CU5" s="74"/>
      <c r="CV5" s="74"/>
      <c r="CW5" s="74"/>
      <c r="CX5" s="74"/>
      <c r="CY5" s="74"/>
      <c r="CZ5" s="74"/>
      <c r="DA5" s="74"/>
      <c r="DB5" s="74"/>
      <c r="DC5" s="74"/>
      <c r="DD5" s="74"/>
      <c r="DE5" s="74"/>
      <c r="DF5" s="74"/>
      <c r="DG5" s="74"/>
      <c r="DH5" s="74"/>
      <c r="DI5" s="74"/>
      <c r="DJ5" s="74"/>
      <c r="DK5" s="74"/>
      <c r="DL5" s="74"/>
      <c r="DM5" s="74"/>
      <c r="DN5" s="74"/>
      <c r="DO5" s="74"/>
      <c r="DP5" s="74"/>
      <c r="DQ5" s="74"/>
      <c r="DR5" s="74"/>
      <c r="DS5" s="74"/>
      <c r="DT5" s="74"/>
      <c r="DU5" s="74"/>
      <c r="DV5" s="74"/>
      <c r="DW5" s="74"/>
      <c r="DX5" s="74"/>
      <c r="DY5" s="74"/>
      <c r="DZ5" s="74"/>
      <c r="EA5" s="74"/>
      <c r="EB5" s="74"/>
      <c r="EC5" s="74"/>
      <c r="ED5" s="74"/>
      <c r="EE5" s="74"/>
      <c r="EF5" s="74"/>
      <c r="EG5" s="74"/>
      <c r="EH5" s="74"/>
      <c r="EI5" s="74"/>
      <c r="EJ5" s="74"/>
      <c r="EK5" s="74"/>
      <c r="EL5" s="74"/>
      <c r="EM5" s="74"/>
      <c r="EN5" s="74"/>
      <c r="EO5" s="74"/>
      <c r="EP5" s="74"/>
      <c r="EQ5" s="74"/>
      <c r="ER5" s="74"/>
      <c r="ES5" s="74"/>
      <c r="ET5" s="74"/>
      <c r="EU5" s="74"/>
      <c r="EV5" s="74"/>
      <c r="FD5" s="74"/>
      <c r="FL5" s="74"/>
    </row>
    <row r="8" spans="1:168" ht="27" customHeight="1" x14ac:dyDescent="0.3">
      <c r="B8" s="77" t="s">
        <v>3968</v>
      </c>
      <c r="C8" s="77" t="s">
        <v>3926</v>
      </c>
      <c r="D8" s="77" t="s">
        <v>3927</v>
      </c>
      <c r="E8" s="77"/>
      <c r="F8" s="77"/>
      <c r="G8" s="68"/>
      <c r="H8" s="68"/>
      <c r="I8" s="78"/>
      <c r="J8" s="78"/>
      <c r="K8" s="79" t="s">
        <v>3964</v>
      </c>
      <c r="L8" s="80"/>
      <c r="M8" s="68"/>
      <c r="N8" s="68"/>
      <c r="O8" s="68"/>
      <c r="P8" s="81"/>
      <c r="Q8" s="81"/>
      <c r="R8" s="81"/>
      <c r="S8" s="81"/>
    </row>
    <row r="9" spans="1:168" ht="18.600000000000001" customHeight="1" x14ac:dyDescent="0.3">
      <c r="B9" s="82"/>
      <c r="C9" s="82"/>
      <c r="D9" s="82"/>
      <c r="E9" s="82"/>
      <c r="F9" s="82"/>
      <c r="G9" s="68"/>
      <c r="H9" s="68"/>
      <c r="I9" s="78"/>
      <c r="J9" s="68"/>
      <c r="K9" s="83" t="s">
        <v>3928</v>
      </c>
      <c r="L9" s="69" t="s">
        <v>3929</v>
      </c>
      <c r="M9" s="68"/>
      <c r="N9" s="68"/>
      <c r="O9" s="68"/>
      <c r="P9" s="81"/>
      <c r="Q9" s="81"/>
      <c r="R9" s="81"/>
      <c r="S9" s="81"/>
    </row>
    <row r="10" spans="1:168" ht="25.8" customHeight="1" x14ac:dyDescent="0.3">
      <c r="B10" s="84">
        <v>2</v>
      </c>
      <c r="C10" s="85" t="s">
        <v>3847</v>
      </c>
      <c r="D10" s="85" t="s">
        <v>3847</v>
      </c>
      <c r="E10" s="85"/>
      <c r="F10" s="89" t="s">
        <v>3930</v>
      </c>
      <c r="G10" s="68"/>
      <c r="H10" s="68"/>
      <c r="I10" s="68"/>
      <c r="J10" s="68"/>
      <c r="K10" s="83" t="s">
        <v>3931</v>
      </c>
      <c r="L10" s="34" t="s">
        <v>3932</v>
      </c>
      <c r="M10" s="68"/>
      <c r="N10" s="68"/>
      <c r="O10" s="68"/>
      <c r="P10" s="81"/>
      <c r="Q10" s="81"/>
      <c r="R10" s="81"/>
      <c r="S10" s="81"/>
    </row>
    <row r="11" spans="1:168" ht="13.2" customHeight="1" x14ac:dyDescent="0.3">
      <c r="B11" s="84"/>
      <c r="C11" s="85"/>
      <c r="D11" s="85"/>
      <c r="E11" s="85"/>
      <c r="F11" s="85"/>
      <c r="G11" s="68"/>
      <c r="H11" s="68"/>
      <c r="I11" s="78"/>
      <c r="J11" s="68"/>
      <c r="K11" s="83" t="s">
        <v>3933</v>
      </c>
      <c r="L11" s="34" t="s">
        <v>3934</v>
      </c>
      <c r="M11" s="68"/>
      <c r="N11" s="68"/>
      <c r="O11" s="68"/>
      <c r="P11" s="81"/>
      <c r="Q11" s="81"/>
      <c r="R11" s="81"/>
      <c r="S11" s="81"/>
    </row>
    <row r="12" spans="1:168" ht="25.8" customHeight="1" x14ac:dyDescent="0.3">
      <c r="B12" s="84">
        <v>3</v>
      </c>
      <c r="C12" s="85" t="s">
        <v>2</v>
      </c>
      <c r="D12" s="85" t="s">
        <v>3857</v>
      </c>
      <c r="E12" s="85"/>
      <c r="F12" s="89" t="s">
        <v>3930</v>
      </c>
      <c r="G12" s="68"/>
      <c r="H12" s="68"/>
      <c r="I12" s="78"/>
      <c r="J12" s="68"/>
      <c r="K12" s="83" t="s">
        <v>3933</v>
      </c>
      <c r="L12" s="34" t="s">
        <v>3935</v>
      </c>
      <c r="M12" s="68"/>
      <c r="N12" s="68"/>
      <c r="O12" s="68"/>
      <c r="P12" s="81"/>
      <c r="Q12" s="81"/>
      <c r="R12" s="81"/>
      <c r="S12" s="81"/>
    </row>
    <row r="13" spans="1:168" ht="13.2" customHeight="1" x14ac:dyDescent="0.3">
      <c r="B13" s="84"/>
      <c r="C13" s="85"/>
      <c r="D13" s="85"/>
      <c r="E13" s="85"/>
      <c r="F13" s="85"/>
      <c r="G13" s="68"/>
      <c r="H13" s="68"/>
      <c r="I13" s="68"/>
      <c r="J13" s="68"/>
      <c r="K13" s="83" t="s">
        <v>3933</v>
      </c>
      <c r="L13" s="34" t="s">
        <v>3969</v>
      </c>
      <c r="M13" s="68"/>
      <c r="N13" s="68"/>
      <c r="O13" s="68"/>
      <c r="P13" s="81"/>
      <c r="Q13" s="81"/>
      <c r="R13" s="81"/>
      <c r="S13" s="81"/>
    </row>
    <row r="14" spans="1:168" ht="25.8" customHeight="1" x14ac:dyDescent="0.35">
      <c r="B14" s="84">
        <v>4</v>
      </c>
      <c r="C14" s="85" t="s">
        <v>8</v>
      </c>
      <c r="D14" s="85" t="s">
        <v>3857</v>
      </c>
      <c r="E14" s="85"/>
      <c r="F14" s="89" t="s">
        <v>3930</v>
      </c>
      <c r="G14" s="68"/>
      <c r="H14" s="68"/>
      <c r="I14" s="78"/>
      <c r="J14" s="68"/>
      <c r="L14" s="86"/>
      <c r="M14" s="68"/>
      <c r="N14" s="68"/>
      <c r="O14" s="68"/>
      <c r="P14" s="81"/>
      <c r="Q14" s="81"/>
      <c r="R14" s="81"/>
      <c r="S14" s="81"/>
    </row>
    <row r="15" spans="1:168" ht="13.2" customHeight="1" x14ac:dyDescent="0.3">
      <c r="B15" s="84"/>
      <c r="C15" s="85"/>
      <c r="D15" s="85"/>
      <c r="E15" s="85"/>
      <c r="F15" s="90"/>
      <c r="G15" s="68"/>
      <c r="H15" s="68"/>
      <c r="J15" s="68"/>
      <c r="K15" s="78"/>
      <c r="L15" s="78"/>
      <c r="N15" s="68"/>
      <c r="O15" s="68"/>
      <c r="P15" s="81"/>
      <c r="Q15" s="81"/>
      <c r="R15" s="81"/>
      <c r="S15" s="81"/>
    </row>
    <row r="16" spans="1:168" ht="25.8" customHeight="1" x14ac:dyDescent="0.3">
      <c r="B16" s="84">
        <v>5</v>
      </c>
      <c r="C16" s="85" t="s">
        <v>3937</v>
      </c>
      <c r="D16" s="85" t="s">
        <v>3937</v>
      </c>
      <c r="E16" s="85"/>
      <c r="F16" s="89" t="s">
        <v>3930</v>
      </c>
      <c r="G16" s="68"/>
      <c r="H16" s="68"/>
      <c r="I16" s="68" t="s">
        <v>3962</v>
      </c>
      <c r="J16" s="68"/>
      <c r="K16" s="68"/>
      <c r="L16" s="78"/>
      <c r="M16" s="68"/>
      <c r="N16" s="68"/>
      <c r="O16" s="68"/>
      <c r="P16" s="81"/>
      <c r="Q16" s="81"/>
      <c r="R16" s="81"/>
      <c r="S16" s="81"/>
    </row>
    <row r="17" spans="2:19" ht="13.2" customHeight="1" x14ac:dyDescent="0.3">
      <c r="B17" s="84"/>
      <c r="C17" s="85"/>
      <c r="D17" s="85"/>
      <c r="E17" s="85"/>
      <c r="F17" s="85"/>
      <c r="G17" s="68"/>
      <c r="H17" s="68"/>
      <c r="I17" s="88" t="s">
        <v>3963</v>
      </c>
      <c r="J17" s="68"/>
      <c r="K17" s="78"/>
      <c r="L17" s="78"/>
      <c r="M17" s="68"/>
      <c r="N17" s="68"/>
      <c r="O17" s="68"/>
      <c r="P17" s="81"/>
      <c r="Q17" s="81"/>
      <c r="R17" s="81"/>
      <c r="S17" s="81"/>
    </row>
    <row r="18" spans="2:19" ht="25.8" customHeight="1" x14ac:dyDescent="0.3">
      <c r="B18" s="84">
        <v>6</v>
      </c>
      <c r="C18" s="85" t="s">
        <v>3958</v>
      </c>
      <c r="D18" s="85" t="s">
        <v>3958</v>
      </c>
      <c r="E18" s="85"/>
      <c r="F18" s="89" t="s">
        <v>3930</v>
      </c>
      <c r="G18" s="68"/>
      <c r="H18" s="68"/>
      <c r="I18" s="78" t="s">
        <v>3966</v>
      </c>
      <c r="J18" s="68"/>
      <c r="K18" s="78"/>
      <c r="L18" s="78"/>
      <c r="M18" s="68"/>
      <c r="N18" s="68"/>
      <c r="O18" s="68"/>
      <c r="P18" s="81"/>
      <c r="Q18" s="81"/>
      <c r="R18" s="81"/>
      <c r="S18" s="81"/>
    </row>
    <row r="19" spans="2:19" ht="13.2" customHeight="1" x14ac:dyDescent="0.3">
      <c r="B19" s="84"/>
      <c r="G19" s="68"/>
      <c r="H19" s="68"/>
      <c r="I19" s="88" t="s">
        <v>3965</v>
      </c>
      <c r="J19" s="68"/>
      <c r="K19" s="68"/>
      <c r="L19" s="68"/>
      <c r="M19" s="68"/>
      <c r="N19" s="68"/>
      <c r="O19" s="68"/>
      <c r="P19" s="81"/>
      <c r="Q19" s="81"/>
      <c r="R19" s="81"/>
      <c r="S19" s="81"/>
    </row>
    <row r="20" spans="2:19" ht="25.8" customHeight="1" x14ac:dyDescent="0.3">
      <c r="B20" s="84">
        <v>7</v>
      </c>
      <c r="C20" s="85" t="s">
        <v>3</v>
      </c>
      <c r="D20" s="85" t="s">
        <v>3936</v>
      </c>
      <c r="E20" s="85"/>
      <c r="F20" s="89" t="s">
        <v>3930</v>
      </c>
      <c r="G20" s="68"/>
      <c r="H20" s="68"/>
      <c r="J20" s="68"/>
      <c r="K20" s="78"/>
      <c r="L20" s="78"/>
      <c r="M20" s="68"/>
      <c r="N20" s="68"/>
      <c r="O20" s="68"/>
      <c r="P20" s="81"/>
      <c r="Q20" s="81"/>
      <c r="R20" s="81"/>
      <c r="S20" s="81"/>
    </row>
    <row r="21" spans="2:19" ht="13.2" customHeight="1" x14ac:dyDescent="0.3">
      <c r="B21" s="84"/>
      <c r="C21" s="85"/>
      <c r="D21" s="85"/>
      <c r="E21" s="85"/>
      <c r="F21" s="90"/>
      <c r="G21" s="68"/>
      <c r="H21" s="68"/>
      <c r="J21" s="68"/>
      <c r="K21" s="78"/>
      <c r="L21" s="78"/>
      <c r="M21" s="68"/>
      <c r="N21" s="68"/>
      <c r="O21" s="68"/>
      <c r="P21" s="81"/>
      <c r="Q21" s="81"/>
      <c r="R21" s="81"/>
      <c r="S21" s="81"/>
    </row>
    <row r="22" spans="2:19" ht="25.8" customHeight="1" x14ac:dyDescent="0.3">
      <c r="B22" s="84">
        <v>8</v>
      </c>
      <c r="C22" s="85" t="s">
        <v>4</v>
      </c>
      <c r="D22" s="85" t="s">
        <v>3936</v>
      </c>
      <c r="E22" s="85"/>
      <c r="F22" s="89" t="s">
        <v>3930</v>
      </c>
      <c r="G22" s="68"/>
      <c r="H22" s="68"/>
      <c r="I22" s="68"/>
      <c r="J22" s="68"/>
      <c r="K22" s="68"/>
      <c r="L22" s="68"/>
      <c r="M22" s="68"/>
      <c r="N22" s="68"/>
      <c r="O22" s="68"/>
      <c r="P22" s="81"/>
      <c r="Q22" s="81"/>
      <c r="R22" s="81"/>
      <c r="S22" s="81"/>
    </row>
    <row r="23" spans="2:19" ht="13.2" customHeight="1" x14ac:dyDescent="0.3">
      <c r="B23" s="84"/>
      <c r="C23" s="85"/>
      <c r="D23" s="85"/>
      <c r="E23" s="85"/>
      <c r="F23" s="85"/>
      <c r="G23" s="68"/>
      <c r="H23" s="68"/>
      <c r="I23" s="78"/>
      <c r="J23" s="78"/>
      <c r="K23" s="78"/>
      <c r="L23" s="78"/>
      <c r="M23" s="68"/>
      <c r="N23" s="68"/>
      <c r="O23" s="68"/>
      <c r="P23" s="81"/>
      <c r="Q23" s="81"/>
      <c r="R23" s="81"/>
      <c r="S23" s="81"/>
    </row>
    <row r="24" spans="2:19" ht="25.8" customHeight="1" x14ac:dyDescent="0.3">
      <c r="B24" s="84">
        <v>9</v>
      </c>
      <c r="C24" s="85" t="s">
        <v>3859</v>
      </c>
      <c r="D24" s="85" t="s">
        <v>3936</v>
      </c>
      <c r="E24" s="85"/>
      <c r="F24" s="89" t="s">
        <v>3930</v>
      </c>
      <c r="G24" s="78"/>
      <c r="H24" s="68"/>
      <c r="I24" s="78"/>
      <c r="J24" s="78"/>
      <c r="K24" s="78"/>
      <c r="L24" s="78"/>
      <c r="M24" s="78"/>
      <c r="N24" s="78"/>
      <c r="O24" s="78"/>
      <c r="P24" s="81"/>
      <c r="Q24" s="81"/>
      <c r="R24" s="81"/>
      <c r="S24" s="81"/>
    </row>
    <row r="25" spans="2:19" ht="13.2" customHeight="1" x14ac:dyDescent="0.3">
      <c r="B25" s="84"/>
      <c r="C25" s="85"/>
      <c r="D25" s="85"/>
      <c r="E25" s="85"/>
      <c r="F25" s="85"/>
      <c r="G25" s="78"/>
      <c r="H25" s="78"/>
      <c r="I25" s="68"/>
      <c r="J25" s="68"/>
      <c r="K25" s="68"/>
      <c r="L25" s="68"/>
      <c r="M25" s="78"/>
      <c r="N25" s="78"/>
      <c r="O25" s="78"/>
      <c r="P25" s="81"/>
      <c r="Q25" s="81"/>
      <c r="R25" s="81"/>
      <c r="S25" s="81"/>
    </row>
    <row r="26" spans="2:19" ht="25.8" customHeight="1" x14ac:dyDescent="0.3">
      <c r="B26" s="84">
        <v>10</v>
      </c>
      <c r="C26" s="85" t="s">
        <v>1</v>
      </c>
      <c r="D26" s="85" t="s">
        <v>3936</v>
      </c>
      <c r="E26" s="85"/>
      <c r="F26" s="89" t="s">
        <v>3930</v>
      </c>
      <c r="G26" s="78"/>
      <c r="H26" s="78"/>
      <c r="I26" s="78"/>
      <c r="J26" s="78"/>
      <c r="K26" s="78"/>
      <c r="L26" s="78"/>
      <c r="M26" s="78"/>
      <c r="N26" s="78"/>
      <c r="O26" s="78"/>
      <c r="P26" s="81"/>
      <c r="Q26" s="81"/>
      <c r="R26" s="81"/>
      <c r="S26" s="81"/>
    </row>
    <row r="27" spans="2:19" ht="13.2" customHeight="1" x14ac:dyDescent="0.3">
      <c r="B27" s="84"/>
      <c r="C27" s="85"/>
      <c r="D27" s="85"/>
      <c r="E27" s="85"/>
      <c r="F27" s="85"/>
      <c r="G27" s="78"/>
      <c r="H27" s="78"/>
      <c r="I27" s="78"/>
      <c r="J27" s="78"/>
      <c r="K27" s="78"/>
      <c r="L27" s="78"/>
      <c r="M27" s="78"/>
      <c r="N27" s="78"/>
      <c r="O27" s="78"/>
      <c r="P27" s="81"/>
      <c r="Q27" s="81"/>
      <c r="R27" s="81"/>
      <c r="S27" s="81"/>
    </row>
    <row r="28" spans="2:19" ht="25.8" customHeight="1" x14ac:dyDescent="0.3">
      <c r="B28" s="84">
        <v>11</v>
      </c>
      <c r="C28" s="85" t="s">
        <v>2861</v>
      </c>
      <c r="D28" s="85" t="s">
        <v>3936</v>
      </c>
      <c r="E28" s="85"/>
      <c r="F28" s="89" t="s">
        <v>3930</v>
      </c>
      <c r="G28" s="78"/>
      <c r="H28" s="78"/>
      <c r="I28" s="68"/>
      <c r="J28" s="68"/>
      <c r="K28" s="68"/>
      <c r="L28" s="68"/>
      <c r="M28" s="78"/>
      <c r="N28" s="78"/>
      <c r="O28" s="78"/>
      <c r="P28" s="81"/>
      <c r="Q28" s="81"/>
      <c r="R28" s="81"/>
      <c r="S28" s="81"/>
    </row>
    <row r="29" spans="2:19" ht="13.2" customHeight="1" x14ac:dyDescent="0.3">
      <c r="B29" s="84"/>
      <c r="C29" s="85"/>
      <c r="D29" s="85"/>
      <c r="E29" s="85"/>
      <c r="F29" s="85"/>
      <c r="G29" s="78"/>
      <c r="H29" s="78"/>
      <c r="I29" s="78"/>
      <c r="J29" s="78"/>
      <c r="K29" s="78"/>
      <c r="L29" s="78"/>
      <c r="M29" s="78"/>
      <c r="N29" s="78"/>
      <c r="O29" s="78"/>
    </row>
    <row r="30" spans="2:19" ht="25.8" customHeight="1" x14ac:dyDescent="0.3">
      <c r="B30" s="84">
        <v>12</v>
      </c>
      <c r="C30" s="85" t="s">
        <v>6</v>
      </c>
      <c r="D30" s="85" t="s">
        <v>3936</v>
      </c>
      <c r="E30" s="85"/>
      <c r="F30" s="89" t="s">
        <v>3930</v>
      </c>
      <c r="G30" s="78"/>
      <c r="H30" s="78"/>
      <c r="I30" s="78"/>
      <c r="J30" s="78"/>
      <c r="K30" s="78"/>
      <c r="L30" s="78"/>
      <c r="M30" s="78"/>
      <c r="N30" s="78"/>
      <c r="O30" s="78"/>
    </row>
    <row r="31" spans="2:19" ht="13.2" customHeight="1" x14ac:dyDescent="0.3">
      <c r="B31" s="87"/>
      <c r="C31" s="85"/>
      <c r="D31" s="85"/>
      <c r="E31" s="85"/>
      <c r="F31" s="85"/>
      <c r="G31" s="78"/>
      <c r="H31" s="78"/>
      <c r="I31" s="68"/>
      <c r="J31" s="68"/>
      <c r="K31" s="68"/>
      <c r="L31" s="68"/>
      <c r="M31" s="78"/>
      <c r="N31" s="78"/>
      <c r="O31" s="78"/>
    </row>
    <row r="32" spans="2:19" ht="25.8" customHeight="1" x14ac:dyDescent="0.3">
      <c r="B32" s="84">
        <v>13</v>
      </c>
      <c r="C32" s="85" t="s">
        <v>2853</v>
      </c>
      <c r="D32" s="85" t="s">
        <v>3936</v>
      </c>
      <c r="E32" s="85"/>
      <c r="F32" s="89" t="s">
        <v>3930</v>
      </c>
      <c r="G32" s="78"/>
      <c r="H32" s="78"/>
      <c r="I32" s="78"/>
      <c r="J32" s="78"/>
      <c r="K32" s="78"/>
      <c r="L32" s="78"/>
      <c r="M32" s="78"/>
      <c r="N32" s="78"/>
      <c r="O32" s="78"/>
    </row>
    <row r="33" spans="2:15" ht="13.2" customHeight="1" x14ac:dyDescent="0.3">
      <c r="B33" s="84"/>
      <c r="C33" s="78"/>
      <c r="D33" s="78"/>
      <c r="E33" s="78"/>
      <c r="F33" s="78"/>
      <c r="G33" s="78"/>
      <c r="H33" s="78"/>
      <c r="I33" s="78"/>
      <c r="J33" s="78"/>
      <c r="K33" s="78"/>
      <c r="L33" s="78"/>
      <c r="M33" s="78"/>
      <c r="N33" s="78"/>
      <c r="O33" s="78"/>
    </row>
    <row r="34" spans="2:15" ht="25.8" customHeight="1" x14ac:dyDescent="0.3">
      <c r="B34" s="84">
        <v>14</v>
      </c>
      <c r="C34" s="85" t="s">
        <v>1946</v>
      </c>
      <c r="D34" s="85" t="s">
        <v>3936</v>
      </c>
      <c r="E34" s="85"/>
      <c r="F34" s="89" t="s">
        <v>3930</v>
      </c>
      <c r="G34" s="78"/>
      <c r="H34" s="78"/>
      <c r="I34" s="78"/>
      <c r="J34" s="78"/>
      <c r="K34" s="78"/>
      <c r="L34" s="78"/>
      <c r="M34" s="78"/>
      <c r="N34" s="78"/>
      <c r="O34" s="78"/>
    </row>
    <row r="35" spans="2:15" ht="13.2" customHeight="1" x14ac:dyDescent="0.3">
      <c r="B35" s="84"/>
      <c r="C35" s="85"/>
      <c r="D35" s="85"/>
      <c r="E35" s="85"/>
      <c r="F35" s="85"/>
      <c r="G35" s="78"/>
      <c r="H35" s="78"/>
      <c r="I35" s="78"/>
      <c r="J35" s="78"/>
      <c r="K35" s="78"/>
      <c r="L35" s="78"/>
      <c r="M35" s="78"/>
      <c r="N35" s="78"/>
      <c r="O35" s="78"/>
    </row>
    <row r="36" spans="2:15" ht="25.8" customHeight="1" x14ac:dyDescent="0.3">
      <c r="B36" s="84">
        <v>15</v>
      </c>
      <c r="C36" s="85" t="s">
        <v>2864</v>
      </c>
      <c r="D36" s="85" t="s">
        <v>3936</v>
      </c>
      <c r="E36" s="85"/>
      <c r="F36" s="89" t="s">
        <v>3930</v>
      </c>
      <c r="G36" s="78"/>
      <c r="H36" s="78"/>
      <c r="I36" s="78"/>
      <c r="J36" s="78"/>
      <c r="K36" s="78"/>
      <c r="L36" s="78"/>
      <c r="M36" s="78"/>
      <c r="N36" s="78"/>
      <c r="O36" s="78"/>
    </row>
    <row r="37" spans="2:15" ht="13.2" customHeight="1" x14ac:dyDescent="0.3">
      <c r="B37" s="84"/>
      <c r="C37" s="85"/>
      <c r="D37" s="85"/>
      <c r="E37" s="85"/>
      <c r="F37" s="85"/>
      <c r="G37" s="78"/>
      <c r="H37" s="78"/>
      <c r="I37" s="78"/>
      <c r="J37" s="78"/>
      <c r="K37" s="78"/>
      <c r="L37" s="78"/>
      <c r="M37" s="78"/>
      <c r="N37" s="78"/>
      <c r="O37" s="78"/>
    </row>
    <row r="38" spans="2:15" ht="25.8" customHeight="1" x14ac:dyDescent="0.3">
      <c r="B38" s="84">
        <v>16</v>
      </c>
      <c r="C38" s="85" t="s">
        <v>2865</v>
      </c>
      <c r="D38" s="85" t="s">
        <v>3936</v>
      </c>
      <c r="E38" s="85"/>
      <c r="F38" s="89" t="s">
        <v>3930</v>
      </c>
      <c r="G38" s="78"/>
      <c r="H38" s="78"/>
      <c r="I38" s="78"/>
      <c r="J38" s="78"/>
      <c r="K38" s="78"/>
      <c r="L38" s="78"/>
      <c r="M38" s="78"/>
      <c r="N38" s="78"/>
      <c r="O38" s="78"/>
    </row>
    <row r="39" spans="2:15" ht="13.2" customHeight="1" x14ac:dyDescent="0.3">
      <c r="B39" s="87"/>
      <c r="C39" s="85"/>
      <c r="D39" s="85"/>
      <c r="E39" s="85"/>
      <c r="F39" s="85"/>
      <c r="G39" s="78"/>
      <c r="H39" s="78"/>
      <c r="I39" s="78"/>
      <c r="J39" s="78"/>
      <c r="K39" s="78"/>
      <c r="L39" s="78"/>
      <c r="M39" s="78"/>
      <c r="N39" s="78"/>
      <c r="O39" s="78"/>
    </row>
    <row r="40" spans="2:15" ht="25.8" customHeight="1" x14ac:dyDescent="0.3">
      <c r="B40" s="84">
        <v>17</v>
      </c>
      <c r="C40" s="85" t="s">
        <v>3925</v>
      </c>
      <c r="D40" s="85" t="s">
        <v>3936</v>
      </c>
      <c r="E40" s="85"/>
      <c r="F40" s="89" t="s">
        <v>3930</v>
      </c>
      <c r="G40" s="78"/>
      <c r="H40" s="78"/>
      <c r="I40" s="78"/>
      <c r="J40" s="78"/>
      <c r="K40" s="78"/>
      <c r="L40" s="78"/>
      <c r="M40" s="78"/>
      <c r="N40" s="78"/>
      <c r="O40" s="78"/>
    </row>
    <row r="41" spans="2:15" ht="13.2" customHeight="1" x14ac:dyDescent="0.3">
      <c r="B41" s="78"/>
      <c r="C41" s="78"/>
      <c r="D41" s="78"/>
      <c r="E41" s="78"/>
      <c r="F41" s="78"/>
      <c r="G41" s="78"/>
      <c r="H41" s="78"/>
      <c r="I41" s="78"/>
      <c r="J41" s="78"/>
      <c r="K41" s="78"/>
      <c r="L41" s="78"/>
      <c r="M41" s="78"/>
      <c r="N41" s="78"/>
      <c r="O41" s="78"/>
    </row>
    <row r="42" spans="2:15" ht="25.8" customHeight="1" x14ac:dyDescent="0.3">
      <c r="B42" s="84">
        <v>18</v>
      </c>
      <c r="C42" s="85" t="s">
        <v>2866</v>
      </c>
      <c r="D42" s="85" t="s">
        <v>3936</v>
      </c>
      <c r="E42" s="85"/>
      <c r="F42" s="89" t="s">
        <v>3930</v>
      </c>
      <c r="G42" s="68"/>
      <c r="H42" s="68"/>
      <c r="I42" s="68"/>
      <c r="J42" s="68"/>
      <c r="K42" s="68"/>
      <c r="L42" s="68"/>
      <c r="M42" s="68"/>
      <c r="N42" s="68"/>
      <c r="O42" s="68"/>
    </row>
    <row r="43" spans="2:15" ht="13.2" customHeight="1" x14ac:dyDescent="0.3">
      <c r="B43" s="87"/>
      <c r="C43" s="78"/>
      <c r="D43" s="78"/>
      <c r="E43" s="78"/>
      <c r="F43" s="78"/>
      <c r="G43" s="68"/>
      <c r="H43" s="68"/>
      <c r="I43" s="68"/>
      <c r="J43" s="68"/>
      <c r="K43" s="68"/>
      <c r="L43" s="68"/>
      <c r="M43" s="68"/>
      <c r="N43" s="68"/>
      <c r="O43" s="68"/>
    </row>
    <row r="44" spans="2:15" ht="25.8" customHeight="1" x14ac:dyDescent="0.3">
      <c r="B44" s="84">
        <v>19</v>
      </c>
      <c r="C44" s="85" t="s">
        <v>3845</v>
      </c>
      <c r="D44" s="85" t="s">
        <v>3936</v>
      </c>
      <c r="E44" s="85"/>
      <c r="F44" s="89" t="s">
        <v>3930</v>
      </c>
      <c r="G44" s="68"/>
      <c r="H44" s="68"/>
      <c r="I44" s="68"/>
      <c r="J44" s="68"/>
      <c r="K44" s="68"/>
      <c r="L44" s="68"/>
      <c r="M44" s="68"/>
      <c r="N44" s="68"/>
      <c r="O44" s="68"/>
    </row>
    <row r="45" spans="2:15" ht="13.2" customHeight="1" x14ac:dyDescent="0.3">
      <c r="B45" s="84"/>
      <c r="C45" s="78"/>
      <c r="D45" s="78"/>
      <c r="E45" s="78"/>
      <c r="F45" s="78"/>
      <c r="G45" s="68"/>
      <c r="H45" s="68"/>
      <c r="I45" s="68"/>
      <c r="J45" s="68"/>
      <c r="K45" s="68"/>
      <c r="L45" s="68"/>
      <c r="M45" s="68"/>
      <c r="N45" s="68"/>
      <c r="O45" s="68"/>
    </row>
    <row r="46" spans="2:15" ht="25.8" customHeight="1" x14ac:dyDescent="0.3">
      <c r="B46" s="84">
        <v>20</v>
      </c>
      <c r="C46" s="85" t="s">
        <v>2867</v>
      </c>
      <c r="D46" s="85" t="s">
        <v>3936</v>
      </c>
      <c r="E46" s="85"/>
      <c r="F46" s="89" t="s">
        <v>3930</v>
      </c>
      <c r="G46" s="68"/>
      <c r="H46" s="68"/>
      <c r="I46" s="68"/>
      <c r="J46" s="68"/>
      <c r="K46" s="68"/>
      <c r="L46" s="68"/>
      <c r="M46" s="68"/>
      <c r="N46" s="68"/>
      <c r="O46" s="68"/>
    </row>
    <row r="47" spans="2:15" ht="13.2" customHeight="1" x14ac:dyDescent="0.3">
      <c r="B47" s="84"/>
      <c r="C47" s="85"/>
      <c r="D47" s="85"/>
      <c r="E47" s="85"/>
      <c r="F47" s="85"/>
      <c r="G47" s="68"/>
      <c r="H47" s="68"/>
      <c r="I47" s="68"/>
      <c r="J47" s="68"/>
      <c r="K47" s="68"/>
      <c r="L47" s="68"/>
      <c r="M47" s="68"/>
      <c r="N47" s="68"/>
      <c r="O47" s="68"/>
    </row>
    <row r="48" spans="2:15" ht="25.8" customHeight="1" x14ac:dyDescent="0.3">
      <c r="B48" s="84">
        <v>21</v>
      </c>
      <c r="C48" s="85" t="s">
        <v>2868</v>
      </c>
      <c r="D48" s="85" t="s">
        <v>3936</v>
      </c>
      <c r="E48" s="85"/>
      <c r="F48" s="89" t="s">
        <v>3930</v>
      </c>
    </row>
    <row r="49" spans="2:6" ht="13.2" customHeight="1" x14ac:dyDescent="0.3">
      <c r="B49" s="84"/>
      <c r="C49" s="85"/>
      <c r="D49" s="85"/>
      <c r="E49" s="85"/>
      <c r="F49" s="90"/>
    </row>
    <row r="50" spans="2:6" ht="25.8" customHeight="1" x14ac:dyDescent="0.3">
      <c r="B50" s="84">
        <v>22</v>
      </c>
      <c r="C50" s="85" t="s">
        <v>2873</v>
      </c>
      <c r="D50" s="85" t="s">
        <v>3936</v>
      </c>
      <c r="E50" s="85"/>
      <c r="F50" s="89" t="s">
        <v>3930</v>
      </c>
    </row>
    <row r="51" spans="2:6" ht="13.2" customHeight="1" x14ac:dyDescent="0.3">
      <c r="B51" s="87"/>
      <c r="C51" s="85"/>
      <c r="D51" s="85"/>
      <c r="E51" s="85"/>
      <c r="F51" s="90"/>
    </row>
    <row r="52" spans="2:6" ht="25.8" customHeight="1" x14ac:dyDescent="0.3">
      <c r="B52" s="84">
        <v>23</v>
      </c>
      <c r="C52" s="85" t="s">
        <v>2874</v>
      </c>
      <c r="D52" s="85" t="s">
        <v>3936</v>
      </c>
      <c r="E52" s="85"/>
      <c r="F52" s="89" t="s">
        <v>3930</v>
      </c>
    </row>
    <row r="53" spans="2:6" ht="13.2" customHeight="1" x14ac:dyDescent="0.3">
      <c r="C53" s="78"/>
      <c r="D53" s="78"/>
      <c r="E53" s="78"/>
      <c r="F53" s="78"/>
    </row>
    <row r="54" spans="2:6" ht="25.8" customHeight="1" x14ac:dyDescent="0.3">
      <c r="B54" s="84">
        <v>24</v>
      </c>
      <c r="C54" s="85" t="s">
        <v>9</v>
      </c>
      <c r="D54" s="85" t="s">
        <v>3936</v>
      </c>
      <c r="E54" s="85"/>
      <c r="F54" s="89" t="s">
        <v>3930</v>
      </c>
    </row>
    <row r="55" spans="2:6" ht="13.2" customHeight="1" x14ac:dyDescent="0.3">
      <c r="B55" s="78"/>
    </row>
    <row r="56" spans="2:6" ht="25.8" customHeight="1" x14ac:dyDescent="0.3">
      <c r="B56" s="84">
        <v>25</v>
      </c>
      <c r="C56" s="85" t="s">
        <v>3950</v>
      </c>
      <c r="D56" s="85" t="s">
        <v>3949</v>
      </c>
      <c r="E56" s="85"/>
      <c r="F56" s="89" t="s">
        <v>3930</v>
      </c>
    </row>
    <row r="57" spans="2:6" ht="13.2" customHeight="1" x14ac:dyDescent="0.3">
      <c r="B57" s="78"/>
      <c r="C57" s="78"/>
      <c r="D57" s="78"/>
      <c r="E57" s="78"/>
      <c r="F57" s="78"/>
    </row>
    <row r="58" spans="2:6" ht="25.8" customHeight="1" x14ac:dyDescent="0.3">
      <c r="B58" s="84">
        <v>26</v>
      </c>
      <c r="C58" s="85" t="s">
        <v>3954</v>
      </c>
      <c r="D58" s="85" t="s">
        <v>3954</v>
      </c>
      <c r="E58" s="85"/>
      <c r="F58" s="89" t="s">
        <v>3930</v>
      </c>
    </row>
  </sheetData>
  <hyperlinks>
    <hyperlink ref="F16" location="'Priority Batches '!A1" display="Go"/>
    <hyperlink ref="F14" location="'Destination Database'!A1" display="Go"/>
    <hyperlink ref="F20" location="'ANALYSIS - Product'!A1" display="Go"/>
    <hyperlink ref="F22" location="'ANALYSIS - Batch No.'!A1" display="Go"/>
    <hyperlink ref="F24" location="'ANALYSIS - SKU No.'!A1" display="Go"/>
    <hyperlink ref="F26" location="'ANALYSIS - Customer'!A1" display="Go"/>
    <hyperlink ref="F28" location="'ANALYSIS - Status Code'!A1" display="Go"/>
    <hyperlink ref="F30" location="'ANALYSIS - Arrival Date'!A1" display="Go"/>
    <hyperlink ref="F10" location="Instructions!A1" display="Go"/>
    <hyperlink ref="F12" location="'Warehouse Data'!A1" display="Go"/>
    <hyperlink ref="F32" location="'ANALYSIS - Time of Arrival'!A1" display="Go"/>
    <hyperlink ref="F34" location="'ANALYSIS - Delivery Vehicle'!A1" display="Go"/>
    <hyperlink ref="L10" r:id="rId1"/>
    <hyperlink ref="F56" location="SUMMARY!A1" display="Go"/>
    <hyperlink ref="L11" r:id="rId2"/>
    <hyperlink ref="L12" r:id="rId3" display="http://www.linkedin.com/in/eddwebster"/>
    <hyperlink ref="F36" location="'ANALYSIS - Cycle'!A1" display="Go"/>
    <hyperlink ref="F38" location="'ANALYSIS - Temperature Restrict'!A1" display="Go"/>
    <hyperlink ref="F40" location="'ANALYSIS - Dispatch Date'!A1" display="Go"/>
    <hyperlink ref="F42" location="'ANALYSIS - Status Code 2'!A1" display="Go"/>
    <hyperlink ref="L13" r:id="rId4" display="https://github.com/eddwebster"/>
    <hyperlink ref="F58" location="SUMMARY!A1" display="Go"/>
    <hyperlink ref="F46" location="'ANALYSIS - Tier'!A1" display="Go"/>
    <hyperlink ref="F44" location="'ANALYSIS - ID'!A1" display="Go"/>
    <hyperlink ref="F48" location="'ANALYSIS - SKU Segment'!A1" display="Go"/>
    <hyperlink ref="F50" location="'ANALYSIS - Customer Segment'!A1" display="Go"/>
    <hyperlink ref="F52" location="'ANALYSIS - Cross Dock Required'!A1" display="Go"/>
    <hyperlink ref="F54" location="'ANALYSIS - End Market'!A1" display="Go"/>
    <hyperlink ref="F18" location="DASHBOARD!A1" display="Go"/>
    <hyperlink ref="I17" r:id="rId5"/>
    <hyperlink ref="I19" r:id="rId6"/>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18436" r:id="rId10" name="Button 4">
              <controlPr defaultSize="0" print="0" autoFill="0" autoPict="0" macro="[0]!SelectNextSheet">
                <anchor moveWithCells="1" sizeWithCells="1">
                  <from>
                    <xdr:col>15</xdr:col>
                    <xdr:colOff>441960</xdr:colOff>
                    <xdr:row>0</xdr:row>
                    <xdr:rowOff>160020</xdr:rowOff>
                  </from>
                  <to>
                    <xdr:col>16</xdr:col>
                    <xdr:colOff>388620</xdr:colOff>
                    <xdr:row>3</xdr:row>
                    <xdr:rowOff>7620</xdr:rowOff>
                  </to>
                </anchor>
              </controlPr>
            </control>
          </mc:Choice>
        </mc:AlternateContent>
        <mc:AlternateContent xmlns:mc="http://schemas.openxmlformats.org/markup-compatibility/2006">
          <mc:Choice Requires="x14">
            <control shapeId="18437" r:id="rId11" name="Button 5">
              <controlPr defaultSize="0" print="0" autoFill="0" autoPict="0" macro="[0]!SelectDashboard">
                <anchor moveWithCells="1" sizeWithCells="1">
                  <from>
                    <xdr:col>10</xdr:col>
                    <xdr:colOff>502920</xdr:colOff>
                    <xdr:row>0</xdr:row>
                    <xdr:rowOff>175260</xdr:rowOff>
                  </from>
                  <to>
                    <xdr:col>12</xdr:col>
                    <xdr:colOff>609600</xdr:colOff>
                    <xdr:row>3</xdr:row>
                    <xdr:rowOff>22860</xdr:rowOff>
                  </to>
                </anchor>
              </controlPr>
            </control>
          </mc:Choice>
        </mc:AlternateContent>
        <mc:AlternateContent xmlns:mc="http://schemas.openxmlformats.org/markup-compatibility/2006">
          <mc:Choice Requires="x14">
            <control shapeId="18438" r:id="rId12" name="Button 6">
              <controlPr defaultSize="0" print="0" autoFill="0" autoPict="0" macro="[0]!SelectPriorityBatches">
                <anchor moveWithCells="1" sizeWithCells="1">
                  <from>
                    <xdr:col>13</xdr:col>
                    <xdr:colOff>137160</xdr:colOff>
                    <xdr:row>0</xdr:row>
                    <xdr:rowOff>175260</xdr:rowOff>
                  </from>
                  <to>
                    <xdr:col>15</xdr:col>
                    <xdr:colOff>304800</xdr:colOff>
                    <xdr:row>3</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2" tint="-0.749992370372631"/>
  </sheetPr>
  <dimension ref="A1:FN40"/>
  <sheetViews>
    <sheetView showGridLines="0" zoomScale="70" zoomScaleNormal="70" workbookViewId="0">
      <selection activeCell="B2" sqref="B2"/>
    </sheetView>
  </sheetViews>
  <sheetFormatPr defaultRowHeight="14.4" x14ac:dyDescent="0.3"/>
  <cols>
    <col min="2" max="2" width="8.88671875" customWidth="1"/>
    <col min="20" max="20" width="20.33203125" customWidth="1"/>
    <col min="21" max="21" width="14.77734375" customWidth="1"/>
    <col min="22" max="22" width="9.33203125" customWidth="1"/>
  </cols>
  <sheetData>
    <row r="1" spans="1:170" x14ac:dyDescent="0.3">
      <c r="A1" s="1"/>
      <c r="B1" s="1"/>
      <c r="C1" s="1"/>
      <c r="D1" s="1"/>
      <c r="E1" s="1"/>
      <c r="F1" s="1"/>
      <c r="G1" s="19"/>
      <c r="H1" s="1"/>
      <c r="I1" s="1"/>
      <c r="J1" s="1"/>
      <c r="K1" s="1"/>
      <c r="L1" s="19"/>
      <c r="M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V1" s="1"/>
      <c r="AX1" s="1"/>
      <c r="AY1" s="1"/>
      <c r="AZ1" s="1"/>
      <c r="BA1" s="1"/>
      <c r="BB1" s="1"/>
      <c r="BC1" s="1"/>
      <c r="BD1" s="1"/>
      <c r="BE1" s="1"/>
      <c r="BG1" s="1"/>
      <c r="BH1" s="1"/>
      <c r="BI1" s="1"/>
      <c r="BJ1" s="1"/>
      <c r="BK1" s="1"/>
      <c r="BL1" s="1"/>
      <c r="CH1" s="2"/>
      <c r="CJ1" s="2"/>
      <c r="CK1" s="2"/>
      <c r="CL1" s="2"/>
      <c r="CM1" s="2"/>
      <c r="CN1" s="2"/>
      <c r="CO1" s="2"/>
      <c r="CP1" s="2"/>
      <c r="CQ1" s="2"/>
      <c r="CY1" s="1"/>
      <c r="CZ1" s="1"/>
      <c r="DA1" s="1"/>
      <c r="DB1" s="1"/>
      <c r="DC1" s="1"/>
      <c r="DD1" s="1"/>
      <c r="DI1" s="1"/>
      <c r="DJ1" s="1"/>
      <c r="DK1" s="1"/>
      <c r="DL1" s="1"/>
      <c r="DN1" s="1"/>
      <c r="DO1" s="1"/>
      <c r="DP1" s="1"/>
      <c r="DQ1" s="1"/>
      <c r="DR1" s="1"/>
      <c r="DT1" s="1"/>
      <c r="DU1" s="1"/>
    </row>
    <row r="2" spans="1:170" ht="21" x14ac:dyDescent="0.4">
      <c r="A2" s="1"/>
      <c r="B2" s="3" t="s">
        <v>3989</v>
      </c>
      <c r="D2" s="1"/>
      <c r="E2" s="1"/>
      <c r="F2" s="1"/>
      <c r="G2" s="19"/>
      <c r="H2" s="1"/>
      <c r="I2" s="1"/>
      <c r="J2" s="1"/>
      <c r="K2" s="1"/>
      <c r="L2" s="19"/>
      <c r="M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V2" s="1"/>
      <c r="AX2" s="1"/>
      <c r="AY2" s="1"/>
      <c r="AZ2" s="1"/>
      <c r="BA2" s="1"/>
      <c r="BB2" s="1"/>
      <c r="BC2" s="1"/>
      <c r="BD2" s="1"/>
      <c r="BE2" s="1"/>
      <c r="BG2" s="1"/>
      <c r="BH2" s="1"/>
      <c r="BI2" s="1"/>
      <c r="BJ2" s="1"/>
      <c r="BK2" s="1"/>
      <c r="BL2" s="1"/>
      <c r="CH2" s="2"/>
      <c r="CJ2" s="2"/>
      <c r="CK2" s="2"/>
      <c r="CL2" s="2"/>
      <c r="CM2" s="2"/>
      <c r="CN2" s="2"/>
      <c r="CO2" s="2"/>
      <c r="CP2" s="2"/>
      <c r="CQ2" s="2"/>
      <c r="CY2" s="1"/>
      <c r="CZ2" s="1"/>
      <c r="DA2" s="1"/>
      <c r="DB2" s="1"/>
      <c r="DC2" s="1"/>
      <c r="DD2" s="1"/>
      <c r="DI2" s="1"/>
      <c r="DJ2" s="1"/>
      <c r="DK2" s="1"/>
      <c r="DL2" s="1"/>
      <c r="DN2" s="1"/>
      <c r="DO2" s="1"/>
      <c r="DP2" s="1"/>
      <c r="DQ2" s="1"/>
      <c r="DR2" s="1"/>
      <c r="DT2" s="1"/>
      <c r="DU2" s="1"/>
    </row>
    <row r="3" spans="1:170" x14ac:dyDescent="0.3">
      <c r="A3" s="1"/>
      <c r="B3" s="4" t="s">
        <v>0</v>
      </c>
      <c r="C3" s="5" t="str">
        <f ca="1">MID(CELL("filename",A1),FIND("]",CELL("‪filename",A1))+1,999)</f>
        <v>INSTRUCTIONS</v>
      </c>
      <c r="E3" s="1"/>
      <c r="F3" s="1"/>
      <c r="G3" s="19"/>
      <c r="H3" s="1"/>
      <c r="I3" s="1"/>
      <c r="J3" s="1"/>
      <c r="K3" s="1"/>
      <c r="L3" s="20"/>
      <c r="M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V3" s="1"/>
      <c r="AX3" s="1"/>
      <c r="AY3" s="1"/>
      <c r="AZ3" s="1"/>
      <c r="BA3" s="1"/>
      <c r="BB3" s="1"/>
      <c r="BC3" s="1"/>
      <c r="BD3" s="1"/>
      <c r="BE3" s="1"/>
      <c r="BG3" s="1"/>
      <c r="BH3" s="1"/>
      <c r="BI3" s="1"/>
      <c r="BJ3" s="1"/>
      <c r="BK3" s="1"/>
      <c r="BL3" s="1"/>
      <c r="CH3" s="2"/>
      <c r="CJ3" s="2"/>
      <c r="CK3" s="2"/>
      <c r="CL3" s="2"/>
      <c r="CM3" s="2"/>
      <c r="CN3" s="2"/>
      <c r="CO3" s="2"/>
      <c r="CP3" s="2"/>
      <c r="CQ3" s="2"/>
      <c r="CY3" s="1"/>
      <c r="CZ3" s="1"/>
      <c r="DA3" s="1"/>
      <c r="DB3" s="1"/>
      <c r="DC3" s="1"/>
      <c r="DD3" s="1"/>
      <c r="DI3" s="1"/>
      <c r="DJ3" s="1"/>
      <c r="DK3" s="1"/>
      <c r="DL3" s="1"/>
      <c r="DN3" s="1"/>
      <c r="DO3" s="1"/>
      <c r="DP3" s="1"/>
      <c r="DQ3" s="1"/>
      <c r="DR3" s="1"/>
      <c r="DT3" s="1"/>
      <c r="DU3" s="1"/>
    </row>
    <row r="4" spans="1:170" x14ac:dyDescent="0.3">
      <c r="A4" s="7"/>
      <c r="B4" s="7"/>
      <c r="C4" s="7"/>
      <c r="D4" s="7"/>
      <c r="E4" s="7"/>
      <c r="F4" s="7"/>
      <c r="G4" s="21"/>
      <c r="H4" s="7"/>
      <c r="I4" s="7"/>
      <c r="J4" s="7"/>
      <c r="K4" s="8"/>
      <c r="L4" s="21"/>
      <c r="M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S4" s="7"/>
      <c r="AT4" s="7"/>
      <c r="AV4" s="8"/>
      <c r="AX4" s="7"/>
      <c r="AY4" s="7"/>
      <c r="AZ4" s="7"/>
      <c r="BA4" s="7"/>
      <c r="BB4" s="7"/>
      <c r="BC4" s="7"/>
      <c r="BD4" s="7"/>
      <c r="BE4" s="7"/>
      <c r="BG4" s="7"/>
      <c r="BH4" s="7"/>
      <c r="BI4" s="7"/>
      <c r="BJ4" s="7"/>
      <c r="BK4" s="7"/>
      <c r="BL4" s="8"/>
      <c r="CH4" s="2"/>
      <c r="CJ4" s="2"/>
      <c r="CK4" s="2"/>
      <c r="CL4" s="2"/>
      <c r="CM4" s="2"/>
      <c r="CN4" s="2"/>
      <c r="CO4" s="2"/>
      <c r="CP4" s="2"/>
      <c r="CQ4" s="2"/>
      <c r="CY4" s="7"/>
      <c r="CZ4" s="7"/>
      <c r="DA4" s="7"/>
      <c r="DB4" s="7"/>
      <c r="DC4" s="7"/>
      <c r="DD4" s="8"/>
      <c r="DI4" s="7"/>
      <c r="DJ4" s="7"/>
      <c r="DK4" s="7"/>
      <c r="DL4" s="7"/>
      <c r="DN4" s="8"/>
      <c r="DO4" s="8"/>
      <c r="DP4" s="8"/>
      <c r="DQ4" s="8"/>
      <c r="DR4" s="8"/>
      <c r="DT4" s="7"/>
      <c r="DU4" s="7"/>
    </row>
    <row r="5" spans="1:170" s="12" customFormat="1" x14ac:dyDescent="0.3">
      <c r="A5" s="67" t="str">
        <f ca="1">_xlfn.SHEET()&amp;"."</f>
        <v>2.</v>
      </c>
      <c r="B5" s="41" t="str">
        <f ca="1">MID(CELL("filename",A1),FIND("]",CELL("‪filename",A1))+1,999)</f>
        <v>INSTRUCTIONS</v>
      </c>
      <c r="C5" s="9"/>
      <c r="D5" s="10"/>
      <c r="E5" s="10"/>
      <c r="F5" s="10"/>
      <c r="G5" s="22"/>
      <c r="H5" s="10"/>
      <c r="I5" s="10"/>
      <c r="J5" s="10"/>
      <c r="K5" s="10"/>
      <c r="L5" s="22"/>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0"/>
      <c r="BJ5" s="10"/>
      <c r="BK5" s="10"/>
      <c r="BL5" s="10"/>
      <c r="BM5" s="10"/>
      <c r="BN5" s="10"/>
      <c r="BO5" s="10"/>
      <c r="BP5" s="10"/>
      <c r="BQ5" s="10"/>
      <c r="BR5" s="10"/>
      <c r="BS5" s="10"/>
      <c r="BT5" s="10"/>
      <c r="BU5" s="10"/>
      <c r="BV5" s="10"/>
      <c r="BW5" s="10"/>
      <c r="BX5" s="10"/>
      <c r="BY5" s="10"/>
      <c r="BZ5" s="10"/>
      <c r="CA5" s="10"/>
      <c r="CB5" s="10"/>
      <c r="CC5" s="10"/>
      <c r="CD5" s="10"/>
      <c r="CE5" s="10"/>
      <c r="CF5" s="10"/>
      <c r="CG5" s="10"/>
      <c r="CH5" s="11"/>
      <c r="CI5" s="10"/>
      <c r="CJ5" s="11"/>
      <c r="CK5" s="11"/>
      <c r="CL5" s="11"/>
      <c r="CM5" s="11"/>
      <c r="CN5" s="11"/>
      <c r="CO5" s="11"/>
      <c r="CP5" s="11"/>
      <c r="CQ5" s="11"/>
      <c r="CR5" s="10"/>
      <c r="CS5" s="10"/>
      <c r="CT5" s="10"/>
      <c r="CU5" s="10"/>
      <c r="CV5" s="10"/>
      <c r="CW5" s="10"/>
      <c r="CX5" s="10"/>
      <c r="CY5" s="10"/>
      <c r="CZ5" s="10"/>
      <c r="DA5" s="10"/>
      <c r="DB5" s="10"/>
      <c r="DC5" s="10"/>
      <c r="DD5" s="10"/>
      <c r="DE5" s="10"/>
      <c r="DF5" s="10"/>
      <c r="DG5" s="10"/>
      <c r="DH5" s="10"/>
      <c r="DI5" s="10"/>
      <c r="DJ5" s="10"/>
      <c r="DK5" s="10"/>
      <c r="DL5" s="10"/>
      <c r="DM5" s="10"/>
      <c r="DN5" s="10"/>
      <c r="DO5" s="10"/>
      <c r="DP5" s="10"/>
      <c r="DQ5" s="10"/>
      <c r="DR5" s="10"/>
      <c r="DS5" s="10"/>
      <c r="DT5" s="10"/>
      <c r="DU5" s="10"/>
      <c r="DV5" s="10"/>
      <c r="DW5" s="10"/>
      <c r="DX5" s="10"/>
      <c r="DY5" s="10"/>
      <c r="DZ5" s="10"/>
      <c r="EA5" s="10"/>
      <c r="EB5" s="10"/>
      <c r="EC5" s="10"/>
      <c r="ED5" s="10"/>
      <c r="EE5" s="10"/>
      <c r="EF5" s="10"/>
      <c r="EG5" s="10"/>
      <c r="EH5" s="10"/>
      <c r="EI5" s="10"/>
      <c r="EJ5" s="10"/>
      <c r="EK5" s="10"/>
      <c r="EL5" s="10"/>
      <c r="EM5" s="10"/>
      <c r="EN5" s="10"/>
      <c r="EO5" s="10"/>
      <c r="EP5" s="10"/>
      <c r="EQ5" s="10"/>
      <c r="ER5" s="10"/>
      <c r="ES5" s="10"/>
      <c r="ET5" s="10"/>
      <c r="EU5" s="10"/>
      <c r="EV5" s="10"/>
      <c r="EW5" s="10"/>
      <c r="EX5" s="10"/>
      <c r="FF5" s="10"/>
      <c r="FN5" s="10"/>
    </row>
    <row r="7" spans="1:170" ht="24.6" x14ac:dyDescent="0.3">
      <c r="B7" s="108" t="s">
        <v>3990</v>
      </c>
      <c r="C7" s="109"/>
      <c r="D7" s="109"/>
      <c r="E7" s="109"/>
      <c r="F7" s="109"/>
      <c r="G7" s="109"/>
      <c r="H7" s="109"/>
      <c r="I7" s="109"/>
      <c r="J7" s="109"/>
      <c r="K7" s="109"/>
      <c r="L7" s="109"/>
      <c r="M7" s="109"/>
      <c r="N7" s="109"/>
      <c r="O7" s="109"/>
      <c r="P7" s="109"/>
      <c r="Q7" s="109"/>
      <c r="R7" s="109"/>
      <c r="S7" s="109"/>
      <c r="T7" s="109"/>
      <c r="U7" s="110"/>
    </row>
    <row r="8" spans="1:170" ht="14.4" customHeight="1" x14ac:dyDescent="0.3">
      <c r="B8" s="111" t="s">
        <v>3991</v>
      </c>
      <c r="C8" s="112"/>
      <c r="D8" s="112"/>
      <c r="E8" s="112"/>
      <c r="F8" s="112"/>
      <c r="G8" s="112"/>
      <c r="H8" s="112"/>
      <c r="I8" s="112"/>
      <c r="J8" s="112"/>
      <c r="K8" s="112"/>
      <c r="L8" s="112"/>
      <c r="M8" s="112"/>
      <c r="N8" s="112"/>
      <c r="O8" s="112"/>
      <c r="P8" s="112"/>
      <c r="Q8" s="112"/>
      <c r="R8" s="112"/>
      <c r="S8" s="112"/>
      <c r="T8" s="112"/>
      <c r="U8" s="113"/>
    </row>
    <row r="9" spans="1:170" ht="14.4" customHeight="1" x14ac:dyDescent="0.3">
      <c r="B9" s="111"/>
      <c r="C9" s="112"/>
      <c r="D9" s="112"/>
      <c r="E9" s="112"/>
      <c r="F9" s="112"/>
      <c r="G9" s="112"/>
      <c r="H9" s="112"/>
      <c r="I9" s="112"/>
      <c r="J9" s="112"/>
      <c r="K9" s="112"/>
      <c r="L9" s="112"/>
      <c r="M9" s="112"/>
      <c r="N9" s="112"/>
      <c r="O9" s="112"/>
      <c r="P9" s="112"/>
      <c r="Q9" s="112"/>
      <c r="R9" s="112"/>
      <c r="S9" s="112"/>
      <c r="T9" s="112"/>
      <c r="U9" s="113"/>
    </row>
    <row r="10" spans="1:170" ht="14.4" customHeight="1" x14ac:dyDescent="0.3">
      <c r="B10" s="111"/>
      <c r="C10" s="112"/>
      <c r="D10" s="112"/>
      <c r="E10" s="112"/>
      <c r="F10" s="112"/>
      <c r="G10" s="112"/>
      <c r="H10" s="112"/>
      <c r="I10" s="112"/>
      <c r="J10" s="112"/>
      <c r="K10" s="112"/>
      <c r="L10" s="112"/>
      <c r="M10" s="112"/>
      <c r="N10" s="112"/>
      <c r="O10" s="112"/>
      <c r="P10" s="112"/>
      <c r="Q10" s="112"/>
      <c r="R10" s="112"/>
      <c r="S10" s="112"/>
      <c r="T10" s="112"/>
      <c r="U10" s="113"/>
    </row>
    <row r="11" spans="1:170" ht="14.4" customHeight="1" x14ac:dyDescent="0.3">
      <c r="B11" s="111"/>
      <c r="C11" s="112"/>
      <c r="D11" s="112"/>
      <c r="E11" s="112"/>
      <c r="F11" s="112"/>
      <c r="G11" s="112"/>
      <c r="H11" s="112"/>
      <c r="I11" s="112"/>
      <c r="J11" s="112"/>
      <c r="K11" s="112"/>
      <c r="L11" s="112"/>
      <c r="M11" s="112"/>
      <c r="N11" s="112"/>
      <c r="O11" s="112"/>
      <c r="P11" s="112"/>
      <c r="Q11" s="112"/>
      <c r="R11" s="112"/>
      <c r="S11" s="112"/>
      <c r="T11" s="112"/>
      <c r="U11" s="113"/>
    </row>
    <row r="12" spans="1:170" ht="14.4" customHeight="1" x14ac:dyDescent="0.3">
      <c r="B12" s="111"/>
      <c r="C12" s="112"/>
      <c r="D12" s="112"/>
      <c r="E12" s="112"/>
      <c r="F12" s="112"/>
      <c r="G12" s="112"/>
      <c r="H12" s="112"/>
      <c r="I12" s="112"/>
      <c r="J12" s="112"/>
      <c r="K12" s="112"/>
      <c r="L12" s="112"/>
      <c r="M12" s="112"/>
      <c r="N12" s="112"/>
      <c r="O12" s="112"/>
      <c r="P12" s="112"/>
      <c r="Q12" s="112"/>
      <c r="R12" s="112"/>
      <c r="S12" s="112"/>
      <c r="T12" s="112"/>
      <c r="U12" s="113"/>
    </row>
    <row r="13" spans="1:170" ht="14.4" customHeight="1" x14ac:dyDescent="0.3">
      <c r="B13" s="111"/>
      <c r="C13" s="112"/>
      <c r="D13" s="112"/>
      <c r="E13" s="112"/>
      <c r="F13" s="112"/>
      <c r="G13" s="112"/>
      <c r="H13" s="112"/>
      <c r="I13" s="112"/>
      <c r="J13" s="112"/>
      <c r="K13" s="112"/>
      <c r="L13" s="112"/>
      <c r="M13" s="112"/>
      <c r="N13" s="112"/>
      <c r="O13" s="112"/>
      <c r="P13" s="112"/>
      <c r="Q13" s="112"/>
      <c r="R13" s="112"/>
      <c r="S13" s="112"/>
      <c r="T13" s="112"/>
      <c r="U13" s="113"/>
    </row>
    <row r="14" spans="1:170" ht="14.4" customHeight="1" x14ac:dyDescent="0.3">
      <c r="B14" s="111"/>
      <c r="C14" s="112"/>
      <c r="D14" s="112"/>
      <c r="E14" s="112"/>
      <c r="F14" s="112"/>
      <c r="G14" s="112"/>
      <c r="H14" s="112"/>
      <c r="I14" s="112"/>
      <c r="J14" s="112"/>
      <c r="K14" s="112"/>
      <c r="L14" s="112"/>
      <c r="M14" s="112"/>
      <c r="N14" s="112"/>
      <c r="O14" s="112"/>
      <c r="P14" s="112"/>
      <c r="Q14" s="112"/>
      <c r="R14" s="112"/>
      <c r="S14" s="112"/>
      <c r="T14" s="112"/>
      <c r="U14" s="113"/>
    </row>
    <row r="15" spans="1:170" ht="14.4" customHeight="1" x14ac:dyDescent="0.3">
      <c r="B15" s="111"/>
      <c r="C15" s="112"/>
      <c r="D15" s="112"/>
      <c r="E15" s="112"/>
      <c r="F15" s="112"/>
      <c r="G15" s="112"/>
      <c r="H15" s="112"/>
      <c r="I15" s="112"/>
      <c r="J15" s="112"/>
      <c r="K15" s="112"/>
      <c r="L15" s="112"/>
      <c r="M15" s="112"/>
      <c r="N15" s="112"/>
      <c r="O15" s="112"/>
      <c r="P15" s="112"/>
      <c r="Q15" s="112"/>
      <c r="R15" s="112"/>
      <c r="S15" s="112"/>
      <c r="T15" s="112"/>
      <c r="U15" s="113"/>
    </row>
    <row r="16" spans="1:170" ht="14.4" customHeight="1" x14ac:dyDescent="0.3">
      <c r="B16" s="111"/>
      <c r="C16" s="112"/>
      <c r="D16" s="112"/>
      <c r="E16" s="112"/>
      <c r="F16" s="112"/>
      <c r="G16" s="112"/>
      <c r="H16" s="112"/>
      <c r="I16" s="112"/>
      <c r="J16" s="112"/>
      <c r="K16" s="112"/>
      <c r="L16" s="112"/>
      <c r="M16" s="112"/>
      <c r="N16" s="112"/>
      <c r="O16" s="112"/>
      <c r="P16" s="112"/>
      <c r="Q16" s="112"/>
      <c r="R16" s="112"/>
      <c r="S16" s="112"/>
      <c r="T16" s="112"/>
      <c r="U16" s="113"/>
    </row>
    <row r="17" spans="2:21" ht="14.4" customHeight="1" x14ac:dyDescent="0.3">
      <c r="B17" s="111"/>
      <c r="C17" s="112"/>
      <c r="D17" s="112"/>
      <c r="E17" s="112"/>
      <c r="F17" s="112"/>
      <c r="G17" s="112"/>
      <c r="H17" s="112"/>
      <c r="I17" s="112"/>
      <c r="J17" s="112"/>
      <c r="K17" s="112"/>
      <c r="L17" s="112"/>
      <c r="M17" s="112"/>
      <c r="N17" s="112"/>
      <c r="O17" s="112"/>
      <c r="P17" s="112"/>
      <c r="Q17" s="112"/>
      <c r="R17" s="112"/>
      <c r="S17" s="112"/>
      <c r="T17" s="112"/>
      <c r="U17" s="113"/>
    </row>
    <row r="18" spans="2:21" ht="14.4" customHeight="1" x14ac:dyDescent="0.3">
      <c r="B18" s="111"/>
      <c r="C18" s="112"/>
      <c r="D18" s="112"/>
      <c r="E18" s="112"/>
      <c r="F18" s="112"/>
      <c r="G18" s="112"/>
      <c r="H18" s="112"/>
      <c r="I18" s="112"/>
      <c r="J18" s="112"/>
      <c r="K18" s="112"/>
      <c r="L18" s="112"/>
      <c r="M18" s="112"/>
      <c r="N18" s="112"/>
      <c r="O18" s="112"/>
      <c r="P18" s="112"/>
      <c r="Q18" s="112"/>
      <c r="R18" s="112"/>
      <c r="S18" s="112"/>
      <c r="T18" s="112"/>
      <c r="U18" s="113"/>
    </row>
    <row r="19" spans="2:21" ht="14.4" customHeight="1" x14ac:dyDescent="0.3">
      <c r="B19" s="111"/>
      <c r="C19" s="112"/>
      <c r="D19" s="112"/>
      <c r="E19" s="112"/>
      <c r="F19" s="112"/>
      <c r="G19" s="112"/>
      <c r="H19" s="112"/>
      <c r="I19" s="112"/>
      <c r="J19" s="112"/>
      <c r="K19" s="112"/>
      <c r="L19" s="112"/>
      <c r="M19" s="112"/>
      <c r="N19" s="112"/>
      <c r="O19" s="112"/>
      <c r="P19" s="112"/>
      <c r="Q19" s="112"/>
      <c r="R19" s="112"/>
      <c r="S19" s="112"/>
      <c r="T19" s="112"/>
      <c r="U19" s="113"/>
    </row>
    <row r="20" spans="2:21" ht="14.4" customHeight="1" x14ac:dyDescent="0.3">
      <c r="B20" s="111"/>
      <c r="C20" s="112"/>
      <c r="D20" s="112"/>
      <c r="E20" s="112"/>
      <c r="F20" s="112"/>
      <c r="G20" s="112"/>
      <c r="H20" s="112"/>
      <c r="I20" s="112"/>
      <c r="J20" s="112"/>
      <c r="K20" s="112"/>
      <c r="L20" s="112"/>
      <c r="M20" s="112"/>
      <c r="N20" s="112"/>
      <c r="O20" s="112"/>
      <c r="P20" s="112"/>
      <c r="Q20" s="112"/>
      <c r="R20" s="112"/>
      <c r="S20" s="112"/>
      <c r="T20" s="112"/>
      <c r="U20" s="113"/>
    </row>
    <row r="21" spans="2:21" ht="14.4" customHeight="1" x14ac:dyDescent="0.3">
      <c r="B21" s="111"/>
      <c r="C21" s="112"/>
      <c r="D21" s="112"/>
      <c r="E21" s="112"/>
      <c r="F21" s="112"/>
      <c r="G21" s="112"/>
      <c r="H21" s="112"/>
      <c r="I21" s="112"/>
      <c r="J21" s="112"/>
      <c r="K21" s="112"/>
      <c r="L21" s="112"/>
      <c r="M21" s="112"/>
      <c r="N21" s="112"/>
      <c r="O21" s="112"/>
      <c r="P21" s="112"/>
      <c r="Q21" s="112"/>
      <c r="R21" s="112"/>
      <c r="S21" s="112"/>
      <c r="T21" s="112"/>
      <c r="U21" s="113"/>
    </row>
    <row r="22" spans="2:21" ht="14.4" customHeight="1" x14ac:dyDescent="0.3">
      <c r="B22" s="111"/>
      <c r="C22" s="112"/>
      <c r="D22" s="112"/>
      <c r="E22" s="112"/>
      <c r="F22" s="112"/>
      <c r="G22" s="112"/>
      <c r="H22" s="112"/>
      <c r="I22" s="112"/>
      <c r="J22" s="112"/>
      <c r="K22" s="112"/>
      <c r="L22" s="112"/>
      <c r="M22" s="112"/>
      <c r="N22" s="112"/>
      <c r="O22" s="112"/>
      <c r="P22" s="112"/>
      <c r="Q22" s="112"/>
      <c r="R22" s="112"/>
      <c r="S22" s="112"/>
      <c r="T22" s="112"/>
      <c r="U22" s="113"/>
    </row>
    <row r="23" spans="2:21" ht="14.4" customHeight="1" x14ac:dyDescent="0.3">
      <c r="B23" s="111"/>
      <c r="C23" s="112"/>
      <c r="D23" s="112"/>
      <c r="E23" s="112"/>
      <c r="F23" s="112"/>
      <c r="G23" s="112"/>
      <c r="H23" s="112"/>
      <c r="I23" s="112"/>
      <c r="J23" s="112"/>
      <c r="K23" s="112"/>
      <c r="L23" s="112"/>
      <c r="M23" s="112"/>
      <c r="N23" s="112"/>
      <c r="O23" s="112"/>
      <c r="P23" s="112"/>
      <c r="Q23" s="112"/>
      <c r="R23" s="112"/>
      <c r="S23" s="112"/>
      <c r="T23" s="112"/>
      <c r="U23" s="113"/>
    </row>
    <row r="24" spans="2:21" ht="14.4" customHeight="1" x14ac:dyDescent="0.3">
      <c r="B24" s="111"/>
      <c r="C24" s="112"/>
      <c r="D24" s="112"/>
      <c r="E24" s="112"/>
      <c r="F24" s="112"/>
      <c r="G24" s="112"/>
      <c r="H24" s="112"/>
      <c r="I24" s="112"/>
      <c r="J24" s="112"/>
      <c r="K24" s="112"/>
      <c r="L24" s="112"/>
      <c r="M24" s="112"/>
      <c r="N24" s="112"/>
      <c r="O24" s="112"/>
      <c r="P24" s="112"/>
      <c r="Q24" s="112"/>
      <c r="R24" s="112"/>
      <c r="S24" s="112"/>
      <c r="T24" s="112"/>
      <c r="U24" s="113"/>
    </row>
    <row r="25" spans="2:21" ht="14.4" customHeight="1" x14ac:dyDescent="0.3">
      <c r="B25" s="111"/>
      <c r="C25" s="112"/>
      <c r="D25" s="112"/>
      <c r="E25" s="112"/>
      <c r="F25" s="112"/>
      <c r="G25" s="112"/>
      <c r="H25" s="112"/>
      <c r="I25" s="112"/>
      <c r="J25" s="112"/>
      <c r="K25" s="112"/>
      <c r="L25" s="112"/>
      <c r="M25" s="112"/>
      <c r="N25" s="112"/>
      <c r="O25" s="112"/>
      <c r="P25" s="112"/>
      <c r="Q25" s="112"/>
      <c r="R25" s="112"/>
      <c r="S25" s="112"/>
      <c r="T25" s="112"/>
      <c r="U25" s="113"/>
    </row>
    <row r="26" spans="2:21" ht="14.4" customHeight="1" x14ac:dyDescent="0.3">
      <c r="B26" s="111"/>
      <c r="C26" s="112"/>
      <c r="D26" s="112"/>
      <c r="E26" s="112"/>
      <c r="F26" s="112"/>
      <c r="G26" s="112"/>
      <c r="H26" s="112"/>
      <c r="I26" s="112"/>
      <c r="J26" s="112"/>
      <c r="K26" s="112"/>
      <c r="L26" s="112"/>
      <c r="M26" s="112"/>
      <c r="N26" s="112"/>
      <c r="O26" s="112"/>
      <c r="P26" s="112"/>
      <c r="Q26" s="112"/>
      <c r="R26" s="112"/>
      <c r="S26" s="112"/>
      <c r="T26" s="112"/>
      <c r="U26" s="113"/>
    </row>
    <row r="27" spans="2:21" ht="14.4" customHeight="1" x14ac:dyDescent="0.3">
      <c r="B27" s="111"/>
      <c r="C27" s="112"/>
      <c r="D27" s="112"/>
      <c r="E27" s="112"/>
      <c r="F27" s="112"/>
      <c r="G27" s="112"/>
      <c r="H27" s="112"/>
      <c r="I27" s="112"/>
      <c r="J27" s="112"/>
      <c r="K27" s="112"/>
      <c r="L27" s="112"/>
      <c r="M27" s="112"/>
      <c r="N27" s="112"/>
      <c r="O27" s="112"/>
      <c r="P27" s="112"/>
      <c r="Q27" s="112"/>
      <c r="R27" s="112"/>
      <c r="S27" s="112"/>
      <c r="T27" s="112"/>
      <c r="U27" s="113"/>
    </row>
    <row r="28" spans="2:21" ht="14.4" customHeight="1" x14ac:dyDescent="0.3">
      <c r="B28" s="111"/>
      <c r="C28" s="112"/>
      <c r="D28" s="112"/>
      <c r="E28" s="112"/>
      <c r="F28" s="112"/>
      <c r="G28" s="112"/>
      <c r="H28" s="112"/>
      <c r="I28" s="112"/>
      <c r="J28" s="112"/>
      <c r="K28" s="112"/>
      <c r="L28" s="112"/>
      <c r="M28" s="112"/>
      <c r="N28" s="112"/>
      <c r="O28" s="112"/>
      <c r="P28" s="112"/>
      <c r="Q28" s="112"/>
      <c r="R28" s="112"/>
      <c r="S28" s="112"/>
      <c r="T28" s="112"/>
      <c r="U28" s="113"/>
    </row>
    <row r="29" spans="2:21" ht="14.4" customHeight="1" x14ac:dyDescent="0.3">
      <c r="B29" s="111"/>
      <c r="C29" s="112"/>
      <c r="D29" s="112"/>
      <c r="E29" s="112"/>
      <c r="F29" s="112"/>
      <c r="G29" s="112"/>
      <c r="H29" s="112"/>
      <c r="I29" s="112"/>
      <c r="J29" s="112"/>
      <c r="K29" s="112"/>
      <c r="L29" s="112"/>
      <c r="M29" s="112"/>
      <c r="N29" s="112"/>
      <c r="O29" s="112"/>
      <c r="P29" s="112"/>
      <c r="Q29" s="112"/>
      <c r="R29" s="112"/>
      <c r="S29" s="112"/>
      <c r="T29" s="112"/>
      <c r="U29" s="113"/>
    </row>
    <row r="30" spans="2:21" ht="14.4" customHeight="1" x14ac:dyDescent="0.3">
      <c r="B30" s="111"/>
      <c r="C30" s="112"/>
      <c r="D30" s="112"/>
      <c r="E30" s="112"/>
      <c r="F30" s="112"/>
      <c r="G30" s="112"/>
      <c r="H30" s="112"/>
      <c r="I30" s="112"/>
      <c r="J30" s="112"/>
      <c r="K30" s="112"/>
      <c r="L30" s="112"/>
      <c r="M30" s="112"/>
      <c r="N30" s="112"/>
      <c r="O30" s="112"/>
      <c r="P30" s="112"/>
      <c r="Q30" s="112"/>
      <c r="R30" s="112"/>
      <c r="S30" s="112"/>
      <c r="T30" s="112"/>
      <c r="U30" s="113"/>
    </row>
    <row r="31" spans="2:21" ht="14.4" customHeight="1" x14ac:dyDescent="0.3">
      <c r="B31" s="111"/>
      <c r="C31" s="112"/>
      <c r="D31" s="112"/>
      <c r="E31" s="112"/>
      <c r="F31" s="112"/>
      <c r="G31" s="112"/>
      <c r="H31" s="112"/>
      <c r="I31" s="112"/>
      <c r="J31" s="112"/>
      <c r="K31" s="112"/>
      <c r="L31" s="112"/>
      <c r="M31" s="112"/>
      <c r="N31" s="112"/>
      <c r="O31" s="112"/>
      <c r="P31" s="112"/>
      <c r="Q31" s="112"/>
      <c r="R31" s="112"/>
      <c r="S31" s="112"/>
      <c r="T31" s="112"/>
      <c r="U31" s="113"/>
    </row>
    <row r="32" spans="2:21" ht="14.4" customHeight="1" x14ac:dyDescent="0.3">
      <c r="B32" s="111"/>
      <c r="C32" s="112"/>
      <c r="D32" s="112"/>
      <c r="E32" s="112"/>
      <c r="F32" s="112"/>
      <c r="G32" s="112"/>
      <c r="H32" s="112"/>
      <c r="I32" s="112"/>
      <c r="J32" s="112"/>
      <c r="K32" s="112"/>
      <c r="L32" s="112"/>
      <c r="M32" s="112"/>
      <c r="N32" s="112"/>
      <c r="O32" s="112"/>
      <c r="P32" s="112"/>
      <c r="Q32" s="112"/>
      <c r="R32" s="112"/>
      <c r="S32" s="112"/>
      <c r="T32" s="112"/>
      <c r="U32" s="113"/>
    </row>
    <row r="33" spans="2:21" ht="14.4" customHeight="1" x14ac:dyDescent="0.3">
      <c r="B33" s="111"/>
      <c r="C33" s="112"/>
      <c r="D33" s="112"/>
      <c r="E33" s="112"/>
      <c r="F33" s="112"/>
      <c r="G33" s="112"/>
      <c r="H33" s="112"/>
      <c r="I33" s="112"/>
      <c r="J33" s="112"/>
      <c r="K33" s="112"/>
      <c r="L33" s="112"/>
      <c r="M33" s="112"/>
      <c r="N33" s="112"/>
      <c r="O33" s="112"/>
      <c r="P33" s="112"/>
      <c r="Q33" s="112"/>
      <c r="R33" s="112"/>
      <c r="S33" s="112"/>
      <c r="T33" s="112"/>
      <c r="U33" s="113"/>
    </row>
    <row r="34" spans="2:21" ht="14.4" customHeight="1" x14ac:dyDescent="0.3">
      <c r="B34" s="111"/>
      <c r="C34" s="112"/>
      <c r="D34" s="112"/>
      <c r="E34" s="112"/>
      <c r="F34" s="112"/>
      <c r="G34" s="112"/>
      <c r="H34" s="112"/>
      <c r="I34" s="112"/>
      <c r="J34" s="112"/>
      <c r="K34" s="112"/>
      <c r="L34" s="112"/>
      <c r="M34" s="112"/>
      <c r="N34" s="112"/>
      <c r="O34" s="112"/>
      <c r="P34" s="112"/>
      <c r="Q34" s="112"/>
      <c r="R34" s="112"/>
      <c r="S34" s="112"/>
      <c r="T34" s="112"/>
      <c r="U34" s="113"/>
    </row>
    <row r="35" spans="2:21" ht="14.4" customHeight="1" x14ac:dyDescent="0.3">
      <c r="B35" s="111"/>
      <c r="C35" s="112"/>
      <c r="D35" s="112"/>
      <c r="E35" s="112"/>
      <c r="F35" s="112"/>
      <c r="G35" s="112"/>
      <c r="H35" s="112"/>
      <c r="I35" s="112"/>
      <c r="J35" s="112"/>
      <c r="K35" s="112"/>
      <c r="L35" s="112"/>
      <c r="M35" s="112"/>
      <c r="N35" s="112"/>
      <c r="O35" s="112"/>
      <c r="P35" s="112"/>
      <c r="Q35" s="112"/>
      <c r="R35" s="112"/>
      <c r="S35" s="112"/>
      <c r="T35" s="112"/>
      <c r="U35" s="113"/>
    </row>
    <row r="36" spans="2:21" ht="14.4" customHeight="1" x14ac:dyDescent="0.3">
      <c r="B36" s="111"/>
      <c r="C36" s="112"/>
      <c r="D36" s="112"/>
      <c r="E36" s="112"/>
      <c r="F36" s="112"/>
      <c r="G36" s="112"/>
      <c r="H36" s="112"/>
      <c r="I36" s="112"/>
      <c r="J36" s="112"/>
      <c r="K36" s="112"/>
      <c r="L36" s="112"/>
      <c r="M36" s="112"/>
      <c r="N36" s="112"/>
      <c r="O36" s="112"/>
      <c r="P36" s="112"/>
      <c r="Q36" s="112"/>
      <c r="R36" s="112"/>
      <c r="S36" s="112"/>
      <c r="T36" s="112"/>
      <c r="U36" s="113"/>
    </row>
    <row r="37" spans="2:21" ht="14.4" customHeight="1" x14ac:dyDescent="0.3">
      <c r="B37" s="111"/>
      <c r="C37" s="112"/>
      <c r="D37" s="112"/>
      <c r="E37" s="112"/>
      <c r="F37" s="112"/>
      <c r="G37" s="112"/>
      <c r="H37" s="112"/>
      <c r="I37" s="112"/>
      <c r="J37" s="112"/>
      <c r="K37" s="112"/>
      <c r="L37" s="112"/>
      <c r="M37" s="112"/>
      <c r="N37" s="112"/>
      <c r="O37" s="112"/>
      <c r="P37" s="112"/>
      <c r="Q37" s="112"/>
      <c r="R37" s="112"/>
      <c r="S37" s="112"/>
      <c r="T37" s="112"/>
      <c r="U37" s="113"/>
    </row>
    <row r="38" spans="2:21" ht="14.4" customHeight="1" x14ac:dyDescent="0.3">
      <c r="B38" s="111"/>
      <c r="C38" s="112"/>
      <c r="D38" s="112"/>
      <c r="E38" s="112"/>
      <c r="F38" s="112"/>
      <c r="G38" s="112"/>
      <c r="H38" s="112"/>
      <c r="I38" s="112"/>
      <c r="J38" s="112"/>
      <c r="K38" s="112"/>
      <c r="L38" s="112"/>
      <c r="M38" s="112"/>
      <c r="N38" s="112"/>
      <c r="O38" s="112"/>
      <c r="P38" s="112"/>
      <c r="Q38" s="112"/>
      <c r="R38" s="112"/>
      <c r="S38" s="112"/>
      <c r="T38" s="112"/>
      <c r="U38" s="113"/>
    </row>
    <row r="39" spans="2:21" ht="14.4" customHeight="1" x14ac:dyDescent="0.3">
      <c r="B39" s="111"/>
      <c r="C39" s="112"/>
      <c r="D39" s="112"/>
      <c r="E39" s="112"/>
      <c r="F39" s="112"/>
      <c r="G39" s="112"/>
      <c r="H39" s="112"/>
      <c r="I39" s="112"/>
      <c r="J39" s="112"/>
      <c r="K39" s="112"/>
      <c r="L39" s="112"/>
      <c r="M39" s="112"/>
      <c r="N39" s="112"/>
      <c r="O39" s="112"/>
      <c r="P39" s="112"/>
      <c r="Q39" s="112"/>
      <c r="R39" s="112"/>
      <c r="S39" s="112"/>
      <c r="T39" s="112"/>
      <c r="U39" s="113"/>
    </row>
    <row r="40" spans="2:21" ht="14.4" customHeight="1" x14ac:dyDescent="0.3">
      <c r="B40" s="114"/>
      <c r="C40" s="115"/>
      <c r="D40" s="115"/>
      <c r="E40" s="115"/>
      <c r="F40" s="115"/>
      <c r="G40" s="115"/>
      <c r="H40" s="115"/>
      <c r="I40" s="115"/>
      <c r="J40" s="115"/>
      <c r="K40" s="115"/>
      <c r="L40" s="115"/>
      <c r="M40" s="115"/>
      <c r="N40" s="115"/>
      <c r="O40" s="115"/>
      <c r="P40" s="115"/>
      <c r="Q40" s="115"/>
      <c r="R40" s="115"/>
      <c r="S40" s="115"/>
      <c r="T40" s="115"/>
      <c r="U40" s="116"/>
    </row>
  </sheetData>
  <mergeCells count="2">
    <mergeCell ref="B7:U7"/>
    <mergeCell ref="B8:U4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electNextSheet">
                <anchor moveWithCells="1" sizeWithCells="1">
                  <from>
                    <xdr:col>30</xdr:col>
                    <xdr:colOff>99060</xdr:colOff>
                    <xdr:row>0</xdr:row>
                    <xdr:rowOff>167640</xdr:rowOff>
                  </from>
                  <to>
                    <xdr:col>31</xdr:col>
                    <xdr:colOff>45720</xdr:colOff>
                    <xdr:row>3</xdr:row>
                    <xdr:rowOff>0</xdr:rowOff>
                  </to>
                </anchor>
              </controlPr>
            </control>
          </mc:Choice>
        </mc:AlternateContent>
        <mc:AlternateContent xmlns:mc="http://schemas.openxmlformats.org/markup-compatibility/2006">
          <mc:Choice Requires="x14">
            <control shapeId="1026" r:id="rId5" name="Button 2">
              <controlPr defaultSize="0" print="0" autoFill="0" autoPict="0" macro="[0]!SelectMenu">
                <anchor moveWithCells="1" sizeWithCells="1">
                  <from>
                    <xdr:col>26</xdr:col>
                    <xdr:colOff>601980</xdr:colOff>
                    <xdr:row>0</xdr:row>
                    <xdr:rowOff>167640</xdr:rowOff>
                  </from>
                  <to>
                    <xdr:col>28</xdr:col>
                    <xdr:colOff>419100</xdr:colOff>
                    <xdr:row>3</xdr:row>
                    <xdr:rowOff>15240</xdr:rowOff>
                  </to>
                </anchor>
              </controlPr>
            </control>
          </mc:Choice>
        </mc:AlternateContent>
        <mc:AlternateContent xmlns:mc="http://schemas.openxmlformats.org/markup-compatibility/2006">
          <mc:Choice Requires="x14">
            <control shapeId="1028" r:id="rId6" name="Button 4">
              <controlPr defaultSize="0" print="0" autoFill="0" autoPict="0" macro="[0]!SelectPreviousSheet">
                <anchor moveWithCells="1" sizeWithCells="1">
                  <from>
                    <xdr:col>28</xdr:col>
                    <xdr:colOff>601980</xdr:colOff>
                    <xdr:row>0</xdr:row>
                    <xdr:rowOff>175260</xdr:rowOff>
                  </from>
                  <to>
                    <xdr:col>29</xdr:col>
                    <xdr:colOff>548640</xdr:colOff>
                    <xdr:row>3</xdr:row>
                    <xdr:rowOff>7620</xdr:rowOff>
                  </to>
                </anchor>
              </controlPr>
            </control>
          </mc:Choice>
        </mc:AlternateContent>
        <mc:AlternateContent xmlns:mc="http://schemas.openxmlformats.org/markup-compatibility/2006">
          <mc:Choice Requires="x14">
            <control shapeId="1029" r:id="rId7" name="Button 5">
              <controlPr defaultSize="0" print="0" autoFill="0" autoPict="0" macro="[0]!SelectDashboard">
                <anchor moveWithCells="1" sizeWithCells="1">
                  <from>
                    <xdr:col>22</xdr:col>
                    <xdr:colOff>243840</xdr:colOff>
                    <xdr:row>0</xdr:row>
                    <xdr:rowOff>175260</xdr:rowOff>
                  </from>
                  <to>
                    <xdr:col>24</xdr:col>
                    <xdr:colOff>137160</xdr:colOff>
                    <xdr:row>3</xdr:row>
                    <xdr:rowOff>22860</xdr:rowOff>
                  </to>
                </anchor>
              </controlPr>
            </control>
          </mc:Choice>
        </mc:AlternateContent>
        <mc:AlternateContent xmlns:mc="http://schemas.openxmlformats.org/markup-compatibility/2006">
          <mc:Choice Requires="x14">
            <control shapeId="1030" r:id="rId8" name="Button 6">
              <controlPr defaultSize="0" print="0" autoFill="0" autoPict="0" macro="[0]!SelectPriorityBatches">
                <anchor moveWithCells="1" sizeWithCells="1">
                  <from>
                    <xdr:col>24</xdr:col>
                    <xdr:colOff>274320</xdr:colOff>
                    <xdr:row>0</xdr:row>
                    <xdr:rowOff>175260</xdr:rowOff>
                  </from>
                  <to>
                    <xdr:col>26</xdr:col>
                    <xdr:colOff>441960</xdr:colOff>
                    <xdr:row>3</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499984740745262"/>
  </sheetPr>
  <dimension ref="A1:FS976"/>
  <sheetViews>
    <sheetView showGridLines="0" zoomScale="70" zoomScaleNormal="70" workbookViewId="0">
      <pane ySplit="10" topLeftCell="A11" activePane="bottomLeft" state="frozen"/>
      <selection activeCell="B10" sqref="B10"/>
      <selection pane="bottomLeft" activeCell="B2" sqref="B2"/>
    </sheetView>
  </sheetViews>
  <sheetFormatPr defaultRowHeight="14.4" x14ac:dyDescent="0.3"/>
  <cols>
    <col min="2" max="2" width="29.6640625" customWidth="1"/>
    <col min="3" max="3" width="15.5546875" customWidth="1"/>
    <col min="4" max="4" width="22.6640625" bestFit="1" customWidth="1"/>
    <col min="5" max="5" width="16.88671875" bestFit="1" customWidth="1"/>
    <col min="6" max="6" width="15.5546875" customWidth="1"/>
    <col min="7" max="7" width="15.88671875" style="16" customWidth="1"/>
    <col min="8" max="11" width="15.5546875" customWidth="1"/>
    <col min="12" max="12" width="15.88671875" style="16" customWidth="1"/>
    <col min="13" max="17" width="15.5546875" customWidth="1"/>
    <col min="18" max="18" width="15.88671875" customWidth="1"/>
    <col min="19" max="24" width="15.5546875" customWidth="1"/>
  </cols>
  <sheetData>
    <row r="1" spans="1:175" x14ac:dyDescent="0.3">
      <c r="A1" s="1"/>
      <c r="B1" s="1"/>
      <c r="C1" s="1"/>
      <c r="D1" s="1"/>
      <c r="E1" s="1"/>
      <c r="F1" s="1"/>
      <c r="G1" s="19"/>
      <c r="H1" s="1"/>
      <c r="I1" s="1"/>
      <c r="J1" s="1"/>
      <c r="K1" s="1"/>
      <c r="L1" s="19"/>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BA1" s="1"/>
      <c r="BC1" s="1"/>
      <c r="BD1" s="1"/>
      <c r="BE1" s="1"/>
      <c r="BF1" s="1"/>
      <c r="BG1" s="1"/>
      <c r="BH1" s="1"/>
      <c r="BI1" s="1"/>
      <c r="BJ1" s="1"/>
      <c r="BL1" s="1"/>
      <c r="BM1" s="1"/>
      <c r="BN1" s="1"/>
      <c r="BO1" s="1"/>
      <c r="BP1" s="1"/>
      <c r="BQ1" s="1"/>
      <c r="CM1" s="2"/>
      <c r="CO1" s="2"/>
      <c r="CP1" s="2"/>
      <c r="CQ1" s="2"/>
      <c r="CR1" s="2"/>
      <c r="CS1" s="2"/>
      <c r="CT1" s="2"/>
      <c r="CU1" s="2"/>
      <c r="CV1" s="2"/>
      <c r="DD1" s="1"/>
      <c r="DE1" s="1"/>
      <c r="DF1" s="1"/>
      <c r="DG1" s="1"/>
      <c r="DH1" s="1"/>
      <c r="DI1" s="1"/>
      <c r="DN1" s="1"/>
      <c r="DO1" s="1"/>
      <c r="DP1" s="1"/>
      <c r="DQ1" s="1"/>
      <c r="DS1" s="1"/>
      <c r="DT1" s="1"/>
      <c r="DU1" s="1"/>
      <c r="DV1" s="1"/>
      <c r="DW1" s="1"/>
      <c r="DY1" s="1"/>
      <c r="DZ1" s="1"/>
    </row>
    <row r="2" spans="1:175" ht="21" x14ac:dyDescent="0.4">
      <c r="A2" s="1"/>
      <c r="B2" s="3" t="s">
        <v>3989</v>
      </c>
      <c r="D2" s="1"/>
      <c r="E2" s="1"/>
      <c r="F2" s="1"/>
      <c r="G2" s="19"/>
      <c r="H2" s="1"/>
      <c r="I2" s="1"/>
      <c r="J2" s="1"/>
      <c r="K2" s="1"/>
      <c r="L2" s="19"/>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BA2" s="1"/>
      <c r="BC2" s="1"/>
      <c r="BD2" s="1"/>
      <c r="BE2" s="1"/>
      <c r="BF2" s="1"/>
      <c r="BG2" s="1"/>
      <c r="BH2" s="1"/>
      <c r="BI2" s="1"/>
      <c r="BJ2" s="1"/>
      <c r="BL2" s="1"/>
      <c r="BM2" s="1"/>
      <c r="BN2" s="1"/>
      <c r="BO2" s="1"/>
      <c r="BP2" s="1"/>
      <c r="BQ2" s="1"/>
      <c r="CM2" s="2"/>
      <c r="CO2" s="2"/>
      <c r="CP2" s="2"/>
      <c r="CQ2" s="2"/>
      <c r="CR2" s="2"/>
      <c r="CS2" s="2"/>
      <c r="CT2" s="2"/>
      <c r="CU2" s="2"/>
      <c r="CV2" s="2"/>
      <c r="DD2" s="1"/>
      <c r="DE2" s="1"/>
      <c r="DF2" s="1"/>
      <c r="DG2" s="1"/>
      <c r="DH2" s="1"/>
      <c r="DI2" s="1"/>
      <c r="DN2" s="1"/>
      <c r="DO2" s="1"/>
      <c r="DP2" s="1"/>
      <c r="DQ2" s="1"/>
      <c r="DS2" s="1"/>
      <c r="DT2" s="1"/>
      <c r="DU2" s="1"/>
      <c r="DV2" s="1"/>
      <c r="DW2" s="1"/>
      <c r="DY2" s="1"/>
      <c r="DZ2" s="1"/>
    </row>
    <row r="3" spans="1:175" x14ac:dyDescent="0.3">
      <c r="A3" s="1"/>
      <c r="B3" s="4" t="s">
        <v>0</v>
      </c>
      <c r="C3" s="5" t="str">
        <f ca="1">MID(CELL("filename",A1),FIND("]",CELL("‪filename",A1))+1,999)</f>
        <v>DATA - Warehouse Data</v>
      </c>
      <c r="E3" s="1"/>
      <c r="F3" s="1"/>
      <c r="G3" s="19"/>
      <c r="H3" s="1"/>
      <c r="I3" s="1"/>
      <c r="J3" s="1"/>
      <c r="K3" s="1"/>
      <c r="L3" s="20"/>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BA3" s="1"/>
      <c r="BC3" s="1"/>
      <c r="BD3" s="1"/>
      <c r="BE3" s="1"/>
      <c r="BF3" s="1"/>
      <c r="BG3" s="1"/>
      <c r="BH3" s="1"/>
      <c r="BI3" s="1"/>
      <c r="BJ3" s="1"/>
      <c r="BL3" s="1"/>
      <c r="BM3" s="1"/>
      <c r="BN3" s="1"/>
      <c r="BO3" s="1"/>
      <c r="BP3" s="1"/>
      <c r="BQ3" s="1"/>
      <c r="CM3" s="2"/>
      <c r="CO3" s="2"/>
      <c r="CP3" s="2"/>
      <c r="CQ3" s="2"/>
      <c r="CR3" s="2"/>
      <c r="CS3" s="2"/>
      <c r="CT3" s="2"/>
      <c r="CU3" s="2"/>
      <c r="CV3" s="2"/>
      <c r="DD3" s="1"/>
      <c r="DE3" s="1"/>
      <c r="DF3" s="1"/>
      <c r="DG3" s="1"/>
      <c r="DH3" s="1"/>
      <c r="DI3" s="1"/>
      <c r="DN3" s="1"/>
      <c r="DO3" s="1"/>
      <c r="DP3" s="1"/>
      <c r="DQ3" s="1"/>
      <c r="DS3" s="1"/>
      <c r="DT3" s="1"/>
      <c r="DU3" s="1"/>
      <c r="DV3" s="1"/>
      <c r="DW3" s="1"/>
      <c r="DY3" s="1"/>
      <c r="DZ3" s="1"/>
    </row>
    <row r="4" spans="1:175" x14ac:dyDescent="0.3">
      <c r="A4" s="7"/>
      <c r="B4" s="7"/>
      <c r="C4" s="7"/>
      <c r="D4" s="7"/>
      <c r="E4" s="7"/>
      <c r="F4" s="7"/>
      <c r="G4" s="21"/>
      <c r="H4" s="7"/>
      <c r="I4" s="7"/>
      <c r="J4" s="7"/>
      <c r="K4" s="8"/>
      <c r="L4" s="21"/>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S4" s="7"/>
      <c r="AT4" s="7"/>
      <c r="AU4" s="7"/>
      <c r="AV4" s="7"/>
      <c r="AW4" s="7"/>
      <c r="AX4" s="7"/>
      <c r="AY4" s="7"/>
      <c r="BA4" s="8"/>
      <c r="BC4" s="7"/>
      <c r="BD4" s="7"/>
      <c r="BE4" s="7"/>
      <c r="BF4" s="7"/>
      <c r="BG4" s="7"/>
      <c r="BH4" s="7"/>
      <c r="BI4" s="7"/>
      <c r="BJ4" s="7"/>
      <c r="BL4" s="7"/>
      <c r="BM4" s="7"/>
      <c r="BN4" s="7"/>
      <c r="BO4" s="7"/>
      <c r="BP4" s="7"/>
      <c r="BQ4" s="8"/>
      <c r="CM4" s="2"/>
      <c r="CO4" s="2"/>
      <c r="CP4" s="2"/>
      <c r="CQ4" s="2"/>
      <c r="CR4" s="2"/>
      <c r="CS4" s="2"/>
      <c r="CT4" s="2"/>
      <c r="CU4" s="2"/>
      <c r="CV4" s="2"/>
      <c r="DD4" s="7"/>
      <c r="DE4" s="7"/>
      <c r="DF4" s="7"/>
      <c r="DG4" s="7"/>
      <c r="DH4" s="7"/>
      <c r="DI4" s="8"/>
      <c r="DN4" s="7"/>
      <c r="DO4" s="7"/>
      <c r="DP4" s="7"/>
      <c r="DQ4" s="7"/>
      <c r="DS4" s="8"/>
      <c r="DT4" s="8"/>
      <c r="DU4" s="8"/>
      <c r="DV4" s="8"/>
      <c r="DW4" s="8"/>
      <c r="DY4" s="7"/>
      <c r="DZ4" s="7"/>
    </row>
    <row r="5" spans="1:175" s="12" customFormat="1" x14ac:dyDescent="0.3">
      <c r="A5" s="67" t="str">
        <f ca="1">_xlfn.SHEET()&amp;"."</f>
        <v>3.</v>
      </c>
      <c r="B5" s="41" t="str">
        <f ca="1">MID(CELL("filename",A1),FIND("]",CELL("‪filename",A1))+1,999)</f>
        <v>DATA - Warehouse Data</v>
      </c>
      <c r="C5" s="9"/>
      <c r="D5" s="10"/>
      <c r="E5" s="10"/>
      <c r="F5" s="10"/>
      <c r="G5" s="22"/>
      <c r="H5" s="10"/>
      <c r="I5" s="10"/>
      <c r="J5" s="10"/>
      <c r="K5" s="10"/>
      <c r="L5" s="22"/>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0"/>
      <c r="BJ5" s="10"/>
      <c r="BK5" s="10"/>
      <c r="BL5" s="10"/>
      <c r="BM5" s="10"/>
      <c r="BN5" s="10"/>
      <c r="BO5" s="10"/>
      <c r="BP5" s="10"/>
      <c r="BQ5" s="10"/>
      <c r="BR5" s="10"/>
      <c r="BS5" s="10"/>
      <c r="BT5" s="10"/>
      <c r="BU5" s="10"/>
      <c r="BV5" s="10"/>
      <c r="BW5" s="10"/>
      <c r="BX5" s="10"/>
      <c r="BY5" s="10"/>
      <c r="BZ5" s="10"/>
      <c r="CA5" s="10"/>
      <c r="CB5" s="10"/>
      <c r="CC5" s="10"/>
      <c r="CD5" s="10"/>
      <c r="CE5" s="10"/>
      <c r="CF5" s="10"/>
      <c r="CG5" s="10"/>
      <c r="CH5" s="10"/>
      <c r="CI5" s="10"/>
      <c r="CJ5" s="10"/>
      <c r="CK5" s="10"/>
      <c r="CL5" s="10"/>
      <c r="CM5" s="11"/>
      <c r="CN5" s="10"/>
      <c r="CO5" s="11"/>
      <c r="CP5" s="11"/>
      <c r="CQ5" s="11"/>
      <c r="CR5" s="11"/>
      <c r="CS5" s="11"/>
      <c r="CT5" s="11"/>
      <c r="CU5" s="11"/>
      <c r="CV5" s="11"/>
      <c r="CW5" s="10"/>
      <c r="CX5" s="10"/>
      <c r="CY5" s="10"/>
      <c r="CZ5" s="10"/>
      <c r="DA5" s="10"/>
      <c r="DB5" s="10"/>
      <c r="DC5" s="10"/>
      <c r="DD5" s="10"/>
      <c r="DE5" s="10"/>
      <c r="DF5" s="10"/>
      <c r="DG5" s="10"/>
      <c r="DH5" s="10"/>
      <c r="DI5" s="10"/>
      <c r="DJ5" s="10"/>
      <c r="DK5" s="10"/>
      <c r="DL5" s="10"/>
      <c r="DM5" s="10"/>
      <c r="DN5" s="10"/>
      <c r="DO5" s="10"/>
      <c r="DP5" s="10"/>
      <c r="DQ5" s="10"/>
      <c r="DR5" s="10"/>
      <c r="DS5" s="10"/>
      <c r="DT5" s="10"/>
      <c r="DU5" s="10"/>
      <c r="DV5" s="10"/>
      <c r="DW5" s="10"/>
      <c r="DX5" s="10"/>
      <c r="DY5" s="10"/>
      <c r="DZ5" s="10"/>
      <c r="EA5" s="10"/>
      <c r="EB5" s="10"/>
      <c r="EC5" s="10"/>
      <c r="ED5" s="10"/>
      <c r="EE5" s="10"/>
      <c r="EF5" s="10"/>
      <c r="EG5" s="10"/>
      <c r="EH5" s="10"/>
      <c r="EI5" s="10"/>
      <c r="EJ5" s="10"/>
      <c r="EK5" s="10"/>
      <c r="EL5" s="10"/>
      <c r="EM5" s="10"/>
      <c r="EN5" s="10"/>
      <c r="EO5" s="10"/>
      <c r="EP5" s="10"/>
      <c r="EQ5" s="10"/>
      <c r="ER5" s="10"/>
      <c r="ES5" s="10"/>
      <c r="ET5" s="10"/>
      <c r="EU5" s="10"/>
      <c r="EV5" s="10"/>
      <c r="EW5" s="10"/>
      <c r="EX5" s="10"/>
      <c r="EY5" s="10"/>
      <c r="EZ5" s="10"/>
      <c r="FA5" s="10"/>
      <c r="FB5" s="10"/>
      <c r="FC5" s="10"/>
      <c r="FK5" s="10"/>
      <c r="FS5" s="10"/>
    </row>
    <row r="7" spans="1:175" x14ac:dyDescent="0.3">
      <c r="B7" s="47" t="s">
        <v>3951</v>
      </c>
      <c r="C7" s="50">
        <v>43692</v>
      </c>
      <c r="N7" s="18" t="s">
        <v>3846</v>
      </c>
    </row>
    <row r="8" spans="1:175" x14ac:dyDescent="0.3">
      <c r="B8" s="47" t="s">
        <v>3955</v>
      </c>
      <c r="C8" s="46">
        <v>20</v>
      </c>
      <c r="E8" s="48"/>
      <c r="F8" s="49"/>
      <c r="N8" s="18"/>
    </row>
    <row r="10" spans="1:175" ht="34.200000000000003" customHeight="1" x14ac:dyDescent="0.3">
      <c r="B10" s="99" t="s">
        <v>3</v>
      </c>
      <c r="C10" s="99" t="s">
        <v>4</v>
      </c>
      <c r="D10" s="99" t="s">
        <v>5</v>
      </c>
      <c r="E10" s="99" t="s">
        <v>1</v>
      </c>
      <c r="F10" s="99" t="s">
        <v>2861</v>
      </c>
      <c r="G10" s="99" t="s">
        <v>6</v>
      </c>
      <c r="H10" s="99" t="s">
        <v>2853</v>
      </c>
      <c r="I10" s="99" t="s">
        <v>1946</v>
      </c>
      <c r="J10" s="99" t="s">
        <v>2864</v>
      </c>
      <c r="K10" s="99" t="s">
        <v>2865</v>
      </c>
      <c r="L10" s="99" t="s">
        <v>7</v>
      </c>
      <c r="M10" s="99" t="s">
        <v>2866</v>
      </c>
      <c r="N10" s="100" t="s">
        <v>3849</v>
      </c>
      <c r="O10" s="100" t="s">
        <v>3850</v>
      </c>
      <c r="P10" s="100" t="s">
        <v>10</v>
      </c>
      <c r="Q10" s="100" t="s">
        <v>3851</v>
      </c>
      <c r="R10" s="100" t="s">
        <v>3942</v>
      </c>
      <c r="S10" s="101" t="s">
        <v>3845</v>
      </c>
      <c r="T10" s="101" t="s">
        <v>2867</v>
      </c>
      <c r="U10" s="101" t="s">
        <v>2868</v>
      </c>
      <c r="V10" s="101" t="s">
        <v>2873</v>
      </c>
      <c r="W10" s="101" t="s">
        <v>2874</v>
      </c>
      <c r="X10" s="101" t="s">
        <v>9</v>
      </c>
    </row>
    <row r="11" spans="1:175" ht="14.4" customHeight="1" x14ac:dyDescent="0.3">
      <c r="B11" s="95" t="s">
        <v>55</v>
      </c>
      <c r="C11" s="95" t="s">
        <v>2013</v>
      </c>
      <c r="D11" s="95" t="s">
        <v>980</v>
      </c>
      <c r="E11" s="95" t="s">
        <v>2858</v>
      </c>
      <c r="F11" s="95" t="s">
        <v>2862</v>
      </c>
      <c r="G11" s="97" t="s">
        <v>1952</v>
      </c>
      <c r="H11" s="23">
        <v>0.54166666666666663</v>
      </c>
      <c r="I11" s="95" t="s">
        <v>2854</v>
      </c>
      <c r="J11" s="17">
        <v>1</v>
      </c>
      <c r="K11" s="17">
        <v>0</v>
      </c>
      <c r="L11" s="98">
        <v>43600</v>
      </c>
      <c r="M11" s="95" t="s">
        <v>3848</v>
      </c>
      <c r="N11" s="95" t="str">
        <f t="shared" ref="N11:N12" si="0">TRIM(D11)</f>
        <v>SKU001</v>
      </c>
      <c r="O11" s="17" t="str">
        <f t="shared" ref="O11:O12" si="1">IF(L11="","No","Yes")</f>
        <v>Yes</v>
      </c>
      <c r="P11" s="27">
        <f t="shared" ref="P11:P12" si="2">$C$7-G11</f>
        <v>93</v>
      </c>
      <c r="Q11" s="17" t="str">
        <f>IF(AND(O11="No",P11&gt;$C$8),"Yes","No")</f>
        <v>No</v>
      </c>
      <c r="R11" s="42">
        <f t="shared" ref="R11:R12" si="3">DATEVALUE(G11)</f>
        <v>43599</v>
      </c>
      <c r="S11" s="96" t="str">
        <f>IFERROR(INDEX('DATA - Destination Database'!$B$8:$B$973,MATCH(N11,'DATA - Destination Database'!$C$8:$C$973,0)),"")</f>
        <v>ID046</v>
      </c>
      <c r="T11" s="55">
        <f>IFERROR(INDEX('DATA - Destination Database'!$D$8:$D$973,MATCH(N11,'DATA - Destination Database'!$C$8:$C$973,0)),"")</f>
        <v>3</v>
      </c>
      <c r="U11" s="56" t="str">
        <f>IFERROR(INDEX('DATA - Destination Database'!$E$8:$E$973,MATCH(N11,'DATA - Destination Database'!$C$8:$C$973,0)),"")</f>
        <v>B</v>
      </c>
      <c r="V11" s="56" t="str">
        <f>IFERROR(INDEX('DATA - Destination Database'!$F$8:$F$973,MATCH(N11,'DATA - Destination Database'!$C$8:$C$973,0)),"")</f>
        <v>L</v>
      </c>
      <c r="W11" s="56" t="str">
        <f>IFERROR(INDEX('DATA - Destination Database'!$G$8:$G$973,MATCH(N11,'DATA - Destination Database'!$C$8:$C$973,0)),"")</f>
        <v/>
      </c>
      <c r="X11" s="96" t="str">
        <f>IFERROR(INDEX('DATA - Destination Database'!$H$8:$H$973,MATCH(N11,'DATA - Destination Database'!$C$8:$C$973,0)),"")</f>
        <v>Ireland</v>
      </c>
    </row>
    <row r="12" spans="1:175" ht="14.4" customHeight="1" x14ac:dyDescent="0.3">
      <c r="B12" s="95" t="s">
        <v>56</v>
      </c>
      <c r="C12" s="95" t="s">
        <v>2014</v>
      </c>
      <c r="D12" s="95" t="s">
        <v>981</v>
      </c>
      <c r="E12" s="95" t="s">
        <v>2859</v>
      </c>
      <c r="F12" s="95" t="s">
        <v>2862</v>
      </c>
      <c r="G12" s="97" t="s">
        <v>1952</v>
      </c>
      <c r="H12" s="23">
        <v>0.54166666666666663</v>
      </c>
      <c r="I12" s="95" t="s">
        <v>2855</v>
      </c>
      <c r="J12" s="17">
        <v>2</v>
      </c>
      <c r="K12" s="17">
        <v>0</v>
      </c>
      <c r="L12" s="98">
        <v>43600</v>
      </c>
      <c r="M12" s="95" t="s">
        <v>3848</v>
      </c>
      <c r="N12" s="95" t="str">
        <f t="shared" si="0"/>
        <v>SKU002</v>
      </c>
      <c r="O12" s="17" t="str">
        <f t="shared" si="1"/>
        <v>Yes</v>
      </c>
      <c r="P12" s="27">
        <f t="shared" si="2"/>
        <v>93</v>
      </c>
      <c r="Q12" s="17" t="str">
        <f t="shared" ref="Q12" si="4">IF(AND(O12="No",P12&gt;$C$8),"Yes","No")</f>
        <v>No</v>
      </c>
      <c r="R12" s="42">
        <f t="shared" si="3"/>
        <v>43599</v>
      </c>
      <c r="S12" s="96" t="str">
        <f>IFERROR(INDEX('DATA - Destination Database'!$B$8:$B$973,MATCH(N12,'DATA - Destination Database'!$C$8:$C$973,0)),"")</f>
        <v>ID002</v>
      </c>
      <c r="T12" s="55">
        <f>IFERROR(INDEX('DATA - Destination Database'!$D$8:$D$973,MATCH(N12,'DATA - Destination Database'!$C$8:$C$973,0)),"")</f>
        <v>2</v>
      </c>
      <c r="U12" s="56" t="str">
        <f>IFERROR(INDEX('DATA - Destination Database'!$E$8:$E$973,MATCH(N12,'DATA - Destination Database'!$C$8:$C$973,0)),"")</f>
        <v>B</v>
      </c>
      <c r="V12" s="56" t="str">
        <f>IFERROR(INDEX('DATA - Destination Database'!$F$8:$F$973,MATCH(N12,'DATA - Destination Database'!$C$8:$C$973,0)),"")</f>
        <v>L</v>
      </c>
      <c r="W12" s="56" t="str">
        <f>IFERROR(INDEX('DATA - Destination Database'!$G$8:$G$973,MATCH(N12,'DATA - Destination Database'!$C$8:$C$973,0)),"")</f>
        <v>Y</v>
      </c>
      <c r="X12" s="96" t="str">
        <f>IFERROR(INDEX('DATA - Destination Database'!$H$8:$H$973,MATCH(N12,'DATA - Destination Database'!$C$8:$C$973,0)),"")</f>
        <v>Poland</v>
      </c>
    </row>
    <row r="13" spans="1:175" ht="14.4" customHeight="1" x14ac:dyDescent="0.3">
      <c r="B13" s="95" t="s">
        <v>57</v>
      </c>
      <c r="C13" s="95" t="s">
        <v>2015</v>
      </c>
      <c r="D13" s="95" t="s">
        <v>982</v>
      </c>
      <c r="E13" s="95" t="s">
        <v>2860</v>
      </c>
      <c r="F13" s="95" t="s">
        <v>2862</v>
      </c>
      <c r="G13" s="97" t="s">
        <v>1952</v>
      </c>
      <c r="H13" s="23">
        <v>0.54166666666666663</v>
      </c>
      <c r="I13" s="95" t="s">
        <v>2855</v>
      </c>
      <c r="J13" s="17">
        <v>3</v>
      </c>
      <c r="K13" s="17">
        <v>0</v>
      </c>
      <c r="L13" s="98"/>
      <c r="M13" s="95" t="s">
        <v>3848</v>
      </c>
      <c r="N13" s="95" t="str">
        <f t="shared" ref="N13:N41" si="5">TRIM(D13)</f>
        <v>SKU003</v>
      </c>
      <c r="O13" s="17" t="str">
        <f t="shared" ref="O13:O76" si="6">IF(L13="","No","Yes")</f>
        <v>No</v>
      </c>
      <c r="P13" s="27">
        <f t="shared" ref="P13:P76" si="7">$C$7-G13</f>
        <v>93</v>
      </c>
      <c r="Q13" s="17" t="str">
        <f t="shared" ref="Q13:Q76" si="8">IF(AND(O13="No",P13&gt;$C$8),"Yes","No")</f>
        <v>Yes</v>
      </c>
      <c r="R13" s="42">
        <f t="shared" ref="R13:R76" si="9">DATEVALUE(G13)</f>
        <v>43599</v>
      </c>
      <c r="S13" s="96" t="str">
        <f>IFERROR(INDEX('DATA - Destination Database'!$B$8:$B$973,MATCH(N13,'DATA - Destination Database'!$C$8:$C$973,0)),"")</f>
        <v>ID001</v>
      </c>
      <c r="T13" s="55">
        <f>IFERROR(INDEX('DATA - Destination Database'!$D$8:$D$973,MATCH(N13,'DATA - Destination Database'!$C$8:$C$973,0)),"")</f>
        <v>1</v>
      </c>
      <c r="U13" s="56" t="str">
        <f>IFERROR(INDEX('DATA - Destination Database'!$E$8:$E$973,MATCH(N13,'DATA - Destination Database'!$C$8:$C$973,0)),"")</f>
        <v>A</v>
      </c>
      <c r="V13" s="56" t="str">
        <f>IFERROR(INDEX('DATA - Destination Database'!$F$8:$F$973,MATCH(N13,'DATA - Destination Database'!$C$8:$C$973,0)),"")</f>
        <v>L</v>
      </c>
      <c r="W13" s="56" t="str">
        <f>IFERROR(INDEX('DATA - Destination Database'!$G$8:$G$973,MATCH(N13,'DATA - Destination Database'!$C$8:$C$973,0)),"")</f>
        <v>Y</v>
      </c>
      <c r="X13" s="96" t="str">
        <f>IFERROR(INDEX('DATA - Destination Database'!$H$8:$H$973,MATCH(N13,'DATA - Destination Database'!$C$8:$C$973,0)),"")</f>
        <v>Malta</v>
      </c>
    </row>
    <row r="14" spans="1:175" ht="14.4" customHeight="1" x14ac:dyDescent="0.3">
      <c r="B14" s="95" t="s">
        <v>58</v>
      </c>
      <c r="C14" s="95" t="s">
        <v>2015</v>
      </c>
      <c r="D14" s="95" t="s">
        <v>983</v>
      </c>
      <c r="E14" s="95" t="s">
        <v>2858</v>
      </c>
      <c r="F14" s="95" t="s">
        <v>2862</v>
      </c>
      <c r="G14" s="97" t="s">
        <v>1952</v>
      </c>
      <c r="H14" s="23">
        <v>0.54166666666666663</v>
      </c>
      <c r="I14" s="95" t="s">
        <v>2856</v>
      </c>
      <c r="J14" s="17">
        <v>4</v>
      </c>
      <c r="K14" s="17">
        <v>0</v>
      </c>
      <c r="L14" s="98"/>
      <c r="M14" s="95" t="s">
        <v>3848</v>
      </c>
      <c r="N14" s="95" t="str">
        <f t="shared" si="5"/>
        <v>SKU004</v>
      </c>
      <c r="O14" s="17" t="str">
        <f t="shared" si="6"/>
        <v>No</v>
      </c>
      <c r="P14" s="27">
        <f t="shared" si="7"/>
        <v>93</v>
      </c>
      <c r="Q14" s="17" t="str">
        <f t="shared" si="8"/>
        <v>Yes</v>
      </c>
      <c r="R14" s="42">
        <f t="shared" si="9"/>
        <v>43599</v>
      </c>
      <c r="S14" s="96" t="str">
        <f>IFERROR(INDEX('DATA - Destination Database'!$B$8:$B$973,MATCH(N14,'DATA - Destination Database'!$C$8:$C$973,0)),"")</f>
        <v>ID048</v>
      </c>
      <c r="T14" s="55">
        <f>IFERROR(INDEX('DATA - Destination Database'!$D$8:$D$973,MATCH(N14,'DATA - Destination Database'!$C$8:$C$973,0)),"")</f>
        <v>2</v>
      </c>
      <c r="U14" s="56" t="str">
        <f>IFERROR(INDEX('DATA - Destination Database'!$E$8:$E$973,MATCH(N14,'DATA - Destination Database'!$C$8:$C$973,0)),"")</f>
        <v>F</v>
      </c>
      <c r="V14" s="56" t="str">
        <f>IFERROR(INDEX('DATA - Destination Database'!$F$8:$F$973,MATCH(N14,'DATA - Destination Database'!$C$8:$C$973,0)),"")</f>
        <v>L</v>
      </c>
      <c r="W14" s="56" t="str">
        <f>IFERROR(INDEX('DATA - Destination Database'!$G$8:$G$973,MATCH(N14,'DATA - Destination Database'!$C$8:$C$973,0)),"")</f>
        <v>Y</v>
      </c>
      <c r="X14" s="96" t="str">
        <f>IFERROR(INDEX('DATA - Destination Database'!$H$8:$H$973,MATCH(N14,'DATA - Destination Database'!$C$8:$C$973,0)),"")</f>
        <v>Turkey</v>
      </c>
    </row>
    <row r="15" spans="1:175" ht="14.4" customHeight="1" x14ac:dyDescent="0.3">
      <c r="B15" s="95" t="s">
        <v>56</v>
      </c>
      <c r="C15" s="95" t="s">
        <v>2016</v>
      </c>
      <c r="D15" s="95" t="s">
        <v>986</v>
      </c>
      <c r="E15" s="95" t="s">
        <v>2859</v>
      </c>
      <c r="F15" s="95" t="s">
        <v>2862</v>
      </c>
      <c r="G15" s="97" t="s">
        <v>1953</v>
      </c>
      <c r="H15" s="23">
        <v>0.54166666666666663</v>
      </c>
      <c r="I15" s="95" t="s">
        <v>2857</v>
      </c>
      <c r="J15" s="17">
        <v>1</v>
      </c>
      <c r="K15" s="17">
        <v>0</v>
      </c>
      <c r="L15" s="98">
        <v>43600</v>
      </c>
      <c r="M15" s="95" t="s">
        <v>3848</v>
      </c>
      <c r="N15" s="95" t="str">
        <f t="shared" si="5"/>
        <v>SKU007</v>
      </c>
      <c r="O15" s="17" t="str">
        <f t="shared" si="6"/>
        <v>Yes</v>
      </c>
      <c r="P15" s="27">
        <f t="shared" si="7"/>
        <v>92</v>
      </c>
      <c r="Q15" s="17" t="str">
        <f t="shared" si="8"/>
        <v>No</v>
      </c>
      <c r="R15" s="42">
        <f t="shared" si="9"/>
        <v>43600</v>
      </c>
      <c r="S15" s="96" t="str">
        <f>IFERROR(INDEX('DATA - Destination Database'!$B$8:$B$973,MATCH(N15,'DATA - Destination Database'!$C$8:$C$973,0)),"")</f>
        <v>ID003</v>
      </c>
      <c r="T15" s="55">
        <f>IFERROR(INDEX('DATA - Destination Database'!$D$8:$D$973,MATCH(N15,'DATA - Destination Database'!$C$8:$C$973,0)),"")</f>
        <v>2</v>
      </c>
      <c r="U15" s="56" t="str">
        <f>IFERROR(INDEX('DATA - Destination Database'!$E$8:$E$973,MATCH(N15,'DATA - Destination Database'!$C$8:$C$973,0)),"")</f>
        <v>T</v>
      </c>
      <c r="V15" s="56" t="str">
        <f>IFERROR(INDEX('DATA - Destination Database'!$F$8:$F$973,MATCH(N15,'DATA - Destination Database'!$C$8:$C$973,0)),"")</f>
        <v>L</v>
      </c>
      <c r="W15" s="56" t="str">
        <f>IFERROR(INDEX('DATA - Destination Database'!$G$8:$G$973,MATCH(N15,'DATA - Destination Database'!$C$8:$C$973,0)),"")</f>
        <v>Y</v>
      </c>
      <c r="X15" s="96" t="str">
        <f>IFERROR(INDEX('DATA - Destination Database'!$H$8:$H$973,MATCH(N15,'DATA - Destination Database'!$C$8:$C$973,0)),"")</f>
        <v>Mexico</v>
      </c>
    </row>
    <row r="16" spans="1:175" ht="14.4" customHeight="1" x14ac:dyDescent="0.3">
      <c r="B16" s="95" t="s">
        <v>59</v>
      </c>
      <c r="C16" s="95" t="s">
        <v>2017</v>
      </c>
      <c r="D16" s="95" t="s">
        <v>984</v>
      </c>
      <c r="E16" s="95" t="s">
        <v>2860</v>
      </c>
      <c r="F16" s="95" t="s">
        <v>2862</v>
      </c>
      <c r="G16" s="97" t="s">
        <v>1952</v>
      </c>
      <c r="H16" s="23">
        <v>0.54166666666666663</v>
      </c>
      <c r="I16" s="95" t="s">
        <v>2854</v>
      </c>
      <c r="J16" s="17">
        <v>2.8</v>
      </c>
      <c r="K16" s="17">
        <v>0</v>
      </c>
      <c r="L16" s="98"/>
      <c r="M16" s="95" t="s">
        <v>3848</v>
      </c>
      <c r="N16" s="95" t="str">
        <f t="shared" si="5"/>
        <v>SKU005</v>
      </c>
      <c r="O16" s="17" t="str">
        <f t="shared" si="6"/>
        <v>No</v>
      </c>
      <c r="P16" s="27">
        <f t="shared" si="7"/>
        <v>93</v>
      </c>
      <c r="Q16" s="17" t="str">
        <f t="shared" si="8"/>
        <v>Yes</v>
      </c>
      <c r="R16" s="42">
        <f t="shared" si="9"/>
        <v>43599</v>
      </c>
      <c r="S16" s="96" t="str">
        <f>IFERROR(INDEX('DATA - Destination Database'!$B$8:$B$973,MATCH(N16,'DATA - Destination Database'!$C$8:$C$973,0)),"")</f>
        <v>ID050</v>
      </c>
      <c r="T16" s="55">
        <f>IFERROR(INDEX('DATA - Destination Database'!$D$8:$D$973,MATCH(N16,'DATA - Destination Database'!$C$8:$C$973,0)),"")</f>
        <v>2</v>
      </c>
      <c r="U16" s="56" t="str">
        <f>IFERROR(INDEX('DATA - Destination Database'!$E$8:$E$973,MATCH(N16,'DATA - Destination Database'!$C$8:$C$973,0)),"")</f>
        <v>B</v>
      </c>
      <c r="V16" s="56" t="str">
        <f>IFERROR(INDEX('DATA - Destination Database'!$F$8:$F$973,MATCH(N16,'DATA - Destination Database'!$C$8:$C$973,0)),"")</f>
        <v>L</v>
      </c>
      <c r="W16" s="56" t="str">
        <f>IFERROR(INDEX('DATA - Destination Database'!$G$8:$G$973,MATCH(N16,'DATA - Destination Database'!$C$8:$C$973,0)),"")</f>
        <v/>
      </c>
      <c r="X16" s="96" t="str">
        <f>IFERROR(INDEX('DATA - Destination Database'!$H$8:$H$973,MATCH(N16,'DATA - Destination Database'!$C$8:$C$973,0)),"")</f>
        <v>Iceland</v>
      </c>
    </row>
    <row r="17" spans="2:24" ht="14.4" customHeight="1" x14ac:dyDescent="0.3">
      <c r="B17" s="95" t="s">
        <v>59</v>
      </c>
      <c r="C17" s="95" t="s">
        <v>2017</v>
      </c>
      <c r="D17" s="95" t="s">
        <v>989</v>
      </c>
      <c r="E17" s="95" t="s">
        <v>2858</v>
      </c>
      <c r="F17" s="95" t="s">
        <v>2862</v>
      </c>
      <c r="G17" s="97" t="s">
        <v>1953</v>
      </c>
      <c r="H17" s="23">
        <v>0.54166666666666663</v>
      </c>
      <c r="I17" s="95" t="s">
        <v>2855</v>
      </c>
      <c r="J17" s="17">
        <v>3</v>
      </c>
      <c r="K17" s="17">
        <v>0</v>
      </c>
      <c r="L17" s="98">
        <v>43602</v>
      </c>
      <c r="M17" s="95" t="s">
        <v>3848</v>
      </c>
      <c r="N17" s="95" t="str">
        <f t="shared" si="5"/>
        <v>SKU010</v>
      </c>
      <c r="O17" s="17" t="str">
        <f t="shared" si="6"/>
        <v>Yes</v>
      </c>
      <c r="P17" s="27">
        <f t="shared" si="7"/>
        <v>92</v>
      </c>
      <c r="Q17" s="17" t="str">
        <f t="shared" si="8"/>
        <v>No</v>
      </c>
      <c r="R17" s="42">
        <f t="shared" si="9"/>
        <v>43600</v>
      </c>
      <c r="S17" s="96" t="str">
        <f>IFERROR(INDEX('DATA - Destination Database'!$B$8:$B$973,MATCH(N17,'DATA - Destination Database'!$C$8:$C$973,0)),"")</f>
        <v>ID004</v>
      </c>
      <c r="T17" s="55">
        <f>IFERROR(INDEX('DATA - Destination Database'!$D$8:$D$973,MATCH(N17,'DATA - Destination Database'!$C$8:$C$973,0)),"")</f>
        <v>3</v>
      </c>
      <c r="U17" s="56" t="str">
        <f>IFERROR(INDEX('DATA - Destination Database'!$E$8:$E$973,MATCH(N17,'DATA - Destination Database'!$C$8:$C$973,0)),"")</f>
        <v>F</v>
      </c>
      <c r="V17" s="56" t="str">
        <f>IFERROR(INDEX('DATA - Destination Database'!$F$8:$F$973,MATCH(N17,'DATA - Destination Database'!$C$8:$C$973,0)),"")</f>
        <v>L</v>
      </c>
      <c r="W17" s="56" t="str">
        <f>IFERROR(INDEX('DATA - Destination Database'!$G$8:$G$973,MATCH(N17,'DATA - Destination Database'!$C$8:$C$973,0)),"")</f>
        <v/>
      </c>
      <c r="X17" s="96" t="str">
        <f>IFERROR(INDEX('DATA - Destination Database'!$H$8:$H$973,MATCH(N17,'DATA - Destination Database'!$C$8:$C$973,0)),"")</f>
        <v>Morocco</v>
      </c>
    </row>
    <row r="18" spans="2:24" ht="14.4" customHeight="1" x14ac:dyDescent="0.3">
      <c r="B18" s="95" t="s">
        <v>57</v>
      </c>
      <c r="C18" s="95" t="s">
        <v>2018</v>
      </c>
      <c r="D18" s="95" t="s">
        <v>992</v>
      </c>
      <c r="E18" s="95" t="s">
        <v>2859</v>
      </c>
      <c r="F18" s="95" t="s">
        <v>2862</v>
      </c>
      <c r="G18" s="97" t="s">
        <v>1953</v>
      </c>
      <c r="H18" s="23">
        <v>0.54166666666666663</v>
      </c>
      <c r="I18" s="95" t="s">
        <v>2855</v>
      </c>
      <c r="J18" s="17">
        <v>3.2</v>
      </c>
      <c r="K18" s="17">
        <v>0</v>
      </c>
      <c r="L18" s="98">
        <v>43600</v>
      </c>
      <c r="M18" s="95" t="s">
        <v>3848</v>
      </c>
      <c r="N18" s="95" t="str">
        <f t="shared" si="5"/>
        <v>SKU013</v>
      </c>
      <c r="O18" s="17" t="str">
        <f t="shared" si="6"/>
        <v>Yes</v>
      </c>
      <c r="P18" s="27">
        <f t="shared" si="7"/>
        <v>92</v>
      </c>
      <c r="Q18" s="17" t="str">
        <f t="shared" si="8"/>
        <v>No</v>
      </c>
      <c r="R18" s="42">
        <f t="shared" si="9"/>
        <v>43600</v>
      </c>
      <c r="S18" s="96" t="str">
        <f>IFERROR(INDEX('DATA - Destination Database'!$B$8:$B$973,MATCH(N18,'DATA - Destination Database'!$C$8:$C$973,0)),"")</f>
        <v>ID006</v>
      </c>
      <c r="T18" s="55">
        <f>IFERROR(INDEX('DATA - Destination Database'!$D$8:$D$973,MATCH(N18,'DATA - Destination Database'!$C$8:$C$973,0)),"")</f>
        <v>2</v>
      </c>
      <c r="U18" s="56" t="str">
        <f>IFERROR(INDEX('DATA - Destination Database'!$E$8:$E$973,MATCH(N18,'DATA - Destination Database'!$C$8:$C$973,0)),"")</f>
        <v>B</v>
      </c>
      <c r="V18" s="56" t="str">
        <f>IFERROR(INDEX('DATA - Destination Database'!$F$8:$F$973,MATCH(N18,'DATA - Destination Database'!$C$8:$C$973,0)),"")</f>
        <v>L</v>
      </c>
      <c r="W18" s="56" t="str">
        <f>IFERROR(INDEX('DATA - Destination Database'!$G$8:$G$973,MATCH(N18,'DATA - Destination Database'!$C$8:$C$973,0)),"")</f>
        <v/>
      </c>
      <c r="X18" s="96" t="str">
        <f>IFERROR(INDEX('DATA - Destination Database'!$H$8:$H$973,MATCH(N18,'DATA - Destination Database'!$C$8:$C$973,0)),"")</f>
        <v>Russia</v>
      </c>
    </row>
    <row r="19" spans="2:24" ht="14.4" customHeight="1" x14ac:dyDescent="0.3">
      <c r="B19" s="95" t="s">
        <v>55</v>
      </c>
      <c r="C19" s="95" t="s">
        <v>2019</v>
      </c>
      <c r="D19" s="95" t="s">
        <v>985</v>
      </c>
      <c r="E19" s="95" t="s">
        <v>2860</v>
      </c>
      <c r="F19" s="95" t="s">
        <v>2862</v>
      </c>
      <c r="G19" s="97" t="s">
        <v>1952</v>
      </c>
      <c r="H19" s="23">
        <v>0.54166666666666663</v>
      </c>
      <c r="I19" s="95" t="s">
        <v>2856</v>
      </c>
      <c r="J19" s="17">
        <v>3.4</v>
      </c>
      <c r="K19" s="17">
        <v>0</v>
      </c>
      <c r="L19" s="98"/>
      <c r="M19" s="95" t="s">
        <v>3848</v>
      </c>
      <c r="N19" s="95" t="str">
        <f t="shared" si="5"/>
        <v>SKU006</v>
      </c>
      <c r="O19" s="17" t="str">
        <f t="shared" si="6"/>
        <v>No</v>
      </c>
      <c r="P19" s="27">
        <f t="shared" si="7"/>
        <v>93</v>
      </c>
      <c r="Q19" s="17" t="str">
        <f t="shared" si="8"/>
        <v>Yes</v>
      </c>
      <c r="R19" s="42">
        <f t="shared" si="9"/>
        <v>43599</v>
      </c>
      <c r="S19" s="96" t="str">
        <f>IFERROR(INDEX('DATA - Destination Database'!$B$8:$B$973,MATCH(N19,'DATA - Destination Database'!$C$8:$C$973,0)),"")</f>
        <v>ID008</v>
      </c>
      <c r="T19" s="55">
        <f>IFERROR(INDEX('DATA - Destination Database'!$D$8:$D$973,MATCH(N19,'DATA - Destination Database'!$C$8:$C$973,0)),"")</f>
        <v>3</v>
      </c>
      <c r="U19" s="56" t="str">
        <f>IFERROR(INDEX('DATA - Destination Database'!$E$8:$E$973,MATCH(N19,'DATA - Destination Database'!$C$8:$C$973,0)),"")</f>
        <v>F</v>
      </c>
      <c r="V19" s="56" t="str">
        <f>IFERROR(INDEX('DATA - Destination Database'!$F$8:$F$973,MATCH(N19,'DATA - Destination Database'!$C$8:$C$973,0)),"")</f>
        <v>L</v>
      </c>
      <c r="W19" s="56" t="str">
        <f>IFERROR(INDEX('DATA - Destination Database'!$G$8:$G$973,MATCH(N19,'DATA - Destination Database'!$C$8:$C$973,0)),"")</f>
        <v/>
      </c>
      <c r="X19" s="96" t="str">
        <f>IFERROR(INDEX('DATA - Destination Database'!$H$8:$H$973,MATCH(N19,'DATA - Destination Database'!$C$8:$C$973,0)),"")</f>
        <v>Spain</v>
      </c>
    </row>
    <row r="20" spans="2:24" ht="14.4" customHeight="1" x14ac:dyDescent="0.3">
      <c r="B20" s="95" t="s">
        <v>55</v>
      </c>
      <c r="C20" s="95" t="s">
        <v>2020</v>
      </c>
      <c r="D20" s="95" t="s">
        <v>995</v>
      </c>
      <c r="E20" s="95" t="s">
        <v>2858</v>
      </c>
      <c r="F20" s="95" t="s">
        <v>2862</v>
      </c>
      <c r="G20" s="97" t="s">
        <v>1953</v>
      </c>
      <c r="H20" s="23">
        <v>0.54166666666666663</v>
      </c>
      <c r="I20" s="95" t="s">
        <v>2857</v>
      </c>
      <c r="J20" s="17">
        <v>3.6</v>
      </c>
      <c r="K20" s="17">
        <v>1</v>
      </c>
      <c r="L20" s="98">
        <v>43608</v>
      </c>
      <c r="M20" s="95" t="s">
        <v>3848</v>
      </c>
      <c r="N20" s="95" t="str">
        <f t="shared" si="5"/>
        <v>SKU016</v>
      </c>
      <c r="O20" s="17" t="str">
        <f t="shared" si="6"/>
        <v>Yes</v>
      </c>
      <c r="P20" s="27">
        <f t="shared" si="7"/>
        <v>92</v>
      </c>
      <c r="Q20" s="17" t="str">
        <f t="shared" si="8"/>
        <v>No</v>
      </c>
      <c r="R20" s="42">
        <f t="shared" si="9"/>
        <v>43600</v>
      </c>
      <c r="S20" s="96" t="str">
        <f>IFERROR(INDEX('DATA - Destination Database'!$B$8:$B$973,MATCH(N20,'DATA - Destination Database'!$C$8:$C$973,0)),"")</f>
        <v>ID005</v>
      </c>
      <c r="T20" s="55">
        <f>IFERROR(INDEX('DATA - Destination Database'!$D$8:$D$973,MATCH(N20,'DATA - Destination Database'!$C$8:$C$973,0)),"")</f>
        <v>1</v>
      </c>
      <c r="U20" s="56" t="str">
        <f>IFERROR(INDEX('DATA - Destination Database'!$E$8:$E$973,MATCH(N20,'DATA - Destination Database'!$C$8:$C$973,0)),"")</f>
        <v>A</v>
      </c>
      <c r="V20" s="56" t="str">
        <f>IFERROR(INDEX('DATA - Destination Database'!$F$8:$F$973,MATCH(N20,'DATA - Destination Database'!$C$8:$C$973,0)),"")</f>
        <v>L</v>
      </c>
      <c r="W20" s="56" t="str">
        <f>IFERROR(INDEX('DATA - Destination Database'!$G$8:$G$973,MATCH(N20,'DATA - Destination Database'!$C$8:$C$973,0)),"")</f>
        <v/>
      </c>
      <c r="X20" s="96" t="str">
        <f>IFERROR(INDEX('DATA - Destination Database'!$H$8:$H$973,MATCH(N20,'DATA - Destination Database'!$C$8:$C$973,0)),"")</f>
        <v>Sweden</v>
      </c>
    </row>
    <row r="21" spans="2:24" ht="14.4" customHeight="1" x14ac:dyDescent="0.3">
      <c r="B21" s="95" t="s">
        <v>57</v>
      </c>
      <c r="C21" s="95" t="s">
        <v>2021</v>
      </c>
      <c r="D21" s="95" t="s">
        <v>987</v>
      </c>
      <c r="E21" s="95" t="s">
        <v>2859</v>
      </c>
      <c r="F21" s="95" t="s">
        <v>2862</v>
      </c>
      <c r="G21" s="97" t="s">
        <v>1953</v>
      </c>
      <c r="H21" s="23">
        <v>0.54166666666666663</v>
      </c>
      <c r="I21" s="95" t="s">
        <v>2854</v>
      </c>
      <c r="J21" s="17">
        <v>3.8</v>
      </c>
      <c r="K21" s="17">
        <v>0</v>
      </c>
      <c r="L21" s="98">
        <v>43600</v>
      </c>
      <c r="M21" s="95" t="s">
        <v>3848</v>
      </c>
      <c r="N21" s="95" t="str">
        <f t="shared" si="5"/>
        <v>SKU008</v>
      </c>
      <c r="O21" s="17" t="str">
        <f t="shared" si="6"/>
        <v>Yes</v>
      </c>
      <c r="P21" s="27">
        <f t="shared" si="7"/>
        <v>92</v>
      </c>
      <c r="Q21" s="17" t="str">
        <f t="shared" si="8"/>
        <v>No</v>
      </c>
      <c r="R21" s="42">
        <f t="shared" si="9"/>
        <v>43600</v>
      </c>
      <c r="S21" s="96" t="str">
        <f>IFERROR(INDEX('DATA - Destination Database'!$B$8:$B$973,MATCH(N21,'DATA - Destination Database'!$C$8:$C$973,0)),"")</f>
        <v>ID054</v>
      </c>
      <c r="T21" s="55">
        <f>IFERROR(INDEX('DATA - Destination Database'!$D$8:$D$973,MATCH(N21,'DATA - Destination Database'!$C$8:$C$973,0)),"")</f>
        <v>2</v>
      </c>
      <c r="U21" s="56" t="str">
        <f>IFERROR(INDEX('DATA - Destination Database'!$E$8:$E$973,MATCH(N21,'DATA - Destination Database'!$C$8:$C$973,0)),"")</f>
        <v>B</v>
      </c>
      <c r="V21" s="56" t="str">
        <f>IFERROR(INDEX('DATA - Destination Database'!$F$8:$F$973,MATCH(N21,'DATA - Destination Database'!$C$8:$C$973,0)),"")</f>
        <v>L</v>
      </c>
      <c r="W21" s="56" t="str">
        <f>IFERROR(INDEX('DATA - Destination Database'!$G$8:$G$973,MATCH(N21,'DATA - Destination Database'!$C$8:$C$973,0)),"")</f>
        <v/>
      </c>
      <c r="X21" s="96" t="str">
        <f>IFERROR(INDEX('DATA - Destination Database'!$H$8:$H$973,MATCH(N21,'DATA - Destination Database'!$C$8:$C$973,0)),"")</f>
        <v>Germany</v>
      </c>
    </row>
    <row r="22" spans="2:24" ht="14.4" customHeight="1" x14ac:dyDescent="0.3">
      <c r="B22" s="95" t="s">
        <v>58</v>
      </c>
      <c r="C22" s="95" t="s">
        <v>2022</v>
      </c>
      <c r="D22" s="95" t="s">
        <v>998</v>
      </c>
      <c r="E22" s="95" t="s">
        <v>2860</v>
      </c>
      <c r="F22" s="95" t="s">
        <v>2862</v>
      </c>
      <c r="G22" s="97" t="s">
        <v>1953</v>
      </c>
      <c r="H22" s="23">
        <v>0.54166666666666663</v>
      </c>
      <c r="I22" s="95" t="s">
        <v>2855</v>
      </c>
      <c r="J22" s="17">
        <v>4</v>
      </c>
      <c r="K22" s="17">
        <v>0</v>
      </c>
      <c r="L22" s="98">
        <v>43607</v>
      </c>
      <c r="M22" s="95" t="s">
        <v>3848</v>
      </c>
      <c r="N22" s="95" t="str">
        <f t="shared" si="5"/>
        <v>SKU019</v>
      </c>
      <c r="O22" s="17" t="str">
        <f t="shared" si="6"/>
        <v>Yes</v>
      </c>
      <c r="P22" s="27">
        <f t="shared" si="7"/>
        <v>92</v>
      </c>
      <c r="Q22" s="17" t="str">
        <f t="shared" si="8"/>
        <v>No</v>
      </c>
      <c r="R22" s="42">
        <f t="shared" si="9"/>
        <v>43600</v>
      </c>
      <c r="S22" s="96" t="str">
        <f>IFERROR(INDEX('DATA - Destination Database'!$B$8:$B$973,MATCH(N22,'DATA - Destination Database'!$C$8:$C$973,0)),"")</f>
        <v>ID010</v>
      </c>
      <c r="T22" s="55">
        <f>IFERROR(INDEX('DATA - Destination Database'!$D$8:$D$973,MATCH(N22,'DATA - Destination Database'!$C$8:$C$973,0)),"")</f>
        <v>2</v>
      </c>
      <c r="U22" s="56" t="str">
        <f>IFERROR(INDEX('DATA - Destination Database'!$E$8:$E$973,MATCH(N22,'DATA - Destination Database'!$C$8:$C$973,0)),"")</f>
        <v>B</v>
      </c>
      <c r="V22" s="56" t="str">
        <f>IFERROR(INDEX('DATA - Destination Database'!$F$8:$F$973,MATCH(N22,'DATA - Destination Database'!$C$8:$C$973,0)),"")</f>
        <v>L</v>
      </c>
      <c r="W22" s="56" t="str">
        <f>IFERROR(INDEX('DATA - Destination Database'!$G$8:$G$973,MATCH(N22,'DATA - Destination Database'!$C$8:$C$973,0)),"")</f>
        <v>Y</v>
      </c>
      <c r="X22" s="96" t="str">
        <f>IFERROR(INDEX('DATA - Destination Database'!$H$8:$H$973,MATCH(N22,'DATA - Destination Database'!$C$8:$C$973,0)),"")</f>
        <v xml:space="preserve">France </v>
      </c>
    </row>
    <row r="23" spans="2:24" ht="14.4" customHeight="1" x14ac:dyDescent="0.3">
      <c r="B23" s="95" t="s">
        <v>56</v>
      </c>
      <c r="C23" s="95" t="s">
        <v>2023</v>
      </c>
      <c r="D23" s="95" t="s">
        <v>1001</v>
      </c>
      <c r="E23" s="95" t="s">
        <v>2858</v>
      </c>
      <c r="F23" s="95" t="s">
        <v>2862</v>
      </c>
      <c r="G23" s="97" t="s">
        <v>1953</v>
      </c>
      <c r="H23" s="23">
        <v>0.54166666666666663</v>
      </c>
      <c r="I23" s="95" t="s">
        <v>2855</v>
      </c>
      <c r="J23" s="17">
        <v>1</v>
      </c>
      <c r="K23" s="17">
        <v>0</v>
      </c>
      <c r="L23" s="98">
        <v>43607</v>
      </c>
      <c r="M23" s="95" t="s">
        <v>3848</v>
      </c>
      <c r="N23" s="95" t="str">
        <f t="shared" si="5"/>
        <v>SKU022</v>
      </c>
      <c r="O23" s="17" t="str">
        <f t="shared" si="6"/>
        <v>Yes</v>
      </c>
      <c r="P23" s="27">
        <f t="shared" si="7"/>
        <v>92</v>
      </c>
      <c r="Q23" s="17" t="str">
        <f t="shared" si="8"/>
        <v>No</v>
      </c>
      <c r="R23" s="42">
        <f t="shared" si="9"/>
        <v>43600</v>
      </c>
      <c r="S23" s="96" t="str">
        <f>IFERROR(INDEX('DATA - Destination Database'!$B$8:$B$973,MATCH(N23,'DATA - Destination Database'!$C$8:$C$973,0)),"")</f>
        <v>ID051</v>
      </c>
      <c r="T23" s="55">
        <f>IFERROR(INDEX('DATA - Destination Database'!$D$8:$D$973,MATCH(N23,'DATA - Destination Database'!$C$8:$C$973,0)),"")</f>
        <v>2</v>
      </c>
      <c r="U23" s="56" t="str">
        <f>IFERROR(INDEX('DATA - Destination Database'!$E$8:$E$973,MATCH(N23,'DATA - Destination Database'!$C$8:$C$973,0)),"")</f>
        <v>T</v>
      </c>
      <c r="V23" s="56" t="str">
        <f>IFERROR(INDEX('DATA - Destination Database'!$F$8:$F$973,MATCH(N23,'DATA - Destination Database'!$C$8:$C$973,0)),"")</f>
        <v>L</v>
      </c>
      <c r="W23" s="56" t="str">
        <f>IFERROR(INDEX('DATA - Destination Database'!$G$8:$G$973,MATCH(N23,'DATA - Destination Database'!$C$8:$C$973,0)),"")</f>
        <v>Y</v>
      </c>
      <c r="X23" s="96" t="str">
        <f>IFERROR(INDEX('DATA - Destination Database'!$H$8:$H$973,MATCH(N23,'DATA - Destination Database'!$C$8:$C$973,0)),"")</f>
        <v xml:space="preserve">India </v>
      </c>
    </row>
    <row r="24" spans="2:24" ht="14.4" customHeight="1" x14ac:dyDescent="0.3">
      <c r="B24" s="95" t="s">
        <v>58</v>
      </c>
      <c r="C24" s="95" t="s">
        <v>2024</v>
      </c>
      <c r="D24" s="95" t="s">
        <v>988</v>
      </c>
      <c r="E24" s="95" t="s">
        <v>2859</v>
      </c>
      <c r="F24" s="95" t="s">
        <v>2862</v>
      </c>
      <c r="G24" s="97" t="s">
        <v>1953</v>
      </c>
      <c r="H24" s="23">
        <v>0.54166666666666663</v>
      </c>
      <c r="I24" s="95" t="s">
        <v>2856</v>
      </c>
      <c r="J24" s="17">
        <v>2</v>
      </c>
      <c r="K24" s="17">
        <v>0</v>
      </c>
      <c r="L24" s="98">
        <v>43600</v>
      </c>
      <c r="M24" s="95" t="s">
        <v>3848</v>
      </c>
      <c r="N24" s="95" t="str">
        <f t="shared" si="5"/>
        <v>SKU009</v>
      </c>
      <c r="O24" s="17" t="str">
        <f t="shared" si="6"/>
        <v>Yes</v>
      </c>
      <c r="P24" s="27">
        <f t="shared" si="7"/>
        <v>92</v>
      </c>
      <c r="Q24" s="17" t="str">
        <f t="shared" si="8"/>
        <v>No</v>
      </c>
      <c r="R24" s="42">
        <f t="shared" si="9"/>
        <v>43600</v>
      </c>
      <c r="S24" s="96" t="str">
        <f>IFERROR(INDEX('DATA - Destination Database'!$B$8:$B$973,MATCH(N24,'DATA - Destination Database'!$C$8:$C$973,0)),"")</f>
        <v>ID011</v>
      </c>
      <c r="T24" s="55">
        <f>IFERROR(INDEX('DATA - Destination Database'!$D$8:$D$973,MATCH(N24,'DATA - Destination Database'!$C$8:$C$973,0)),"")</f>
        <v>2</v>
      </c>
      <c r="U24" s="56" t="str">
        <f>IFERROR(INDEX('DATA - Destination Database'!$E$8:$E$973,MATCH(N24,'DATA - Destination Database'!$C$8:$C$973,0)),"")</f>
        <v>T</v>
      </c>
      <c r="V24" s="56" t="str">
        <f>IFERROR(INDEX('DATA - Destination Database'!$F$8:$F$973,MATCH(N24,'DATA - Destination Database'!$C$8:$C$973,0)),"")</f>
        <v>L</v>
      </c>
      <c r="W24" s="56" t="str">
        <f>IFERROR(INDEX('DATA - Destination Database'!$G$8:$G$973,MATCH(N24,'DATA - Destination Database'!$C$8:$C$973,0)),"")</f>
        <v>Y</v>
      </c>
      <c r="X24" s="96" t="str">
        <f>IFERROR(INDEX('DATA - Destination Database'!$H$8:$H$973,MATCH(N24,'DATA - Destination Database'!$C$8:$C$973,0)),"")</f>
        <v xml:space="preserve">Eritrea </v>
      </c>
    </row>
    <row r="25" spans="2:24" ht="14.4" customHeight="1" x14ac:dyDescent="0.3">
      <c r="B25" s="95" t="s">
        <v>55</v>
      </c>
      <c r="C25" s="95" t="s">
        <v>2024</v>
      </c>
      <c r="D25" s="95" t="s">
        <v>990</v>
      </c>
      <c r="E25" s="95" t="s">
        <v>2860</v>
      </c>
      <c r="F25" s="95" t="s">
        <v>2862</v>
      </c>
      <c r="G25" s="97" t="s">
        <v>1953</v>
      </c>
      <c r="H25" s="23">
        <v>0.54166666666666663</v>
      </c>
      <c r="I25" s="95" t="s">
        <v>2857</v>
      </c>
      <c r="J25" s="17">
        <v>3</v>
      </c>
      <c r="K25" s="17">
        <v>0</v>
      </c>
      <c r="L25" s="98">
        <v>43600</v>
      </c>
      <c r="M25" s="95" t="s">
        <v>3848</v>
      </c>
      <c r="N25" s="95" t="str">
        <f t="shared" si="5"/>
        <v>SKU011</v>
      </c>
      <c r="O25" s="17" t="str">
        <f t="shared" si="6"/>
        <v>Yes</v>
      </c>
      <c r="P25" s="27">
        <f t="shared" si="7"/>
        <v>92</v>
      </c>
      <c r="Q25" s="17" t="str">
        <f t="shared" si="8"/>
        <v>No</v>
      </c>
      <c r="R25" s="42">
        <f t="shared" si="9"/>
        <v>43600</v>
      </c>
      <c r="S25" s="96" t="str">
        <f>IFERROR(INDEX('DATA - Destination Database'!$B$8:$B$973,MATCH(N25,'DATA - Destination Database'!$C$8:$C$973,0)),"")</f>
        <v>ID016</v>
      </c>
      <c r="T25" s="55">
        <f>IFERROR(INDEX('DATA - Destination Database'!$D$8:$D$973,MATCH(N25,'DATA - Destination Database'!$C$8:$C$973,0)),"")</f>
        <v>1</v>
      </c>
      <c r="U25" s="56" t="str">
        <f>IFERROR(INDEX('DATA - Destination Database'!$E$8:$E$973,MATCH(N25,'DATA - Destination Database'!$C$8:$C$973,0)),"")</f>
        <v>F</v>
      </c>
      <c r="V25" s="56" t="str">
        <f>IFERROR(INDEX('DATA - Destination Database'!$F$8:$F$973,MATCH(N25,'DATA - Destination Database'!$C$8:$C$973,0)),"")</f>
        <v>L</v>
      </c>
      <c r="W25" s="56" t="str">
        <f>IFERROR(INDEX('DATA - Destination Database'!$G$8:$G$973,MATCH(N25,'DATA - Destination Database'!$C$8:$C$973,0)),"")</f>
        <v/>
      </c>
      <c r="X25" s="96" t="str">
        <f>IFERROR(INDEX('DATA - Destination Database'!$H$8:$H$973,MATCH(N25,'DATA - Destination Database'!$C$8:$C$973,0)),"")</f>
        <v>Canada</v>
      </c>
    </row>
    <row r="26" spans="2:24" ht="14.4" customHeight="1" x14ac:dyDescent="0.3">
      <c r="B26" s="95" t="s">
        <v>59</v>
      </c>
      <c r="C26" s="95" t="s">
        <v>2024</v>
      </c>
      <c r="D26" s="95" t="s">
        <v>1004</v>
      </c>
      <c r="E26" s="95" t="s">
        <v>2858</v>
      </c>
      <c r="F26" s="95" t="s">
        <v>2862</v>
      </c>
      <c r="G26" s="97" t="s">
        <v>1953</v>
      </c>
      <c r="H26" s="23">
        <v>0.54166666666666663</v>
      </c>
      <c r="I26" s="95" t="s">
        <v>2854</v>
      </c>
      <c r="J26" s="17">
        <v>4</v>
      </c>
      <c r="K26" s="17">
        <v>0</v>
      </c>
      <c r="L26" s="98">
        <v>43606</v>
      </c>
      <c r="M26" s="95" t="s">
        <v>3848</v>
      </c>
      <c r="N26" s="95" t="str">
        <f t="shared" si="5"/>
        <v>SKU025</v>
      </c>
      <c r="O26" s="17" t="str">
        <f t="shared" si="6"/>
        <v>Yes</v>
      </c>
      <c r="P26" s="27">
        <f t="shared" si="7"/>
        <v>92</v>
      </c>
      <c r="Q26" s="17" t="str">
        <f t="shared" si="8"/>
        <v>No</v>
      </c>
      <c r="R26" s="42">
        <f t="shared" si="9"/>
        <v>43600</v>
      </c>
      <c r="S26" s="96" t="str">
        <f>IFERROR(INDEX('DATA - Destination Database'!$B$8:$B$973,MATCH(N26,'DATA - Destination Database'!$C$8:$C$973,0)),"")</f>
        <v>ID007</v>
      </c>
      <c r="T26" s="55">
        <f>IFERROR(INDEX('DATA - Destination Database'!$D$8:$D$973,MATCH(N26,'DATA - Destination Database'!$C$8:$C$973,0)),"")</f>
        <v>2</v>
      </c>
      <c r="U26" s="56" t="str">
        <f>IFERROR(INDEX('DATA - Destination Database'!$E$8:$E$973,MATCH(N26,'DATA - Destination Database'!$C$8:$C$973,0)),"")</f>
        <v>T</v>
      </c>
      <c r="V26" s="56" t="str">
        <f>IFERROR(INDEX('DATA - Destination Database'!$F$8:$F$973,MATCH(N26,'DATA - Destination Database'!$C$8:$C$973,0)),"")</f>
        <v>L</v>
      </c>
      <c r="W26" s="56" t="str">
        <f>IFERROR(INDEX('DATA - Destination Database'!$G$8:$G$973,MATCH(N26,'DATA - Destination Database'!$C$8:$C$973,0)),"")</f>
        <v/>
      </c>
      <c r="X26" s="96" t="str">
        <f>IFERROR(INDEX('DATA - Destination Database'!$H$8:$H$973,MATCH(N26,'DATA - Destination Database'!$C$8:$C$973,0)),"")</f>
        <v xml:space="preserve">Indonesia </v>
      </c>
    </row>
    <row r="27" spans="2:24" ht="14.4" customHeight="1" x14ac:dyDescent="0.3">
      <c r="B27" s="95" t="s">
        <v>57</v>
      </c>
      <c r="C27" s="95" t="s">
        <v>2025</v>
      </c>
      <c r="D27" s="95" t="s">
        <v>1007</v>
      </c>
      <c r="E27" s="95" t="s">
        <v>2859</v>
      </c>
      <c r="F27" s="95" t="s">
        <v>2862</v>
      </c>
      <c r="G27" s="97" t="s">
        <v>1954</v>
      </c>
      <c r="H27" s="23">
        <v>0.54166666666666663</v>
      </c>
      <c r="I27" s="95" t="s">
        <v>2855</v>
      </c>
      <c r="J27" s="17">
        <v>1</v>
      </c>
      <c r="K27" s="17">
        <v>0</v>
      </c>
      <c r="L27" s="98">
        <v>43609</v>
      </c>
      <c r="M27" s="95" t="s">
        <v>3848</v>
      </c>
      <c r="N27" s="95" t="str">
        <f t="shared" si="5"/>
        <v>SKU028</v>
      </c>
      <c r="O27" s="17" t="str">
        <f t="shared" si="6"/>
        <v>Yes</v>
      </c>
      <c r="P27" s="27">
        <f t="shared" si="7"/>
        <v>91</v>
      </c>
      <c r="Q27" s="17" t="str">
        <f t="shared" si="8"/>
        <v>No</v>
      </c>
      <c r="R27" s="42">
        <f t="shared" si="9"/>
        <v>43601</v>
      </c>
      <c r="S27" s="96" t="str">
        <f>IFERROR(INDEX('DATA - Destination Database'!$B$8:$B$973,MATCH(N27,'DATA - Destination Database'!$C$8:$C$973,0)),"")</f>
        <v>ID057</v>
      </c>
      <c r="T27" s="55">
        <f>IFERROR(INDEX('DATA - Destination Database'!$D$8:$D$973,MATCH(N27,'DATA - Destination Database'!$C$8:$C$973,0)),"")</f>
        <v>2</v>
      </c>
      <c r="U27" s="56" t="str">
        <f>IFERROR(INDEX('DATA - Destination Database'!$E$8:$E$973,MATCH(N27,'DATA - Destination Database'!$C$8:$C$973,0)),"")</f>
        <v>A</v>
      </c>
      <c r="V27" s="56" t="str">
        <f>IFERROR(INDEX('DATA - Destination Database'!$F$8:$F$973,MATCH(N27,'DATA - Destination Database'!$C$8:$C$973,0)),"")</f>
        <v>L</v>
      </c>
      <c r="W27" s="56" t="str">
        <f>IFERROR(INDEX('DATA - Destination Database'!$G$8:$G$973,MATCH(N27,'DATA - Destination Database'!$C$8:$C$973,0)),"")</f>
        <v>Y</v>
      </c>
      <c r="X27" s="96" t="str">
        <f>IFERROR(INDEX('DATA - Destination Database'!$H$8:$H$973,MATCH(N27,'DATA - Destination Database'!$C$8:$C$973,0)),"")</f>
        <v>Hong Kong</v>
      </c>
    </row>
    <row r="28" spans="2:24" ht="14.4" customHeight="1" x14ac:dyDescent="0.3">
      <c r="B28" s="95" t="s">
        <v>55</v>
      </c>
      <c r="C28" s="95" t="s">
        <v>2026</v>
      </c>
      <c r="D28" s="95" t="s">
        <v>1010</v>
      </c>
      <c r="E28" s="95" t="s">
        <v>2860</v>
      </c>
      <c r="F28" s="95" t="s">
        <v>2862</v>
      </c>
      <c r="G28" s="97" t="s">
        <v>1954</v>
      </c>
      <c r="H28" s="23">
        <v>0.54166666666666663</v>
      </c>
      <c r="I28" s="95" t="s">
        <v>2855</v>
      </c>
      <c r="J28" s="17">
        <v>2.8</v>
      </c>
      <c r="K28" s="17">
        <v>0</v>
      </c>
      <c r="L28" s="98">
        <v>43606</v>
      </c>
      <c r="M28" s="95" t="s">
        <v>3848</v>
      </c>
      <c r="N28" s="95" t="str">
        <f t="shared" si="5"/>
        <v>SKU031</v>
      </c>
      <c r="O28" s="17" t="str">
        <f t="shared" si="6"/>
        <v>Yes</v>
      </c>
      <c r="P28" s="27">
        <f t="shared" si="7"/>
        <v>91</v>
      </c>
      <c r="Q28" s="17" t="str">
        <f t="shared" si="8"/>
        <v>No</v>
      </c>
      <c r="R28" s="42">
        <f t="shared" si="9"/>
        <v>43601</v>
      </c>
      <c r="S28" s="96" t="str">
        <f>IFERROR(INDEX('DATA - Destination Database'!$B$8:$B$973,MATCH(N28,'DATA - Destination Database'!$C$8:$C$973,0)),"")</f>
        <v>ID021</v>
      </c>
      <c r="T28" s="55">
        <f>IFERROR(INDEX('DATA - Destination Database'!$D$8:$D$973,MATCH(N28,'DATA - Destination Database'!$C$8:$C$973,0)),"")</f>
        <v>1</v>
      </c>
      <c r="U28" s="56" t="str">
        <f>IFERROR(INDEX('DATA - Destination Database'!$E$8:$E$973,MATCH(N28,'DATA - Destination Database'!$C$8:$C$973,0)),"")</f>
        <v>A</v>
      </c>
      <c r="V28" s="56" t="str">
        <f>IFERROR(INDEX('DATA - Destination Database'!$F$8:$F$973,MATCH(N28,'DATA - Destination Database'!$C$8:$C$973,0)),"")</f>
        <v>L</v>
      </c>
      <c r="W28" s="56" t="str">
        <f>IFERROR(INDEX('DATA - Destination Database'!$G$8:$G$973,MATCH(N28,'DATA - Destination Database'!$C$8:$C$973,0)),"")</f>
        <v/>
      </c>
      <c r="X28" s="96" t="str">
        <f>IFERROR(INDEX('DATA - Destination Database'!$H$8:$H$973,MATCH(N28,'DATA - Destination Database'!$C$8:$C$973,0)),"")</f>
        <v>Italy</v>
      </c>
    </row>
    <row r="29" spans="2:24" ht="14.4" customHeight="1" x14ac:dyDescent="0.3">
      <c r="B29" s="95" t="s">
        <v>58</v>
      </c>
      <c r="C29" s="95" t="s">
        <v>2027</v>
      </c>
      <c r="D29" s="95" t="s">
        <v>993</v>
      </c>
      <c r="E29" s="95" t="s">
        <v>2858</v>
      </c>
      <c r="F29" s="95" t="s">
        <v>2863</v>
      </c>
      <c r="G29" s="97" t="s">
        <v>1953</v>
      </c>
      <c r="H29" s="23">
        <v>0.54166666666666663</v>
      </c>
      <c r="I29" s="95" t="s">
        <v>2856</v>
      </c>
      <c r="J29" s="17">
        <v>3</v>
      </c>
      <c r="K29" s="17">
        <v>0</v>
      </c>
      <c r="L29" s="98">
        <v>43601</v>
      </c>
      <c r="M29" s="95" t="s">
        <v>3848</v>
      </c>
      <c r="N29" s="95" t="str">
        <f t="shared" si="5"/>
        <v>SKU014</v>
      </c>
      <c r="O29" s="17" t="str">
        <f t="shared" si="6"/>
        <v>Yes</v>
      </c>
      <c r="P29" s="27">
        <f t="shared" si="7"/>
        <v>92</v>
      </c>
      <c r="Q29" s="17" t="str">
        <f t="shared" si="8"/>
        <v>No</v>
      </c>
      <c r="R29" s="42">
        <f t="shared" si="9"/>
        <v>43600</v>
      </c>
      <c r="S29" s="96" t="str">
        <f>IFERROR(INDEX('DATA - Destination Database'!$B$8:$B$973,MATCH(N29,'DATA - Destination Database'!$C$8:$C$973,0)),"")</f>
        <v>ID009</v>
      </c>
      <c r="T29" s="55">
        <f>IFERROR(INDEX('DATA - Destination Database'!$D$8:$D$973,MATCH(N29,'DATA - Destination Database'!$C$8:$C$973,0)),"")</f>
        <v>1</v>
      </c>
      <c r="U29" s="56" t="str">
        <f>IFERROR(INDEX('DATA - Destination Database'!$E$8:$E$973,MATCH(N29,'DATA - Destination Database'!$C$8:$C$973,0)),"")</f>
        <v>A</v>
      </c>
      <c r="V29" s="56" t="str">
        <f>IFERROR(INDEX('DATA - Destination Database'!$F$8:$F$973,MATCH(N29,'DATA - Destination Database'!$C$8:$C$973,0)),"")</f>
        <v>L</v>
      </c>
      <c r="W29" s="56" t="str">
        <f>IFERROR(INDEX('DATA - Destination Database'!$G$8:$G$973,MATCH(N29,'DATA - Destination Database'!$C$8:$C$973,0)),"")</f>
        <v>Y</v>
      </c>
      <c r="X29" s="96" t="str">
        <f>IFERROR(INDEX('DATA - Destination Database'!$H$8:$H$973,MATCH(N29,'DATA - Destination Database'!$C$8:$C$973,0)),"")</f>
        <v>Belgium</v>
      </c>
    </row>
    <row r="30" spans="2:24" ht="14.4" customHeight="1" x14ac:dyDescent="0.3">
      <c r="B30" s="95" t="s">
        <v>58</v>
      </c>
      <c r="C30" s="95" t="s">
        <v>2028</v>
      </c>
      <c r="D30" s="95" t="s">
        <v>1013</v>
      </c>
      <c r="E30" s="95" t="s">
        <v>2859</v>
      </c>
      <c r="F30" s="95" t="s">
        <v>2862</v>
      </c>
      <c r="G30" s="97" t="s">
        <v>1954</v>
      </c>
      <c r="H30" s="23">
        <v>0.54166666666666663</v>
      </c>
      <c r="I30" s="95" t="s">
        <v>2857</v>
      </c>
      <c r="J30" s="17">
        <v>3.2</v>
      </c>
      <c r="K30" s="17">
        <v>1</v>
      </c>
      <c r="L30" s="98">
        <v>43602</v>
      </c>
      <c r="M30" s="95" t="s">
        <v>3848</v>
      </c>
      <c r="N30" s="95" t="str">
        <f t="shared" si="5"/>
        <v>SKU034</v>
      </c>
      <c r="O30" s="17" t="str">
        <f t="shared" si="6"/>
        <v>Yes</v>
      </c>
      <c r="P30" s="27">
        <f t="shared" si="7"/>
        <v>91</v>
      </c>
      <c r="Q30" s="17" t="str">
        <f t="shared" si="8"/>
        <v>No</v>
      </c>
      <c r="R30" s="42">
        <f t="shared" si="9"/>
        <v>43601</v>
      </c>
      <c r="S30" s="96" t="str">
        <f>IFERROR(INDEX('DATA - Destination Database'!$B$8:$B$973,MATCH(N30,'DATA - Destination Database'!$C$8:$C$973,0)),"")</f>
        <v>ID014</v>
      </c>
      <c r="T30" s="55">
        <f>IFERROR(INDEX('DATA - Destination Database'!$D$8:$D$973,MATCH(N30,'DATA - Destination Database'!$C$8:$C$973,0)),"")</f>
        <v>3</v>
      </c>
      <c r="U30" s="56" t="str">
        <f>IFERROR(INDEX('DATA - Destination Database'!$E$8:$E$973,MATCH(N30,'DATA - Destination Database'!$C$8:$C$973,0)),"")</f>
        <v>B</v>
      </c>
      <c r="V30" s="56" t="str">
        <f>IFERROR(INDEX('DATA - Destination Database'!$F$8:$F$973,MATCH(N30,'DATA - Destination Database'!$C$8:$C$973,0)),"")</f>
        <v>L</v>
      </c>
      <c r="W30" s="56" t="str">
        <f>IFERROR(INDEX('DATA - Destination Database'!$G$8:$G$973,MATCH(N30,'DATA - Destination Database'!$C$8:$C$973,0)),"")</f>
        <v>Y</v>
      </c>
      <c r="X30" s="96" t="str">
        <f>IFERROR(INDEX('DATA - Destination Database'!$H$8:$H$973,MATCH(N30,'DATA - Destination Database'!$C$8:$C$973,0)),"")</f>
        <v>Argentina</v>
      </c>
    </row>
    <row r="31" spans="2:24" ht="14.4" customHeight="1" x14ac:dyDescent="0.3">
      <c r="B31" s="95" t="s">
        <v>56</v>
      </c>
      <c r="C31" s="95" t="s">
        <v>2029</v>
      </c>
      <c r="D31" s="95" t="s">
        <v>991</v>
      </c>
      <c r="E31" s="95" t="s">
        <v>2860</v>
      </c>
      <c r="F31" s="95" t="s">
        <v>2862</v>
      </c>
      <c r="G31" s="97" t="s">
        <v>1953</v>
      </c>
      <c r="H31" s="23">
        <v>0.54166666666666663</v>
      </c>
      <c r="I31" s="95" t="s">
        <v>2854</v>
      </c>
      <c r="J31" s="17">
        <v>3.4</v>
      </c>
      <c r="K31" s="17">
        <v>0</v>
      </c>
      <c r="L31" s="98">
        <v>43600</v>
      </c>
      <c r="M31" s="95" t="s">
        <v>3848</v>
      </c>
      <c r="N31" s="95" t="str">
        <f t="shared" si="5"/>
        <v>SKU012</v>
      </c>
      <c r="O31" s="17" t="str">
        <f t="shared" si="6"/>
        <v>Yes</v>
      </c>
      <c r="P31" s="27">
        <f t="shared" si="7"/>
        <v>92</v>
      </c>
      <c r="Q31" s="17" t="str">
        <f t="shared" si="8"/>
        <v>No</v>
      </c>
      <c r="R31" s="42">
        <f t="shared" si="9"/>
        <v>43600</v>
      </c>
      <c r="S31" s="96" t="str">
        <f>IFERROR(INDEX('DATA - Destination Database'!$B$8:$B$973,MATCH(N31,'DATA - Destination Database'!$C$8:$C$973,0)),"")</f>
        <v>ID065</v>
      </c>
      <c r="T31" s="55">
        <f>IFERROR(INDEX('DATA - Destination Database'!$D$8:$D$973,MATCH(N31,'DATA - Destination Database'!$C$8:$C$973,0)),"")</f>
        <v>3</v>
      </c>
      <c r="U31" s="56" t="str">
        <f>IFERROR(INDEX('DATA - Destination Database'!$E$8:$E$973,MATCH(N31,'DATA - Destination Database'!$C$8:$C$973,0)),"")</f>
        <v>A</v>
      </c>
      <c r="V31" s="56" t="str">
        <f>IFERROR(INDEX('DATA - Destination Database'!$F$8:$F$973,MATCH(N31,'DATA - Destination Database'!$C$8:$C$973,0)),"")</f>
        <v>L</v>
      </c>
      <c r="W31" s="56" t="str">
        <f>IFERROR(INDEX('DATA - Destination Database'!$G$8:$G$973,MATCH(N31,'DATA - Destination Database'!$C$8:$C$973,0)),"")</f>
        <v>Y</v>
      </c>
      <c r="X31" s="96" t="str">
        <f>IFERROR(INDEX('DATA - Destination Database'!$H$8:$H$973,MATCH(N31,'DATA - Destination Database'!$C$8:$C$973,0)),"")</f>
        <v>Maldives</v>
      </c>
    </row>
    <row r="32" spans="2:24" ht="14.4" customHeight="1" x14ac:dyDescent="0.3">
      <c r="B32" s="95" t="s">
        <v>56</v>
      </c>
      <c r="C32" s="95" t="s">
        <v>2030</v>
      </c>
      <c r="D32" s="95" t="s">
        <v>1016</v>
      </c>
      <c r="E32" s="95" t="s">
        <v>2858</v>
      </c>
      <c r="F32" s="95" t="s">
        <v>2862</v>
      </c>
      <c r="G32" s="97" t="s">
        <v>1954</v>
      </c>
      <c r="H32" s="23">
        <v>0.54166666666666663</v>
      </c>
      <c r="I32" s="95" t="s">
        <v>2855</v>
      </c>
      <c r="J32" s="17">
        <v>3.6</v>
      </c>
      <c r="K32" s="17">
        <v>0</v>
      </c>
      <c r="L32" s="98">
        <v>43602</v>
      </c>
      <c r="M32" s="95" t="s">
        <v>3848</v>
      </c>
      <c r="N32" s="95" t="str">
        <f t="shared" si="5"/>
        <v>SKU037</v>
      </c>
      <c r="O32" s="17" t="str">
        <f t="shared" si="6"/>
        <v>Yes</v>
      </c>
      <c r="P32" s="27">
        <f t="shared" si="7"/>
        <v>91</v>
      </c>
      <c r="Q32" s="17" t="str">
        <f t="shared" si="8"/>
        <v>No</v>
      </c>
      <c r="R32" s="42">
        <f t="shared" si="9"/>
        <v>43601</v>
      </c>
      <c r="S32" s="96" t="str">
        <f>IFERROR(INDEX('DATA - Destination Database'!$B$8:$B$973,MATCH(N32,'DATA - Destination Database'!$C$8:$C$973,0)),"")</f>
        <v>ID055</v>
      </c>
      <c r="T32" s="55">
        <f>IFERROR(INDEX('DATA - Destination Database'!$D$8:$D$973,MATCH(N32,'DATA - Destination Database'!$C$8:$C$973,0)),"")</f>
        <v>1</v>
      </c>
      <c r="U32" s="56" t="str">
        <f>IFERROR(INDEX('DATA - Destination Database'!$E$8:$E$973,MATCH(N32,'DATA - Destination Database'!$C$8:$C$973,0)),"")</f>
        <v>T</v>
      </c>
      <c r="V32" s="56" t="str">
        <f>IFERROR(INDEX('DATA - Destination Database'!$F$8:$F$973,MATCH(N32,'DATA - Destination Database'!$C$8:$C$973,0)),"")</f>
        <v>L</v>
      </c>
      <c r="W32" s="56" t="str">
        <f>IFERROR(INDEX('DATA - Destination Database'!$G$8:$G$973,MATCH(N32,'DATA - Destination Database'!$C$8:$C$973,0)),"")</f>
        <v/>
      </c>
      <c r="X32" s="96" t="str">
        <f>IFERROR(INDEX('DATA - Destination Database'!$H$8:$H$973,MATCH(N32,'DATA - Destination Database'!$C$8:$C$973,0)),"")</f>
        <v>China</v>
      </c>
    </row>
    <row r="33" spans="2:24" ht="14.4" customHeight="1" x14ac:dyDescent="0.3">
      <c r="B33" s="95" t="s">
        <v>56</v>
      </c>
      <c r="C33" s="95" t="s">
        <v>2031</v>
      </c>
      <c r="D33" s="95" t="s">
        <v>996</v>
      </c>
      <c r="E33" s="95" t="s">
        <v>2859</v>
      </c>
      <c r="F33" s="95" t="s">
        <v>2862</v>
      </c>
      <c r="G33" s="97" t="s">
        <v>1953</v>
      </c>
      <c r="H33" s="23">
        <v>0.54166666666666663</v>
      </c>
      <c r="I33" s="95" t="s">
        <v>2855</v>
      </c>
      <c r="J33" s="17">
        <v>3.8</v>
      </c>
      <c r="K33" s="17">
        <v>0</v>
      </c>
      <c r="L33" s="98">
        <v>43607</v>
      </c>
      <c r="M33" s="95" t="s">
        <v>3848</v>
      </c>
      <c r="N33" s="95" t="str">
        <f t="shared" si="5"/>
        <v>SKU017</v>
      </c>
      <c r="O33" s="17" t="str">
        <f t="shared" si="6"/>
        <v>Yes</v>
      </c>
      <c r="P33" s="27">
        <f t="shared" si="7"/>
        <v>92</v>
      </c>
      <c r="Q33" s="17" t="str">
        <f t="shared" si="8"/>
        <v>No</v>
      </c>
      <c r="R33" s="42">
        <f t="shared" si="9"/>
        <v>43600</v>
      </c>
      <c r="S33" s="96" t="str">
        <f>IFERROR(INDEX('DATA - Destination Database'!$B$8:$B$973,MATCH(N33,'DATA - Destination Database'!$C$8:$C$973,0)),"")</f>
        <v>ID061</v>
      </c>
      <c r="T33" s="55">
        <f>IFERROR(INDEX('DATA - Destination Database'!$D$8:$D$973,MATCH(N33,'DATA - Destination Database'!$C$8:$C$973,0)),"")</f>
        <v>2</v>
      </c>
      <c r="U33" s="56" t="str">
        <f>IFERROR(INDEX('DATA - Destination Database'!$E$8:$E$973,MATCH(N33,'DATA - Destination Database'!$C$8:$C$973,0)),"")</f>
        <v>A</v>
      </c>
      <c r="V33" s="56" t="str">
        <f>IFERROR(INDEX('DATA - Destination Database'!$F$8:$F$973,MATCH(N33,'DATA - Destination Database'!$C$8:$C$973,0)),"")</f>
        <v>L</v>
      </c>
      <c r="W33" s="56" t="str">
        <f>IFERROR(INDEX('DATA - Destination Database'!$G$8:$G$973,MATCH(N33,'DATA - Destination Database'!$C$8:$C$973,0)),"")</f>
        <v/>
      </c>
      <c r="X33" s="96" t="str">
        <f>IFERROR(INDEX('DATA - Destination Database'!$H$8:$H$973,MATCH(N33,'DATA - Destination Database'!$C$8:$C$973,0)),"")</f>
        <v>Peru</v>
      </c>
    </row>
    <row r="34" spans="2:24" ht="14.4" customHeight="1" x14ac:dyDescent="0.3">
      <c r="B34" s="95" t="s">
        <v>59</v>
      </c>
      <c r="C34" s="95" t="s">
        <v>2031</v>
      </c>
      <c r="D34" s="95" t="s">
        <v>1019</v>
      </c>
      <c r="E34" s="95" t="s">
        <v>2860</v>
      </c>
      <c r="F34" s="95" t="s">
        <v>2862</v>
      </c>
      <c r="G34" s="97" t="s">
        <v>1954</v>
      </c>
      <c r="H34" s="23">
        <v>0.54166666666666663</v>
      </c>
      <c r="I34" s="95" t="s">
        <v>2856</v>
      </c>
      <c r="J34" s="17">
        <v>4</v>
      </c>
      <c r="K34" s="17">
        <v>0</v>
      </c>
      <c r="L34" s="98">
        <v>43608</v>
      </c>
      <c r="M34" s="95" t="s">
        <v>3848</v>
      </c>
      <c r="N34" s="95" t="str">
        <f t="shared" si="5"/>
        <v>SKU040</v>
      </c>
      <c r="O34" s="17" t="str">
        <f t="shared" si="6"/>
        <v>Yes</v>
      </c>
      <c r="P34" s="27">
        <f t="shared" si="7"/>
        <v>91</v>
      </c>
      <c r="Q34" s="17" t="str">
        <f t="shared" si="8"/>
        <v>No</v>
      </c>
      <c r="R34" s="42">
        <f t="shared" si="9"/>
        <v>43601</v>
      </c>
      <c r="S34" s="96" t="str">
        <f>IFERROR(INDEX('DATA - Destination Database'!$B$8:$B$973,MATCH(N34,'DATA - Destination Database'!$C$8:$C$973,0)),"")</f>
        <v>ID020</v>
      </c>
      <c r="T34" s="55">
        <f>IFERROR(INDEX('DATA - Destination Database'!$D$8:$D$973,MATCH(N34,'DATA - Destination Database'!$C$8:$C$973,0)),"")</f>
        <v>3</v>
      </c>
      <c r="U34" s="56" t="str">
        <f>IFERROR(INDEX('DATA - Destination Database'!$E$8:$E$973,MATCH(N34,'DATA - Destination Database'!$C$8:$C$973,0)),"")</f>
        <v>F</v>
      </c>
      <c r="V34" s="56" t="str">
        <f>IFERROR(INDEX('DATA - Destination Database'!$F$8:$F$973,MATCH(N34,'DATA - Destination Database'!$C$8:$C$973,0)),"")</f>
        <v>L</v>
      </c>
      <c r="W34" s="56" t="str">
        <f>IFERROR(INDEX('DATA - Destination Database'!$G$8:$G$973,MATCH(N34,'DATA - Destination Database'!$C$8:$C$973,0)),"")</f>
        <v/>
      </c>
      <c r="X34" s="96" t="str">
        <f>IFERROR(INDEX('DATA - Destination Database'!$H$8:$H$973,MATCH(N34,'DATA - Destination Database'!$C$8:$C$973,0)),"")</f>
        <v>Ireland</v>
      </c>
    </row>
    <row r="35" spans="2:24" ht="14.4" customHeight="1" x14ac:dyDescent="0.3">
      <c r="B35" s="95" t="s">
        <v>57</v>
      </c>
      <c r="C35" s="95" t="s">
        <v>2032</v>
      </c>
      <c r="D35" s="95" t="s">
        <v>1022</v>
      </c>
      <c r="E35" s="95" t="s">
        <v>2858</v>
      </c>
      <c r="F35" s="95" t="s">
        <v>2862</v>
      </c>
      <c r="G35" s="97" t="s">
        <v>1955</v>
      </c>
      <c r="H35" s="23">
        <v>0.54166666666666663</v>
      </c>
      <c r="I35" s="95" t="s">
        <v>2857</v>
      </c>
      <c r="J35" s="17">
        <v>1</v>
      </c>
      <c r="K35" s="17">
        <v>0</v>
      </c>
      <c r="L35" s="98">
        <v>43607</v>
      </c>
      <c r="M35" s="95" t="s">
        <v>3848</v>
      </c>
      <c r="N35" s="95" t="str">
        <f t="shared" si="5"/>
        <v>SKU043</v>
      </c>
      <c r="O35" s="17" t="str">
        <f t="shared" si="6"/>
        <v>Yes</v>
      </c>
      <c r="P35" s="27">
        <f t="shared" si="7"/>
        <v>90</v>
      </c>
      <c r="Q35" s="17" t="str">
        <f t="shared" si="8"/>
        <v>No</v>
      </c>
      <c r="R35" s="42">
        <f t="shared" si="9"/>
        <v>43602</v>
      </c>
      <c r="S35" s="96" t="str">
        <f>IFERROR(INDEX('DATA - Destination Database'!$B$8:$B$973,MATCH(N35,'DATA - Destination Database'!$C$8:$C$973,0)),"")</f>
        <v>ID013</v>
      </c>
      <c r="T35" s="55">
        <f>IFERROR(INDEX('DATA - Destination Database'!$D$8:$D$973,MATCH(N35,'DATA - Destination Database'!$C$8:$C$973,0)),"")</f>
        <v>2</v>
      </c>
      <c r="U35" s="56" t="str">
        <f>IFERROR(INDEX('DATA - Destination Database'!$E$8:$E$973,MATCH(N35,'DATA - Destination Database'!$C$8:$C$973,0)),"")</f>
        <v>A</v>
      </c>
      <c r="V35" s="56" t="str">
        <f>IFERROR(INDEX('DATA - Destination Database'!$F$8:$F$973,MATCH(N35,'DATA - Destination Database'!$C$8:$C$973,0)),"")</f>
        <v>L</v>
      </c>
      <c r="W35" s="56" t="str">
        <f>IFERROR(INDEX('DATA - Destination Database'!$G$8:$G$973,MATCH(N35,'DATA - Destination Database'!$C$8:$C$973,0)),"")</f>
        <v>Y</v>
      </c>
      <c r="X35" s="96" t="str">
        <f>IFERROR(INDEX('DATA - Destination Database'!$H$8:$H$973,MATCH(N35,'DATA - Destination Database'!$C$8:$C$973,0)),"")</f>
        <v>Poland</v>
      </c>
    </row>
    <row r="36" spans="2:24" ht="14.4" customHeight="1" x14ac:dyDescent="0.3">
      <c r="B36" s="95" t="s">
        <v>59</v>
      </c>
      <c r="C36" s="95" t="s">
        <v>2033</v>
      </c>
      <c r="D36" s="95" t="s">
        <v>994</v>
      </c>
      <c r="E36" s="95" t="s">
        <v>2859</v>
      </c>
      <c r="F36" s="95" t="s">
        <v>2862</v>
      </c>
      <c r="G36" s="97" t="s">
        <v>1953</v>
      </c>
      <c r="H36" s="23">
        <v>0.54166666666666663</v>
      </c>
      <c r="I36" s="95" t="s">
        <v>2854</v>
      </c>
      <c r="J36" s="17">
        <v>2</v>
      </c>
      <c r="K36" s="17">
        <v>0</v>
      </c>
      <c r="L36" s="98">
        <v>43608</v>
      </c>
      <c r="M36" s="95" t="s">
        <v>3848</v>
      </c>
      <c r="N36" s="95" t="str">
        <f t="shared" si="5"/>
        <v>SKU015</v>
      </c>
      <c r="O36" s="17" t="str">
        <f t="shared" si="6"/>
        <v>Yes</v>
      </c>
      <c r="P36" s="27">
        <f t="shared" si="7"/>
        <v>92</v>
      </c>
      <c r="Q36" s="17" t="str">
        <f t="shared" si="8"/>
        <v>No</v>
      </c>
      <c r="R36" s="42">
        <f t="shared" si="9"/>
        <v>43600</v>
      </c>
      <c r="S36" s="96" t="str">
        <f>IFERROR(INDEX('DATA - Destination Database'!$B$8:$B$973,MATCH(N36,'DATA - Destination Database'!$C$8:$C$973,0)),"")</f>
        <v>ID017</v>
      </c>
      <c r="T36" s="55">
        <f>IFERROR(INDEX('DATA - Destination Database'!$D$8:$D$973,MATCH(N36,'DATA - Destination Database'!$C$8:$C$973,0)),"")</f>
        <v>1</v>
      </c>
      <c r="U36" s="56" t="str">
        <f>IFERROR(INDEX('DATA - Destination Database'!$E$8:$E$973,MATCH(N36,'DATA - Destination Database'!$C$8:$C$973,0)),"")</f>
        <v>A</v>
      </c>
      <c r="V36" s="56" t="str">
        <f>IFERROR(INDEX('DATA - Destination Database'!$F$8:$F$973,MATCH(N36,'DATA - Destination Database'!$C$8:$C$973,0)),"")</f>
        <v>L</v>
      </c>
      <c r="W36" s="56" t="str">
        <f>IFERROR(INDEX('DATA - Destination Database'!$G$8:$G$973,MATCH(N36,'DATA - Destination Database'!$C$8:$C$973,0)),"")</f>
        <v>Y</v>
      </c>
      <c r="X36" s="96" t="str">
        <f>IFERROR(INDEX('DATA - Destination Database'!$H$8:$H$973,MATCH(N36,'DATA - Destination Database'!$C$8:$C$973,0)),"")</f>
        <v>Malta</v>
      </c>
    </row>
    <row r="37" spans="2:24" ht="14.4" customHeight="1" x14ac:dyDescent="0.3">
      <c r="B37" s="95" t="s">
        <v>55</v>
      </c>
      <c r="C37" s="95" t="s">
        <v>2033</v>
      </c>
      <c r="D37" s="95" t="s">
        <v>1025</v>
      </c>
      <c r="E37" s="95" t="s">
        <v>2860</v>
      </c>
      <c r="F37" s="95" t="s">
        <v>2862</v>
      </c>
      <c r="G37" s="97" t="s">
        <v>1955</v>
      </c>
      <c r="H37" s="23">
        <v>0.54166666666666663</v>
      </c>
      <c r="I37" s="95" t="s">
        <v>2855</v>
      </c>
      <c r="J37" s="17">
        <v>3</v>
      </c>
      <c r="K37" s="17">
        <v>0</v>
      </c>
      <c r="L37" s="98">
        <v>43606</v>
      </c>
      <c r="M37" s="95" t="s">
        <v>3848</v>
      </c>
      <c r="N37" s="95" t="str">
        <f t="shared" si="5"/>
        <v>SKU046</v>
      </c>
      <c r="O37" s="17" t="str">
        <f t="shared" si="6"/>
        <v>Yes</v>
      </c>
      <c r="P37" s="27">
        <f t="shared" si="7"/>
        <v>90</v>
      </c>
      <c r="Q37" s="17" t="str">
        <f t="shared" si="8"/>
        <v>No</v>
      </c>
      <c r="R37" s="42">
        <f t="shared" si="9"/>
        <v>43602</v>
      </c>
      <c r="S37" s="96" t="str">
        <f>IFERROR(INDEX('DATA - Destination Database'!$B$8:$B$973,MATCH(N37,'DATA - Destination Database'!$C$8:$C$973,0)),"")</f>
        <v>ID024</v>
      </c>
      <c r="T37" s="55">
        <f>IFERROR(INDEX('DATA - Destination Database'!$D$8:$D$973,MATCH(N37,'DATA - Destination Database'!$C$8:$C$973,0)),"")</f>
        <v>2</v>
      </c>
      <c r="U37" s="56" t="str">
        <f>IFERROR(INDEX('DATA - Destination Database'!$E$8:$E$973,MATCH(N37,'DATA - Destination Database'!$C$8:$C$973,0)),"")</f>
        <v>F</v>
      </c>
      <c r="V37" s="56" t="str">
        <f>IFERROR(INDEX('DATA - Destination Database'!$F$8:$F$973,MATCH(N37,'DATA - Destination Database'!$C$8:$C$973,0)),"")</f>
        <v>L</v>
      </c>
      <c r="W37" s="56" t="str">
        <f>IFERROR(INDEX('DATA - Destination Database'!$G$8:$G$973,MATCH(N37,'DATA - Destination Database'!$C$8:$C$973,0)),"")</f>
        <v>Y</v>
      </c>
      <c r="X37" s="96" t="str">
        <f>IFERROR(INDEX('DATA - Destination Database'!$H$8:$H$973,MATCH(N37,'DATA - Destination Database'!$C$8:$C$973,0)),"")</f>
        <v>Turkey</v>
      </c>
    </row>
    <row r="38" spans="2:24" ht="14.4" customHeight="1" x14ac:dyDescent="0.3">
      <c r="B38" s="95" t="s">
        <v>59</v>
      </c>
      <c r="C38" s="95" t="s">
        <v>2034</v>
      </c>
      <c r="D38" s="95" t="s">
        <v>999</v>
      </c>
      <c r="E38" s="95" t="s">
        <v>2858</v>
      </c>
      <c r="F38" s="95" t="s">
        <v>2862</v>
      </c>
      <c r="G38" s="97" t="s">
        <v>1953</v>
      </c>
      <c r="H38" s="23">
        <v>0.54166666666666663</v>
      </c>
      <c r="I38" s="95" t="s">
        <v>2855</v>
      </c>
      <c r="J38" s="17">
        <v>4</v>
      </c>
      <c r="K38" s="17">
        <v>0</v>
      </c>
      <c r="L38" s="98">
        <v>43607</v>
      </c>
      <c r="M38" s="95" t="s">
        <v>3848</v>
      </c>
      <c r="N38" s="95" t="str">
        <f t="shared" si="5"/>
        <v>SKU020</v>
      </c>
      <c r="O38" s="17" t="str">
        <f t="shared" si="6"/>
        <v>Yes</v>
      </c>
      <c r="P38" s="27">
        <f t="shared" si="7"/>
        <v>92</v>
      </c>
      <c r="Q38" s="17" t="str">
        <f t="shared" si="8"/>
        <v>No</v>
      </c>
      <c r="R38" s="42">
        <f t="shared" si="9"/>
        <v>43600</v>
      </c>
      <c r="S38" s="96" t="str">
        <f>IFERROR(INDEX('DATA - Destination Database'!$B$8:$B$973,MATCH(N38,'DATA - Destination Database'!$C$8:$C$973,0)),"")</f>
        <v>ID012</v>
      </c>
      <c r="T38" s="55">
        <f>IFERROR(INDEX('DATA - Destination Database'!$D$8:$D$973,MATCH(N38,'DATA - Destination Database'!$C$8:$C$973,0)),"")</f>
        <v>2</v>
      </c>
      <c r="U38" s="56" t="str">
        <f>IFERROR(INDEX('DATA - Destination Database'!$E$8:$E$973,MATCH(N38,'DATA - Destination Database'!$C$8:$C$973,0)),"")</f>
        <v>F</v>
      </c>
      <c r="V38" s="56" t="str">
        <f>IFERROR(INDEX('DATA - Destination Database'!$F$8:$F$973,MATCH(N38,'DATA - Destination Database'!$C$8:$C$973,0)),"")</f>
        <v>L</v>
      </c>
      <c r="W38" s="56" t="str">
        <f>IFERROR(INDEX('DATA - Destination Database'!$G$8:$G$973,MATCH(N38,'DATA - Destination Database'!$C$8:$C$973,0)),"")</f>
        <v>Y</v>
      </c>
      <c r="X38" s="96" t="str">
        <f>IFERROR(INDEX('DATA - Destination Database'!$H$8:$H$973,MATCH(N38,'DATA - Destination Database'!$C$8:$C$973,0)),"")</f>
        <v>Mexico</v>
      </c>
    </row>
    <row r="39" spans="2:24" ht="14.4" customHeight="1" x14ac:dyDescent="0.3">
      <c r="B39" s="95" t="s">
        <v>58</v>
      </c>
      <c r="C39" s="95" t="s">
        <v>2035</v>
      </c>
      <c r="D39" s="95" t="s">
        <v>1028</v>
      </c>
      <c r="E39" s="95" t="s">
        <v>2859</v>
      </c>
      <c r="F39" s="95" t="s">
        <v>2862</v>
      </c>
      <c r="G39" s="97" t="s">
        <v>1955</v>
      </c>
      <c r="H39" s="23">
        <v>0.54166666666666663</v>
      </c>
      <c r="I39" s="95" t="s">
        <v>2856</v>
      </c>
      <c r="J39" s="17">
        <v>1</v>
      </c>
      <c r="K39" s="17">
        <v>0</v>
      </c>
      <c r="L39" s="98">
        <v>43606</v>
      </c>
      <c r="M39" s="95" t="s">
        <v>3848</v>
      </c>
      <c r="N39" s="95" t="str">
        <f t="shared" si="5"/>
        <v>SKU049</v>
      </c>
      <c r="O39" s="17" t="str">
        <f t="shared" si="6"/>
        <v>Yes</v>
      </c>
      <c r="P39" s="27">
        <f t="shared" si="7"/>
        <v>90</v>
      </c>
      <c r="Q39" s="17" t="str">
        <f t="shared" si="8"/>
        <v>No</v>
      </c>
      <c r="R39" s="42">
        <f t="shared" si="9"/>
        <v>43602</v>
      </c>
      <c r="S39" s="96" t="str">
        <f>IFERROR(INDEX('DATA - Destination Database'!$B$8:$B$973,MATCH(N39,'DATA - Destination Database'!$C$8:$C$973,0)),"")</f>
        <v>ID026</v>
      </c>
      <c r="T39" s="55">
        <f>IFERROR(INDEX('DATA - Destination Database'!$D$8:$D$973,MATCH(N39,'DATA - Destination Database'!$C$8:$C$973,0)),"")</f>
        <v>2</v>
      </c>
      <c r="U39" s="56" t="str">
        <f>IFERROR(INDEX('DATA - Destination Database'!$E$8:$E$973,MATCH(N39,'DATA - Destination Database'!$C$8:$C$973,0)),"")</f>
        <v>B</v>
      </c>
      <c r="V39" s="56" t="str">
        <f>IFERROR(INDEX('DATA - Destination Database'!$F$8:$F$973,MATCH(N39,'DATA - Destination Database'!$C$8:$C$973,0)),"")</f>
        <v>L</v>
      </c>
      <c r="W39" s="56" t="str">
        <f>IFERROR(INDEX('DATA - Destination Database'!$G$8:$G$973,MATCH(N39,'DATA - Destination Database'!$C$8:$C$973,0)),"")</f>
        <v/>
      </c>
      <c r="X39" s="96" t="str">
        <f>IFERROR(INDEX('DATA - Destination Database'!$H$8:$H$973,MATCH(N39,'DATA - Destination Database'!$C$8:$C$973,0)),"")</f>
        <v>Iceland</v>
      </c>
    </row>
    <row r="40" spans="2:24" ht="14.4" customHeight="1" x14ac:dyDescent="0.3">
      <c r="B40" s="95" t="s">
        <v>56</v>
      </c>
      <c r="C40" s="95" t="s">
        <v>2036</v>
      </c>
      <c r="D40" s="95" t="s">
        <v>1031</v>
      </c>
      <c r="E40" s="95" t="s">
        <v>2860</v>
      </c>
      <c r="F40" s="95" t="s">
        <v>2862</v>
      </c>
      <c r="G40" s="97" t="s">
        <v>1955</v>
      </c>
      <c r="H40" s="23">
        <v>0.54166666666666663</v>
      </c>
      <c r="I40" s="95" t="s">
        <v>2857</v>
      </c>
      <c r="J40" s="17">
        <v>2.8</v>
      </c>
      <c r="K40" s="17">
        <v>1</v>
      </c>
      <c r="L40" s="98">
        <v>43607</v>
      </c>
      <c r="M40" s="95" t="s">
        <v>3848</v>
      </c>
      <c r="N40" s="95" t="str">
        <f t="shared" si="5"/>
        <v>SKU052</v>
      </c>
      <c r="O40" s="17" t="str">
        <f t="shared" si="6"/>
        <v>Yes</v>
      </c>
      <c r="P40" s="27">
        <f t="shared" si="7"/>
        <v>90</v>
      </c>
      <c r="Q40" s="17" t="str">
        <f t="shared" si="8"/>
        <v>No</v>
      </c>
      <c r="R40" s="42">
        <f t="shared" si="9"/>
        <v>43602</v>
      </c>
      <c r="S40" s="96" t="str">
        <f>IFERROR(INDEX('DATA - Destination Database'!$B$8:$B$973,MATCH(N40,'DATA - Destination Database'!$C$8:$C$973,0)),"")</f>
        <v>ID036</v>
      </c>
      <c r="T40" s="55">
        <f>IFERROR(INDEX('DATA - Destination Database'!$D$8:$D$973,MATCH(N40,'DATA - Destination Database'!$C$8:$C$973,0)),"")</f>
        <v>3</v>
      </c>
      <c r="U40" s="56" t="str">
        <f>IFERROR(INDEX('DATA - Destination Database'!$E$8:$E$973,MATCH(N40,'DATA - Destination Database'!$C$8:$C$973,0)),"")</f>
        <v>F</v>
      </c>
      <c r="V40" s="56" t="str">
        <f>IFERROR(INDEX('DATA - Destination Database'!$F$8:$F$973,MATCH(N40,'DATA - Destination Database'!$C$8:$C$973,0)),"")</f>
        <v>L</v>
      </c>
      <c r="W40" s="56" t="str">
        <f>IFERROR(INDEX('DATA - Destination Database'!$G$8:$G$973,MATCH(N40,'DATA - Destination Database'!$C$8:$C$973,0)),"")</f>
        <v/>
      </c>
      <c r="X40" s="96" t="str">
        <f>IFERROR(INDEX('DATA - Destination Database'!$H$8:$H$973,MATCH(N40,'DATA - Destination Database'!$C$8:$C$973,0)),"")</f>
        <v>Morocco</v>
      </c>
    </row>
    <row r="41" spans="2:24" ht="14.4" customHeight="1" x14ac:dyDescent="0.3">
      <c r="B41" s="95" t="s">
        <v>57</v>
      </c>
      <c r="C41" s="95" t="s">
        <v>2037</v>
      </c>
      <c r="D41" s="95" t="s">
        <v>1002</v>
      </c>
      <c r="E41" s="95" t="s">
        <v>2858</v>
      </c>
      <c r="F41" s="95" t="s">
        <v>2862</v>
      </c>
      <c r="G41" s="97" t="s">
        <v>1953</v>
      </c>
      <c r="H41" s="23">
        <v>0.54166666666666663</v>
      </c>
      <c r="I41" s="95" t="s">
        <v>2854</v>
      </c>
      <c r="J41" s="17">
        <v>3</v>
      </c>
      <c r="K41" s="17">
        <v>0</v>
      </c>
      <c r="L41" s="98">
        <v>43606</v>
      </c>
      <c r="M41" s="95" t="s">
        <v>3848</v>
      </c>
      <c r="N41" s="95" t="str">
        <f t="shared" si="5"/>
        <v>SKU023</v>
      </c>
      <c r="O41" s="17" t="str">
        <f t="shared" si="6"/>
        <v>Yes</v>
      </c>
      <c r="P41" s="27">
        <f t="shared" si="7"/>
        <v>92</v>
      </c>
      <c r="Q41" s="17" t="str">
        <f t="shared" si="8"/>
        <v>No</v>
      </c>
      <c r="R41" s="42">
        <f t="shared" si="9"/>
        <v>43600</v>
      </c>
      <c r="S41" s="96" t="str">
        <f>IFERROR(INDEX('DATA - Destination Database'!$B$8:$B$973,MATCH(N41,'DATA - Destination Database'!$C$8:$C$973,0)),"")</f>
        <v>ID059</v>
      </c>
      <c r="T41" s="55">
        <f>IFERROR(INDEX('DATA - Destination Database'!$D$8:$D$973,MATCH(N41,'DATA - Destination Database'!$C$8:$C$973,0)),"")</f>
        <v>2</v>
      </c>
      <c r="U41" s="56" t="str">
        <f>IFERROR(INDEX('DATA - Destination Database'!$E$8:$E$973,MATCH(N41,'DATA - Destination Database'!$C$8:$C$973,0)),"")</f>
        <v>T</v>
      </c>
      <c r="V41" s="56" t="str">
        <f>IFERROR(INDEX('DATA - Destination Database'!$F$8:$F$973,MATCH(N41,'DATA - Destination Database'!$C$8:$C$973,0)),"")</f>
        <v>L</v>
      </c>
      <c r="W41" s="56" t="str">
        <f>IFERROR(INDEX('DATA - Destination Database'!$G$8:$G$973,MATCH(N41,'DATA - Destination Database'!$C$8:$C$973,0)),"")</f>
        <v/>
      </c>
      <c r="X41" s="96" t="str">
        <f>IFERROR(INDEX('DATA - Destination Database'!$H$8:$H$973,MATCH(N41,'DATA - Destination Database'!$C$8:$C$973,0)),"")</f>
        <v>Russia</v>
      </c>
    </row>
    <row r="42" spans="2:24" ht="14.4" customHeight="1" x14ac:dyDescent="0.3">
      <c r="B42" s="95" t="s">
        <v>59</v>
      </c>
      <c r="C42" s="95" t="s">
        <v>2037</v>
      </c>
      <c r="D42" s="95" t="s">
        <v>1034</v>
      </c>
      <c r="E42" s="95" t="s">
        <v>2859</v>
      </c>
      <c r="F42" s="95" t="s">
        <v>2862</v>
      </c>
      <c r="G42" s="97" t="s">
        <v>1955</v>
      </c>
      <c r="H42" s="23">
        <v>0.54166666666666663</v>
      </c>
      <c r="I42" s="95" t="s">
        <v>2855</v>
      </c>
      <c r="J42" s="17">
        <v>3.2</v>
      </c>
      <c r="K42" s="17">
        <v>0</v>
      </c>
      <c r="L42" s="98">
        <v>43607</v>
      </c>
      <c r="M42" s="95" t="s">
        <v>3848</v>
      </c>
      <c r="N42" s="95" t="str">
        <f>TRIM(D54)</f>
        <v>SKU024</v>
      </c>
      <c r="O42" s="17" t="str">
        <f t="shared" si="6"/>
        <v>Yes</v>
      </c>
      <c r="P42" s="27">
        <f t="shared" si="7"/>
        <v>90</v>
      </c>
      <c r="Q42" s="17" t="str">
        <f t="shared" si="8"/>
        <v>No</v>
      </c>
      <c r="R42" s="42">
        <f t="shared" si="9"/>
        <v>43602</v>
      </c>
      <c r="S42" s="96" t="str">
        <f>IFERROR(INDEX('DATA - Destination Database'!$B$8:$B$973,MATCH(N42,'DATA - Destination Database'!$C$8:$C$973,0)),"")</f>
        <v>ID076</v>
      </c>
      <c r="T42" s="55">
        <f>IFERROR(INDEX('DATA - Destination Database'!$D$8:$D$973,MATCH(N42,'DATA - Destination Database'!$C$8:$C$973,0)),"")</f>
        <v>3</v>
      </c>
      <c r="U42" s="56" t="str">
        <f>IFERROR(INDEX('DATA - Destination Database'!$E$8:$E$973,MATCH(N42,'DATA - Destination Database'!$C$8:$C$973,0)),"")</f>
        <v>F</v>
      </c>
      <c r="V42" s="56" t="str">
        <f>IFERROR(INDEX('DATA - Destination Database'!$F$8:$F$973,MATCH(N42,'DATA - Destination Database'!$C$8:$C$973,0)),"")</f>
        <v>L</v>
      </c>
      <c r="W42" s="56" t="str">
        <f>IFERROR(INDEX('DATA - Destination Database'!$G$8:$G$973,MATCH(N42,'DATA - Destination Database'!$C$8:$C$973,0)),"")</f>
        <v>Y</v>
      </c>
      <c r="X42" s="96" t="str">
        <f>IFERROR(INDEX('DATA - Destination Database'!$H$8:$H$973,MATCH(N42,'DATA - Destination Database'!$C$8:$C$973,0)),"")</f>
        <v>Maldives</v>
      </c>
    </row>
    <row r="43" spans="2:24" ht="14.4" customHeight="1" x14ac:dyDescent="0.3">
      <c r="B43" s="95" t="s">
        <v>57</v>
      </c>
      <c r="C43" s="95" t="s">
        <v>2038</v>
      </c>
      <c r="D43" s="95" t="s">
        <v>997</v>
      </c>
      <c r="E43" s="95" t="s">
        <v>2860</v>
      </c>
      <c r="F43" s="95" t="s">
        <v>2862</v>
      </c>
      <c r="G43" s="97" t="s">
        <v>1953</v>
      </c>
      <c r="H43" s="23">
        <v>0.54166666666666663</v>
      </c>
      <c r="I43" s="95" t="s">
        <v>2855</v>
      </c>
      <c r="J43" s="17">
        <v>3.4</v>
      </c>
      <c r="K43" s="17">
        <v>0</v>
      </c>
      <c r="L43" s="98">
        <v>43607</v>
      </c>
      <c r="M43" s="95" t="s">
        <v>3848</v>
      </c>
      <c r="N43" s="95" t="str">
        <f>TRIM(D55)</f>
        <v>SKU032</v>
      </c>
      <c r="O43" s="17" t="str">
        <f t="shared" si="6"/>
        <v>Yes</v>
      </c>
      <c r="P43" s="27">
        <f t="shared" si="7"/>
        <v>92</v>
      </c>
      <c r="Q43" s="17" t="str">
        <f t="shared" si="8"/>
        <v>No</v>
      </c>
      <c r="R43" s="42">
        <f t="shared" si="9"/>
        <v>43600</v>
      </c>
      <c r="S43" s="96" t="str">
        <f>IFERROR(INDEX('DATA - Destination Database'!$B$8:$B$973,MATCH(N43,'DATA - Destination Database'!$C$8:$C$973,0)),"")</f>
        <v>ID069</v>
      </c>
      <c r="T43" s="55">
        <f>IFERROR(INDEX('DATA - Destination Database'!$D$8:$D$973,MATCH(N43,'DATA - Destination Database'!$C$8:$C$973,0)),"")</f>
        <v>1</v>
      </c>
      <c r="U43" s="56" t="str">
        <f>IFERROR(INDEX('DATA - Destination Database'!$E$8:$E$973,MATCH(N43,'DATA - Destination Database'!$C$8:$C$973,0)),"")</f>
        <v>A</v>
      </c>
      <c r="V43" s="56" t="str">
        <f>IFERROR(INDEX('DATA - Destination Database'!$F$8:$F$973,MATCH(N43,'DATA - Destination Database'!$C$8:$C$973,0)),"")</f>
        <v>L</v>
      </c>
      <c r="W43" s="56" t="str">
        <f>IFERROR(INDEX('DATA - Destination Database'!$G$8:$G$973,MATCH(N43,'DATA - Destination Database'!$C$8:$C$973,0)),"")</f>
        <v/>
      </c>
      <c r="X43" s="96" t="str">
        <f>IFERROR(INDEX('DATA - Destination Database'!$H$8:$H$973,MATCH(N43,'DATA - Destination Database'!$C$8:$C$973,0)),"")</f>
        <v>China</v>
      </c>
    </row>
    <row r="44" spans="2:24" ht="14.4" customHeight="1" x14ac:dyDescent="0.3">
      <c r="B44" s="95" t="s">
        <v>57</v>
      </c>
      <c r="C44" s="95" t="s">
        <v>2039</v>
      </c>
      <c r="D44" s="95" t="s">
        <v>1037</v>
      </c>
      <c r="E44" s="95" t="s">
        <v>2858</v>
      </c>
      <c r="F44" s="95" t="s">
        <v>2862</v>
      </c>
      <c r="G44" s="97" t="s">
        <v>1955</v>
      </c>
      <c r="H44" s="23">
        <v>0.54166666666666663</v>
      </c>
      <c r="I44" s="95" t="s">
        <v>2856</v>
      </c>
      <c r="J44" s="17">
        <v>3.6</v>
      </c>
      <c r="K44" s="17">
        <v>0</v>
      </c>
      <c r="L44" s="98">
        <v>43607</v>
      </c>
      <c r="M44" s="95" t="s">
        <v>3848</v>
      </c>
      <c r="N44" s="95" t="str">
        <f>TRIM(D56)</f>
        <v>SKU079</v>
      </c>
      <c r="O44" s="17" t="str">
        <f t="shared" si="6"/>
        <v>Yes</v>
      </c>
      <c r="P44" s="27">
        <f t="shared" si="7"/>
        <v>90</v>
      </c>
      <c r="Q44" s="17" t="str">
        <f t="shared" si="8"/>
        <v>No</v>
      </c>
      <c r="R44" s="42">
        <f t="shared" si="9"/>
        <v>43602</v>
      </c>
      <c r="S44" s="96" t="str">
        <f>IFERROR(INDEX('DATA - Destination Database'!$B$8:$B$973,MATCH(N44,'DATA - Destination Database'!$C$8:$C$973,0)),"")</f>
        <v>ID019</v>
      </c>
      <c r="T44" s="55">
        <f>IFERROR(INDEX('DATA - Destination Database'!$D$8:$D$973,MATCH(N44,'DATA - Destination Database'!$C$8:$C$973,0)),"")</f>
        <v>2</v>
      </c>
      <c r="U44" s="56" t="str">
        <f>IFERROR(INDEX('DATA - Destination Database'!$E$8:$E$973,MATCH(N44,'DATA - Destination Database'!$C$8:$C$973,0)),"")</f>
        <v>T</v>
      </c>
      <c r="V44" s="56" t="str">
        <f>IFERROR(INDEX('DATA - Destination Database'!$F$8:$F$973,MATCH(N44,'DATA - Destination Database'!$C$8:$C$973,0)),"")</f>
        <v>L</v>
      </c>
      <c r="W44" s="56" t="str">
        <f>IFERROR(INDEX('DATA - Destination Database'!$G$8:$G$973,MATCH(N44,'DATA - Destination Database'!$C$8:$C$973,0)),"")</f>
        <v/>
      </c>
      <c r="X44" s="96" t="str">
        <f>IFERROR(INDEX('DATA - Destination Database'!$H$8:$H$973,MATCH(N44,'DATA - Destination Database'!$C$8:$C$973,0)),"")</f>
        <v>Peru</v>
      </c>
    </row>
    <row r="45" spans="2:24" ht="14.4" customHeight="1" x14ac:dyDescent="0.3">
      <c r="B45" s="95" t="s">
        <v>55</v>
      </c>
      <c r="C45" s="95" t="s">
        <v>2040</v>
      </c>
      <c r="D45" s="95" t="s">
        <v>1040</v>
      </c>
      <c r="E45" s="95" t="s">
        <v>2859</v>
      </c>
      <c r="F45" s="95" t="s">
        <v>2862</v>
      </c>
      <c r="G45" s="97" t="s">
        <v>1955</v>
      </c>
      <c r="H45" s="23">
        <v>0.54166666666666663</v>
      </c>
      <c r="I45" s="95" t="s">
        <v>2857</v>
      </c>
      <c r="J45" s="17">
        <v>3.8</v>
      </c>
      <c r="K45" s="17">
        <v>0</v>
      </c>
      <c r="L45" s="98">
        <v>43607</v>
      </c>
      <c r="M45" s="95" t="s">
        <v>3848</v>
      </c>
      <c r="N45" s="95" t="str">
        <f t="shared" ref="N45:N53" si="10">TRIM(D45)</f>
        <v>SKU061</v>
      </c>
      <c r="O45" s="17" t="str">
        <f t="shared" si="6"/>
        <v>Yes</v>
      </c>
      <c r="P45" s="27">
        <f t="shared" si="7"/>
        <v>90</v>
      </c>
      <c r="Q45" s="17" t="str">
        <f t="shared" si="8"/>
        <v>No</v>
      </c>
      <c r="R45" s="42">
        <f t="shared" si="9"/>
        <v>43602</v>
      </c>
      <c r="S45" s="96" t="str">
        <f>IFERROR(INDEX('DATA - Destination Database'!$B$8:$B$973,MATCH(N45,'DATA - Destination Database'!$C$8:$C$973,0)),"")</f>
        <v>ID031</v>
      </c>
      <c r="T45" s="55">
        <f>IFERROR(INDEX('DATA - Destination Database'!$D$8:$D$973,MATCH(N45,'DATA - Destination Database'!$C$8:$C$973,0)),"")</f>
        <v>2</v>
      </c>
      <c r="U45" s="56" t="str">
        <f>IFERROR(INDEX('DATA - Destination Database'!$E$8:$E$973,MATCH(N45,'DATA - Destination Database'!$C$8:$C$973,0)),"")</f>
        <v>T</v>
      </c>
      <c r="V45" s="56" t="str">
        <f>IFERROR(INDEX('DATA - Destination Database'!$F$8:$F$973,MATCH(N45,'DATA - Destination Database'!$C$8:$C$973,0)),"")</f>
        <v>L</v>
      </c>
      <c r="W45" s="56" t="str">
        <f>IFERROR(INDEX('DATA - Destination Database'!$G$8:$G$973,MATCH(N45,'DATA - Destination Database'!$C$8:$C$973,0)),"")</f>
        <v>Y</v>
      </c>
      <c r="X45" s="96" t="str">
        <f>IFERROR(INDEX('DATA - Destination Database'!$H$8:$H$973,MATCH(N45,'DATA - Destination Database'!$C$8:$C$973,0)),"")</f>
        <v xml:space="preserve">France </v>
      </c>
    </row>
    <row r="46" spans="2:24" ht="14.4" customHeight="1" x14ac:dyDescent="0.3">
      <c r="B46" s="95" t="s">
        <v>55</v>
      </c>
      <c r="C46" s="95" t="s">
        <v>2041</v>
      </c>
      <c r="D46" s="95" t="s">
        <v>1005</v>
      </c>
      <c r="E46" s="95" t="s">
        <v>2860</v>
      </c>
      <c r="F46" s="95" t="s">
        <v>2862</v>
      </c>
      <c r="G46" s="97" t="s">
        <v>1954</v>
      </c>
      <c r="H46" s="23">
        <v>0.54166666666666663</v>
      </c>
      <c r="I46" s="95" t="s">
        <v>2854</v>
      </c>
      <c r="J46" s="17">
        <v>4</v>
      </c>
      <c r="K46" s="17">
        <v>0</v>
      </c>
      <c r="L46" s="98">
        <v>43602</v>
      </c>
      <c r="M46" s="95" t="s">
        <v>3848</v>
      </c>
      <c r="N46" s="95" t="str">
        <f t="shared" si="10"/>
        <v>SKU026</v>
      </c>
      <c r="O46" s="17" t="str">
        <f t="shared" si="6"/>
        <v>Yes</v>
      </c>
      <c r="P46" s="27">
        <f t="shared" si="7"/>
        <v>91</v>
      </c>
      <c r="Q46" s="17" t="str">
        <f t="shared" si="8"/>
        <v>No</v>
      </c>
      <c r="R46" s="42">
        <f t="shared" si="9"/>
        <v>43601</v>
      </c>
      <c r="S46" s="96" t="str">
        <f>IFERROR(INDEX('DATA - Destination Database'!$B$8:$B$973,MATCH(N46,'DATA - Destination Database'!$C$8:$C$973,0)),"")</f>
        <v>ID079</v>
      </c>
      <c r="T46" s="55">
        <f>IFERROR(INDEX('DATA - Destination Database'!$D$8:$D$973,MATCH(N46,'DATA - Destination Database'!$C$8:$C$973,0)),"")</f>
        <v>2</v>
      </c>
      <c r="U46" s="56" t="str">
        <f>IFERROR(INDEX('DATA - Destination Database'!$E$8:$E$973,MATCH(N46,'DATA - Destination Database'!$C$8:$C$973,0)),"")</f>
        <v>T</v>
      </c>
      <c r="V46" s="56" t="str">
        <f>IFERROR(INDEX('DATA - Destination Database'!$F$8:$F$973,MATCH(N46,'DATA - Destination Database'!$C$8:$C$973,0)),"")</f>
        <v>L</v>
      </c>
      <c r="W46" s="56" t="str">
        <f>IFERROR(INDEX('DATA - Destination Database'!$G$8:$G$973,MATCH(N46,'DATA - Destination Database'!$C$8:$C$973,0)),"")</f>
        <v>Y</v>
      </c>
      <c r="X46" s="96" t="str">
        <f>IFERROR(INDEX('DATA - Destination Database'!$H$8:$H$973,MATCH(N46,'DATA - Destination Database'!$C$8:$C$973,0)),"")</f>
        <v xml:space="preserve">India </v>
      </c>
    </row>
    <row r="47" spans="2:24" ht="14.4" customHeight="1" x14ac:dyDescent="0.3">
      <c r="B47" s="95" t="s">
        <v>58</v>
      </c>
      <c r="C47" s="95" t="s">
        <v>2042</v>
      </c>
      <c r="D47" s="95" t="s">
        <v>1043</v>
      </c>
      <c r="E47" s="95" t="s">
        <v>2858</v>
      </c>
      <c r="F47" s="95" t="s">
        <v>2862</v>
      </c>
      <c r="G47" s="97" t="s">
        <v>1956</v>
      </c>
      <c r="H47" s="23">
        <v>0.54166666666666663</v>
      </c>
      <c r="I47" s="95" t="s">
        <v>2855</v>
      </c>
      <c r="J47" s="17">
        <v>1</v>
      </c>
      <c r="K47" s="17">
        <v>0</v>
      </c>
      <c r="L47" s="98"/>
      <c r="M47" s="95" t="s">
        <v>3848</v>
      </c>
      <c r="N47" s="95" t="str">
        <f t="shared" si="10"/>
        <v>SKU064</v>
      </c>
      <c r="O47" s="17" t="str">
        <f t="shared" si="6"/>
        <v>No</v>
      </c>
      <c r="P47" s="27">
        <f t="shared" si="7"/>
        <v>87</v>
      </c>
      <c r="Q47" s="17" t="str">
        <f t="shared" si="8"/>
        <v>Yes</v>
      </c>
      <c r="R47" s="42">
        <f t="shared" si="9"/>
        <v>43605</v>
      </c>
      <c r="S47" s="96" t="str">
        <f>IFERROR(INDEX('DATA - Destination Database'!$B$8:$B$973,MATCH(N47,'DATA - Destination Database'!$C$8:$C$973,0)),"")</f>
        <v>ID015</v>
      </c>
      <c r="T47" s="55">
        <f>IFERROR(INDEX('DATA - Destination Database'!$D$8:$D$973,MATCH(N47,'DATA - Destination Database'!$C$8:$C$973,0)),"")</f>
        <v>2</v>
      </c>
      <c r="U47" s="56" t="str">
        <f>IFERROR(INDEX('DATA - Destination Database'!$E$8:$E$973,MATCH(N47,'DATA - Destination Database'!$C$8:$C$973,0)),"")</f>
        <v>T</v>
      </c>
      <c r="V47" s="56" t="str">
        <f>IFERROR(INDEX('DATA - Destination Database'!$F$8:$F$973,MATCH(N47,'DATA - Destination Database'!$C$8:$C$973,0)),"")</f>
        <v>L</v>
      </c>
      <c r="W47" s="56" t="str">
        <f>IFERROR(INDEX('DATA - Destination Database'!$G$8:$G$973,MATCH(N47,'DATA - Destination Database'!$C$8:$C$973,0)),"")</f>
        <v>Y</v>
      </c>
      <c r="X47" s="96" t="str">
        <f>IFERROR(INDEX('DATA - Destination Database'!$H$8:$H$973,MATCH(N47,'DATA - Destination Database'!$C$8:$C$973,0)),"")</f>
        <v xml:space="preserve">Eritrea </v>
      </c>
    </row>
    <row r="48" spans="2:24" ht="14.4" customHeight="1" x14ac:dyDescent="0.3">
      <c r="B48" s="95" t="s">
        <v>55</v>
      </c>
      <c r="C48" s="95" t="s">
        <v>2043</v>
      </c>
      <c r="D48" s="95" t="s">
        <v>1000</v>
      </c>
      <c r="E48" s="95" t="s">
        <v>2859</v>
      </c>
      <c r="F48" s="95" t="s">
        <v>2863</v>
      </c>
      <c r="G48" s="97" t="s">
        <v>1953</v>
      </c>
      <c r="H48" s="23">
        <v>0.54166666666666663</v>
      </c>
      <c r="I48" s="95" t="s">
        <v>2855</v>
      </c>
      <c r="J48" s="17">
        <v>2</v>
      </c>
      <c r="K48" s="17">
        <v>0</v>
      </c>
      <c r="L48" s="98">
        <v>43607</v>
      </c>
      <c r="M48" s="95" t="s">
        <v>3848</v>
      </c>
      <c r="N48" s="95" t="str">
        <f t="shared" si="10"/>
        <v>SKU021</v>
      </c>
      <c r="O48" s="17" t="str">
        <f t="shared" si="6"/>
        <v>Yes</v>
      </c>
      <c r="P48" s="27">
        <f t="shared" si="7"/>
        <v>92</v>
      </c>
      <c r="Q48" s="17" t="str">
        <f t="shared" si="8"/>
        <v>No</v>
      </c>
      <c r="R48" s="42">
        <f t="shared" si="9"/>
        <v>43600</v>
      </c>
      <c r="S48" s="96" t="str">
        <f>IFERROR(INDEX('DATA - Destination Database'!$B$8:$B$973,MATCH(N48,'DATA - Destination Database'!$C$8:$C$973,0)),"")</f>
        <v>ID072</v>
      </c>
      <c r="T48" s="55">
        <f>IFERROR(INDEX('DATA - Destination Database'!$D$8:$D$973,MATCH(N48,'DATA - Destination Database'!$C$8:$C$973,0)),"")</f>
        <v>1</v>
      </c>
      <c r="U48" s="56" t="str">
        <f>IFERROR(INDEX('DATA - Destination Database'!$E$8:$E$973,MATCH(N48,'DATA - Destination Database'!$C$8:$C$973,0)),"")</f>
        <v>F</v>
      </c>
      <c r="V48" s="56" t="str">
        <f>IFERROR(INDEX('DATA - Destination Database'!$F$8:$F$973,MATCH(N48,'DATA - Destination Database'!$C$8:$C$973,0)),"")</f>
        <v>L</v>
      </c>
      <c r="W48" s="56" t="str">
        <f>IFERROR(INDEX('DATA - Destination Database'!$G$8:$G$973,MATCH(N48,'DATA - Destination Database'!$C$8:$C$973,0)),"")</f>
        <v/>
      </c>
      <c r="X48" s="96" t="str">
        <f>IFERROR(INDEX('DATA - Destination Database'!$H$8:$H$973,MATCH(N48,'DATA - Destination Database'!$C$8:$C$973,0)),"")</f>
        <v>Canada</v>
      </c>
    </row>
    <row r="49" spans="2:24" ht="14.4" customHeight="1" x14ac:dyDescent="0.3">
      <c r="B49" s="95" t="s">
        <v>56</v>
      </c>
      <c r="C49" s="95" t="s">
        <v>2043</v>
      </c>
      <c r="D49" s="95" t="s">
        <v>1046</v>
      </c>
      <c r="E49" s="95" t="s">
        <v>2860</v>
      </c>
      <c r="F49" s="95" t="s">
        <v>2862</v>
      </c>
      <c r="G49" s="97" t="s">
        <v>1956</v>
      </c>
      <c r="H49" s="23">
        <v>0.54166666666666663</v>
      </c>
      <c r="I49" s="95" t="s">
        <v>2856</v>
      </c>
      <c r="J49" s="17">
        <v>3</v>
      </c>
      <c r="K49" s="17">
        <v>0</v>
      </c>
      <c r="L49" s="98">
        <v>43614</v>
      </c>
      <c r="M49" s="95" t="s">
        <v>3848</v>
      </c>
      <c r="N49" s="95" t="str">
        <f t="shared" si="10"/>
        <v>SKU067</v>
      </c>
      <c r="O49" s="17" t="str">
        <f t="shared" si="6"/>
        <v>Yes</v>
      </c>
      <c r="P49" s="27">
        <f t="shared" si="7"/>
        <v>87</v>
      </c>
      <c r="Q49" s="17" t="str">
        <f t="shared" si="8"/>
        <v>No</v>
      </c>
      <c r="R49" s="42">
        <f t="shared" si="9"/>
        <v>43605</v>
      </c>
      <c r="S49" s="96" t="str">
        <f>IFERROR(INDEX('DATA - Destination Database'!$B$8:$B$973,MATCH(N49,'DATA - Destination Database'!$C$8:$C$973,0)),"")</f>
        <v>ID034</v>
      </c>
      <c r="T49" s="55">
        <f>IFERROR(INDEX('DATA - Destination Database'!$D$8:$D$973,MATCH(N49,'DATA - Destination Database'!$C$8:$C$973,0)),"")</f>
        <v>2</v>
      </c>
      <c r="U49" s="56" t="str">
        <f>IFERROR(INDEX('DATA - Destination Database'!$E$8:$E$973,MATCH(N49,'DATA - Destination Database'!$C$8:$C$973,0)),"")</f>
        <v>B</v>
      </c>
      <c r="V49" s="56" t="str">
        <f>IFERROR(INDEX('DATA - Destination Database'!$F$8:$F$973,MATCH(N49,'DATA - Destination Database'!$C$8:$C$973,0)),"")</f>
        <v>L</v>
      </c>
      <c r="W49" s="56" t="str">
        <f>IFERROR(INDEX('DATA - Destination Database'!$G$8:$G$973,MATCH(N49,'DATA - Destination Database'!$C$8:$C$973,0)),"")</f>
        <v/>
      </c>
      <c r="X49" s="96" t="str">
        <f>IFERROR(INDEX('DATA - Destination Database'!$H$8:$H$973,MATCH(N49,'DATA - Destination Database'!$C$8:$C$973,0)),"")</f>
        <v xml:space="preserve">Indonesia </v>
      </c>
    </row>
    <row r="50" spans="2:24" ht="14.4" customHeight="1" x14ac:dyDescent="0.3">
      <c r="B50" s="95" t="s">
        <v>58</v>
      </c>
      <c r="C50" s="95" t="s">
        <v>2044</v>
      </c>
      <c r="D50" s="95" t="s">
        <v>1008</v>
      </c>
      <c r="E50" s="95" t="s">
        <v>2858</v>
      </c>
      <c r="F50" s="95" t="s">
        <v>2862</v>
      </c>
      <c r="G50" s="97" t="s">
        <v>1954</v>
      </c>
      <c r="H50" s="23">
        <v>0.54166666666666663</v>
      </c>
      <c r="I50" s="95" t="s">
        <v>2857</v>
      </c>
      <c r="J50" s="17">
        <v>4</v>
      </c>
      <c r="K50" s="17">
        <v>1</v>
      </c>
      <c r="L50" s="98">
        <v>43606</v>
      </c>
      <c r="M50" s="95" t="s">
        <v>3848</v>
      </c>
      <c r="N50" s="95" t="str">
        <f t="shared" si="10"/>
        <v>SKU029</v>
      </c>
      <c r="O50" s="17" t="str">
        <f t="shared" si="6"/>
        <v>Yes</v>
      </c>
      <c r="P50" s="27">
        <f t="shared" si="7"/>
        <v>91</v>
      </c>
      <c r="Q50" s="17" t="str">
        <f t="shared" si="8"/>
        <v>No</v>
      </c>
      <c r="R50" s="42">
        <f t="shared" si="9"/>
        <v>43601</v>
      </c>
      <c r="S50" s="96" t="str">
        <f>IFERROR(INDEX('DATA - Destination Database'!$B$8:$B$973,MATCH(N50,'DATA - Destination Database'!$C$8:$C$973,0)),"")</f>
        <v>ID062</v>
      </c>
      <c r="T50" s="55">
        <f>IFERROR(INDEX('DATA - Destination Database'!$D$8:$D$973,MATCH(N50,'DATA - Destination Database'!$C$8:$C$973,0)),"")</f>
        <v>2</v>
      </c>
      <c r="U50" s="56" t="str">
        <f>IFERROR(INDEX('DATA - Destination Database'!$E$8:$E$973,MATCH(N50,'DATA - Destination Database'!$C$8:$C$973,0)),"")</f>
        <v>B</v>
      </c>
      <c r="V50" s="56" t="str">
        <f>IFERROR(INDEX('DATA - Destination Database'!$F$8:$F$973,MATCH(N50,'DATA - Destination Database'!$C$8:$C$973,0)),"")</f>
        <v>L</v>
      </c>
      <c r="W50" s="56" t="str">
        <f>IFERROR(INDEX('DATA - Destination Database'!$G$8:$G$973,MATCH(N50,'DATA - Destination Database'!$C$8:$C$973,0)),"")</f>
        <v>Y</v>
      </c>
      <c r="X50" s="96" t="str">
        <f>IFERROR(INDEX('DATA - Destination Database'!$H$8:$H$973,MATCH(N50,'DATA - Destination Database'!$C$8:$C$973,0)),"")</f>
        <v>Hong Kong</v>
      </c>
    </row>
    <row r="51" spans="2:24" ht="14.4" customHeight="1" x14ac:dyDescent="0.3">
      <c r="B51" s="95" t="s">
        <v>59</v>
      </c>
      <c r="C51" s="95" t="s">
        <v>2044</v>
      </c>
      <c r="D51" s="95" t="s">
        <v>1049</v>
      </c>
      <c r="E51" s="95" t="s">
        <v>2859</v>
      </c>
      <c r="F51" s="95" t="s">
        <v>2862</v>
      </c>
      <c r="G51" s="97" t="s">
        <v>1956</v>
      </c>
      <c r="H51" s="23">
        <v>0.54166666666666663</v>
      </c>
      <c r="I51" s="95" t="s">
        <v>2854</v>
      </c>
      <c r="J51" s="17">
        <v>1</v>
      </c>
      <c r="K51" s="17">
        <v>0</v>
      </c>
      <c r="L51" s="98">
        <v>43614</v>
      </c>
      <c r="M51" s="95" t="s">
        <v>3848</v>
      </c>
      <c r="N51" s="95" t="str">
        <f t="shared" si="10"/>
        <v>SKU070</v>
      </c>
      <c r="O51" s="17" t="str">
        <f t="shared" si="6"/>
        <v>Yes</v>
      </c>
      <c r="P51" s="27">
        <f t="shared" si="7"/>
        <v>87</v>
      </c>
      <c r="Q51" s="17" t="str">
        <f t="shared" si="8"/>
        <v>No</v>
      </c>
      <c r="R51" s="42">
        <f t="shared" si="9"/>
        <v>43605</v>
      </c>
      <c r="S51" s="96" t="str">
        <f>IFERROR(INDEX('DATA - Destination Database'!$B$8:$B$973,MATCH(N51,'DATA - Destination Database'!$C$8:$C$973,0)),"")</f>
        <v>ID073</v>
      </c>
      <c r="T51" s="55">
        <f>IFERROR(INDEX('DATA - Destination Database'!$D$8:$D$973,MATCH(N51,'DATA - Destination Database'!$C$8:$C$973,0)),"")</f>
        <v>1</v>
      </c>
      <c r="U51" s="56" t="str">
        <f>IFERROR(INDEX('DATA - Destination Database'!$E$8:$E$973,MATCH(N51,'DATA - Destination Database'!$C$8:$C$973,0)),"")</f>
        <v>A</v>
      </c>
      <c r="V51" s="56" t="str">
        <f>IFERROR(INDEX('DATA - Destination Database'!$F$8:$F$973,MATCH(N51,'DATA - Destination Database'!$C$8:$C$973,0)),"")</f>
        <v>L</v>
      </c>
      <c r="W51" s="56" t="str">
        <f>IFERROR(INDEX('DATA - Destination Database'!$G$8:$G$973,MATCH(N51,'DATA - Destination Database'!$C$8:$C$973,0)),"")</f>
        <v/>
      </c>
      <c r="X51" s="96" t="str">
        <f>IFERROR(INDEX('DATA - Destination Database'!$H$8:$H$973,MATCH(N51,'DATA - Destination Database'!$C$8:$C$973,0)),"")</f>
        <v>Italy</v>
      </c>
    </row>
    <row r="52" spans="2:24" ht="14.4" customHeight="1" x14ac:dyDescent="0.3">
      <c r="B52" s="95" t="s">
        <v>57</v>
      </c>
      <c r="C52" s="95" t="s">
        <v>2045</v>
      </c>
      <c r="D52" s="95" t="s">
        <v>1052</v>
      </c>
      <c r="E52" s="95" t="s">
        <v>2860</v>
      </c>
      <c r="F52" s="95" t="s">
        <v>2862</v>
      </c>
      <c r="G52" s="97" t="s">
        <v>1956</v>
      </c>
      <c r="H52" s="23">
        <v>0.54166666666666663</v>
      </c>
      <c r="I52" s="95" t="s">
        <v>2855</v>
      </c>
      <c r="J52" s="17">
        <v>2.8</v>
      </c>
      <c r="K52" s="17">
        <v>0</v>
      </c>
      <c r="L52" s="98">
        <v>43607</v>
      </c>
      <c r="M52" s="95" t="s">
        <v>3848</v>
      </c>
      <c r="N52" s="95" t="str">
        <f t="shared" si="10"/>
        <v>SKU073</v>
      </c>
      <c r="O52" s="17" t="str">
        <f t="shared" si="6"/>
        <v>Yes</v>
      </c>
      <c r="P52" s="27">
        <f t="shared" si="7"/>
        <v>87</v>
      </c>
      <c r="Q52" s="17" t="str">
        <f t="shared" si="8"/>
        <v>No</v>
      </c>
      <c r="R52" s="42">
        <f t="shared" si="9"/>
        <v>43605</v>
      </c>
      <c r="S52" s="96" t="str">
        <f>IFERROR(INDEX('DATA - Destination Database'!$B$8:$B$973,MATCH(N52,'DATA - Destination Database'!$C$8:$C$973,0)),"")</f>
        <v>ID084</v>
      </c>
      <c r="T52" s="55">
        <f>IFERROR(INDEX('DATA - Destination Database'!$D$8:$D$973,MATCH(N52,'DATA - Destination Database'!$C$8:$C$973,0)),"")</f>
        <v>1</v>
      </c>
      <c r="U52" s="56" t="str">
        <f>IFERROR(INDEX('DATA - Destination Database'!$E$8:$E$973,MATCH(N52,'DATA - Destination Database'!$C$8:$C$973,0)),"")</f>
        <v>F</v>
      </c>
      <c r="V52" s="56" t="str">
        <f>IFERROR(INDEX('DATA - Destination Database'!$F$8:$F$973,MATCH(N52,'DATA - Destination Database'!$C$8:$C$973,0)),"")</f>
        <v>L</v>
      </c>
      <c r="W52" s="56" t="str">
        <f>IFERROR(INDEX('DATA - Destination Database'!$G$8:$G$973,MATCH(N52,'DATA - Destination Database'!$C$8:$C$973,0)),"")</f>
        <v>Y</v>
      </c>
      <c r="X52" s="96" t="str">
        <f>IFERROR(INDEX('DATA - Destination Database'!$H$8:$H$973,MATCH(N52,'DATA - Destination Database'!$C$8:$C$973,0)),"")</f>
        <v>Belgium</v>
      </c>
    </row>
    <row r="53" spans="2:24" ht="14.4" customHeight="1" x14ac:dyDescent="0.3">
      <c r="B53" s="95" t="s">
        <v>55</v>
      </c>
      <c r="C53" s="95" t="s">
        <v>2046</v>
      </c>
      <c r="D53" s="95" t="s">
        <v>1055</v>
      </c>
      <c r="E53" s="95" t="s">
        <v>2858</v>
      </c>
      <c r="F53" s="95" t="s">
        <v>2862</v>
      </c>
      <c r="G53" s="97" t="s">
        <v>1956</v>
      </c>
      <c r="H53" s="23">
        <v>0.54166666666666663</v>
      </c>
      <c r="I53" s="95" t="s">
        <v>2855</v>
      </c>
      <c r="J53" s="17">
        <v>3</v>
      </c>
      <c r="K53" s="17">
        <v>0</v>
      </c>
      <c r="L53" s="98">
        <v>43607</v>
      </c>
      <c r="M53" s="95" t="s">
        <v>3848</v>
      </c>
      <c r="N53" s="95" t="str">
        <f t="shared" si="10"/>
        <v>SKU076</v>
      </c>
      <c r="O53" s="17" t="str">
        <f t="shared" si="6"/>
        <v>Yes</v>
      </c>
      <c r="P53" s="27">
        <f t="shared" si="7"/>
        <v>87</v>
      </c>
      <c r="Q53" s="17" t="str">
        <f t="shared" si="8"/>
        <v>No</v>
      </c>
      <c r="R53" s="42">
        <f t="shared" si="9"/>
        <v>43605</v>
      </c>
      <c r="S53" s="96" t="str">
        <f>IFERROR(INDEX('DATA - Destination Database'!$B$8:$B$973,MATCH(N53,'DATA - Destination Database'!$C$8:$C$973,0)),"")</f>
        <v>ID023</v>
      </c>
      <c r="T53" s="55">
        <f>IFERROR(INDEX('DATA - Destination Database'!$D$8:$D$973,MATCH(N53,'DATA - Destination Database'!$C$8:$C$973,0)),"")</f>
        <v>3</v>
      </c>
      <c r="U53" s="56" t="str">
        <f>IFERROR(INDEX('DATA - Destination Database'!$E$8:$E$973,MATCH(N53,'DATA - Destination Database'!$C$8:$C$973,0)),"")</f>
        <v>T</v>
      </c>
      <c r="V53" s="56" t="str">
        <f>IFERROR(INDEX('DATA - Destination Database'!$F$8:$F$973,MATCH(N53,'DATA - Destination Database'!$C$8:$C$973,0)),"")</f>
        <v>L</v>
      </c>
      <c r="W53" s="56" t="str">
        <f>IFERROR(INDEX('DATA - Destination Database'!$G$8:$G$973,MATCH(N53,'DATA - Destination Database'!$C$8:$C$973,0)),"")</f>
        <v>Y</v>
      </c>
      <c r="X53" s="96" t="str">
        <f>IFERROR(INDEX('DATA - Destination Database'!$H$8:$H$973,MATCH(N53,'DATA - Destination Database'!$C$8:$C$973,0)),"")</f>
        <v>Argentina</v>
      </c>
    </row>
    <row r="54" spans="2:24" ht="14.4" customHeight="1" x14ac:dyDescent="0.3">
      <c r="B54" s="95" t="s">
        <v>58</v>
      </c>
      <c r="C54" s="95" t="s">
        <v>2047</v>
      </c>
      <c r="D54" s="95" t="s">
        <v>1003</v>
      </c>
      <c r="E54" s="95" t="s">
        <v>2859</v>
      </c>
      <c r="F54" s="95" t="s">
        <v>2862</v>
      </c>
      <c r="G54" s="97" t="s">
        <v>1953</v>
      </c>
      <c r="H54" s="23">
        <v>0.54166666666666663</v>
      </c>
      <c r="I54" s="95" t="s">
        <v>2856</v>
      </c>
      <c r="J54" s="17">
        <v>3.2</v>
      </c>
      <c r="K54" s="17">
        <v>0</v>
      </c>
      <c r="L54" s="98">
        <v>43614</v>
      </c>
      <c r="M54" s="95" t="s">
        <v>3848</v>
      </c>
      <c r="N54" s="95" t="e">
        <f>TRIM(#REF!)</f>
        <v>#REF!</v>
      </c>
      <c r="O54" s="17" t="str">
        <f t="shared" si="6"/>
        <v>Yes</v>
      </c>
      <c r="P54" s="27">
        <f t="shared" si="7"/>
        <v>92</v>
      </c>
      <c r="Q54" s="17" t="str">
        <f t="shared" si="8"/>
        <v>No</v>
      </c>
      <c r="R54" s="42">
        <f t="shared" si="9"/>
        <v>43600</v>
      </c>
      <c r="S54" s="96" t="str">
        <f>IFERROR(INDEX('DATA - Destination Database'!$B$8:$B$973,MATCH(N54,'DATA - Destination Database'!$C$8:$C$973,0)),"")</f>
        <v/>
      </c>
      <c r="T54" s="55" t="str">
        <f>IFERROR(INDEX('DATA - Destination Database'!$D$8:$D$973,MATCH(N54,'DATA - Destination Database'!$C$8:$C$973,0)),"")</f>
        <v/>
      </c>
      <c r="U54" s="56" t="str">
        <f>IFERROR(INDEX('DATA - Destination Database'!$E$8:$E$973,MATCH(N54,'DATA - Destination Database'!$C$8:$C$973,0)),"")</f>
        <v/>
      </c>
      <c r="V54" s="56" t="str">
        <f>IFERROR(INDEX('DATA - Destination Database'!$F$8:$F$973,MATCH(N54,'DATA - Destination Database'!$C$8:$C$973,0)),"")</f>
        <v/>
      </c>
      <c r="W54" s="56" t="str">
        <f>IFERROR(INDEX('DATA - Destination Database'!$G$8:$G$973,MATCH(N54,'DATA - Destination Database'!$C$8:$C$973,0)),"")</f>
        <v/>
      </c>
      <c r="X54" s="96" t="str">
        <f>IFERROR(INDEX('DATA - Destination Database'!$H$8:$H$973,MATCH(N54,'DATA - Destination Database'!$C$8:$C$973,0)),"")</f>
        <v/>
      </c>
    </row>
    <row r="55" spans="2:24" ht="14.4" customHeight="1" x14ac:dyDescent="0.3">
      <c r="B55" s="95" t="s">
        <v>56</v>
      </c>
      <c r="C55" s="95" t="s">
        <v>2047</v>
      </c>
      <c r="D55" s="95" t="s">
        <v>1011</v>
      </c>
      <c r="E55" s="95" t="s">
        <v>2860</v>
      </c>
      <c r="F55" s="95" t="s">
        <v>2862</v>
      </c>
      <c r="G55" s="97" t="s">
        <v>1954</v>
      </c>
      <c r="H55" s="23">
        <v>0.54166666666666663</v>
      </c>
      <c r="I55" s="95" t="s">
        <v>2857</v>
      </c>
      <c r="J55" s="17">
        <v>3.4</v>
      </c>
      <c r="K55" s="17">
        <v>0</v>
      </c>
      <c r="L55" s="98">
        <v>43605</v>
      </c>
      <c r="M55" s="95" t="s">
        <v>3848</v>
      </c>
      <c r="N55" s="95" t="e">
        <f>TRIM(#REF!)</f>
        <v>#REF!</v>
      </c>
      <c r="O55" s="17" t="str">
        <f t="shared" si="6"/>
        <v>Yes</v>
      </c>
      <c r="P55" s="27">
        <f t="shared" si="7"/>
        <v>91</v>
      </c>
      <c r="Q55" s="17" t="str">
        <f t="shared" si="8"/>
        <v>No</v>
      </c>
      <c r="R55" s="42">
        <f t="shared" si="9"/>
        <v>43601</v>
      </c>
      <c r="S55" s="96" t="str">
        <f>IFERROR(INDEX('DATA - Destination Database'!$B$8:$B$973,MATCH(N55,'DATA - Destination Database'!$C$8:$C$973,0)),"")</f>
        <v/>
      </c>
      <c r="T55" s="55" t="str">
        <f>IFERROR(INDEX('DATA - Destination Database'!$D$8:$D$973,MATCH(N55,'DATA - Destination Database'!$C$8:$C$973,0)),"")</f>
        <v/>
      </c>
      <c r="U55" s="56" t="str">
        <f>IFERROR(INDEX('DATA - Destination Database'!$E$8:$E$973,MATCH(N55,'DATA - Destination Database'!$C$8:$C$973,0)),"")</f>
        <v/>
      </c>
      <c r="V55" s="56" t="str">
        <f>IFERROR(INDEX('DATA - Destination Database'!$F$8:$F$973,MATCH(N55,'DATA - Destination Database'!$C$8:$C$973,0)),"")</f>
        <v/>
      </c>
      <c r="W55" s="56" t="str">
        <f>IFERROR(INDEX('DATA - Destination Database'!$G$8:$G$973,MATCH(N55,'DATA - Destination Database'!$C$8:$C$973,0)),"")</f>
        <v/>
      </c>
      <c r="X55" s="96" t="str">
        <f>IFERROR(INDEX('DATA - Destination Database'!$H$8:$H$973,MATCH(N55,'DATA - Destination Database'!$C$8:$C$973,0)),"")</f>
        <v/>
      </c>
    </row>
    <row r="56" spans="2:24" ht="14.4" customHeight="1" x14ac:dyDescent="0.3">
      <c r="B56" s="95" t="s">
        <v>58</v>
      </c>
      <c r="C56" s="95" t="s">
        <v>2048</v>
      </c>
      <c r="D56" s="95" t="s">
        <v>1058</v>
      </c>
      <c r="E56" s="95" t="s">
        <v>2858</v>
      </c>
      <c r="F56" s="95" t="s">
        <v>2862</v>
      </c>
      <c r="G56" s="97" t="s">
        <v>1956</v>
      </c>
      <c r="H56" s="23">
        <v>0.54166666666666663</v>
      </c>
      <c r="I56" s="95" t="s">
        <v>2854</v>
      </c>
      <c r="J56" s="17">
        <v>3.6</v>
      </c>
      <c r="K56" s="17">
        <v>0</v>
      </c>
      <c r="L56" s="98">
        <v>43613</v>
      </c>
      <c r="M56" s="95" t="s">
        <v>3848</v>
      </c>
      <c r="N56" s="95" t="e">
        <f>TRIM(#REF!)</f>
        <v>#REF!</v>
      </c>
      <c r="O56" s="17" t="str">
        <f t="shared" si="6"/>
        <v>Yes</v>
      </c>
      <c r="P56" s="27">
        <f t="shared" si="7"/>
        <v>87</v>
      </c>
      <c r="Q56" s="17" t="str">
        <f t="shared" si="8"/>
        <v>No</v>
      </c>
      <c r="R56" s="42">
        <f t="shared" si="9"/>
        <v>43605</v>
      </c>
      <c r="S56" s="96" t="str">
        <f>IFERROR(INDEX('DATA - Destination Database'!$B$8:$B$973,MATCH(N56,'DATA - Destination Database'!$C$8:$C$973,0)),"")</f>
        <v/>
      </c>
      <c r="T56" s="55" t="str">
        <f>IFERROR(INDEX('DATA - Destination Database'!$D$8:$D$973,MATCH(N56,'DATA - Destination Database'!$C$8:$C$973,0)),"")</f>
        <v/>
      </c>
      <c r="U56" s="56" t="str">
        <f>IFERROR(INDEX('DATA - Destination Database'!$E$8:$E$973,MATCH(N56,'DATA - Destination Database'!$C$8:$C$973,0)),"")</f>
        <v/>
      </c>
      <c r="V56" s="56" t="str">
        <f>IFERROR(INDEX('DATA - Destination Database'!$F$8:$F$973,MATCH(N56,'DATA - Destination Database'!$C$8:$C$973,0)),"")</f>
        <v/>
      </c>
      <c r="W56" s="56" t="str">
        <f>IFERROR(INDEX('DATA - Destination Database'!$G$8:$G$973,MATCH(N56,'DATA - Destination Database'!$C$8:$C$973,0)),"")</f>
        <v/>
      </c>
      <c r="X56" s="96" t="str">
        <f>IFERROR(INDEX('DATA - Destination Database'!$H$8:$H$973,MATCH(N56,'DATA - Destination Database'!$C$8:$C$973,0)),"")</f>
        <v/>
      </c>
    </row>
    <row r="57" spans="2:24" ht="14.4" customHeight="1" x14ac:dyDescent="0.3">
      <c r="B57" s="95" t="s">
        <v>56</v>
      </c>
      <c r="C57" s="95" t="s">
        <v>2049</v>
      </c>
      <c r="D57" s="95" t="s">
        <v>1061</v>
      </c>
      <c r="E57" s="95" t="s">
        <v>2859</v>
      </c>
      <c r="F57" s="95" t="s">
        <v>2862</v>
      </c>
      <c r="G57" s="97" t="s">
        <v>1956</v>
      </c>
      <c r="H57" s="23">
        <v>0.54166666666666663</v>
      </c>
      <c r="I57" s="95" t="s">
        <v>2855</v>
      </c>
      <c r="J57" s="17">
        <v>3.8</v>
      </c>
      <c r="K57" s="17">
        <v>0</v>
      </c>
      <c r="L57" s="98">
        <v>43613</v>
      </c>
      <c r="M57" s="95" t="s">
        <v>3848</v>
      </c>
      <c r="N57" s="95" t="str">
        <f t="shared" ref="N57:N120" si="11">TRIM(D57)</f>
        <v>SKU082</v>
      </c>
      <c r="O57" s="17" t="str">
        <f t="shared" si="6"/>
        <v>Yes</v>
      </c>
      <c r="P57" s="27">
        <f t="shared" si="7"/>
        <v>87</v>
      </c>
      <c r="Q57" s="17" t="str">
        <f t="shared" si="8"/>
        <v>No</v>
      </c>
      <c r="R57" s="42">
        <f t="shared" si="9"/>
        <v>43605</v>
      </c>
      <c r="S57" s="96" t="str">
        <f>IFERROR(INDEX('DATA - Destination Database'!$B$8:$B$973,MATCH(N57,'DATA - Destination Database'!$C$8:$C$973,0)),"")</f>
        <v>ID030</v>
      </c>
      <c r="T57" s="55">
        <f>IFERROR(INDEX('DATA - Destination Database'!$D$8:$D$973,MATCH(N57,'DATA - Destination Database'!$C$8:$C$973,0)),"")</f>
        <v>3</v>
      </c>
      <c r="U57" s="56" t="str">
        <f>IFERROR(INDEX('DATA - Destination Database'!$E$8:$E$973,MATCH(N57,'DATA - Destination Database'!$C$8:$C$973,0)),"")</f>
        <v>B</v>
      </c>
      <c r="V57" s="56" t="str">
        <f>IFERROR(INDEX('DATA - Destination Database'!$F$8:$F$973,MATCH(N57,'DATA - Destination Database'!$C$8:$C$973,0)),"")</f>
        <v>L</v>
      </c>
      <c r="W57" s="56" t="str">
        <f>IFERROR(INDEX('DATA - Destination Database'!$G$8:$G$973,MATCH(N57,'DATA - Destination Database'!$C$8:$C$973,0)),"")</f>
        <v/>
      </c>
      <c r="X57" s="96" t="str">
        <f>IFERROR(INDEX('DATA - Destination Database'!$H$8:$H$973,MATCH(N57,'DATA - Destination Database'!$C$8:$C$973,0)),"")</f>
        <v>Ireland</v>
      </c>
    </row>
    <row r="58" spans="2:24" ht="14.4" customHeight="1" x14ac:dyDescent="0.3">
      <c r="B58" s="95" t="s">
        <v>59</v>
      </c>
      <c r="C58" s="95" t="s">
        <v>2050</v>
      </c>
      <c r="D58" s="95" t="s">
        <v>1014</v>
      </c>
      <c r="E58" s="95" t="s">
        <v>2860</v>
      </c>
      <c r="F58" s="95" t="s">
        <v>2862</v>
      </c>
      <c r="G58" s="97" t="s">
        <v>1954</v>
      </c>
      <c r="H58" s="23">
        <v>0.54166666666666663</v>
      </c>
      <c r="I58" s="95" t="s">
        <v>2855</v>
      </c>
      <c r="J58" s="17">
        <v>4</v>
      </c>
      <c r="K58" s="17">
        <v>0</v>
      </c>
      <c r="L58" s="98">
        <v>43602</v>
      </c>
      <c r="M58" s="95" t="s">
        <v>3848</v>
      </c>
      <c r="N58" s="95" t="str">
        <f t="shared" si="11"/>
        <v>SKU035</v>
      </c>
      <c r="O58" s="17" t="str">
        <f t="shared" si="6"/>
        <v>Yes</v>
      </c>
      <c r="P58" s="27">
        <f t="shared" si="7"/>
        <v>91</v>
      </c>
      <c r="Q58" s="17" t="str">
        <f t="shared" si="8"/>
        <v>No</v>
      </c>
      <c r="R58" s="42">
        <f t="shared" si="9"/>
        <v>43601</v>
      </c>
      <c r="S58" s="96" t="str">
        <f>IFERROR(INDEX('DATA - Destination Database'!$B$8:$B$973,MATCH(N58,'DATA - Destination Database'!$C$8:$C$973,0)),"")</f>
        <v>ID042</v>
      </c>
      <c r="T58" s="55">
        <f>IFERROR(INDEX('DATA - Destination Database'!$D$8:$D$973,MATCH(N58,'DATA - Destination Database'!$C$8:$C$973,0)),"")</f>
        <v>2</v>
      </c>
      <c r="U58" s="56" t="str">
        <f>IFERROR(INDEX('DATA - Destination Database'!$E$8:$E$973,MATCH(N58,'DATA - Destination Database'!$C$8:$C$973,0)),"")</f>
        <v>B</v>
      </c>
      <c r="V58" s="56" t="str">
        <f>IFERROR(INDEX('DATA - Destination Database'!$F$8:$F$973,MATCH(N58,'DATA - Destination Database'!$C$8:$C$973,0)),"")</f>
        <v>L</v>
      </c>
      <c r="W58" s="56" t="str">
        <f>IFERROR(INDEX('DATA - Destination Database'!$G$8:$G$973,MATCH(N58,'DATA - Destination Database'!$C$8:$C$973,0)),"")</f>
        <v>Y</v>
      </c>
      <c r="X58" s="96" t="str">
        <f>IFERROR(INDEX('DATA - Destination Database'!$H$8:$H$973,MATCH(N58,'DATA - Destination Database'!$C$8:$C$973,0)),"")</f>
        <v>Poland</v>
      </c>
    </row>
    <row r="59" spans="2:24" ht="14.4" customHeight="1" x14ac:dyDescent="0.3">
      <c r="B59" s="95" t="s">
        <v>59</v>
      </c>
      <c r="C59" s="95" t="s">
        <v>2050</v>
      </c>
      <c r="D59" s="95" t="s">
        <v>1064</v>
      </c>
      <c r="E59" s="95" t="s">
        <v>2858</v>
      </c>
      <c r="F59" s="95" t="s">
        <v>2862</v>
      </c>
      <c r="G59" s="97" t="s">
        <v>1956</v>
      </c>
      <c r="H59" s="23">
        <v>0.54166666666666663</v>
      </c>
      <c r="I59" s="95" t="s">
        <v>2856</v>
      </c>
      <c r="J59" s="17">
        <v>1</v>
      </c>
      <c r="K59" s="17">
        <v>0</v>
      </c>
      <c r="L59" s="98">
        <v>43609</v>
      </c>
      <c r="M59" s="95" t="s">
        <v>3848</v>
      </c>
      <c r="N59" s="95" t="str">
        <f t="shared" si="11"/>
        <v>SKU085</v>
      </c>
      <c r="O59" s="17" t="str">
        <f t="shared" si="6"/>
        <v>Yes</v>
      </c>
      <c r="P59" s="27">
        <f t="shared" si="7"/>
        <v>87</v>
      </c>
      <c r="Q59" s="17" t="str">
        <f t="shared" si="8"/>
        <v>No</v>
      </c>
      <c r="R59" s="42">
        <f t="shared" si="9"/>
        <v>43605</v>
      </c>
      <c r="S59" s="96" t="str">
        <f>IFERROR(INDEX('DATA - Destination Database'!$B$8:$B$973,MATCH(N59,'DATA - Destination Database'!$C$8:$C$973,0)),"")</f>
        <v>ID066</v>
      </c>
      <c r="T59" s="55">
        <f>IFERROR(INDEX('DATA - Destination Database'!$D$8:$D$973,MATCH(N59,'DATA - Destination Database'!$C$8:$C$973,0)),"")</f>
        <v>1</v>
      </c>
      <c r="U59" s="56" t="str">
        <f>IFERROR(INDEX('DATA - Destination Database'!$E$8:$E$973,MATCH(N59,'DATA - Destination Database'!$C$8:$C$973,0)),"")</f>
        <v>B</v>
      </c>
      <c r="V59" s="56" t="str">
        <f>IFERROR(INDEX('DATA - Destination Database'!$F$8:$F$973,MATCH(N59,'DATA - Destination Database'!$C$8:$C$973,0)),"")</f>
        <v>L</v>
      </c>
      <c r="W59" s="56" t="str">
        <f>IFERROR(INDEX('DATA - Destination Database'!$G$8:$G$973,MATCH(N59,'DATA - Destination Database'!$C$8:$C$973,0)),"")</f>
        <v>Y</v>
      </c>
      <c r="X59" s="96" t="str">
        <f>IFERROR(INDEX('DATA - Destination Database'!$H$8:$H$973,MATCH(N59,'DATA - Destination Database'!$C$8:$C$973,0)),"")</f>
        <v>Malta</v>
      </c>
    </row>
    <row r="60" spans="2:24" ht="14.4" customHeight="1" x14ac:dyDescent="0.3">
      <c r="B60" s="95" t="s">
        <v>56</v>
      </c>
      <c r="C60" s="95" t="s">
        <v>2051</v>
      </c>
      <c r="D60" s="95" t="s">
        <v>1006</v>
      </c>
      <c r="E60" s="95" t="s">
        <v>2859</v>
      </c>
      <c r="F60" s="95" t="s">
        <v>2862</v>
      </c>
      <c r="G60" s="97" t="s">
        <v>1954</v>
      </c>
      <c r="H60" s="23">
        <v>0.54166666666666663</v>
      </c>
      <c r="I60" s="95" t="s">
        <v>2857</v>
      </c>
      <c r="J60" s="17">
        <v>2</v>
      </c>
      <c r="K60" s="17">
        <v>1</v>
      </c>
      <c r="L60" s="98">
        <v>43602</v>
      </c>
      <c r="M60" s="95" t="s">
        <v>3848</v>
      </c>
      <c r="N60" s="95" t="str">
        <f t="shared" si="11"/>
        <v>SKU027</v>
      </c>
      <c r="O60" s="17" t="str">
        <f t="shared" si="6"/>
        <v>Yes</v>
      </c>
      <c r="P60" s="27">
        <f t="shared" si="7"/>
        <v>91</v>
      </c>
      <c r="Q60" s="17" t="str">
        <f t="shared" si="8"/>
        <v>No</v>
      </c>
      <c r="R60" s="42">
        <f t="shared" si="9"/>
        <v>43601</v>
      </c>
      <c r="S60" s="96" t="str">
        <f>IFERROR(INDEX('DATA - Destination Database'!$B$8:$B$973,MATCH(N60,'DATA - Destination Database'!$C$8:$C$973,0)),"")</f>
        <v>ID032</v>
      </c>
      <c r="T60" s="55">
        <f>IFERROR(INDEX('DATA - Destination Database'!$D$8:$D$973,MATCH(N60,'DATA - Destination Database'!$C$8:$C$973,0)),"")</f>
        <v>2</v>
      </c>
      <c r="U60" s="56" t="str">
        <f>IFERROR(INDEX('DATA - Destination Database'!$E$8:$E$973,MATCH(N60,'DATA - Destination Database'!$C$8:$C$973,0)),"")</f>
        <v>F</v>
      </c>
      <c r="V60" s="56" t="str">
        <f>IFERROR(INDEX('DATA - Destination Database'!$F$8:$F$973,MATCH(N60,'DATA - Destination Database'!$C$8:$C$973,0)),"")</f>
        <v>L</v>
      </c>
      <c r="W60" s="56" t="str">
        <f>IFERROR(INDEX('DATA - Destination Database'!$G$8:$G$973,MATCH(N60,'DATA - Destination Database'!$C$8:$C$973,0)),"")</f>
        <v>Y</v>
      </c>
      <c r="X60" s="96" t="str">
        <f>IFERROR(INDEX('DATA - Destination Database'!$H$8:$H$973,MATCH(N60,'DATA - Destination Database'!$C$8:$C$973,0)),"")</f>
        <v>Turkey</v>
      </c>
    </row>
    <row r="61" spans="2:24" ht="14.4" customHeight="1" x14ac:dyDescent="0.3">
      <c r="B61" s="95" t="s">
        <v>57</v>
      </c>
      <c r="C61" s="95" t="s">
        <v>2051</v>
      </c>
      <c r="D61" s="95" t="s">
        <v>1067</v>
      </c>
      <c r="E61" s="95" t="s">
        <v>2860</v>
      </c>
      <c r="F61" s="95" t="s">
        <v>2862</v>
      </c>
      <c r="G61" s="97" t="s">
        <v>1957</v>
      </c>
      <c r="H61" s="23">
        <v>0.54166666666666663</v>
      </c>
      <c r="I61" s="95" t="s">
        <v>2854</v>
      </c>
      <c r="J61" s="17">
        <v>3</v>
      </c>
      <c r="K61" s="17">
        <v>0</v>
      </c>
      <c r="L61" s="98">
        <v>43614</v>
      </c>
      <c r="M61" s="95" t="s">
        <v>3848</v>
      </c>
      <c r="N61" s="95" t="str">
        <f t="shared" si="11"/>
        <v>SKU088</v>
      </c>
      <c r="O61" s="17" t="str">
        <f t="shared" si="6"/>
        <v>Yes</v>
      </c>
      <c r="P61" s="27">
        <f t="shared" si="7"/>
        <v>86</v>
      </c>
      <c r="Q61" s="17" t="str">
        <f t="shared" si="8"/>
        <v>No</v>
      </c>
      <c r="R61" s="42">
        <f t="shared" si="9"/>
        <v>43606</v>
      </c>
      <c r="S61" s="96" t="str">
        <f>IFERROR(INDEX('DATA - Destination Database'!$B$8:$B$973,MATCH(N61,'DATA - Destination Database'!$C$8:$C$973,0)),"")</f>
        <v>ID085</v>
      </c>
      <c r="T61" s="55">
        <f>IFERROR(INDEX('DATA - Destination Database'!$D$8:$D$973,MATCH(N61,'DATA - Destination Database'!$C$8:$C$973,0)),"")</f>
        <v>2</v>
      </c>
      <c r="U61" s="56" t="str">
        <f>IFERROR(INDEX('DATA - Destination Database'!$E$8:$E$973,MATCH(N61,'DATA - Destination Database'!$C$8:$C$973,0)),"")</f>
        <v>A</v>
      </c>
      <c r="V61" s="56" t="str">
        <f>IFERROR(INDEX('DATA - Destination Database'!$F$8:$F$973,MATCH(N61,'DATA - Destination Database'!$C$8:$C$973,0)),"")</f>
        <v>L</v>
      </c>
      <c r="W61" s="56" t="str">
        <f>IFERROR(INDEX('DATA - Destination Database'!$G$8:$G$973,MATCH(N61,'DATA - Destination Database'!$C$8:$C$973,0)),"")</f>
        <v>Y</v>
      </c>
      <c r="X61" s="96" t="str">
        <f>IFERROR(INDEX('DATA - Destination Database'!$H$8:$H$973,MATCH(N61,'DATA - Destination Database'!$C$8:$C$973,0)),"")</f>
        <v>Mexico</v>
      </c>
    </row>
    <row r="62" spans="2:24" ht="14.4" customHeight="1" x14ac:dyDescent="0.3">
      <c r="B62" s="95" t="s">
        <v>55</v>
      </c>
      <c r="C62" s="95" t="s">
        <v>2052</v>
      </c>
      <c r="D62" s="95" t="s">
        <v>1070</v>
      </c>
      <c r="E62" s="95" t="s">
        <v>2858</v>
      </c>
      <c r="F62" s="95" t="s">
        <v>2862</v>
      </c>
      <c r="G62" s="97" t="s">
        <v>1957</v>
      </c>
      <c r="H62" s="23">
        <v>0.54166666666666663</v>
      </c>
      <c r="I62" s="95" t="s">
        <v>2855</v>
      </c>
      <c r="J62" s="17">
        <v>4</v>
      </c>
      <c r="K62" s="17">
        <v>0</v>
      </c>
      <c r="L62" s="98">
        <v>43607</v>
      </c>
      <c r="M62" s="95" t="s">
        <v>3848</v>
      </c>
      <c r="N62" s="95" t="str">
        <f t="shared" si="11"/>
        <v>SKU091</v>
      </c>
      <c r="O62" s="17" t="str">
        <f t="shared" si="6"/>
        <v>Yes</v>
      </c>
      <c r="P62" s="27">
        <f t="shared" si="7"/>
        <v>86</v>
      </c>
      <c r="Q62" s="17" t="str">
        <f t="shared" si="8"/>
        <v>No</v>
      </c>
      <c r="R62" s="42">
        <f t="shared" si="9"/>
        <v>43606</v>
      </c>
      <c r="S62" s="96" t="str">
        <f>IFERROR(INDEX('DATA - Destination Database'!$B$8:$B$973,MATCH(N62,'DATA - Destination Database'!$C$8:$C$973,0)),"")</f>
        <v>ID068</v>
      </c>
      <c r="T62" s="55">
        <f>IFERROR(INDEX('DATA - Destination Database'!$D$8:$D$973,MATCH(N62,'DATA - Destination Database'!$C$8:$C$973,0)),"")</f>
        <v>2</v>
      </c>
      <c r="U62" s="56" t="str">
        <f>IFERROR(INDEX('DATA - Destination Database'!$E$8:$E$973,MATCH(N62,'DATA - Destination Database'!$C$8:$C$973,0)),"")</f>
        <v>F</v>
      </c>
      <c r="V62" s="56" t="str">
        <f>IFERROR(INDEX('DATA - Destination Database'!$F$8:$F$973,MATCH(N62,'DATA - Destination Database'!$C$8:$C$973,0)),"")</f>
        <v>L</v>
      </c>
      <c r="W62" s="56" t="str">
        <f>IFERROR(INDEX('DATA - Destination Database'!$G$8:$G$973,MATCH(N62,'DATA - Destination Database'!$C$8:$C$973,0)),"")</f>
        <v/>
      </c>
      <c r="X62" s="96" t="str">
        <f>IFERROR(INDEX('DATA - Destination Database'!$H$8:$H$973,MATCH(N62,'DATA - Destination Database'!$C$8:$C$973,0)),"")</f>
        <v>Iceland</v>
      </c>
    </row>
    <row r="63" spans="2:24" ht="14.4" customHeight="1" x14ac:dyDescent="0.3">
      <c r="B63" s="95" t="s">
        <v>57</v>
      </c>
      <c r="C63" s="95" t="s">
        <v>2053</v>
      </c>
      <c r="D63" s="95" t="s">
        <v>1017</v>
      </c>
      <c r="E63" s="95" t="s">
        <v>2859</v>
      </c>
      <c r="F63" s="95" t="s">
        <v>2862</v>
      </c>
      <c r="G63" s="97" t="s">
        <v>1954</v>
      </c>
      <c r="H63" s="23">
        <v>0.54166666666666663</v>
      </c>
      <c r="I63" s="95" t="s">
        <v>2855</v>
      </c>
      <c r="J63" s="17">
        <v>1</v>
      </c>
      <c r="K63" s="17">
        <v>0</v>
      </c>
      <c r="L63" s="98">
        <v>43608</v>
      </c>
      <c r="M63" s="95" t="s">
        <v>3848</v>
      </c>
      <c r="N63" s="95" t="str">
        <f t="shared" si="11"/>
        <v>SKU038</v>
      </c>
      <c r="O63" s="17" t="str">
        <f t="shared" si="6"/>
        <v>Yes</v>
      </c>
      <c r="P63" s="27">
        <f t="shared" si="7"/>
        <v>91</v>
      </c>
      <c r="Q63" s="17" t="str">
        <f t="shared" si="8"/>
        <v>No</v>
      </c>
      <c r="R63" s="42">
        <f t="shared" si="9"/>
        <v>43601</v>
      </c>
      <c r="S63" s="96" t="str">
        <f>IFERROR(INDEX('DATA - Destination Database'!$B$8:$B$973,MATCH(N63,'DATA - Destination Database'!$C$8:$C$973,0)),"")</f>
        <v>ID052</v>
      </c>
      <c r="T63" s="55">
        <f>IFERROR(INDEX('DATA - Destination Database'!$D$8:$D$973,MATCH(N63,'DATA - Destination Database'!$C$8:$C$973,0)),"")</f>
        <v>3</v>
      </c>
      <c r="U63" s="56" t="str">
        <f>IFERROR(INDEX('DATA - Destination Database'!$E$8:$E$973,MATCH(N63,'DATA - Destination Database'!$C$8:$C$973,0)),"")</f>
        <v>F</v>
      </c>
      <c r="V63" s="56" t="str">
        <f>IFERROR(INDEX('DATA - Destination Database'!$F$8:$F$973,MATCH(N63,'DATA - Destination Database'!$C$8:$C$973,0)),"")</f>
        <v>L</v>
      </c>
      <c r="W63" s="56" t="str">
        <f>IFERROR(INDEX('DATA - Destination Database'!$G$8:$G$973,MATCH(N63,'DATA - Destination Database'!$C$8:$C$973,0)),"")</f>
        <v/>
      </c>
      <c r="X63" s="96" t="str">
        <f>IFERROR(INDEX('DATA - Destination Database'!$H$8:$H$973,MATCH(N63,'DATA - Destination Database'!$C$8:$C$973,0)),"")</f>
        <v>Morocco</v>
      </c>
    </row>
    <row r="64" spans="2:24" ht="14.4" customHeight="1" x14ac:dyDescent="0.3">
      <c r="B64" s="95" t="s">
        <v>58</v>
      </c>
      <c r="C64" s="95" t="s">
        <v>2054</v>
      </c>
      <c r="D64" s="95" t="s">
        <v>1073</v>
      </c>
      <c r="E64" s="95" t="s">
        <v>2860</v>
      </c>
      <c r="F64" s="95" t="s">
        <v>2862</v>
      </c>
      <c r="G64" s="97" t="s">
        <v>1957</v>
      </c>
      <c r="H64" s="23">
        <v>0.54166666666666663</v>
      </c>
      <c r="I64" s="95" t="s">
        <v>2856</v>
      </c>
      <c r="J64" s="17">
        <v>2.8</v>
      </c>
      <c r="K64" s="17">
        <v>0</v>
      </c>
      <c r="L64" s="98">
        <v>43606</v>
      </c>
      <c r="M64" s="95" t="s">
        <v>3848</v>
      </c>
      <c r="N64" s="95" t="str">
        <f t="shared" si="11"/>
        <v>SKU094</v>
      </c>
      <c r="O64" s="17" t="str">
        <f t="shared" si="6"/>
        <v>Yes</v>
      </c>
      <c r="P64" s="27">
        <f t="shared" si="7"/>
        <v>86</v>
      </c>
      <c r="Q64" s="17" t="str">
        <f t="shared" si="8"/>
        <v>No</v>
      </c>
      <c r="R64" s="42">
        <f t="shared" si="9"/>
        <v>43606</v>
      </c>
      <c r="S64" s="96" t="str">
        <f>IFERROR(INDEX('DATA - Destination Database'!$B$8:$B$973,MATCH(N64,'DATA - Destination Database'!$C$8:$C$973,0)),"")</f>
        <v>ID049</v>
      </c>
      <c r="T64" s="55">
        <f>IFERROR(INDEX('DATA - Destination Database'!$D$8:$D$973,MATCH(N64,'DATA - Destination Database'!$C$8:$C$973,0)),"")</f>
        <v>2</v>
      </c>
      <c r="U64" s="56" t="str">
        <f>IFERROR(INDEX('DATA - Destination Database'!$E$8:$E$973,MATCH(N64,'DATA - Destination Database'!$C$8:$C$973,0)),"")</f>
        <v>A</v>
      </c>
      <c r="V64" s="56" t="str">
        <f>IFERROR(INDEX('DATA - Destination Database'!$F$8:$F$973,MATCH(N64,'DATA - Destination Database'!$C$8:$C$973,0)),"")</f>
        <v>L</v>
      </c>
      <c r="W64" s="56" t="str">
        <f>IFERROR(INDEX('DATA - Destination Database'!$G$8:$G$973,MATCH(N64,'DATA - Destination Database'!$C$8:$C$973,0)),"")</f>
        <v/>
      </c>
      <c r="X64" s="96" t="str">
        <f>IFERROR(INDEX('DATA - Destination Database'!$H$8:$H$973,MATCH(N64,'DATA - Destination Database'!$C$8:$C$973,0)),"")</f>
        <v>Russia</v>
      </c>
    </row>
    <row r="65" spans="2:24" ht="14.4" customHeight="1" x14ac:dyDescent="0.3">
      <c r="B65" s="95" t="s">
        <v>56</v>
      </c>
      <c r="C65" s="95" t="s">
        <v>2055</v>
      </c>
      <c r="D65" s="95" t="s">
        <v>1076</v>
      </c>
      <c r="E65" s="95" t="s">
        <v>2858</v>
      </c>
      <c r="F65" s="95" t="s">
        <v>2862</v>
      </c>
      <c r="G65" s="97" t="s">
        <v>1957</v>
      </c>
      <c r="H65" s="23">
        <v>0.54166666666666663</v>
      </c>
      <c r="I65" s="95" t="s">
        <v>2857</v>
      </c>
      <c r="J65" s="17">
        <v>3</v>
      </c>
      <c r="K65" s="17">
        <v>0</v>
      </c>
      <c r="L65" s="98">
        <v>43606</v>
      </c>
      <c r="M65" s="95" t="s">
        <v>3848</v>
      </c>
      <c r="N65" s="95" t="str">
        <f t="shared" si="11"/>
        <v>SKU097</v>
      </c>
      <c r="O65" s="17" t="str">
        <f t="shared" si="6"/>
        <v>Yes</v>
      </c>
      <c r="P65" s="27">
        <f t="shared" si="7"/>
        <v>86</v>
      </c>
      <c r="Q65" s="17" t="str">
        <f t="shared" si="8"/>
        <v>No</v>
      </c>
      <c r="R65" s="42">
        <f t="shared" si="9"/>
        <v>43606</v>
      </c>
      <c r="S65" s="96" t="str">
        <f>IFERROR(INDEX('DATA - Destination Database'!$B$8:$B$973,MATCH(N65,'DATA - Destination Database'!$C$8:$C$973,0)),"")</f>
        <v>ID022</v>
      </c>
      <c r="T65" s="55">
        <f>IFERROR(INDEX('DATA - Destination Database'!$D$8:$D$973,MATCH(N65,'DATA - Destination Database'!$C$8:$C$973,0)),"")</f>
        <v>3</v>
      </c>
      <c r="U65" s="56" t="str">
        <f>IFERROR(INDEX('DATA - Destination Database'!$E$8:$E$973,MATCH(N65,'DATA - Destination Database'!$C$8:$C$973,0)),"")</f>
        <v>B</v>
      </c>
      <c r="V65" s="56" t="str">
        <f>IFERROR(INDEX('DATA - Destination Database'!$F$8:$F$973,MATCH(N65,'DATA - Destination Database'!$C$8:$C$973,0)),"")</f>
        <v>L</v>
      </c>
      <c r="W65" s="56" t="str">
        <f>IFERROR(INDEX('DATA - Destination Database'!$G$8:$G$973,MATCH(N65,'DATA - Destination Database'!$C$8:$C$973,0)),"")</f>
        <v/>
      </c>
      <c r="X65" s="96" t="str">
        <f>IFERROR(INDEX('DATA - Destination Database'!$H$8:$H$973,MATCH(N65,'DATA - Destination Database'!$C$8:$C$973,0)),"")</f>
        <v>Spain</v>
      </c>
    </row>
    <row r="66" spans="2:24" ht="14.4" customHeight="1" x14ac:dyDescent="0.3">
      <c r="B66" s="95" t="s">
        <v>59</v>
      </c>
      <c r="C66" s="95" t="s">
        <v>2056</v>
      </c>
      <c r="D66" s="95" t="s">
        <v>1009</v>
      </c>
      <c r="E66" s="95" t="s">
        <v>2859</v>
      </c>
      <c r="F66" s="95" t="s">
        <v>2862</v>
      </c>
      <c r="G66" s="97" t="s">
        <v>1954</v>
      </c>
      <c r="H66" s="23">
        <v>0.54166666666666663</v>
      </c>
      <c r="I66" s="95" t="s">
        <v>2854</v>
      </c>
      <c r="J66" s="17">
        <v>3.2</v>
      </c>
      <c r="K66" s="17">
        <v>0</v>
      </c>
      <c r="L66" s="98">
        <v>43606</v>
      </c>
      <c r="M66" s="95" t="s">
        <v>3848</v>
      </c>
      <c r="N66" s="95" t="str">
        <f t="shared" si="11"/>
        <v>SKU030</v>
      </c>
      <c r="O66" s="17" t="str">
        <f t="shared" si="6"/>
        <v>Yes</v>
      </c>
      <c r="P66" s="27">
        <f t="shared" si="7"/>
        <v>91</v>
      </c>
      <c r="Q66" s="17" t="str">
        <f t="shared" si="8"/>
        <v>No</v>
      </c>
      <c r="R66" s="42">
        <f t="shared" si="9"/>
        <v>43601</v>
      </c>
      <c r="S66" s="96" t="str">
        <f>IFERROR(INDEX('DATA - Destination Database'!$B$8:$B$973,MATCH(N66,'DATA - Destination Database'!$C$8:$C$973,0)),"")</f>
        <v>ID058</v>
      </c>
      <c r="T66" s="55">
        <f>IFERROR(INDEX('DATA - Destination Database'!$D$8:$D$973,MATCH(N66,'DATA - Destination Database'!$C$8:$C$973,0)),"")</f>
        <v>1</v>
      </c>
      <c r="U66" s="56" t="str">
        <f>IFERROR(INDEX('DATA - Destination Database'!$E$8:$E$973,MATCH(N66,'DATA - Destination Database'!$C$8:$C$973,0)),"")</f>
        <v>B</v>
      </c>
      <c r="V66" s="56" t="str">
        <f>IFERROR(INDEX('DATA - Destination Database'!$F$8:$F$973,MATCH(N66,'DATA - Destination Database'!$C$8:$C$973,0)),"")</f>
        <v>L</v>
      </c>
      <c r="W66" s="56" t="str">
        <f>IFERROR(INDEX('DATA - Destination Database'!$G$8:$G$973,MATCH(N66,'DATA - Destination Database'!$C$8:$C$973,0)),"")</f>
        <v/>
      </c>
      <c r="X66" s="96" t="str">
        <f>IFERROR(INDEX('DATA - Destination Database'!$H$8:$H$973,MATCH(N66,'DATA - Destination Database'!$C$8:$C$973,0)),"")</f>
        <v>Sweden</v>
      </c>
    </row>
    <row r="67" spans="2:24" ht="14.4" customHeight="1" x14ac:dyDescent="0.3">
      <c r="B67" s="95" t="s">
        <v>55</v>
      </c>
      <c r="C67" s="95" t="s">
        <v>2057</v>
      </c>
      <c r="D67" s="95" t="s">
        <v>1020</v>
      </c>
      <c r="E67" s="95" t="s">
        <v>2860</v>
      </c>
      <c r="F67" s="95" t="s">
        <v>2863</v>
      </c>
      <c r="G67" s="97" t="s">
        <v>1955</v>
      </c>
      <c r="H67" s="23">
        <v>0.54166666666666663</v>
      </c>
      <c r="I67" s="95" t="s">
        <v>2855</v>
      </c>
      <c r="J67" s="17">
        <v>3.4</v>
      </c>
      <c r="K67" s="17">
        <v>0</v>
      </c>
      <c r="L67" s="98">
        <v>43607</v>
      </c>
      <c r="M67" s="95" t="s">
        <v>3848</v>
      </c>
      <c r="N67" s="95" t="str">
        <f t="shared" si="11"/>
        <v>SKU041</v>
      </c>
      <c r="O67" s="17" t="str">
        <f t="shared" si="6"/>
        <v>Yes</v>
      </c>
      <c r="P67" s="27">
        <f t="shared" si="7"/>
        <v>90</v>
      </c>
      <c r="Q67" s="17" t="str">
        <f t="shared" si="8"/>
        <v>No</v>
      </c>
      <c r="R67" s="42">
        <f t="shared" si="9"/>
        <v>43602</v>
      </c>
      <c r="S67" s="96" t="str">
        <f>IFERROR(INDEX('DATA - Destination Database'!$B$8:$B$973,MATCH(N67,'DATA - Destination Database'!$C$8:$C$973,0)),"")</f>
        <v>ID099</v>
      </c>
      <c r="T67" s="55">
        <f>IFERROR(INDEX('DATA - Destination Database'!$D$8:$D$973,MATCH(N67,'DATA - Destination Database'!$C$8:$C$973,0)),"")</f>
        <v>2</v>
      </c>
      <c r="U67" s="56" t="str">
        <f>IFERROR(INDEX('DATA - Destination Database'!$E$8:$E$973,MATCH(N67,'DATA - Destination Database'!$C$8:$C$973,0)),"")</f>
        <v>T</v>
      </c>
      <c r="V67" s="56" t="str">
        <f>IFERROR(INDEX('DATA - Destination Database'!$F$8:$F$973,MATCH(N67,'DATA - Destination Database'!$C$8:$C$973,0)),"")</f>
        <v>L</v>
      </c>
      <c r="W67" s="56" t="str">
        <f>IFERROR(INDEX('DATA - Destination Database'!$G$8:$G$973,MATCH(N67,'DATA - Destination Database'!$C$8:$C$973,0)),"")</f>
        <v/>
      </c>
      <c r="X67" s="96" t="str">
        <f>IFERROR(INDEX('DATA - Destination Database'!$H$8:$H$973,MATCH(N67,'DATA - Destination Database'!$C$8:$C$973,0)),"")</f>
        <v>Germany</v>
      </c>
    </row>
    <row r="68" spans="2:24" ht="14.4" customHeight="1" x14ac:dyDescent="0.3">
      <c r="B68" s="95" t="s">
        <v>59</v>
      </c>
      <c r="C68" s="95" t="s">
        <v>2057</v>
      </c>
      <c r="D68" s="95" t="s">
        <v>1079</v>
      </c>
      <c r="E68" s="95" t="s">
        <v>2858</v>
      </c>
      <c r="F68" s="95" t="s">
        <v>2862</v>
      </c>
      <c r="G68" s="97" t="s">
        <v>1957</v>
      </c>
      <c r="H68" s="23">
        <v>0.54166666666666663</v>
      </c>
      <c r="I68" s="95" t="s">
        <v>2855</v>
      </c>
      <c r="J68" s="17">
        <v>3.6</v>
      </c>
      <c r="K68" s="17">
        <v>0</v>
      </c>
      <c r="L68" s="98">
        <v>43607</v>
      </c>
      <c r="M68" s="95" t="s">
        <v>3848</v>
      </c>
      <c r="N68" s="95" t="str">
        <f t="shared" si="11"/>
        <v>SKU100</v>
      </c>
      <c r="O68" s="17" t="str">
        <f t="shared" si="6"/>
        <v>Yes</v>
      </c>
      <c r="P68" s="27">
        <f t="shared" si="7"/>
        <v>86</v>
      </c>
      <c r="Q68" s="17" t="str">
        <f t="shared" si="8"/>
        <v>No</v>
      </c>
      <c r="R68" s="42">
        <f t="shared" si="9"/>
        <v>43606</v>
      </c>
      <c r="S68" s="96" t="str">
        <f>IFERROR(INDEX('DATA - Destination Database'!$B$8:$B$973,MATCH(N68,'DATA - Destination Database'!$C$8:$C$973,0)),"")</f>
        <v>ID070</v>
      </c>
      <c r="T68" s="55">
        <f>IFERROR(INDEX('DATA - Destination Database'!$D$8:$D$973,MATCH(N68,'DATA - Destination Database'!$C$8:$C$973,0)),"")</f>
        <v>2</v>
      </c>
      <c r="U68" s="56" t="str">
        <f>IFERROR(INDEX('DATA - Destination Database'!$E$8:$E$973,MATCH(N68,'DATA - Destination Database'!$C$8:$C$973,0)),"")</f>
        <v>B</v>
      </c>
      <c r="V68" s="56" t="str">
        <f>IFERROR(INDEX('DATA - Destination Database'!$F$8:$F$973,MATCH(N68,'DATA - Destination Database'!$C$8:$C$973,0)),"")</f>
        <v>L</v>
      </c>
      <c r="W68" s="56" t="str">
        <f>IFERROR(INDEX('DATA - Destination Database'!$G$8:$G$973,MATCH(N68,'DATA - Destination Database'!$C$8:$C$973,0)),"")</f>
        <v>Y</v>
      </c>
      <c r="X68" s="96" t="str">
        <f>IFERROR(INDEX('DATA - Destination Database'!$H$8:$H$973,MATCH(N68,'DATA - Destination Database'!$C$8:$C$973,0)),"")</f>
        <v xml:space="preserve">France </v>
      </c>
    </row>
    <row r="69" spans="2:24" ht="14.4" customHeight="1" x14ac:dyDescent="0.3">
      <c r="B69" s="95" t="s">
        <v>57</v>
      </c>
      <c r="C69" s="95" t="s">
        <v>2058</v>
      </c>
      <c r="D69" s="95" t="s">
        <v>1082</v>
      </c>
      <c r="E69" s="95" t="s">
        <v>2859</v>
      </c>
      <c r="F69" s="95" t="s">
        <v>2862</v>
      </c>
      <c r="G69" s="97" t="s">
        <v>1957</v>
      </c>
      <c r="H69" s="23">
        <v>0.54166666666666663</v>
      </c>
      <c r="I69" s="95" t="s">
        <v>2856</v>
      </c>
      <c r="J69" s="17">
        <v>3.8</v>
      </c>
      <c r="K69" s="17">
        <v>0</v>
      </c>
      <c r="L69" s="98">
        <v>43607</v>
      </c>
      <c r="M69" s="95" t="s">
        <v>3848</v>
      </c>
      <c r="N69" s="95" t="str">
        <f t="shared" si="11"/>
        <v>SKU103</v>
      </c>
      <c r="O69" s="17" t="str">
        <f t="shared" si="6"/>
        <v>Yes</v>
      </c>
      <c r="P69" s="27">
        <f t="shared" si="7"/>
        <v>86</v>
      </c>
      <c r="Q69" s="17" t="str">
        <f t="shared" si="8"/>
        <v>No</v>
      </c>
      <c r="R69" s="42">
        <f t="shared" si="9"/>
        <v>43606</v>
      </c>
      <c r="S69" s="96" t="str">
        <f>IFERROR(INDEX('DATA - Destination Database'!$B$8:$B$973,MATCH(N69,'DATA - Destination Database'!$C$8:$C$973,0)),"")</f>
        <v>ID063</v>
      </c>
      <c r="T69" s="55">
        <f>IFERROR(INDEX('DATA - Destination Database'!$D$8:$D$973,MATCH(N69,'DATA - Destination Database'!$C$8:$C$973,0)),"")</f>
        <v>2</v>
      </c>
      <c r="U69" s="56" t="str">
        <f>IFERROR(INDEX('DATA - Destination Database'!$E$8:$E$973,MATCH(N69,'DATA - Destination Database'!$C$8:$C$973,0)),"")</f>
        <v>T</v>
      </c>
      <c r="V69" s="56" t="str">
        <f>IFERROR(INDEX('DATA - Destination Database'!$F$8:$F$973,MATCH(N69,'DATA - Destination Database'!$C$8:$C$973,0)),"")</f>
        <v>L</v>
      </c>
      <c r="W69" s="56" t="str">
        <f>IFERROR(INDEX('DATA - Destination Database'!$G$8:$G$973,MATCH(N69,'DATA - Destination Database'!$C$8:$C$973,0)),"")</f>
        <v>Y</v>
      </c>
      <c r="X69" s="96" t="str">
        <f>IFERROR(INDEX('DATA - Destination Database'!$H$8:$H$973,MATCH(N69,'DATA - Destination Database'!$C$8:$C$973,0)),"")</f>
        <v xml:space="preserve">India </v>
      </c>
    </row>
    <row r="70" spans="2:24" ht="14.4" customHeight="1" x14ac:dyDescent="0.3">
      <c r="B70" s="95" t="s">
        <v>55</v>
      </c>
      <c r="C70" s="95" t="s">
        <v>2059</v>
      </c>
      <c r="D70" s="95" t="s">
        <v>1085</v>
      </c>
      <c r="E70" s="95" t="s">
        <v>2860</v>
      </c>
      <c r="F70" s="95" t="s">
        <v>2862</v>
      </c>
      <c r="G70" s="97" t="s">
        <v>1957</v>
      </c>
      <c r="H70" s="23">
        <v>0.54166666666666663</v>
      </c>
      <c r="I70" s="95" t="s">
        <v>2857</v>
      </c>
      <c r="J70" s="17">
        <v>4</v>
      </c>
      <c r="K70" s="17">
        <v>1</v>
      </c>
      <c r="L70" s="98">
        <v>43613</v>
      </c>
      <c r="M70" s="95" t="s">
        <v>3848</v>
      </c>
      <c r="N70" s="95" t="str">
        <f t="shared" si="11"/>
        <v>SKU106</v>
      </c>
      <c r="O70" s="17" t="str">
        <f t="shared" si="6"/>
        <v>Yes</v>
      </c>
      <c r="P70" s="27">
        <f t="shared" si="7"/>
        <v>86</v>
      </c>
      <c r="Q70" s="17" t="str">
        <f t="shared" si="8"/>
        <v>No</v>
      </c>
      <c r="R70" s="42">
        <f t="shared" si="9"/>
        <v>43606</v>
      </c>
      <c r="S70" s="96" t="str">
        <f>IFERROR(INDEX('DATA - Destination Database'!$B$8:$B$973,MATCH(N70,'DATA - Destination Database'!$C$8:$C$973,0)),"")</f>
        <v>ID060</v>
      </c>
      <c r="T70" s="55">
        <f>IFERROR(INDEX('DATA - Destination Database'!$D$8:$D$973,MATCH(N70,'DATA - Destination Database'!$C$8:$C$973,0)),"")</f>
        <v>2</v>
      </c>
      <c r="U70" s="56" t="str">
        <f>IFERROR(INDEX('DATA - Destination Database'!$E$8:$E$973,MATCH(N70,'DATA - Destination Database'!$C$8:$C$973,0)),"")</f>
        <v>F</v>
      </c>
      <c r="V70" s="56" t="str">
        <f>IFERROR(INDEX('DATA - Destination Database'!$F$8:$F$973,MATCH(N70,'DATA - Destination Database'!$C$8:$C$973,0)),"")</f>
        <v>L</v>
      </c>
      <c r="W70" s="56" t="str">
        <f>IFERROR(INDEX('DATA - Destination Database'!$G$8:$G$973,MATCH(N70,'DATA - Destination Database'!$C$8:$C$973,0)),"")</f>
        <v>Y</v>
      </c>
      <c r="X70" s="96" t="str">
        <f>IFERROR(INDEX('DATA - Destination Database'!$H$8:$H$973,MATCH(N70,'DATA - Destination Database'!$C$8:$C$973,0)),"")</f>
        <v xml:space="preserve">Eritrea </v>
      </c>
    </row>
    <row r="71" spans="2:24" ht="14.4" customHeight="1" x14ac:dyDescent="0.3">
      <c r="B71" s="95" t="s">
        <v>58</v>
      </c>
      <c r="C71" s="95" t="s">
        <v>2060</v>
      </c>
      <c r="D71" s="95" t="s">
        <v>1023</v>
      </c>
      <c r="E71" s="95" t="s">
        <v>2858</v>
      </c>
      <c r="F71" s="95" t="s">
        <v>2862</v>
      </c>
      <c r="G71" s="97" t="s">
        <v>1955</v>
      </c>
      <c r="H71" s="23">
        <v>0.54166666666666663</v>
      </c>
      <c r="I71" s="95" t="s">
        <v>2854</v>
      </c>
      <c r="J71" s="17">
        <v>1</v>
      </c>
      <c r="K71" s="17">
        <v>0</v>
      </c>
      <c r="L71" s="98">
        <v>43607</v>
      </c>
      <c r="M71" s="95" t="s">
        <v>3848</v>
      </c>
      <c r="N71" s="95" t="str">
        <f t="shared" si="11"/>
        <v>SKU044</v>
      </c>
      <c r="O71" s="17" t="str">
        <f t="shared" si="6"/>
        <v>Yes</v>
      </c>
      <c r="P71" s="27">
        <f t="shared" si="7"/>
        <v>90</v>
      </c>
      <c r="Q71" s="17" t="str">
        <f t="shared" si="8"/>
        <v>No</v>
      </c>
      <c r="R71" s="42">
        <f t="shared" si="9"/>
        <v>43602</v>
      </c>
      <c r="S71" s="96" t="str">
        <f>IFERROR(INDEX('DATA - Destination Database'!$B$8:$B$973,MATCH(N71,'DATA - Destination Database'!$C$8:$C$973,0)),"")</f>
        <v>ID033</v>
      </c>
      <c r="T71" s="55">
        <f>IFERROR(INDEX('DATA - Destination Database'!$D$8:$D$973,MATCH(N71,'DATA - Destination Database'!$C$8:$C$973,0)),"")</f>
        <v>1</v>
      </c>
      <c r="U71" s="56" t="str">
        <f>IFERROR(INDEX('DATA - Destination Database'!$E$8:$E$973,MATCH(N71,'DATA - Destination Database'!$C$8:$C$973,0)),"")</f>
        <v>A</v>
      </c>
      <c r="V71" s="56" t="str">
        <f>IFERROR(INDEX('DATA - Destination Database'!$F$8:$F$973,MATCH(N71,'DATA - Destination Database'!$C$8:$C$973,0)),"")</f>
        <v>L</v>
      </c>
      <c r="W71" s="56" t="str">
        <f>IFERROR(INDEX('DATA - Destination Database'!$G$8:$G$973,MATCH(N71,'DATA - Destination Database'!$C$8:$C$973,0)),"")</f>
        <v/>
      </c>
      <c r="X71" s="96" t="str">
        <f>IFERROR(INDEX('DATA - Destination Database'!$H$8:$H$973,MATCH(N71,'DATA - Destination Database'!$C$8:$C$973,0)),"")</f>
        <v>Canada</v>
      </c>
    </row>
    <row r="72" spans="2:24" ht="14.4" customHeight="1" x14ac:dyDescent="0.3">
      <c r="B72" s="95" t="s">
        <v>57</v>
      </c>
      <c r="C72" s="95" t="s">
        <v>2061</v>
      </c>
      <c r="D72" s="95" t="s">
        <v>1012</v>
      </c>
      <c r="E72" s="95" t="s">
        <v>2859</v>
      </c>
      <c r="F72" s="95" t="s">
        <v>2862</v>
      </c>
      <c r="G72" s="97" t="s">
        <v>1954</v>
      </c>
      <c r="H72" s="23">
        <v>0.54166666666666663</v>
      </c>
      <c r="I72" s="95" t="s">
        <v>2855</v>
      </c>
      <c r="J72" s="17">
        <v>2</v>
      </c>
      <c r="K72" s="17">
        <v>0</v>
      </c>
      <c r="L72" s="98">
        <v>43602</v>
      </c>
      <c r="M72" s="95" t="s">
        <v>3848</v>
      </c>
      <c r="N72" s="95" t="str">
        <f t="shared" si="11"/>
        <v>SKU033</v>
      </c>
      <c r="O72" s="17" t="str">
        <f t="shared" si="6"/>
        <v>Yes</v>
      </c>
      <c r="P72" s="27">
        <f t="shared" si="7"/>
        <v>91</v>
      </c>
      <c r="Q72" s="17" t="str">
        <f t="shared" si="8"/>
        <v>No</v>
      </c>
      <c r="R72" s="42">
        <f t="shared" si="9"/>
        <v>43601</v>
      </c>
      <c r="S72" s="96" t="str">
        <f>IFERROR(INDEX('DATA - Destination Database'!$B$8:$B$973,MATCH(N72,'DATA - Destination Database'!$C$8:$C$973,0)),"")</f>
        <v>ID088</v>
      </c>
      <c r="T72" s="55">
        <f>IFERROR(INDEX('DATA - Destination Database'!$D$8:$D$973,MATCH(N72,'DATA - Destination Database'!$C$8:$C$973,0)),"")</f>
        <v>2</v>
      </c>
      <c r="U72" s="56" t="str">
        <f>IFERROR(INDEX('DATA - Destination Database'!$E$8:$E$973,MATCH(N72,'DATA - Destination Database'!$C$8:$C$973,0)),"")</f>
        <v>F</v>
      </c>
      <c r="V72" s="56" t="str">
        <f>IFERROR(INDEX('DATA - Destination Database'!$F$8:$F$973,MATCH(N72,'DATA - Destination Database'!$C$8:$C$973,0)),"")</f>
        <v>L</v>
      </c>
      <c r="W72" s="56" t="str">
        <f>IFERROR(INDEX('DATA - Destination Database'!$G$8:$G$973,MATCH(N72,'DATA - Destination Database'!$C$8:$C$973,0)),"")</f>
        <v/>
      </c>
      <c r="X72" s="96" t="str">
        <f>IFERROR(INDEX('DATA - Destination Database'!$H$8:$H$973,MATCH(N72,'DATA - Destination Database'!$C$8:$C$973,0)),"")</f>
        <v xml:space="preserve">Indonesia </v>
      </c>
    </row>
    <row r="73" spans="2:24" ht="14.4" customHeight="1" x14ac:dyDescent="0.3">
      <c r="B73" s="95" t="s">
        <v>58</v>
      </c>
      <c r="C73" s="95" t="s">
        <v>2061</v>
      </c>
      <c r="D73" s="95" t="s">
        <v>1088</v>
      </c>
      <c r="E73" s="95" t="s">
        <v>2860</v>
      </c>
      <c r="F73" s="95" t="s">
        <v>2862</v>
      </c>
      <c r="G73" s="97" t="s">
        <v>1957</v>
      </c>
      <c r="H73" s="23">
        <v>0.54166666666666663</v>
      </c>
      <c r="I73" s="95" t="s">
        <v>2855</v>
      </c>
      <c r="J73" s="17">
        <v>3</v>
      </c>
      <c r="K73" s="17">
        <v>0</v>
      </c>
      <c r="L73" s="98">
        <v>43613</v>
      </c>
      <c r="M73" s="95" t="s">
        <v>3848</v>
      </c>
      <c r="N73" s="95" t="str">
        <f t="shared" si="11"/>
        <v>SKU109</v>
      </c>
      <c r="O73" s="17" t="str">
        <f t="shared" si="6"/>
        <v>Yes</v>
      </c>
      <c r="P73" s="27">
        <f t="shared" si="7"/>
        <v>86</v>
      </c>
      <c r="Q73" s="17" t="str">
        <f t="shared" si="8"/>
        <v>No</v>
      </c>
      <c r="R73" s="42">
        <f t="shared" si="9"/>
        <v>43606</v>
      </c>
      <c r="S73" s="96" t="str">
        <f>IFERROR(INDEX('DATA - Destination Database'!$B$8:$B$973,MATCH(N73,'DATA - Destination Database'!$C$8:$C$973,0)),"")</f>
        <v>ID067</v>
      </c>
      <c r="T73" s="55">
        <f>IFERROR(INDEX('DATA - Destination Database'!$D$8:$D$973,MATCH(N73,'DATA - Destination Database'!$C$8:$C$973,0)),"")</f>
        <v>2</v>
      </c>
      <c r="U73" s="56" t="str">
        <f>IFERROR(INDEX('DATA - Destination Database'!$E$8:$E$973,MATCH(N73,'DATA - Destination Database'!$C$8:$C$973,0)),"")</f>
        <v>T</v>
      </c>
      <c r="V73" s="56" t="str">
        <f>IFERROR(INDEX('DATA - Destination Database'!$F$8:$F$973,MATCH(N73,'DATA - Destination Database'!$C$8:$C$973,0)),"")</f>
        <v>L</v>
      </c>
      <c r="W73" s="56" t="str">
        <f>IFERROR(INDEX('DATA - Destination Database'!$G$8:$G$973,MATCH(N73,'DATA - Destination Database'!$C$8:$C$973,0)),"")</f>
        <v>Y</v>
      </c>
      <c r="X73" s="96" t="str">
        <f>IFERROR(INDEX('DATA - Destination Database'!$H$8:$H$973,MATCH(N73,'DATA - Destination Database'!$C$8:$C$973,0)),"")</f>
        <v>Hong Kong</v>
      </c>
    </row>
    <row r="74" spans="2:24" ht="14.4" customHeight="1" x14ac:dyDescent="0.3">
      <c r="B74" s="95" t="s">
        <v>56</v>
      </c>
      <c r="C74" s="95" t="s">
        <v>2062</v>
      </c>
      <c r="D74" s="95" t="s">
        <v>1091</v>
      </c>
      <c r="E74" s="95" t="s">
        <v>2858</v>
      </c>
      <c r="F74" s="95" t="s">
        <v>2862</v>
      </c>
      <c r="G74" s="97" t="s">
        <v>1957</v>
      </c>
      <c r="H74" s="23">
        <v>0.54166666666666663</v>
      </c>
      <c r="I74" s="95" t="s">
        <v>2856</v>
      </c>
      <c r="J74" s="17">
        <v>4</v>
      </c>
      <c r="K74" s="17">
        <v>0</v>
      </c>
      <c r="L74" s="98">
        <v>43613</v>
      </c>
      <c r="M74" s="95" t="s">
        <v>3848</v>
      </c>
      <c r="N74" s="95" t="str">
        <f t="shared" si="11"/>
        <v>SKU112</v>
      </c>
      <c r="O74" s="17" t="str">
        <f t="shared" si="6"/>
        <v>Yes</v>
      </c>
      <c r="P74" s="27">
        <f t="shared" si="7"/>
        <v>86</v>
      </c>
      <c r="Q74" s="17" t="str">
        <f t="shared" si="8"/>
        <v>No</v>
      </c>
      <c r="R74" s="42">
        <f t="shared" si="9"/>
        <v>43606</v>
      </c>
      <c r="S74" s="96" t="str">
        <f>IFERROR(INDEX('DATA - Destination Database'!$B$8:$B$973,MATCH(N74,'DATA - Destination Database'!$C$8:$C$973,0)),"")</f>
        <v>ID025</v>
      </c>
      <c r="T74" s="55">
        <f>IFERROR(INDEX('DATA - Destination Database'!$D$8:$D$973,MATCH(N74,'DATA - Destination Database'!$C$8:$C$973,0)),"")</f>
        <v>1</v>
      </c>
      <c r="U74" s="56" t="str">
        <f>IFERROR(INDEX('DATA - Destination Database'!$E$8:$E$973,MATCH(N74,'DATA - Destination Database'!$C$8:$C$973,0)),"")</f>
        <v>A</v>
      </c>
      <c r="V74" s="56" t="str">
        <f>IFERROR(INDEX('DATA - Destination Database'!$F$8:$F$973,MATCH(N74,'DATA - Destination Database'!$C$8:$C$973,0)),"")</f>
        <v>L</v>
      </c>
      <c r="W74" s="56" t="str">
        <f>IFERROR(INDEX('DATA - Destination Database'!$G$8:$G$973,MATCH(N74,'DATA - Destination Database'!$C$8:$C$973,0)),"")</f>
        <v/>
      </c>
      <c r="X74" s="96" t="str">
        <f>IFERROR(INDEX('DATA - Destination Database'!$H$8:$H$973,MATCH(N74,'DATA - Destination Database'!$C$8:$C$973,0)),"")</f>
        <v>Italy</v>
      </c>
    </row>
    <row r="75" spans="2:24" ht="14.4" customHeight="1" x14ac:dyDescent="0.3">
      <c r="B75" s="95" t="s">
        <v>56</v>
      </c>
      <c r="C75" s="95" t="s">
        <v>2063</v>
      </c>
      <c r="D75" s="95" t="s">
        <v>1026</v>
      </c>
      <c r="E75" s="95" t="s">
        <v>2859</v>
      </c>
      <c r="F75" s="95" t="s">
        <v>2862</v>
      </c>
      <c r="G75" s="97" t="s">
        <v>1955</v>
      </c>
      <c r="H75" s="23">
        <v>0.54166666666666663</v>
      </c>
      <c r="I75" s="95" t="s">
        <v>2857</v>
      </c>
      <c r="J75" s="17">
        <v>1</v>
      </c>
      <c r="K75" s="17">
        <v>0</v>
      </c>
      <c r="L75" s="98">
        <v>43606</v>
      </c>
      <c r="M75" s="95" t="s">
        <v>3848</v>
      </c>
      <c r="N75" s="95" t="str">
        <f t="shared" si="11"/>
        <v>SKU047</v>
      </c>
      <c r="O75" s="17" t="str">
        <f t="shared" si="6"/>
        <v>Yes</v>
      </c>
      <c r="P75" s="27">
        <f t="shared" si="7"/>
        <v>90</v>
      </c>
      <c r="Q75" s="17" t="str">
        <f t="shared" si="8"/>
        <v>No</v>
      </c>
      <c r="R75" s="42">
        <f t="shared" si="9"/>
        <v>43602</v>
      </c>
      <c r="S75" s="96" t="str">
        <f>IFERROR(INDEX('DATA - Destination Database'!$B$8:$B$973,MATCH(N75,'DATA - Destination Database'!$C$8:$C$973,0)),"")</f>
        <v>ID090</v>
      </c>
      <c r="T75" s="55">
        <f>IFERROR(INDEX('DATA - Destination Database'!$D$8:$D$973,MATCH(N75,'DATA - Destination Database'!$C$8:$C$973,0)),"")</f>
        <v>1</v>
      </c>
      <c r="U75" s="56" t="str">
        <f>IFERROR(INDEX('DATA - Destination Database'!$E$8:$E$973,MATCH(N75,'DATA - Destination Database'!$C$8:$C$973,0)),"")</f>
        <v>B</v>
      </c>
      <c r="V75" s="56" t="str">
        <f>IFERROR(INDEX('DATA - Destination Database'!$F$8:$F$973,MATCH(N75,'DATA - Destination Database'!$C$8:$C$973,0)),"")</f>
        <v>L</v>
      </c>
      <c r="W75" s="56" t="str">
        <f>IFERROR(INDEX('DATA - Destination Database'!$G$8:$G$973,MATCH(N75,'DATA - Destination Database'!$C$8:$C$973,0)),"")</f>
        <v>Y</v>
      </c>
      <c r="X75" s="96" t="str">
        <f>IFERROR(INDEX('DATA - Destination Database'!$H$8:$H$973,MATCH(N75,'DATA - Destination Database'!$C$8:$C$973,0)),"")</f>
        <v>Belgium</v>
      </c>
    </row>
    <row r="76" spans="2:24" ht="14.4" customHeight="1" x14ac:dyDescent="0.3">
      <c r="B76" s="95" t="s">
        <v>59</v>
      </c>
      <c r="C76" s="95" t="s">
        <v>2063</v>
      </c>
      <c r="D76" s="95" t="s">
        <v>1094</v>
      </c>
      <c r="E76" s="95" t="s">
        <v>2860</v>
      </c>
      <c r="F76" s="95" t="s">
        <v>2862</v>
      </c>
      <c r="G76" s="97" t="s">
        <v>1957</v>
      </c>
      <c r="H76" s="23">
        <v>0.54166666666666663</v>
      </c>
      <c r="I76" s="95" t="s">
        <v>2854</v>
      </c>
      <c r="J76" s="17">
        <v>2.8</v>
      </c>
      <c r="K76" s="17">
        <v>0</v>
      </c>
      <c r="L76" s="98">
        <v>43613</v>
      </c>
      <c r="M76" s="95" t="s">
        <v>3848</v>
      </c>
      <c r="N76" s="95" t="str">
        <f t="shared" si="11"/>
        <v>SKU115</v>
      </c>
      <c r="O76" s="17" t="str">
        <f t="shared" si="6"/>
        <v>Yes</v>
      </c>
      <c r="P76" s="27">
        <f t="shared" si="7"/>
        <v>86</v>
      </c>
      <c r="Q76" s="17" t="str">
        <f t="shared" si="8"/>
        <v>No</v>
      </c>
      <c r="R76" s="42">
        <f t="shared" si="9"/>
        <v>43606</v>
      </c>
      <c r="S76" s="96" t="str">
        <f>IFERROR(INDEX('DATA - Destination Database'!$B$8:$B$973,MATCH(N76,'DATA - Destination Database'!$C$8:$C$973,0)),"")</f>
        <v>ID128</v>
      </c>
      <c r="T76" s="55">
        <f>IFERROR(INDEX('DATA - Destination Database'!$D$8:$D$973,MATCH(N76,'DATA - Destination Database'!$C$8:$C$973,0)),"")</f>
        <v>3</v>
      </c>
      <c r="U76" s="56" t="str">
        <f>IFERROR(INDEX('DATA - Destination Database'!$E$8:$E$973,MATCH(N76,'DATA - Destination Database'!$C$8:$C$973,0)),"")</f>
        <v>F</v>
      </c>
      <c r="V76" s="56" t="str">
        <f>IFERROR(INDEX('DATA - Destination Database'!$F$8:$F$973,MATCH(N76,'DATA - Destination Database'!$C$8:$C$973,0)),"")</f>
        <v>M</v>
      </c>
      <c r="W76" s="56" t="str">
        <f>IFERROR(INDEX('DATA - Destination Database'!$G$8:$G$973,MATCH(N76,'DATA - Destination Database'!$C$8:$C$973,0)),"")</f>
        <v>Y</v>
      </c>
      <c r="X76" s="96" t="str">
        <f>IFERROR(INDEX('DATA - Destination Database'!$H$8:$H$973,MATCH(N76,'DATA - Destination Database'!$C$8:$C$973,0)),"")</f>
        <v>Argentina</v>
      </c>
    </row>
    <row r="77" spans="2:24" ht="14.4" customHeight="1" x14ac:dyDescent="0.3">
      <c r="B77" s="95" t="s">
        <v>57</v>
      </c>
      <c r="C77" s="95" t="s">
        <v>2064</v>
      </c>
      <c r="D77" s="95" t="s">
        <v>1097</v>
      </c>
      <c r="E77" s="95" t="s">
        <v>2858</v>
      </c>
      <c r="F77" s="95" t="s">
        <v>2862</v>
      </c>
      <c r="G77" s="97" t="s">
        <v>1957</v>
      </c>
      <c r="H77" s="23">
        <v>0.54166666666666663</v>
      </c>
      <c r="I77" s="95" t="s">
        <v>2855</v>
      </c>
      <c r="J77" s="17">
        <v>3</v>
      </c>
      <c r="K77" s="17">
        <v>0</v>
      </c>
      <c r="L77" s="98">
        <v>43613</v>
      </c>
      <c r="M77" s="95" t="s">
        <v>3848</v>
      </c>
      <c r="N77" s="95" t="str">
        <f t="shared" si="11"/>
        <v>SKU118</v>
      </c>
      <c r="O77" s="17" t="str">
        <f t="shared" ref="O77:O140" si="12">IF(L77="","No","Yes")</f>
        <v>Yes</v>
      </c>
      <c r="P77" s="27">
        <f t="shared" ref="P77:P140" si="13">$C$7-G77</f>
        <v>86</v>
      </c>
      <c r="Q77" s="17" t="str">
        <f t="shared" ref="Q77:Q140" si="14">IF(AND(O77="No",P77&gt;$C$8),"Yes","No")</f>
        <v>No</v>
      </c>
      <c r="R77" s="42">
        <f t="shared" ref="R77:R140" si="15">DATEVALUE(G77)</f>
        <v>43606</v>
      </c>
      <c r="S77" s="96" t="str">
        <f>IFERROR(INDEX('DATA - Destination Database'!$B$8:$B$973,MATCH(N77,'DATA - Destination Database'!$C$8:$C$973,0)),"")</f>
        <v>ID027</v>
      </c>
      <c r="T77" s="55">
        <f>IFERROR(INDEX('DATA - Destination Database'!$D$8:$D$973,MATCH(N77,'DATA - Destination Database'!$C$8:$C$973,0)),"")</f>
        <v>3</v>
      </c>
      <c r="U77" s="56" t="str">
        <f>IFERROR(INDEX('DATA - Destination Database'!$E$8:$E$973,MATCH(N77,'DATA - Destination Database'!$C$8:$C$973,0)),"")</f>
        <v>T</v>
      </c>
      <c r="V77" s="56" t="str">
        <f>IFERROR(INDEX('DATA - Destination Database'!$F$8:$F$973,MATCH(N77,'DATA - Destination Database'!$C$8:$C$973,0)),"")</f>
        <v>L</v>
      </c>
      <c r="W77" s="56" t="str">
        <f>IFERROR(INDEX('DATA - Destination Database'!$G$8:$G$973,MATCH(N77,'DATA - Destination Database'!$C$8:$C$973,0)),"")</f>
        <v>Y</v>
      </c>
      <c r="X77" s="96" t="str">
        <f>IFERROR(INDEX('DATA - Destination Database'!$H$8:$H$973,MATCH(N77,'DATA - Destination Database'!$C$8:$C$973,0)),"")</f>
        <v>Maldives</v>
      </c>
    </row>
    <row r="78" spans="2:24" ht="14.4" customHeight="1" x14ac:dyDescent="0.3">
      <c r="B78" s="95" t="s">
        <v>55</v>
      </c>
      <c r="C78" s="95" t="s">
        <v>2065</v>
      </c>
      <c r="D78" s="95" t="s">
        <v>1015</v>
      </c>
      <c r="E78" s="95" t="s">
        <v>2859</v>
      </c>
      <c r="F78" s="95" t="s">
        <v>2862</v>
      </c>
      <c r="G78" s="97" t="s">
        <v>1954</v>
      </c>
      <c r="H78" s="23">
        <v>0.54166666666666663</v>
      </c>
      <c r="I78" s="95" t="s">
        <v>2855</v>
      </c>
      <c r="J78" s="17">
        <v>3.2</v>
      </c>
      <c r="K78" s="17">
        <v>0</v>
      </c>
      <c r="L78" s="98">
        <v>43602</v>
      </c>
      <c r="M78" s="95" t="s">
        <v>3848</v>
      </c>
      <c r="N78" s="95" t="str">
        <f t="shared" si="11"/>
        <v>SKU036</v>
      </c>
      <c r="O78" s="17" t="str">
        <f t="shared" si="12"/>
        <v>Yes</v>
      </c>
      <c r="P78" s="27">
        <f t="shared" si="13"/>
        <v>91</v>
      </c>
      <c r="Q78" s="17" t="str">
        <f t="shared" si="14"/>
        <v>No</v>
      </c>
      <c r="R78" s="42">
        <f t="shared" si="15"/>
        <v>43601</v>
      </c>
      <c r="S78" s="96" t="str">
        <f>IFERROR(INDEX('DATA - Destination Database'!$B$8:$B$973,MATCH(N78,'DATA - Destination Database'!$C$8:$C$973,0)),"")</f>
        <v>ID092</v>
      </c>
      <c r="T78" s="55">
        <f>IFERROR(INDEX('DATA - Destination Database'!$D$8:$D$973,MATCH(N78,'DATA - Destination Database'!$C$8:$C$973,0)),"")</f>
        <v>1</v>
      </c>
      <c r="U78" s="56" t="str">
        <f>IFERROR(INDEX('DATA - Destination Database'!$E$8:$E$973,MATCH(N78,'DATA - Destination Database'!$C$8:$C$973,0)),"")</f>
        <v>F</v>
      </c>
      <c r="V78" s="56" t="str">
        <f>IFERROR(INDEX('DATA - Destination Database'!$F$8:$F$973,MATCH(N78,'DATA - Destination Database'!$C$8:$C$973,0)),"")</f>
        <v>L</v>
      </c>
      <c r="W78" s="56" t="str">
        <f>IFERROR(INDEX('DATA - Destination Database'!$G$8:$G$973,MATCH(N78,'DATA - Destination Database'!$C$8:$C$973,0)),"")</f>
        <v/>
      </c>
      <c r="X78" s="96" t="str">
        <f>IFERROR(INDEX('DATA - Destination Database'!$H$8:$H$973,MATCH(N78,'DATA - Destination Database'!$C$8:$C$973,0)),"")</f>
        <v>China</v>
      </c>
    </row>
    <row r="79" spans="2:24" ht="14.4" customHeight="1" x14ac:dyDescent="0.3">
      <c r="B79" s="95" t="s">
        <v>55</v>
      </c>
      <c r="C79" s="95" t="s">
        <v>2066</v>
      </c>
      <c r="D79" s="95" t="s">
        <v>1100</v>
      </c>
      <c r="E79" s="95" t="s">
        <v>2860</v>
      </c>
      <c r="F79" s="95" t="s">
        <v>2862</v>
      </c>
      <c r="G79" s="97" t="s">
        <v>1957</v>
      </c>
      <c r="H79" s="23">
        <v>0.54166666666666663</v>
      </c>
      <c r="I79" s="95" t="s">
        <v>2856</v>
      </c>
      <c r="J79" s="17">
        <v>3.4</v>
      </c>
      <c r="K79" s="17">
        <v>0</v>
      </c>
      <c r="L79" s="98">
        <v>43607</v>
      </c>
      <c r="M79" s="95" t="s">
        <v>3848</v>
      </c>
      <c r="N79" s="95" t="str">
        <f t="shared" si="11"/>
        <v>SKU121</v>
      </c>
      <c r="O79" s="17" t="str">
        <f t="shared" si="12"/>
        <v>Yes</v>
      </c>
      <c r="P79" s="27">
        <f t="shared" si="13"/>
        <v>86</v>
      </c>
      <c r="Q79" s="17" t="str">
        <f t="shared" si="14"/>
        <v>No</v>
      </c>
      <c r="R79" s="42">
        <f t="shared" si="15"/>
        <v>43606</v>
      </c>
      <c r="S79" s="96" t="str">
        <f>IFERROR(INDEX('DATA - Destination Database'!$B$8:$B$973,MATCH(N79,'DATA - Destination Database'!$C$8:$C$973,0)),"")</f>
        <v>ID110</v>
      </c>
      <c r="T79" s="55">
        <f>IFERROR(INDEX('DATA - Destination Database'!$D$8:$D$973,MATCH(N79,'DATA - Destination Database'!$C$8:$C$973,0)),"")</f>
        <v>2</v>
      </c>
      <c r="U79" s="56" t="str">
        <f>IFERROR(INDEX('DATA - Destination Database'!$E$8:$E$973,MATCH(N79,'DATA - Destination Database'!$C$8:$C$973,0)),"")</f>
        <v>B</v>
      </c>
      <c r="V79" s="56" t="str">
        <f>IFERROR(INDEX('DATA - Destination Database'!$F$8:$F$973,MATCH(N79,'DATA - Destination Database'!$C$8:$C$973,0)),"")</f>
        <v>L</v>
      </c>
      <c r="W79" s="56" t="str">
        <f>IFERROR(INDEX('DATA - Destination Database'!$G$8:$G$973,MATCH(N79,'DATA - Destination Database'!$C$8:$C$973,0)),"")</f>
        <v/>
      </c>
      <c r="X79" s="96" t="str">
        <f>IFERROR(INDEX('DATA - Destination Database'!$H$8:$H$973,MATCH(N79,'DATA - Destination Database'!$C$8:$C$973,0)),"")</f>
        <v>Peru</v>
      </c>
    </row>
    <row r="80" spans="2:24" ht="14.4" customHeight="1" x14ac:dyDescent="0.3">
      <c r="B80" s="95" t="s">
        <v>59</v>
      </c>
      <c r="C80" s="95" t="s">
        <v>2067</v>
      </c>
      <c r="D80" s="95" t="s">
        <v>1029</v>
      </c>
      <c r="E80" s="95" t="s">
        <v>2858</v>
      </c>
      <c r="F80" s="95" t="s">
        <v>2862</v>
      </c>
      <c r="G80" s="97" t="s">
        <v>1955</v>
      </c>
      <c r="H80" s="23">
        <v>0.54166666666666663</v>
      </c>
      <c r="I80" s="95" t="s">
        <v>2857</v>
      </c>
      <c r="J80" s="17">
        <v>3.6</v>
      </c>
      <c r="K80" s="17">
        <v>1</v>
      </c>
      <c r="L80" s="98">
        <v>43607</v>
      </c>
      <c r="M80" s="95" t="s">
        <v>3848</v>
      </c>
      <c r="N80" s="95" t="str">
        <f t="shared" si="11"/>
        <v>SKU050</v>
      </c>
      <c r="O80" s="17" t="str">
        <f t="shared" si="12"/>
        <v>Yes</v>
      </c>
      <c r="P80" s="27">
        <f t="shared" si="13"/>
        <v>90</v>
      </c>
      <c r="Q80" s="17" t="str">
        <f t="shared" si="14"/>
        <v>No</v>
      </c>
      <c r="R80" s="42">
        <f t="shared" si="15"/>
        <v>43602</v>
      </c>
      <c r="S80" s="96" t="str">
        <f>IFERROR(INDEX('DATA - Destination Database'!$B$8:$B$973,MATCH(N80,'DATA - Destination Database'!$C$8:$C$973,0)),"")</f>
        <v>ID038</v>
      </c>
      <c r="T80" s="55">
        <f>IFERROR(INDEX('DATA - Destination Database'!$D$8:$D$973,MATCH(N80,'DATA - Destination Database'!$C$8:$C$973,0)),"")</f>
        <v>3</v>
      </c>
      <c r="U80" s="56" t="str">
        <f>IFERROR(INDEX('DATA - Destination Database'!$E$8:$E$973,MATCH(N80,'DATA - Destination Database'!$C$8:$C$973,0)),"")</f>
        <v>B</v>
      </c>
      <c r="V80" s="56" t="str">
        <f>IFERROR(INDEX('DATA - Destination Database'!$F$8:$F$973,MATCH(N80,'DATA - Destination Database'!$C$8:$C$973,0)),"")</f>
        <v>L</v>
      </c>
      <c r="W80" s="56" t="str">
        <f>IFERROR(INDEX('DATA - Destination Database'!$G$8:$G$973,MATCH(N80,'DATA - Destination Database'!$C$8:$C$973,0)),"")</f>
        <v/>
      </c>
      <c r="X80" s="96" t="str">
        <f>IFERROR(INDEX('DATA - Destination Database'!$H$8:$H$973,MATCH(N80,'DATA - Destination Database'!$C$8:$C$973,0)),"")</f>
        <v>Ireland</v>
      </c>
    </row>
    <row r="81" spans="2:24" ht="14.4" customHeight="1" x14ac:dyDescent="0.3">
      <c r="B81" s="95" t="s">
        <v>58</v>
      </c>
      <c r="C81" s="95" t="s">
        <v>2068</v>
      </c>
      <c r="D81" s="95" t="s">
        <v>1103</v>
      </c>
      <c r="E81" s="95" t="s">
        <v>2859</v>
      </c>
      <c r="F81" s="95" t="s">
        <v>2862</v>
      </c>
      <c r="G81" s="97" t="s">
        <v>1957</v>
      </c>
      <c r="H81" s="23">
        <v>0.54166666666666663</v>
      </c>
      <c r="I81" s="95" t="s">
        <v>2854</v>
      </c>
      <c r="J81" s="17">
        <v>3.8</v>
      </c>
      <c r="K81" s="17">
        <v>0</v>
      </c>
      <c r="L81" s="98">
        <v>43607</v>
      </c>
      <c r="M81" s="95" t="s">
        <v>3848</v>
      </c>
      <c r="N81" s="95" t="str">
        <f t="shared" si="11"/>
        <v>SKU124</v>
      </c>
      <c r="O81" s="17" t="str">
        <f t="shared" si="12"/>
        <v>Yes</v>
      </c>
      <c r="P81" s="27">
        <f t="shared" si="13"/>
        <v>86</v>
      </c>
      <c r="Q81" s="17" t="str">
        <f t="shared" si="14"/>
        <v>No</v>
      </c>
      <c r="R81" s="42">
        <f t="shared" si="15"/>
        <v>43606</v>
      </c>
      <c r="S81" s="96" t="str">
        <f>IFERROR(INDEX('DATA - Destination Database'!$B$8:$B$973,MATCH(N81,'DATA - Destination Database'!$C$8:$C$973,0)),"")</f>
        <v>ID045</v>
      </c>
      <c r="T81" s="55">
        <f>IFERROR(INDEX('DATA - Destination Database'!$D$8:$D$973,MATCH(N81,'DATA - Destination Database'!$C$8:$C$973,0)),"")</f>
        <v>2</v>
      </c>
      <c r="U81" s="56" t="str">
        <f>IFERROR(INDEX('DATA - Destination Database'!$E$8:$E$973,MATCH(N81,'DATA - Destination Database'!$C$8:$C$973,0)),"")</f>
        <v>A</v>
      </c>
      <c r="V81" s="56" t="str">
        <f>IFERROR(INDEX('DATA - Destination Database'!$F$8:$F$973,MATCH(N81,'DATA - Destination Database'!$C$8:$C$973,0)),"")</f>
        <v>L</v>
      </c>
      <c r="W81" s="56" t="str">
        <f>IFERROR(INDEX('DATA - Destination Database'!$G$8:$G$973,MATCH(N81,'DATA - Destination Database'!$C$8:$C$973,0)),"")</f>
        <v>Y</v>
      </c>
      <c r="X81" s="96" t="str">
        <f>IFERROR(INDEX('DATA - Destination Database'!$H$8:$H$973,MATCH(N81,'DATA - Destination Database'!$C$8:$C$973,0)),"")</f>
        <v>Poland</v>
      </c>
    </row>
    <row r="82" spans="2:24" ht="14.4" customHeight="1" x14ac:dyDescent="0.3">
      <c r="B82" s="95" t="s">
        <v>56</v>
      </c>
      <c r="C82" s="95" t="s">
        <v>2069</v>
      </c>
      <c r="D82" s="95" t="s">
        <v>1106</v>
      </c>
      <c r="E82" s="95" t="s">
        <v>2860</v>
      </c>
      <c r="F82" s="95" t="s">
        <v>2862</v>
      </c>
      <c r="G82" s="97" t="s">
        <v>1958</v>
      </c>
      <c r="H82" s="23">
        <v>0.54166666666666663</v>
      </c>
      <c r="I82" s="95" t="s">
        <v>2855</v>
      </c>
      <c r="J82" s="17">
        <v>4</v>
      </c>
      <c r="K82" s="17">
        <v>0</v>
      </c>
      <c r="L82" s="98">
        <v>43665</v>
      </c>
      <c r="M82" s="95" t="s">
        <v>3848</v>
      </c>
      <c r="N82" s="95" t="str">
        <f t="shared" si="11"/>
        <v>SKU127</v>
      </c>
      <c r="O82" s="17" t="str">
        <f t="shared" si="12"/>
        <v>Yes</v>
      </c>
      <c r="P82" s="27">
        <f t="shared" si="13"/>
        <v>85</v>
      </c>
      <c r="Q82" s="17" t="str">
        <f t="shared" si="14"/>
        <v>No</v>
      </c>
      <c r="R82" s="42">
        <f t="shared" si="15"/>
        <v>43607</v>
      </c>
      <c r="S82" s="96" t="str">
        <f>IFERROR(INDEX('DATA - Destination Database'!$B$8:$B$973,MATCH(N82,'DATA - Destination Database'!$C$8:$C$973,0)),"")</f>
        <v>ID114</v>
      </c>
      <c r="T82" s="55">
        <f>IFERROR(INDEX('DATA - Destination Database'!$D$8:$D$973,MATCH(N82,'DATA - Destination Database'!$C$8:$C$973,0)),"")</f>
        <v>1</v>
      </c>
      <c r="U82" s="56" t="str">
        <f>IFERROR(INDEX('DATA - Destination Database'!$E$8:$E$973,MATCH(N82,'DATA - Destination Database'!$C$8:$C$973,0)),"")</f>
        <v>B</v>
      </c>
      <c r="V82" s="56" t="str">
        <f>IFERROR(INDEX('DATA - Destination Database'!$F$8:$F$973,MATCH(N82,'DATA - Destination Database'!$C$8:$C$973,0)),"")</f>
        <v>L</v>
      </c>
      <c r="W82" s="56" t="str">
        <f>IFERROR(INDEX('DATA - Destination Database'!$G$8:$G$973,MATCH(N82,'DATA - Destination Database'!$C$8:$C$973,0)),"")</f>
        <v>Y</v>
      </c>
      <c r="X82" s="96" t="str">
        <f>IFERROR(INDEX('DATA - Destination Database'!$H$8:$H$973,MATCH(N82,'DATA - Destination Database'!$C$8:$C$973,0)),"")</f>
        <v>Malta</v>
      </c>
    </row>
    <row r="83" spans="2:24" ht="14.4" customHeight="1" x14ac:dyDescent="0.3">
      <c r="B83" s="95" t="s">
        <v>58</v>
      </c>
      <c r="C83" s="95" t="s">
        <v>2070</v>
      </c>
      <c r="D83" s="95" t="s">
        <v>1018</v>
      </c>
      <c r="E83" s="95" t="s">
        <v>2858</v>
      </c>
      <c r="F83" s="95" t="s">
        <v>2862</v>
      </c>
      <c r="G83" s="97" t="s">
        <v>1954</v>
      </c>
      <c r="H83" s="23">
        <v>0.54166666666666663</v>
      </c>
      <c r="I83" s="95" t="s">
        <v>2855</v>
      </c>
      <c r="J83" s="17">
        <v>1</v>
      </c>
      <c r="K83" s="17">
        <v>0</v>
      </c>
      <c r="L83" s="98">
        <v>43608</v>
      </c>
      <c r="M83" s="95" t="s">
        <v>3848</v>
      </c>
      <c r="N83" s="95" t="str">
        <f t="shared" si="11"/>
        <v>SKU039</v>
      </c>
      <c r="O83" s="17" t="str">
        <f t="shared" si="12"/>
        <v>Yes</v>
      </c>
      <c r="P83" s="27">
        <f t="shared" si="13"/>
        <v>91</v>
      </c>
      <c r="Q83" s="17" t="str">
        <f t="shared" si="14"/>
        <v>No</v>
      </c>
      <c r="R83" s="42">
        <f t="shared" si="15"/>
        <v>43601</v>
      </c>
      <c r="S83" s="96" t="str">
        <f>IFERROR(INDEX('DATA - Destination Database'!$B$8:$B$973,MATCH(N83,'DATA - Destination Database'!$C$8:$C$973,0)),"")</f>
        <v>ID041</v>
      </c>
      <c r="T83" s="55">
        <f>IFERROR(INDEX('DATA - Destination Database'!$D$8:$D$973,MATCH(N83,'DATA - Destination Database'!$C$8:$C$973,0)),"")</f>
        <v>2</v>
      </c>
      <c r="U83" s="56" t="str">
        <f>IFERROR(INDEX('DATA - Destination Database'!$E$8:$E$973,MATCH(N83,'DATA - Destination Database'!$C$8:$C$973,0)),"")</f>
        <v>A</v>
      </c>
      <c r="V83" s="56" t="str">
        <f>IFERROR(INDEX('DATA - Destination Database'!$F$8:$F$973,MATCH(N83,'DATA - Destination Database'!$C$8:$C$973,0)),"")</f>
        <v>L</v>
      </c>
      <c r="W83" s="56" t="str">
        <f>IFERROR(INDEX('DATA - Destination Database'!$G$8:$G$973,MATCH(N83,'DATA - Destination Database'!$C$8:$C$973,0)),"")</f>
        <v>Y</v>
      </c>
      <c r="X83" s="96" t="str">
        <f>IFERROR(INDEX('DATA - Destination Database'!$H$8:$H$973,MATCH(N83,'DATA - Destination Database'!$C$8:$C$973,0)),"")</f>
        <v>Turkey</v>
      </c>
    </row>
    <row r="84" spans="2:24" ht="14.4" customHeight="1" x14ac:dyDescent="0.3">
      <c r="B84" s="95" t="s">
        <v>57</v>
      </c>
      <c r="C84" s="95" t="s">
        <v>2070</v>
      </c>
      <c r="D84" s="95" t="s">
        <v>1032</v>
      </c>
      <c r="E84" s="95" t="s">
        <v>2859</v>
      </c>
      <c r="F84" s="95" t="s">
        <v>2862</v>
      </c>
      <c r="G84" s="97" t="s">
        <v>1955</v>
      </c>
      <c r="H84" s="23">
        <v>0.54166666666666663</v>
      </c>
      <c r="I84" s="95" t="s">
        <v>2856</v>
      </c>
      <c r="J84" s="17">
        <v>2</v>
      </c>
      <c r="K84" s="17">
        <v>0</v>
      </c>
      <c r="L84" s="98">
        <v>43607</v>
      </c>
      <c r="M84" s="95" t="s">
        <v>3848</v>
      </c>
      <c r="N84" s="95" t="str">
        <f t="shared" si="11"/>
        <v>SKU053</v>
      </c>
      <c r="O84" s="17" t="str">
        <f t="shared" si="12"/>
        <v>Yes</v>
      </c>
      <c r="P84" s="27">
        <f t="shared" si="13"/>
        <v>90</v>
      </c>
      <c r="Q84" s="17" t="str">
        <f t="shared" si="14"/>
        <v>No</v>
      </c>
      <c r="R84" s="42">
        <f t="shared" si="15"/>
        <v>43602</v>
      </c>
      <c r="S84" s="96" t="str">
        <f>IFERROR(INDEX('DATA - Destination Database'!$B$8:$B$973,MATCH(N84,'DATA - Destination Database'!$C$8:$C$973,0)),"")</f>
        <v>ID096</v>
      </c>
      <c r="T84" s="55">
        <f>IFERROR(INDEX('DATA - Destination Database'!$D$8:$D$973,MATCH(N84,'DATA - Destination Database'!$C$8:$C$973,0)),"")</f>
        <v>2</v>
      </c>
      <c r="U84" s="56" t="str">
        <f>IFERROR(INDEX('DATA - Destination Database'!$E$8:$E$973,MATCH(N84,'DATA - Destination Database'!$C$8:$C$973,0)),"")</f>
        <v>F</v>
      </c>
      <c r="V84" s="56" t="str">
        <f>IFERROR(INDEX('DATA - Destination Database'!$F$8:$F$973,MATCH(N84,'DATA - Destination Database'!$C$8:$C$973,0)),"")</f>
        <v>L</v>
      </c>
      <c r="W84" s="56" t="str">
        <f>IFERROR(INDEX('DATA - Destination Database'!$G$8:$G$973,MATCH(N84,'DATA - Destination Database'!$C$8:$C$973,0)),"")</f>
        <v>Y</v>
      </c>
      <c r="X84" s="96" t="str">
        <f>IFERROR(INDEX('DATA - Destination Database'!$H$8:$H$973,MATCH(N84,'DATA - Destination Database'!$C$8:$C$973,0)),"")</f>
        <v>Mexico</v>
      </c>
    </row>
    <row r="85" spans="2:24" ht="14.4" customHeight="1" x14ac:dyDescent="0.3">
      <c r="B85" s="95" t="s">
        <v>59</v>
      </c>
      <c r="C85" s="95" t="s">
        <v>2070</v>
      </c>
      <c r="D85" s="95" t="s">
        <v>1109</v>
      </c>
      <c r="E85" s="95" t="s">
        <v>2860</v>
      </c>
      <c r="F85" s="95" t="s">
        <v>2862</v>
      </c>
      <c r="G85" s="97" t="s">
        <v>1958</v>
      </c>
      <c r="H85" s="23">
        <v>0.54166666666666663</v>
      </c>
      <c r="I85" s="95" t="s">
        <v>2857</v>
      </c>
      <c r="J85" s="17">
        <v>3</v>
      </c>
      <c r="K85" s="17">
        <v>0</v>
      </c>
      <c r="L85" s="98">
        <v>43612</v>
      </c>
      <c r="M85" s="95" t="s">
        <v>3848</v>
      </c>
      <c r="N85" s="95" t="str">
        <f t="shared" si="11"/>
        <v>SKU130</v>
      </c>
      <c r="O85" s="17" t="str">
        <f t="shared" si="12"/>
        <v>Yes</v>
      </c>
      <c r="P85" s="27">
        <f t="shared" si="13"/>
        <v>85</v>
      </c>
      <c r="Q85" s="17" t="str">
        <f t="shared" si="14"/>
        <v>No</v>
      </c>
      <c r="R85" s="42">
        <f t="shared" si="15"/>
        <v>43607</v>
      </c>
      <c r="S85" s="96" t="str">
        <f>IFERROR(INDEX('DATA - Destination Database'!$B$8:$B$973,MATCH(N85,'DATA - Destination Database'!$C$8:$C$973,0)),"")</f>
        <v>ID089</v>
      </c>
      <c r="T85" s="55">
        <f>IFERROR(INDEX('DATA - Destination Database'!$D$8:$D$973,MATCH(N85,'DATA - Destination Database'!$C$8:$C$973,0)),"")</f>
        <v>2</v>
      </c>
      <c r="U85" s="56" t="str">
        <f>IFERROR(INDEX('DATA - Destination Database'!$E$8:$E$973,MATCH(N85,'DATA - Destination Database'!$C$8:$C$973,0)),"")</f>
        <v>A</v>
      </c>
      <c r="V85" s="56" t="str">
        <f>IFERROR(INDEX('DATA - Destination Database'!$F$8:$F$973,MATCH(N85,'DATA - Destination Database'!$C$8:$C$973,0)),"")</f>
        <v>L</v>
      </c>
      <c r="W85" s="56" t="str">
        <f>IFERROR(INDEX('DATA - Destination Database'!$G$8:$G$973,MATCH(N85,'DATA - Destination Database'!$C$8:$C$973,0)),"")</f>
        <v/>
      </c>
      <c r="X85" s="96" t="str">
        <f>IFERROR(INDEX('DATA - Destination Database'!$H$8:$H$973,MATCH(N85,'DATA - Destination Database'!$C$8:$C$973,0)),"")</f>
        <v>Iceland</v>
      </c>
    </row>
    <row r="86" spans="2:24" ht="14.4" customHeight="1" x14ac:dyDescent="0.3">
      <c r="B86" s="95" t="s">
        <v>57</v>
      </c>
      <c r="C86" s="95" t="s">
        <v>2071</v>
      </c>
      <c r="D86" s="95" t="s">
        <v>1112</v>
      </c>
      <c r="E86" s="95" t="s">
        <v>2858</v>
      </c>
      <c r="F86" s="95" t="s">
        <v>2863</v>
      </c>
      <c r="G86" s="97" t="s">
        <v>1958</v>
      </c>
      <c r="H86" s="23">
        <v>0.54166666666666663</v>
      </c>
      <c r="I86" s="95" t="s">
        <v>2854</v>
      </c>
      <c r="J86" s="17">
        <v>4</v>
      </c>
      <c r="K86" s="17">
        <v>0</v>
      </c>
      <c r="L86" s="98">
        <v>43612</v>
      </c>
      <c r="M86" s="95" t="s">
        <v>3848</v>
      </c>
      <c r="N86" s="95" t="str">
        <f t="shared" si="11"/>
        <v>SKU133</v>
      </c>
      <c r="O86" s="17" t="str">
        <f t="shared" si="12"/>
        <v>Yes</v>
      </c>
      <c r="P86" s="27">
        <f t="shared" si="13"/>
        <v>85</v>
      </c>
      <c r="Q86" s="17" t="str">
        <f t="shared" si="14"/>
        <v>No</v>
      </c>
      <c r="R86" s="42">
        <f t="shared" si="15"/>
        <v>43607</v>
      </c>
      <c r="S86" s="96" t="str">
        <f>IFERROR(INDEX('DATA - Destination Database'!$B$8:$B$973,MATCH(N86,'DATA - Destination Database'!$C$8:$C$973,0)),"")</f>
        <v>ID077</v>
      </c>
      <c r="T86" s="55">
        <f>IFERROR(INDEX('DATA - Destination Database'!$D$8:$D$973,MATCH(N86,'DATA - Destination Database'!$C$8:$C$973,0)),"")</f>
        <v>3</v>
      </c>
      <c r="U86" s="56" t="str">
        <f>IFERROR(INDEX('DATA - Destination Database'!$E$8:$E$973,MATCH(N86,'DATA - Destination Database'!$C$8:$C$973,0)),"")</f>
        <v>A</v>
      </c>
      <c r="V86" s="56" t="str">
        <f>IFERROR(INDEX('DATA - Destination Database'!$F$8:$F$973,MATCH(N86,'DATA - Destination Database'!$C$8:$C$973,0)),"")</f>
        <v>L</v>
      </c>
      <c r="W86" s="56" t="str">
        <f>IFERROR(INDEX('DATA - Destination Database'!$G$8:$G$973,MATCH(N86,'DATA - Destination Database'!$C$8:$C$973,0)),"")</f>
        <v/>
      </c>
      <c r="X86" s="96" t="str">
        <f>IFERROR(INDEX('DATA - Destination Database'!$H$8:$H$973,MATCH(N86,'DATA - Destination Database'!$C$8:$C$973,0)),"")</f>
        <v>Morocco</v>
      </c>
    </row>
    <row r="87" spans="2:24" ht="14.4" customHeight="1" x14ac:dyDescent="0.3">
      <c r="B87" s="95" t="s">
        <v>55</v>
      </c>
      <c r="C87" s="95" t="s">
        <v>2072</v>
      </c>
      <c r="D87" s="95" t="s">
        <v>1115</v>
      </c>
      <c r="E87" s="95" t="s">
        <v>2859</v>
      </c>
      <c r="F87" s="95" t="s">
        <v>2862</v>
      </c>
      <c r="G87" s="97" t="s">
        <v>1958</v>
      </c>
      <c r="H87" s="23">
        <v>0.54166666666666663</v>
      </c>
      <c r="I87" s="95" t="s">
        <v>2855</v>
      </c>
      <c r="J87" s="17">
        <v>1</v>
      </c>
      <c r="K87" s="17">
        <v>0</v>
      </c>
      <c r="L87" s="98">
        <v>43612</v>
      </c>
      <c r="M87" s="95" t="s">
        <v>3848</v>
      </c>
      <c r="N87" s="95" t="str">
        <f t="shared" si="11"/>
        <v>SKU136</v>
      </c>
      <c r="O87" s="17" t="str">
        <f t="shared" si="12"/>
        <v>Yes</v>
      </c>
      <c r="P87" s="27">
        <f t="shared" si="13"/>
        <v>85</v>
      </c>
      <c r="Q87" s="17" t="str">
        <f t="shared" si="14"/>
        <v>No</v>
      </c>
      <c r="R87" s="42">
        <f t="shared" si="15"/>
        <v>43607</v>
      </c>
      <c r="S87" s="96" t="str">
        <f>IFERROR(INDEX('DATA - Destination Database'!$B$8:$B$973,MATCH(N87,'DATA - Destination Database'!$C$8:$C$973,0)),"")</f>
        <v>ID053</v>
      </c>
      <c r="T87" s="55">
        <f>IFERROR(INDEX('DATA - Destination Database'!$D$8:$D$973,MATCH(N87,'DATA - Destination Database'!$C$8:$C$973,0)),"")</f>
        <v>2</v>
      </c>
      <c r="U87" s="56" t="str">
        <f>IFERROR(INDEX('DATA - Destination Database'!$E$8:$E$973,MATCH(N87,'DATA - Destination Database'!$C$8:$C$973,0)),"")</f>
        <v>A</v>
      </c>
      <c r="V87" s="56" t="str">
        <f>IFERROR(INDEX('DATA - Destination Database'!$F$8:$F$973,MATCH(N87,'DATA - Destination Database'!$C$8:$C$973,0)),"")</f>
        <v>L</v>
      </c>
      <c r="W87" s="56" t="str">
        <f>IFERROR(INDEX('DATA - Destination Database'!$G$8:$G$973,MATCH(N87,'DATA - Destination Database'!$C$8:$C$973,0)),"")</f>
        <v/>
      </c>
      <c r="X87" s="96" t="str">
        <f>IFERROR(INDEX('DATA - Destination Database'!$H$8:$H$973,MATCH(N87,'DATA - Destination Database'!$C$8:$C$973,0)),"")</f>
        <v>Russia</v>
      </c>
    </row>
    <row r="88" spans="2:24" ht="14.4" customHeight="1" x14ac:dyDescent="0.3">
      <c r="B88" s="95" t="s">
        <v>55</v>
      </c>
      <c r="C88" s="95" t="s">
        <v>2073</v>
      </c>
      <c r="D88" s="95" t="s">
        <v>1035</v>
      </c>
      <c r="E88" s="95" t="s">
        <v>2860</v>
      </c>
      <c r="F88" s="95" t="s">
        <v>2862</v>
      </c>
      <c r="G88" s="97" t="s">
        <v>1955</v>
      </c>
      <c r="H88" s="23">
        <v>0.54166666666666663</v>
      </c>
      <c r="I88" s="95" t="s">
        <v>2855</v>
      </c>
      <c r="J88" s="17">
        <v>2.8</v>
      </c>
      <c r="K88" s="17">
        <v>0</v>
      </c>
      <c r="L88" s="98">
        <v>43607</v>
      </c>
      <c r="M88" s="95" t="s">
        <v>3848</v>
      </c>
      <c r="N88" s="95" t="str">
        <f t="shared" si="11"/>
        <v>SKU056</v>
      </c>
      <c r="O88" s="17" t="str">
        <f t="shared" si="12"/>
        <v>Yes</v>
      </c>
      <c r="P88" s="27">
        <f t="shared" si="13"/>
        <v>90</v>
      </c>
      <c r="Q88" s="17" t="str">
        <f t="shared" si="14"/>
        <v>No</v>
      </c>
      <c r="R88" s="42">
        <f t="shared" si="15"/>
        <v>43602</v>
      </c>
      <c r="S88" s="96" t="str">
        <f>IFERROR(INDEX('DATA - Destination Database'!$B$8:$B$973,MATCH(N88,'DATA - Destination Database'!$C$8:$C$973,0)),"")</f>
        <v>ID120</v>
      </c>
      <c r="T88" s="55">
        <f>IFERROR(INDEX('DATA - Destination Database'!$D$8:$D$973,MATCH(N88,'DATA - Destination Database'!$C$8:$C$973,0)),"")</f>
        <v>3</v>
      </c>
      <c r="U88" s="56" t="str">
        <f>IFERROR(INDEX('DATA - Destination Database'!$E$8:$E$973,MATCH(N88,'DATA - Destination Database'!$C$8:$C$973,0)),"")</f>
        <v>F</v>
      </c>
      <c r="V88" s="56" t="str">
        <f>IFERROR(INDEX('DATA - Destination Database'!$F$8:$F$973,MATCH(N88,'DATA - Destination Database'!$C$8:$C$973,0)),"")</f>
        <v>L</v>
      </c>
      <c r="W88" s="56" t="str">
        <f>IFERROR(INDEX('DATA - Destination Database'!$G$8:$G$973,MATCH(N88,'DATA - Destination Database'!$C$8:$C$973,0)),"")</f>
        <v/>
      </c>
      <c r="X88" s="96" t="str">
        <f>IFERROR(INDEX('DATA - Destination Database'!$H$8:$H$973,MATCH(N88,'DATA - Destination Database'!$C$8:$C$973,0)),"")</f>
        <v>Spain</v>
      </c>
    </row>
    <row r="89" spans="2:24" ht="14.4" customHeight="1" x14ac:dyDescent="0.3">
      <c r="B89" s="95" t="s">
        <v>58</v>
      </c>
      <c r="C89" s="95" t="s">
        <v>2074</v>
      </c>
      <c r="D89" s="95" t="s">
        <v>1118</v>
      </c>
      <c r="E89" s="95" t="s">
        <v>2858</v>
      </c>
      <c r="F89" s="95" t="s">
        <v>2862</v>
      </c>
      <c r="G89" s="97" t="s">
        <v>1958</v>
      </c>
      <c r="H89" s="23">
        <v>0.54166666666666663</v>
      </c>
      <c r="I89" s="95" t="s">
        <v>2856</v>
      </c>
      <c r="J89" s="17">
        <v>3</v>
      </c>
      <c r="K89" s="17">
        <v>0</v>
      </c>
      <c r="L89" s="98">
        <v>43612</v>
      </c>
      <c r="M89" s="95" t="s">
        <v>3848</v>
      </c>
      <c r="N89" s="95" t="str">
        <f t="shared" si="11"/>
        <v>SKU139</v>
      </c>
      <c r="O89" s="17" t="str">
        <f t="shared" si="12"/>
        <v>Yes</v>
      </c>
      <c r="P89" s="27">
        <f t="shared" si="13"/>
        <v>85</v>
      </c>
      <c r="Q89" s="17" t="str">
        <f t="shared" si="14"/>
        <v>No</v>
      </c>
      <c r="R89" s="42">
        <f t="shared" si="15"/>
        <v>43607</v>
      </c>
      <c r="S89" s="96" t="str">
        <f>IFERROR(INDEX('DATA - Destination Database'!$B$8:$B$973,MATCH(N89,'DATA - Destination Database'!$C$8:$C$973,0)),"")</f>
        <v>ID043</v>
      </c>
      <c r="T89" s="55">
        <f>IFERROR(INDEX('DATA - Destination Database'!$D$8:$D$973,MATCH(N89,'DATA - Destination Database'!$C$8:$C$973,0)),"")</f>
        <v>1</v>
      </c>
      <c r="U89" s="56" t="str">
        <f>IFERROR(INDEX('DATA - Destination Database'!$E$8:$E$973,MATCH(N89,'DATA - Destination Database'!$C$8:$C$973,0)),"")</f>
        <v>T</v>
      </c>
      <c r="V89" s="56" t="str">
        <f>IFERROR(INDEX('DATA - Destination Database'!$F$8:$F$973,MATCH(N89,'DATA - Destination Database'!$C$8:$C$973,0)),"")</f>
        <v>L</v>
      </c>
      <c r="W89" s="56" t="str">
        <f>IFERROR(INDEX('DATA - Destination Database'!$G$8:$G$973,MATCH(N89,'DATA - Destination Database'!$C$8:$C$973,0)),"")</f>
        <v/>
      </c>
      <c r="X89" s="96" t="str">
        <f>IFERROR(INDEX('DATA - Destination Database'!$H$8:$H$973,MATCH(N89,'DATA - Destination Database'!$C$8:$C$973,0)),"")</f>
        <v>Sweden</v>
      </c>
    </row>
    <row r="90" spans="2:24" ht="14.4" customHeight="1" x14ac:dyDescent="0.3">
      <c r="B90" s="95" t="s">
        <v>56</v>
      </c>
      <c r="C90" s="95" t="s">
        <v>2075</v>
      </c>
      <c r="D90" s="95" t="s">
        <v>1021</v>
      </c>
      <c r="E90" s="95" t="s">
        <v>2859</v>
      </c>
      <c r="F90" s="95" t="s">
        <v>2862</v>
      </c>
      <c r="G90" s="97" t="s">
        <v>1955</v>
      </c>
      <c r="H90" s="23">
        <v>0.54166666666666663</v>
      </c>
      <c r="I90" s="95" t="s">
        <v>2857</v>
      </c>
      <c r="J90" s="17">
        <v>3.2</v>
      </c>
      <c r="K90" s="17">
        <v>1</v>
      </c>
      <c r="L90" s="98">
        <v>43607</v>
      </c>
      <c r="M90" s="95" t="s">
        <v>3848</v>
      </c>
      <c r="N90" s="95" t="str">
        <f t="shared" si="11"/>
        <v>SKU042</v>
      </c>
      <c r="O90" s="17" t="str">
        <f t="shared" si="12"/>
        <v>Yes</v>
      </c>
      <c r="P90" s="27">
        <f t="shared" si="13"/>
        <v>90</v>
      </c>
      <c r="Q90" s="17" t="str">
        <f t="shared" si="14"/>
        <v>No</v>
      </c>
      <c r="R90" s="42">
        <f t="shared" si="15"/>
        <v>43602</v>
      </c>
      <c r="S90" s="96" t="str">
        <f>IFERROR(INDEX('DATA - Destination Database'!$B$8:$B$973,MATCH(N90,'DATA - Destination Database'!$C$8:$C$973,0)),"")</f>
        <v>ID106</v>
      </c>
      <c r="T90" s="55">
        <f>IFERROR(INDEX('DATA - Destination Database'!$D$8:$D$973,MATCH(N90,'DATA - Destination Database'!$C$8:$C$973,0)),"")</f>
        <v>2</v>
      </c>
      <c r="U90" s="56" t="str">
        <f>IFERROR(INDEX('DATA - Destination Database'!$E$8:$E$973,MATCH(N90,'DATA - Destination Database'!$C$8:$C$973,0)),"")</f>
        <v>B</v>
      </c>
      <c r="V90" s="56" t="str">
        <f>IFERROR(INDEX('DATA - Destination Database'!$F$8:$F$973,MATCH(N90,'DATA - Destination Database'!$C$8:$C$973,0)),"")</f>
        <v>L</v>
      </c>
      <c r="W90" s="56" t="str">
        <f>IFERROR(INDEX('DATA - Destination Database'!$G$8:$G$973,MATCH(N90,'DATA - Destination Database'!$C$8:$C$973,0)),"")</f>
        <v/>
      </c>
      <c r="X90" s="96" t="str">
        <f>IFERROR(INDEX('DATA - Destination Database'!$H$8:$H$973,MATCH(N90,'DATA - Destination Database'!$C$8:$C$973,0)),"")</f>
        <v>Germany</v>
      </c>
    </row>
    <row r="91" spans="2:24" ht="14.4" customHeight="1" x14ac:dyDescent="0.3">
      <c r="B91" s="95" t="s">
        <v>56</v>
      </c>
      <c r="C91" s="95" t="s">
        <v>2076</v>
      </c>
      <c r="D91" s="95" t="s">
        <v>1121</v>
      </c>
      <c r="E91" s="95" t="s">
        <v>2860</v>
      </c>
      <c r="F91" s="95" t="s">
        <v>2862</v>
      </c>
      <c r="G91" s="97" t="s">
        <v>1958</v>
      </c>
      <c r="H91" s="23">
        <v>0.54166666666666663</v>
      </c>
      <c r="I91" s="95" t="s">
        <v>2854</v>
      </c>
      <c r="J91" s="17">
        <v>3.4</v>
      </c>
      <c r="K91" s="17">
        <v>0</v>
      </c>
      <c r="L91" s="98">
        <v>43607</v>
      </c>
      <c r="M91" s="95" t="s">
        <v>3848</v>
      </c>
      <c r="N91" s="95" t="str">
        <f t="shared" si="11"/>
        <v>SKU142</v>
      </c>
      <c r="O91" s="17" t="str">
        <f t="shared" si="12"/>
        <v>Yes</v>
      </c>
      <c r="P91" s="27">
        <f t="shared" si="13"/>
        <v>85</v>
      </c>
      <c r="Q91" s="17" t="str">
        <f t="shared" si="14"/>
        <v>No</v>
      </c>
      <c r="R91" s="42">
        <f t="shared" si="15"/>
        <v>43607</v>
      </c>
      <c r="S91" s="96" t="str">
        <f>IFERROR(INDEX('DATA - Destination Database'!$B$8:$B$973,MATCH(N91,'DATA - Destination Database'!$C$8:$C$973,0)),"")</f>
        <v>ID172</v>
      </c>
      <c r="T91" s="55">
        <f>IFERROR(INDEX('DATA - Destination Database'!$D$8:$D$973,MATCH(N91,'DATA - Destination Database'!$C$8:$C$973,0)),"")</f>
        <v>2</v>
      </c>
      <c r="U91" s="56" t="str">
        <f>IFERROR(INDEX('DATA - Destination Database'!$E$8:$E$973,MATCH(N91,'DATA - Destination Database'!$C$8:$C$973,0)),"")</f>
        <v>F</v>
      </c>
      <c r="V91" s="56" t="str">
        <f>IFERROR(INDEX('DATA - Destination Database'!$F$8:$F$973,MATCH(N91,'DATA - Destination Database'!$C$8:$C$973,0)),"")</f>
        <v>H</v>
      </c>
      <c r="W91" s="56" t="str">
        <f>IFERROR(INDEX('DATA - Destination Database'!$G$8:$G$973,MATCH(N91,'DATA - Destination Database'!$C$8:$C$973,0)),"")</f>
        <v>Y</v>
      </c>
      <c r="X91" s="96" t="str">
        <f>IFERROR(INDEX('DATA - Destination Database'!$H$8:$H$973,MATCH(N91,'DATA - Destination Database'!$C$8:$C$973,0)),"")</f>
        <v xml:space="preserve">France </v>
      </c>
    </row>
    <row r="92" spans="2:24" ht="14.4" customHeight="1" x14ac:dyDescent="0.3">
      <c r="B92" s="95" t="s">
        <v>58</v>
      </c>
      <c r="C92" s="95" t="s">
        <v>2077</v>
      </c>
      <c r="D92" s="95" t="s">
        <v>1038</v>
      </c>
      <c r="E92" s="95" t="s">
        <v>2858</v>
      </c>
      <c r="F92" s="95" t="s">
        <v>2862</v>
      </c>
      <c r="G92" s="97" t="s">
        <v>1955</v>
      </c>
      <c r="H92" s="23">
        <v>0.54166666666666663</v>
      </c>
      <c r="I92" s="95" t="s">
        <v>2855</v>
      </c>
      <c r="J92" s="17">
        <v>3.6</v>
      </c>
      <c r="K92" s="17">
        <v>0</v>
      </c>
      <c r="L92" s="98">
        <v>43607</v>
      </c>
      <c r="M92" s="95" t="s">
        <v>3848</v>
      </c>
      <c r="N92" s="95" t="str">
        <f t="shared" si="11"/>
        <v>SKU059</v>
      </c>
      <c r="O92" s="17" t="str">
        <f t="shared" si="12"/>
        <v>Yes</v>
      </c>
      <c r="P92" s="27">
        <f t="shared" si="13"/>
        <v>90</v>
      </c>
      <c r="Q92" s="17" t="str">
        <f t="shared" si="14"/>
        <v>No</v>
      </c>
      <c r="R92" s="42">
        <f t="shared" si="15"/>
        <v>43602</v>
      </c>
      <c r="S92" s="96" t="str">
        <f>IFERROR(INDEX('DATA - Destination Database'!$B$8:$B$973,MATCH(N92,'DATA - Destination Database'!$C$8:$C$973,0)),"")</f>
        <v>ID047</v>
      </c>
      <c r="T92" s="55">
        <f>IFERROR(INDEX('DATA - Destination Database'!$D$8:$D$973,MATCH(N92,'DATA - Destination Database'!$C$8:$C$973,0)),"")</f>
        <v>2</v>
      </c>
      <c r="U92" s="56" t="str">
        <f>IFERROR(INDEX('DATA - Destination Database'!$E$8:$E$973,MATCH(N92,'DATA - Destination Database'!$C$8:$C$973,0)),"")</f>
        <v>T</v>
      </c>
      <c r="V92" s="56" t="str">
        <f>IFERROR(INDEX('DATA - Destination Database'!$F$8:$F$973,MATCH(N92,'DATA - Destination Database'!$C$8:$C$973,0)),"")</f>
        <v>L</v>
      </c>
      <c r="W92" s="56" t="str">
        <f>IFERROR(INDEX('DATA - Destination Database'!$G$8:$G$973,MATCH(N92,'DATA - Destination Database'!$C$8:$C$973,0)),"")</f>
        <v>Y</v>
      </c>
      <c r="X92" s="96" t="str">
        <f>IFERROR(INDEX('DATA - Destination Database'!$H$8:$H$973,MATCH(N92,'DATA - Destination Database'!$C$8:$C$973,0)),"")</f>
        <v xml:space="preserve">India </v>
      </c>
    </row>
    <row r="93" spans="2:24" ht="14.4" customHeight="1" x14ac:dyDescent="0.3">
      <c r="B93" s="95" t="s">
        <v>59</v>
      </c>
      <c r="C93" s="95" t="s">
        <v>2077</v>
      </c>
      <c r="D93" s="95" t="s">
        <v>1124</v>
      </c>
      <c r="E93" s="95" t="s">
        <v>2859</v>
      </c>
      <c r="F93" s="95" t="s">
        <v>2862</v>
      </c>
      <c r="G93" s="97" t="s">
        <v>1958</v>
      </c>
      <c r="H93" s="23">
        <v>0.54166666666666663</v>
      </c>
      <c r="I93" s="95" t="s">
        <v>2855</v>
      </c>
      <c r="J93" s="17">
        <v>3.8</v>
      </c>
      <c r="K93" s="17">
        <v>0</v>
      </c>
      <c r="L93" s="98">
        <v>43612</v>
      </c>
      <c r="M93" s="95" t="s">
        <v>3848</v>
      </c>
      <c r="N93" s="95" t="str">
        <f t="shared" si="11"/>
        <v>SKU145</v>
      </c>
      <c r="O93" s="17" t="str">
        <f t="shared" si="12"/>
        <v>Yes</v>
      </c>
      <c r="P93" s="27">
        <f t="shared" si="13"/>
        <v>85</v>
      </c>
      <c r="Q93" s="17" t="str">
        <f t="shared" si="14"/>
        <v>No</v>
      </c>
      <c r="R93" s="42">
        <f t="shared" si="15"/>
        <v>43607</v>
      </c>
      <c r="S93" s="96" t="str">
        <f>IFERROR(INDEX('DATA - Destination Database'!$B$8:$B$973,MATCH(N93,'DATA - Destination Database'!$C$8:$C$973,0)),"")</f>
        <v>ID103</v>
      </c>
      <c r="T93" s="55">
        <f>IFERROR(INDEX('DATA - Destination Database'!$D$8:$D$973,MATCH(N93,'DATA - Destination Database'!$C$8:$C$973,0)),"")</f>
        <v>2</v>
      </c>
      <c r="U93" s="56" t="str">
        <f>IFERROR(INDEX('DATA - Destination Database'!$E$8:$E$973,MATCH(N93,'DATA - Destination Database'!$C$8:$C$973,0)),"")</f>
        <v>T</v>
      </c>
      <c r="V93" s="56" t="str">
        <f>IFERROR(INDEX('DATA - Destination Database'!$F$8:$F$973,MATCH(N93,'DATA - Destination Database'!$C$8:$C$973,0)),"")</f>
        <v>L</v>
      </c>
      <c r="W93" s="56" t="str">
        <f>IFERROR(INDEX('DATA - Destination Database'!$G$8:$G$973,MATCH(N93,'DATA - Destination Database'!$C$8:$C$973,0)),"")</f>
        <v>Y</v>
      </c>
      <c r="X93" s="96" t="str">
        <f>IFERROR(INDEX('DATA - Destination Database'!$H$8:$H$973,MATCH(N93,'DATA - Destination Database'!$C$8:$C$973,0)),"")</f>
        <v xml:space="preserve">Eritrea </v>
      </c>
    </row>
    <row r="94" spans="2:24" ht="14.4" customHeight="1" x14ac:dyDescent="0.3">
      <c r="B94" s="95" t="s">
        <v>57</v>
      </c>
      <c r="C94" s="95" t="s">
        <v>2078</v>
      </c>
      <c r="D94" s="95" t="s">
        <v>1127</v>
      </c>
      <c r="E94" s="95" t="s">
        <v>2860</v>
      </c>
      <c r="F94" s="95" t="s">
        <v>2862</v>
      </c>
      <c r="G94" s="97" t="s">
        <v>1959</v>
      </c>
      <c r="H94" s="23">
        <v>0.54166666666666663</v>
      </c>
      <c r="I94" s="95" t="s">
        <v>2856</v>
      </c>
      <c r="J94" s="17">
        <v>4</v>
      </c>
      <c r="K94" s="17">
        <v>0</v>
      </c>
      <c r="L94" s="98">
        <v>43614</v>
      </c>
      <c r="M94" s="95" t="s">
        <v>3848</v>
      </c>
      <c r="N94" s="95" t="str">
        <f t="shared" si="11"/>
        <v>SKU148</v>
      </c>
      <c r="O94" s="17" t="str">
        <f t="shared" si="12"/>
        <v>Yes</v>
      </c>
      <c r="P94" s="27">
        <f t="shared" si="13"/>
        <v>84</v>
      </c>
      <c r="Q94" s="17" t="str">
        <f t="shared" si="14"/>
        <v>No</v>
      </c>
      <c r="R94" s="42">
        <f t="shared" si="15"/>
        <v>43608</v>
      </c>
      <c r="S94" s="96" t="str">
        <f>IFERROR(INDEX('DATA - Destination Database'!$B$8:$B$973,MATCH(N94,'DATA - Destination Database'!$C$8:$C$973,0)),"")</f>
        <v>ID125</v>
      </c>
      <c r="T94" s="55">
        <f>IFERROR(INDEX('DATA - Destination Database'!$D$8:$D$973,MATCH(N94,'DATA - Destination Database'!$C$8:$C$973,0)),"")</f>
        <v>1</v>
      </c>
      <c r="U94" s="56" t="str">
        <f>IFERROR(INDEX('DATA - Destination Database'!$E$8:$E$973,MATCH(N94,'DATA - Destination Database'!$C$8:$C$973,0)),"")</f>
        <v>A</v>
      </c>
      <c r="V94" s="56" t="str">
        <f>IFERROR(INDEX('DATA - Destination Database'!$F$8:$F$973,MATCH(N94,'DATA - Destination Database'!$C$8:$C$973,0)),"")</f>
        <v>L</v>
      </c>
      <c r="W94" s="56" t="str">
        <f>IFERROR(INDEX('DATA - Destination Database'!$G$8:$G$973,MATCH(N94,'DATA - Destination Database'!$C$8:$C$973,0)),"")</f>
        <v/>
      </c>
      <c r="X94" s="96" t="str">
        <f>IFERROR(INDEX('DATA - Destination Database'!$H$8:$H$973,MATCH(N94,'DATA - Destination Database'!$C$8:$C$973,0)),"")</f>
        <v>Canada</v>
      </c>
    </row>
    <row r="95" spans="2:24" ht="14.4" customHeight="1" x14ac:dyDescent="0.3">
      <c r="B95" s="95" t="s">
        <v>59</v>
      </c>
      <c r="C95" s="95" t="s">
        <v>2079</v>
      </c>
      <c r="D95" s="95" t="s">
        <v>1024</v>
      </c>
      <c r="E95" s="95" t="s">
        <v>2858</v>
      </c>
      <c r="F95" s="95" t="s">
        <v>2862</v>
      </c>
      <c r="G95" s="97" t="s">
        <v>1955</v>
      </c>
      <c r="H95" s="23">
        <v>0.54166666666666663</v>
      </c>
      <c r="I95" s="95" t="s">
        <v>2857</v>
      </c>
      <c r="J95" s="17">
        <v>1</v>
      </c>
      <c r="K95" s="17">
        <v>0</v>
      </c>
      <c r="L95" s="98">
        <v>43607</v>
      </c>
      <c r="M95" s="95" t="s">
        <v>3848</v>
      </c>
      <c r="N95" s="95" t="str">
        <f t="shared" si="11"/>
        <v>SKU045</v>
      </c>
      <c r="O95" s="17" t="str">
        <f t="shared" si="12"/>
        <v>Yes</v>
      </c>
      <c r="P95" s="27">
        <f t="shared" si="13"/>
        <v>90</v>
      </c>
      <c r="Q95" s="17" t="str">
        <f t="shared" si="14"/>
        <v>No</v>
      </c>
      <c r="R95" s="42">
        <f t="shared" si="15"/>
        <v>43602</v>
      </c>
      <c r="S95" s="96" t="str">
        <f>IFERROR(INDEX('DATA - Destination Database'!$B$8:$B$973,MATCH(N95,'DATA - Destination Database'!$C$8:$C$973,0)),"")</f>
        <v>ID081</v>
      </c>
      <c r="T95" s="55">
        <f>IFERROR(INDEX('DATA - Destination Database'!$D$8:$D$973,MATCH(N95,'DATA - Destination Database'!$C$8:$C$973,0)),"")</f>
        <v>2</v>
      </c>
      <c r="U95" s="56" t="str">
        <f>IFERROR(INDEX('DATA - Destination Database'!$E$8:$E$973,MATCH(N95,'DATA - Destination Database'!$C$8:$C$973,0)),"")</f>
        <v>A</v>
      </c>
      <c r="V95" s="56" t="str">
        <f>IFERROR(INDEX('DATA - Destination Database'!$F$8:$F$973,MATCH(N95,'DATA - Destination Database'!$C$8:$C$973,0)),"")</f>
        <v>L</v>
      </c>
      <c r="W95" s="56" t="str">
        <f>IFERROR(INDEX('DATA - Destination Database'!$G$8:$G$973,MATCH(N95,'DATA - Destination Database'!$C$8:$C$973,0)),"")</f>
        <v/>
      </c>
      <c r="X95" s="96" t="str">
        <f>IFERROR(INDEX('DATA - Destination Database'!$H$8:$H$973,MATCH(N95,'DATA - Destination Database'!$C$8:$C$973,0)),"")</f>
        <v xml:space="preserve">Indonesia </v>
      </c>
    </row>
    <row r="96" spans="2:24" ht="14.4" customHeight="1" x14ac:dyDescent="0.3">
      <c r="B96" s="95" t="s">
        <v>55</v>
      </c>
      <c r="C96" s="95" t="s">
        <v>2079</v>
      </c>
      <c r="D96" s="95" t="s">
        <v>1130</v>
      </c>
      <c r="E96" s="95" t="s">
        <v>2859</v>
      </c>
      <c r="F96" s="95" t="s">
        <v>2862</v>
      </c>
      <c r="G96" s="97" t="s">
        <v>1959</v>
      </c>
      <c r="H96" s="23">
        <v>0.54166666666666663</v>
      </c>
      <c r="I96" s="95" t="s">
        <v>2854</v>
      </c>
      <c r="J96" s="17">
        <v>2</v>
      </c>
      <c r="K96" s="17">
        <v>0</v>
      </c>
      <c r="L96" s="98">
        <v>43614</v>
      </c>
      <c r="M96" s="95" t="s">
        <v>3848</v>
      </c>
      <c r="N96" s="95" t="str">
        <f t="shared" si="11"/>
        <v>SKU151</v>
      </c>
      <c r="O96" s="17" t="str">
        <f t="shared" si="12"/>
        <v>Yes</v>
      </c>
      <c r="P96" s="27">
        <f t="shared" si="13"/>
        <v>84</v>
      </c>
      <c r="Q96" s="17" t="str">
        <f t="shared" si="14"/>
        <v>No</v>
      </c>
      <c r="R96" s="42">
        <f t="shared" si="15"/>
        <v>43608</v>
      </c>
      <c r="S96" s="96" t="str">
        <f>IFERROR(INDEX('DATA - Destination Database'!$B$8:$B$973,MATCH(N96,'DATA - Destination Database'!$C$8:$C$973,0)),"")</f>
        <v>ID117</v>
      </c>
      <c r="T96" s="55">
        <f>IFERROR(INDEX('DATA - Destination Database'!$D$8:$D$973,MATCH(N96,'DATA - Destination Database'!$C$8:$C$973,0)),"")</f>
        <v>2</v>
      </c>
      <c r="U96" s="56" t="str">
        <f>IFERROR(INDEX('DATA - Destination Database'!$E$8:$E$973,MATCH(N96,'DATA - Destination Database'!$C$8:$C$973,0)),"")</f>
        <v>A</v>
      </c>
      <c r="V96" s="56" t="str">
        <f>IFERROR(INDEX('DATA - Destination Database'!$F$8:$F$973,MATCH(N96,'DATA - Destination Database'!$C$8:$C$973,0)),"")</f>
        <v>L</v>
      </c>
      <c r="W96" s="56" t="str">
        <f>IFERROR(INDEX('DATA - Destination Database'!$G$8:$G$973,MATCH(N96,'DATA - Destination Database'!$C$8:$C$973,0)),"")</f>
        <v>Y</v>
      </c>
      <c r="X96" s="96" t="str">
        <f>IFERROR(INDEX('DATA - Destination Database'!$H$8:$H$973,MATCH(N96,'DATA - Destination Database'!$C$8:$C$973,0)),"")</f>
        <v>Hong Kong</v>
      </c>
    </row>
    <row r="97" spans="2:24" ht="14.4" customHeight="1" x14ac:dyDescent="0.3">
      <c r="B97" s="95" t="s">
        <v>56</v>
      </c>
      <c r="C97" s="95" t="s">
        <v>2080</v>
      </c>
      <c r="D97" s="95" t="s">
        <v>1041</v>
      </c>
      <c r="E97" s="95" t="s">
        <v>2860</v>
      </c>
      <c r="F97" s="95" t="s">
        <v>2862</v>
      </c>
      <c r="G97" s="97" t="s">
        <v>1956</v>
      </c>
      <c r="H97" s="23">
        <v>0.54166666666666663</v>
      </c>
      <c r="I97" s="95" t="s">
        <v>2855</v>
      </c>
      <c r="J97" s="17">
        <v>3</v>
      </c>
      <c r="K97" s="17">
        <v>0</v>
      </c>
      <c r="L97" s="98">
        <v>43607</v>
      </c>
      <c r="M97" s="95" t="s">
        <v>3848</v>
      </c>
      <c r="N97" s="95" t="str">
        <f t="shared" si="11"/>
        <v>SKU062</v>
      </c>
      <c r="O97" s="17" t="str">
        <f t="shared" si="12"/>
        <v>Yes</v>
      </c>
      <c r="P97" s="27">
        <f t="shared" si="13"/>
        <v>87</v>
      </c>
      <c r="Q97" s="17" t="str">
        <f t="shared" si="14"/>
        <v>No</v>
      </c>
      <c r="R97" s="42">
        <f t="shared" si="15"/>
        <v>43605</v>
      </c>
      <c r="S97" s="96" t="str">
        <f>IFERROR(INDEX('DATA - Destination Database'!$B$8:$B$973,MATCH(N97,'DATA - Destination Database'!$C$8:$C$973,0)),"")</f>
        <v>ID189</v>
      </c>
      <c r="T97" s="55">
        <f>IFERROR(INDEX('DATA - Destination Database'!$D$8:$D$973,MATCH(N97,'DATA - Destination Database'!$C$8:$C$973,0)),"")</f>
        <v>1</v>
      </c>
      <c r="U97" s="56" t="str">
        <f>IFERROR(INDEX('DATA - Destination Database'!$E$8:$E$973,MATCH(N97,'DATA - Destination Database'!$C$8:$C$973,0)),"")</f>
        <v>A</v>
      </c>
      <c r="V97" s="56" t="str">
        <f>IFERROR(INDEX('DATA - Destination Database'!$F$8:$F$973,MATCH(N97,'DATA - Destination Database'!$C$8:$C$973,0)),"")</f>
        <v>H</v>
      </c>
      <c r="W97" s="56" t="str">
        <f>IFERROR(INDEX('DATA - Destination Database'!$G$8:$G$973,MATCH(N97,'DATA - Destination Database'!$C$8:$C$973,0)),"")</f>
        <v/>
      </c>
      <c r="X97" s="96" t="str">
        <f>IFERROR(INDEX('DATA - Destination Database'!$H$8:$H$973,MATCH(N97,'DATA - Destination Database'!$C$8:$C$973,0)),"")</f>
        <v>Italy</v>
      </c>
    </row>
    <row r="98" spans="2:24" ht="14.4" customHeight="1" x14ac:dyDescent="0.3">
      <c r="B98" s="95" t="s">
        <v>58</v>
      </c>
      <c r="C98" s="95" t="s">
        <v>2081</v>
      </c>
      <c r="D98" s="95" t="s">
        <v>1133</v>
      </c>
      <c r="E98" s="95" t="s">
        <v>2858</v>
      </c>
      <c r="F98" s="95" t="s">
        <v>2862</v>
      </c>
      <c r="G98" s="97" t="s">
        <v>1959</v>
      </c>
      <c r="H98" s="23">
        <v>0.54166666666666663</v>
      </c>
      <c r="I98" s="95" t="s">
        <v>2855</v>
      </c>
      <c r="J98" s="17">
        <v>4</v>
      </c>
      <c r="K98" s="17">
        <v>0</v>
      </c>
      <c r="L98" s="98">
        <v>43614</v>
      </c>
      <c r="M98" s="95" t="s">
        <v>3848</v>
      </c>
      <c r="N98" s="95" t="str">
        <f t="shared" si="11"/>
        <v>SKU154</v>
      </c>
      <c r="O98" s="17" t="str">
        <f t="shared" si="12"/>
        <v>Yes</v>
      </c>
      <c r="P98" s="27">
        <f t="shared" si="13"/>
        <v>84</v>
      </c>
      <c r="Q98" s="17" t="str">
        <f t="shared" si="14"/>
        <v>No</v>
      </c>
      <c r="R98" s="42">
        <f t="shared" si="15"/>
        <v>43608</v>
      </c>
      <c r="S98" s="96" t="str">
        <f>IFERROR(INDEX('DATA - Destination Database'!$B$8:$B$973,MATCH(N98,'DATA - Destination Database'!$C$8:$C$973,0)),"")</f>
        <v>ID083</v>
      </c>
      <c r="T98" s="55">
        <f>IFERROR(INDEX('DATA - Destination Database'!$D$8:$D$973,MATCH(N98,'DATA - Destination Database'!$C$8:$C$973,0)),"")</f>
        <v>1</v>
      </c>
      <c r="U98" s="56" t="str">
        <f>IFERROR(INDEX('DATA - Destination Database'!$E$8:$E$973,MATCH(N98,'DATA - Destination Database'!$C$8:$C$973,0)),"")</f>
        <v>T</v>
      </c>
      <c r="V98" s="56" t="str">
        <f>IFERROR(INDEX('DATA - Destination Database'!$F$8:$F$973,MATCH(N98,'DATA - Destination Database'!$C$8:$C$973,0)),"")</f>
        <v>L</v>
      </c>
      <c r="W98" s="56" t="str">
        <f>IFERROR(INDEX('DATA - Destination Database'!$G$8:$G$973,MATCH(N98,'DATA - Destination Database'!$C$8:$C$973,0)),"")</f>
        <v>Y</v>
      </c>
      <c r="X98" s="96" t="str">
        <f>IFERROR(INDEX('DATA - Destination Database'!$H$8:$H$973,MATCH(N98,'DATA - Destination Database'!$C$8:$C$973,0)),"")</f>
        <v>Belgium</v>
      </c>
    </row>
    <row r="99" spans="2:24" ht="14.4" customHeight="1" x14ac:dyDescent="0.3">
      <c r="B99" s="95" t="s">
        <v>56</v>
      </c>
      <c r="C99" s="95" t="s">
        <v>2082</v>
      </c>
      <c r="D99" s="95" t="s">
        <v>1136</v>
      </c>
      <c r="E99" s="95" t="s">
        <v>2859</v>
      </c>
      <c r="F99" s="95" t="s">
        <v>2862</v>
      </c>
      <c r="G99" s="97" t="s">
        <v>1959</v>
      </c>
      <c r="H99" s="23">
        <v>0.54166666666666663</v>
      </c>
      <c r="I99" s="95" t="s">
        <v>2856</v>
      </c>
      <c r="J99" s="17">
        <v>1</v>
      </c>
      <c r="K99" s="17">
        <v>0</v>
      </c>
      <c r="L99" s="98">
        <v>43613</v>
      </c>
      <c r="M99" s="95" t="s">
        <v>3848</v>
      </c>
      <c r="N99" s="95" t="str">
        <f t="shared" si="11"/>
        <v>SKU157</v>
      </c>
      <c r="O99" s="17" t="str">
        <f t="shared" si="12"/>
        <v>Yes</v>
      </c>
      <c r="P99" s="27">
        <f t="shared" si="13"/>
        <v>84</v>
      </c>
      <c r="Q99" s="17" t="str">
        <f t="shared" si="14"/>
        <v>No</v>
      </c>
      <c r="R99" s="42">
        <f t="shared" si="15"/>
        <v>43608</v>
      </c>
      <c r="S99" s="96" t="str">
        <f>IFERROR(INDEX('DATA - Destination Database'!$B$8:$B$973,MATCH(N99,'DATA - Destination Database'!$C$8:$C$973,0)),"")</f>
        <v>ID107</v>
      </c>
      <c r="T99" s="55">
        <f>IFERROR(INDEX('DATA - Destination Database'!$D$8:$D$973,MATCH(N99,'DATA - Destination Database'!$C$8:$C$973,0)),"")</f>
        <v>3</v>
      </c>
      <c r="U99" s="56" t="str">
        <f>IFERROR(INDEX('DATA - Destination Database'!$E$8:$E$973,MATCH(N99,'DATA - Destination Database'!$C$8:$C$973,0)),"")</f>
        <v>T</v>
      </c>
      <c r="V99" s="56" t="str">
        <f>IFERROR(INDEX('DATA - Destination Database'!$F$8:$F$973,MATCH(N99,'DATA - Destination Database'!$C$8:$C$973,0)),"")</f>
        <v>L</v>
      </c>
      <c r="W99" s="56" t="str">
        <f>IFERROR(INDEX('DATA - Destination Database'!$G$8:$G$973,MATCH(N99,'DATA - Destination Database'!$C$8:$C$973,0)),"")</f>
        <v>Y</v>
      </c>
      <c r="X99" s="96" t="str">
        <f>IFERROR(INDEX('DATA - Destination Database'!$H$8:$H$973,MATCH(N99,'DATA - Destination Database'!$C$8:$C$973,0)),"")</f>
        <v>Argentina</v>
      </c>
    </row>
    <row r="100" spans="2:24" ht="14.4" customHeight="1" x14ac:dyDescent="0.3">
      <c r="B100" s="95" t="s">
        <v>59</v>
      </c>
      <c r="C100" s="95" t="s">
        <v>2083</v>
      </c>
      <c r="D100" s="95" t="s">
        <v>1044</v>
      </c>
      <c r="E100" s="95" t="s">
        <v>2860</v>
      </c>
      <c r="F100" s="95" t="s">
        <v>2862</v>
      </c>
      <c r="G100" s="97" t="s">
        <v>1956</v>
      </c>
      <c r="H100" s="23">
        <v>0.54166666666666663</v>
      </c>
      <c r="I100" s="95" t="s">
        <v>2857</v>
      </c>
      <c r="J100" s="17">
        <v>2.8</v>
      </c>
      <c r="K100" s="17">
        <v>1</v>
      </c>
      <c r="L100" s="98">
        <v>43614</v>
      </c>
      <c r="M100" s="95" t="s">
        <v>3848</v>
      </c>
      <c r="N100" s="95" t="str">
        <f t="shared" si="11"/>
        <v>SKU065</v>
      </c>
      <c r="O100" s="17" t="str">
        <f t="shared" si="12"/>
        <v>Yes</v>
      </c>
      <c r="P100" s="27">
        <f t="shared" si="13"/>
        <v>87</v>
      </c>
      <c r="Q100" s="17" t="str">
        <f t="shared" si="14"/>
        <v>No</v>
      </c>
      <c r="R100" s="42">
        <f t="shared" si="15"/>
        <v>43605</v>
      </c>
      <c r="S100" s="96" t="str">
        <f>IFERROR(INDEX('DATA - Destination Database'!$B$8:$B$973,MATCH(N100,'DATA - Destination Database'!$C$8:$C$973,0)),"")</f>
        <v>ID119</v>
      </c>
      <c r="T100" s="55">
        <f>IFERROR(INDEX('DATA - Destination Database'!$D$8:$D$973,MATCH(N100,'DATA - Destination Database'!$C$8:$C$973,0)),"")</f>
        <v>3</v>
      </c>
      <c r="U100" s="56" t="str">
        <f>IFERROR(INDEX('DATA - Destination Database'!$E$8:$E$973,MATCH(N100,'DATA - Destination Database'!$C$8:$C$973,0)),"")</f>
        <v>T</v>
      </c>
      <c r="V100" s="56" t="str">
        <f>IFERROR(INDEX('DATA - Destination Database'!$F$8:$F$973,MATCH(N100,'DATA - Destination Database'!$C$8:$C$973,0)),"")</f>
        <v>L</v>
      </c>
      <c r="W100" s="56" t="str">
        <f>IFERROR(INDEX('DATA - Destination Database'!$G$8:$G$973,MATCH(N100,'DATA - Destination Database'!$C$8:$C$973,0)),"")</f>
        <v>Y</v>
      </c>
      <c r="X100" s="96" t="str">
        <f>IFERROR(INDEX('DATA - Destination Database'!$H$8:$H$973,MATCH(N100,'DATA - Destination Database'!$C$8:$C$973,0)),"")</f>
        <v>Maldives</v>
      </c>
    </row>
    <row r="101" spans="2:24" ht="14.4" customHeight="1" x14ac:dyDescent="0.3">
      <c r="B101" s="95" t="s">
        <v>59</v>
      </c>
      <c r="C101" s="95" t="s">
        <v>2083</v>
      </c>
      <c r="D101" s="95" t="s">
        <v>1139</v>
      </c>
      <c r="E101" s="95" t="s">
        <v>2858</v>
      </c>
      <c r="F101" s="95" t="s">
        <v>2862</v>
      </c>
      <c r="G101" s="97" t="s">
        <v>1959</v>
      </c>
      <c r="H101" s="23">
        <v>0.54166666666666663</v>
      </c>
      <c r="I101" s="95" t="s">
        <v>2854</v>
      </c>
      <c r="J101" s="17">
        <v>3</v>
      </c>
      <c r="K101" s="17">
        <v>0</v>
      </c>
      <c r="L101" s="98">
        <v>43613</v>
      </c>
      <c r="M101" s="95" t="s">
        <v>3848</v>
      </c>
      <c r="N101" s="95" t="str">
        <f t="shared" si="11"/>
        <v>SKU160</v>
      </c>
      <c r="O101" s="17" t="str">
        <f t="shared" si="12"/>
        <v>Yes</v>
      </c>
      <c r="P101" s="27">
        <f t="shared" si="13"/>
        <v>84</v>
      </c>
      <c r="Q101" s="17" t="str">
        <f t="shared" si="14"/>
        <v>No</v>
      </c>
      <c r="R101" s="42">
        <f t="shared" si="15"/>
        <v>43608</v>
      </c>
      <c r="S101" s="96" t="str">
        <f>IFERROR(INDEX('DATA - Destination Database'!$B$8:$B$973,MATCH(N101,'DATA - Destination Database'!$C$8:$C$973,0)),"")</f>
        <v>ID035</v>
      </c>
      <c r="T101" s="55">
        <f>IFERROR(INDEX('DATA - Destination Database'!$D$8:$D$973,MATCH(N101,'DATA - Destination Database'!$C$8:$C$973,0)),"")</f>
        <v>1</v>
      </c>
      <c r="U101" s="56" t="str">
        <f>IFERROR(INDEX('DATA - Destination Database'!$E$8:$E$973,MATCH(N101,'DATA - Destination Database'!$C$8:$C$973,0)),"")</f>
        <v>T</v>
      </c>
      <c r="V101" s="56" t="str">
        <f>IFERROR(INDEX('DATA - Destination Database'!$F$8:$F$973,MATCH(N101,'DATA - Destination Database'!$C$8:$C$973,0)),"")</f>
        <v>L</v>
      </c>
      <c r="W101" s="56" t="str">
        <f>IFERROR(INDEX('DATA - Destination Database'!$G$8:$G$973,MATCH(N101,'DATA - Destination Database'!$C$8:$C$973,0)),"")</f>
        <v/>
      </c>
      <c r="X101" s="96" t="str">
        <f>IFERROR(INDEX('DATA - Destination Database'!$H$8:$H$973,MATCH(N101,'DATA - Destination Database'!$C$8:$C$973,0)),"")</f>
        <v>China</v>
      </c>
    </row>
    <row r="102" spans="2:24" ht="14.4" customHeight="1" x14ac:dyDescent="0.3">
      <c r="B102" s="95" t="s">
        <v>57</v>
      </c>
      <c r="C102" s="95" t="s">
        <v>2084</v>
      </c>
      <c r="D102" s="95" t="s">
        <v>1027</v>
      </c>
      <c r="E102" s="95" t="s">
        <v>2859</v>
      </c>
      <c r="F102" s="95" t="s">
        <v>2862</v>
      </c>
      <c r="G102" s="97" t="s">
        <v>1955</v>
      </c>
      <c r="H102" s="23">
        <v>0.54166666666666663</v>
      </c>
      <c r="I102" s="95" t="s">
        <v>2855</v>
      </c>
      <c r="J102" s="17">
        <v>3.2</v>
      </c>
      <c r="K102" s="17">
        <v>0</v>
      </c>
      <c r="L102" s="98">
        <v>43606</v>
      </c>
      <c r="M102" s="95" t="s">
        <v>3848</v>
      </c>
      <c r="N102" s="95" t="str">
        <f t="shared" si="11"/>
        <v>SKU048</v>
      </c>
      <c r="O102" s="17" t="str">
        <f t="shared" si="12"/>
        <v>Yes</v>
      </c>
      <c r="P102" s="27">
        <f t="shared" si="13"/>
        <v>90</v>
      </c>
      <c r="Q102" s="17" t="str">
        <f t="shared" si="14"/>
        <v>No</v>
      </c>
      <c r="R102" s="42">
        <f t="shared" si="15"/>
        <v>43602</v>
      </c>
      <c r="S102" s="96" t="str">
        <f>IFERROR(INDEX('DATA - Destination Database'!$B$8:$B$973,MATCH(N102,'DATA - Destination Database'!$C$8:$C$973,0)),"")</f>
        <v>ID075</v>
      </c>
      <c r="T102" s="55">
        <f>IFERROR(INDEX('DATA - Destination Database'!$D$8:$D$973,MATCH(N102,'DATA - Destination Database'!$C$8:$C$973,0)),"")</f>
        <v>2</v>
      </c>
      <c r="U102" s="56" t="str">
        <f>IFERROR(INDEX('DATA - Destination Database'!$E$8:$E$973,MATCH(N102,'DATA - Destination Database'!$C$8:$C$973,0)),"")</f>
        <v>T</v>
      </c>
      <c r="V102" s="56" t="str">
        <f>IFERROR(INDEX('DATA - Destination Database'!$F$8:$F$973,MATCH(N102,'DATA - Destination Database'!$C$8:$C$973,0)),"")</f>
        <v>L</v>
      </c>
      <c r="W102" s="56" t="str">
        <f>IFERROR(INDEX('DATA - Destination Database'!$G$8:$G$973,MATCH(N102,'DATA - Destination Database'!$C$8:$C$973,0)),"")</f>
        <v/>
      </c>
      <c r="X102" s="96" t="str">
        <f>IFERROR(INDEX('DATA - Destination Database'!$H$8:$H$973,MATCH(N102,'DATA - Destination Database'!$C$8:$C$973,0)),"")</f>
        <v>Peru</v>
      </c>
    </row>
    <row r="103" spans="2:24" ht="14.4" customHeight="1" x14ac:dyDescent="0.3">
      <c r="B103" s="95" t="s">
        <v>57</v>
      </c>
      <c r="C103" s="95" t="s">
        <v>2085</v>
      </c>
      <c r="D103" s="95" t="s">
        <v>1142</v>
      </c>
      <c r="E103" s="95" t="s">
        <v>2860</v>
      </c>
      <c r="F103" s="95" t="s">
        <v>2862</v>
      </c>
      <c r="G103" s="97" t="s">
        <v>1959</v>
      </c>
      <c r="H103" s="23">
        <v>0.54166666666666663</v>
      </c>
      <c r="I103" s="95" t="s">
        <v>2855</v>
      </c>
      <c r="J103" s="17">
        <v>3.4</v>
      </c>
      <c r="K103" s="17">
        <v>0</v>
      </c>
      <c r="L103" s="98">
        <v>43613</v>
      </c>
      <c r="M103" s="95" t="s">
        <v>3848</v>
      </c>
      <c r="N103" s="95" t="str">
        <f t="shared" si="11"/>
        <v>SKU163</v>
      </c>
      <c r="O103" s="17" t="str">
        <f t="shared" si="12"/>
        <v>Yes</v>
      </c>
      <c r="P103" s="27">
        <f t="shared" si="13"/>
        <v>84</v>
      </c>
      <c r="Q103" s="17" t="str">
        <f t="shared" si="14"/>
        <v>No</v>
      </c>
      <c r="R103" s="42">
        <f t="shared" si="15"/>
        <v>43608</v>
      </c>
      <c r="S103" s="96" t="str">
        <f>IFERROR(INDEX('DATA - Destination Database'!$B$8:$B$973,MATCH(N103,'DATA - Destination Database'!$C$8:$C$973,0)),"")</f>
        <v>ID135</v>
      </c>
      <c r="T103" s="55">
        <f>IFERROR(INDEX('DATA - Destination Database'!$D$8:$D$973,MATCH(N103,'DATA - Destination Database'!$C$8:$C$973,0)),"")</f>
        <v>3</v>
      </c>
      <c r="U103" s="56" t="str">
        <f>IFERROR(INDEX('DATA - Destination Database'!$E$8:$E$973,MATCH(N103,'DATA - Destination Database'!$C$8:$C$973,0)),"")</f>
        <v>T</v>
      </c>
      <c r="V103" s="56" t="str">
        <f>IFERROR(INDEX('DATA - Destination Database'!$F$8:$F$973,MATCH(N103,'DATA - Destination Database'!$C$8:$C$973,0)),"")</f>
        <v>M</v>
      </c>
      <c r="W103" s="56" t="str">
        <f>IFERROR(INDEX('DATA - Destination Database'!$G$8:$G$973,MATCH(N103,'DATA - Destination Database'!$C$8:$C$973,0)),"")</f>
        <v/>
      </c>
      <c r="X103" s="96" t="str">
        <f>IFERROR(INDEX('DATA - Destination Database'!$H$8:$H$973,MATCH(N103,'DATA - Destination Database'!$C$8:$C$973,0)),"")</f>
        <v>Ireland</v>
      </c>
    </row>
    <row r="104" spans="2:24" ht="14.4" customHeight="1" x14ac:dyDescent="0.3">
      <c r="B104" s="95" t="s">
        <v>55</v>
      </c>
      <c r="C104" s="95" t="s">
        <v>2086</v>
      </c>
      <c r="D104" s="95" t="s">
        <v>1145</v>
      </c>
      <c r="E104" s="95" t="s">
        <v>2858</v>
      </c>
      <c r="F104" s="95" t="s">
        <v>2862</v>
      </c>
      <c r="G104" s="97" t="s">
        <v>1959</v>
      </c>
      <c r="H104" s="23">
        <v>0.54166666666666663</v>
      </c>
      <c r="I104" s="95" t="s">
        <v>2856</v>
      </c>
      <c r="J104" s="17">
        <v>3.6</v>
      </c>
      <c r="K104" s="17">
        <v>0</v>
      </c>
      <c r="L104" s="98">
        <v>43613</v>
      </c>
      <c r="M104" s="95" t="s">
        <v>3848</v>
      </c>
      <c r="N104" s="95" t="str">
        <f t="shared" si="11"/>
        <v>SKU166</v>
      </c>
      <c r="O104" s="17" t="str">
        <f t="shared" si="12"/>
        <v>Yes</v>
      </c>
      <c r="P104" s="27">
        <f t="shared" si="13"/>
        <v>84</v>
      </c>
      <c r="Q104" s="17" t="str">
        <f t="shared" si="14"/>
        <v>No</v>
      </c>
      <c r="R104" s="42">
        <f t="shared" si="15"/>
        <v>43608</v>
      </c>
      <c r="S104" s="96" t="str">
        <f>IFERROR(INDEX('DATA - Destination Database'!$B$8:$B$973,MATCH(N104,'DATA - Destination Database'!$C$8:$C$973,0)),"")</f>
        <v>ID037</v>
      </c>
      <c r="T104" s="55">
        <f>IFERROR(INDEX('DATA - Destination Database'!$D$8:$D$973,MATCH(N104,'DATA - Destination Database'!$C$8:$C$973,0)),"")</f>
        <v>2</v>
      </c>
      <c r="U104" s="56" t="str">
        <f>IFERROR(INDEX('DATA - Destination Database'!$E$8:$E$973,MATCH(N104,'DATA - Destination Database'!$C$8:$C$973,0)),"")</f>
        <v>A</v>
      </c>
      <c r="V104" s="56" t="str">
        <f>IFERROR(INDEX('DATA - Destination Database'!$F$8:$F$973,MATCH(N104,'DATA - Destination Database'!$C$8:$C$973,0)),"")</f>
        <v>L</v>
      </c>
      <c r="W104" s="56" t="str">
        <f>IFERROR(INDEX('DATA - Destination Database'!$G$8:$G$973,MATCH(N104,'DATA - Destination Database'!$C$8:$C$973,0)),"")</f>
        <v>Y</v>
      </c>
      <c r="X104" s="96" t="str">
        <f>IFERROR(INDEX('DATA - Destination Database'!$H$8:$H$973,MATCH(N104,'DATA - Destination Database'!$C$8:$C$973,0)),"")</f>
        <v>Poland</v>
      </c>
    </row>
    <row r="105" spans="2:24" ht="14.4" customHeight="1" x14ac:dyDescent="0.3">
      <c r="B105" s="95" t="s">
        <v>57</v>
      </c>
      <c r="C105" s="95" t="s">
        <v>2087</v>
      </c>
      <c r="D105" s="95" t="s">
        <v>1047</v>
      </c>
      <c r="E105" s="95" t="s">
        <v>2859</v>
      </c>
      <c r="F105" s="95" t="s">
        <v>2863</v>
      </c>
      <c r="G105" s="97" t="s">
        <v>1956</v>
      </c>
      <c r="H105" s="23">
        <v>0.54166666666666663</v>
      </c>
      <c r="I105" s="95" t="s">
        <v>2857</v>
      </c>
      <c r="J105" s="17">
        <v>3.8</v>
      </c>
      <c r="K105" s="17">
        <v>0</v>
      </c>
      <c r="L105" s="98">
        <v>43614</v>
      </c>
      <c r="M105" s="95" t="s">
        <v>3848</v>
      </c>
      <c r="N105" s="95" t="str">
        <f t="shared" si="11"/>
        <v>SKU068</v>
      </c>
      <c r="O105" s="17" t="str">
        <f t="shared" si="12"/>
        <v>Yes</v>
      </c>
      <c r="P105" s="27">
        <f t="shared" si="13"/>
        <v>87</v>
      </c>
      <c r="Q105" s="17" t="str">
        <f t="shared" si="14"/>
        <v>No</v>
      </c>
      <c r="R105" s="42">
        <f t="shared" si="15"/>
        <v>43605</v>
      </c>
      <c r="S105" s="96" t="str">
        <f>IFERROR(INDEX('DATA - Destination Database'!$B$8:$B$973,MATCH(N105,'DATA - Destination Database'!$C$8:$C$973,0)),"")</f>
        <v>ID078</v>
      </c>
      <c r="T105" s="55">
        <f>IFERROR(INDEX('DATA - Destination Database'!$D$8:$D$973,MATCH(N105,'DATA - Destination Database'!$C$8:$C$973,0)),"")</f>
        <v>1</v>
      </c>
      <c r="U105" s="56" t="str">
        <f>IFERROR(INDEX('DATA - Destination Database'!$E$8:$E$973,MATCH(N105,'DATA - Destination Database'!$C$8:$C$973,0)),"")</f>
        <v>B</v>
      </c>
      <c r="V105" s="56" t="str">
        <f>IFERROR(INDEX('DATA - Destination Database'!$F$8:$F$973,MATCH(N105,'DATA - Destination Database'!$C$8:$C$973,0)),"")</f>
        <v>L</v>
      </c>
      <c r="W105" s="56" t="str">
        <f>IFERROR(INDEX('DATA - Destination Database'!$G$8:$G$973,MATCH(N105,'DATA - Destination Database'!$C$8:$C$973,0)),"")</f>
        <v>Y</v>
      </c>
      <c r="X105" s="96" t="str">
        <f>IFERROR(INDEX('DATA - Destination Database'!$H$8:$H$973,MATCH(N105,'DATA - Destination Database'!$C$8:$C$973,0)),"")</f>
        <v>Malta</v>
      </c>
    </row>
    <row r="106" spans="2:24" ht="14.4" customHeight="1" x14ac:dyDescent="0.3">
      <c r="B106" s="95" t="s">
        <v>58</v>
      </c>
      <c r="C106" s="95" t="s">
        <v>2088</v>
      </c>
      <c r="D106" s="95" t="s">
        <v>1148</v>
      </c>
      <c r="E106" s="95" t="s">
        <v>2860</v>
      </c>
      <c r="F106" s="95" t="s">
        <v>2862</v>
      </c>
      <c r="G106" s="97" t="s">
        <v>1959</v>
      </c>
      <c r="H106" s="23">
        <v>0.54166666666666663</v>
      </c>
      <c r="I106" s="95" t="s">
        <v>2854</v>
      </c>
      <c r="J106" s="17">
        <v>4</v>
      </c>
      <c r="K106" s="17">
        <v>0</v>
      </c>
      <c r="L106" s="98">
        <v>43613</v>
      </c>
      <c r="M106" s="95" t="s">
        <v>3848</v>
      </c>
      <c r="N106" s="95" t="str">
        <f t="shared" si="11"/>
        <v>SKU169</v>
      </c>
      <c r="O106" s="17" t="str">
        <f t="shared" si="12"/>
        <v>Yes</v>
      </c>
      <c r="P106" s="27">
        <f t="shared" si="13"/>
        <v>84</v>
      </c>
      <c r="Q106" s="17" t="str">
        <f t="shared" si="14"/>
        <v>No</v>
      </c>
      <c r="R106" s="42">
        <f t="shared" si="15"/>
        <v>43608</v>
      </c>
      <c r="S106" s="96" t="str">
        <f>IFERROR(INDEX('DATA - Destination Database'!$B$8:$B$973,MATCH(N106,'DATA - Destination Database'!$C$8:$C$973,0)),"")</f>
        <v>ID130</v>
      </c>
      <c r="T106" s="55">
        <f>IFERROR(INDEX('DATA - Destination Database'!$D$8:$D$973,MATCH(N106,'DATA - Destination Database'!$C$8:$C$973,0)),"")</f>
        <v>2</v>
      </c>
      <c r="U106" s="56" t="str">
        <f>IFERROR(INDEX('DATA - Destination Database'!$E$8:$E$973,MATCH(N106,'DATA - Destination Database'!$C$8:$C$973,0)),"")</f>
        <v>B</v>
      </c>
      <c r="V106" s="56" t="str">
        <f>IFERROR(INDEX('DATA - Destination Database'!$F$8:$F$973,MATCH(N106,'DATA - Destination Database'!$C$8:$C$973,0)),"")</f>
        <v>M</v>
      </c>
      <c r="W106" s="56" t="str">
        <f>IFERROR(INDEX('DATA - Destination Database'!$G$8:$G$973,MATCH(N106,'DATA - Destination Database'!$C$8:$C$973,0)),"")</f>
        <v>Y</v>
      </c>
      <c r="X106" s="96" t="str">
        <f>IFERROR(INDEX('DATA - Destination Database'!$H$8:$H$973,MATCH(N106,'DATA - Destination Database'!$C$8:$C$973,0)),"")</f>
        <v>Turkey</v>
      </c>
    </row>
    <row r="107" spans="2:24" ht="14.4" customHeight="1" x14ac:dyDescent="0.3">
      <c r="B107" s="95" t="s">
        <v>55</v>
      </c>
      <c r="C107" s="95" t="s">
        <v>2089</v>
      </c>
      <c r="D107" s="95" t="s">
        <v>1030</v>
      </c>
      <c r="E107" s="95" t="s">
        <v>2858</v>
      </c>
      <c r="F107" s="95" t="s">
        <v>2862</v>
      </c>
      <c r="G107" s="97" t="s">
        <v>1955</v>
      </c>
      <c r="H107" s="23">
        <v>0.54166666666666663</v>
      </c>
      <c r="I107" s="95" t="s">
        <v>2855</v>
      </c>
      <c r="J107" s="17">
        <v>1</v>
      </c>
      <c r="K107" s="17">
        <v>0</v>
      </c>
      <c r="L107" s="98">
        <v>43607</v>
      </c>
      <c r="M107" s="95" t="s">
        <v>3848</v>
      </c>
      <c r="N107" s="95" t="str">
        <f t="shared" si="11"/>
        <v>SKU051</v>
      </c>
      <c r="O107" s="17" t="str">
        <f t="shared" si="12"/>
        <v>Yes</v>
      </c>
      <c r="P107" s="27">
        <f t="shared" si="13"/>
        <v>90</v>
      </c>
      <c r="Q107" s="17" t="str">
        <f t="shared" si="14"/>
        <v>No</v>
      </c>
      <c r="R107" s="42">
        <f t="shared" si="15"/>
        <v>43602</v>
      </c>
      <c r="S107" s="96" t="str">
        <f>IFERROR(INDEX('DATA - Destination Database'!$B$8:$B$973,MATCH(N107,'DATA - Destination Database'!$C$8:$C$973,0)),"")</f>
        <v>ID087</v>
      </c>
      <c r="T107" s="55">
        <f>IFERROR(INDEX('DATA - Destination Database'!$D$8:$D$973,MATCH(N107,'DATA - Destination Database'!$C$8:$C$973,0)),"")</f>
        <v>2</v>
      </c>
      <c r="U107" s="56" t="str">
        <f>IFERROR(INDEX('DATA - Destination Database'!$E$8:$E$973,MATCH(N107,'DATA - Destination Database'!$C$8:$C$973,0)),"")</f>
        <v>T</v>
      </c>
      <c r="V107" s="56" t="str">
        <f>IFERROR(INDEX('DATA - Destination Database'!$F$8:$F$973,MATCH(N107,'DATA - Destination Database'!$C$8:$C$973,0)),"")</f>
        <v>L</v>
      </c>
      <c r="W107" s="56" t="str">
        <f>IFERROR(INDEX('DATA - Destination Database'!$G$8:$G$973,MATCH(N107,'DATA - Destination Database'!$C$8:$C$973,0)),"")</f>
        <v>Y</v>
      </c>
      <c r="X107" s="96" t="str">
        <f>IFERROR(INDEX('DATA - Destination Database'!$H$8:$H$973,MATCH(N107,'DATA - Destination Database'!$C$8:$C$973,0)),"")</f>
        <v>Mexico</v>
      </c>
    </row>
    <row r="108" spans="2:24" ht="14.4" customHeight="1" x14ac:dyDescent="0.3">
      <c r="B108" s="95" t="s">
        <v>56</v>
      </c>
      <c r="C108" s="95" t="s">
        <v>2089</v>
      </c>
      <c r="D108" s="95" t="s">
        <v>1151</v>
      </c>
      <c r="E108" s="95" t="s">
        <v>2859</v>
      </c>
      <c r="F108" s="95" t="s">
        <v>2862</v>
      </c>
      <c r="G108" s="97" t="s">
        <v>1960</v>
      </c>
      <c r="H108" s="23">
        <v>0.54166666666666663</v>
      </c>
      <c r="I108" s="95" t="s">
        <v>2855</v>
      </c>
      <c r="J108" s="17">
        <v>2</v>
      </c>
      <c r="K108" s="17">
        <v>0</v>
      </c>
      <c r="L108" s="98">
        <v>43619</v>
      </c>
      <c r="M108" s="95" t="s">
        <v>3848</v>
      </c>
      <c r="N108" s="95" t="str">
        <f t="shared" si="11"/>
        <v>SKU172</v>
      </c>
      <c r="O108" s="17" t="str">
        <f t="shared" si="12"/>
        <v>Yes</v>
      </c>
      <c r="P108" s="27">
        <f t="shared" si="13"/>
        <v>83</v>
      </c>
      <c r="Q108" s="17" t="str">
        <f t="shared" si="14"/>
        <v>No</v>
      </c>
      <c r="R108" s="42">
        <f t="shared" si="15"/>
        <v>43609</v>
      </c>
      <c r="S108" s="96" t="str">
        <f>IFERROR(INDEX('DATA - Destination Database'!$B$8:$B$973,MATCH(N108,'DATA - Destination Database'!$C$8:$C$973,0)),"")</f>
        <v>ID082</v>
      </c>
      <c r="T108" s="55">
        <f>IFERROR(INDEX('DATA - Destination Database'!$D$8:$D$973,MATCH(N108,'DATA - Destination Database'!$C$8:$C$973,0)),"")</f>
        <v>2</v>
      </c>
      <c r="U108" s="56" t="str">
        <f>IFERROR(INDEX('DATA - Destination Database'!$E$8:$E$973,MATCH(N108,'DATA - Destination Database'!$C$8:$C$973,0)),"")</f>
        <v>B</v>
      </c>
      <c r="V108" s="56" t="str">
        <f>IFERROR(INDEX('DATA - Destination Database'!$F$8:$F$973,MATCH(N108,'DATA - Destination Database'!$C$8:$C$973,0)),"")</f>
        <v>L</v>
      </c>
      <c r="W108" s="56" t="str">
        <f>IFERROR(INDEX('DATA - Destination Database'!$G$8:$G$973,MATCH(N108,'DATA - Destination Database'!$C$8:$C$973,0)),"")</f>
        <v/>
      </c>
      <c r="X108" s="96" t="str">
        <f>IFERROR(INDEX('DATA - Destination Database'!$H$8:$H$973,MATCH(N108,'DATA - Destination Database'!$C$8:$C$973,0)),"")</f>
        <v>Iceland</v>
      </c>
    </row>
    <row r="109" spans="2:24" ht="14.4" customHeight="1" x14ac:dyDescent="0.3">
      <c r="B109" s="95" t="s">
        <v>55</v>
      </c>
      <c r="C109" s="95" t="s">
        <v>2090</v>
      </c>
      <c r="D109" s="95" t="s">
        <v>1050</v>
      </c>
      <c r="E109" s="95" t="s">
        <v>2860</v>
      </c>
      <c r="F109" s="95" t="s">
        <v>2862</v>
      </c>
      <c r="G109" s="97" t="s">
        <v>1956</v>
      </c>
      <c r="H109" s="23">
        <v>0.54166666666666663</v>
      </c>
      <c r="I109" s="95" t="s">
        <v>2856</v>
      </c>
      <c r="J109" s="17">
        <v>3</v>
      </c>
      <c r="K109" s="17">
        <v>0</v>
      </c>
      <c r="L109" s="98">
        <v>43614</v>
      </c>
      <c r="M109" s="95" t="s">
        <v>3848</v>
      </c>
      <c r="N109" s="95" t="str">
        <f t="shared" si="11"/>
        <v>SKU071</v>
      </c>
      <c r="O109" s="17" t="str">
        <f t="shared" si="12"/>
        <v>Yes</v>
      </c>
      <c r="P109" s="27">
        <f t="shared" si="13"/>
        <v>87</v>
      </c>
      <c r="Q109" s="17" t="str">
        <f t="shared" si="14"/>
        <v>No</v>
      </c>
      <c r="R109" s="42">
        <f t="shared" si="15"/>
        <v>43605</v>
      </c>
      <c r="S109" s="96" t="str">
        <f>IFERROR(INDEX('DATA - Destination Database'!$B$8:$B$973,MATCH(N109,'DATA - Destination Database'!$C$8:$C$973,0)),"")</f>
        <v>ID140</v>
      </c>
      <c r="T109" s="55">
        <f>IFERROR(INDEX('DATA - Destination Database'!$D$8:$D$973,MATCH(N109,'DATA - Destination Database'!$C$8:$C$973,0)),"")</f>
        <v>3</v>
      </c>
      <c r="U109" s="56" t="str">
        <f>IFERROR(INDEX('DATA - Destination Database'!$E$8:$E$973,MATCH(N109,'DATA - Destination Database'!$C$8:$C$973,0)),"")</f>
        <v>F</v>
      </c>
      <c r="V109" s="56" t="str">
        <f>IFERROR(INDEX('DATA - Destination Database'!$F$8:$F$973,MATCH(N109,'DATA - Destination Database'!$C$8:$C$973,0)),"")</f>
        <v>M</v>
      </c>
      <c r="W109" s="56" t="str">
        <f>IFERROR(INDEX('DATA - Destination Database'!$G$8:$G$973,MATCH(N109,'DATA - Destination Database'!$C$8:$C$973,0)),"")</f>
        <v/>
      </c>
      <c r="X109" s="96" t="str">
        <f>IFERROR(INDEX('DATA - Destination Database'!$H$8:$H$973,MATCH(N109,'DATA - Destination Database'!$C$8:$C$973,0)),"")</f>
        <v>Morocco</v>
      </c>
    </row>
    <row r="110" spans="2:24" ht="14.4" customHeight="1" x14ac:dyDescent="0.3">
      <c r="B110" s="95" t="s">
        <v>59</v>
      </c>
      <c r="C110" s="95" t="s">
        <v>2090</v>
      </c>
      <c r="D110" s="95" t="s">
        <v>1154</v>
      </c>
      <c r="E110" s="95" t="s">
        <v>2858</v>
      </c>
      <c r="F110" s="95" t="s">
        <v>2862</v>
      </c>
      <c r="G110" s="97" t="s">
        <v>1960</v>
      </c>
      <c r="H110" s="23">
        <v>0.54166666666666663</v>
      </c>
      <c r="I110" s="95" t="s">
        <v>2857</v>
      </c>
      <c r="J110" s="17">
        <v>4</v>
      </c>
      <c r="K110" s="17">
        <v>1</v>
      </c>
      <c r="L110" s="98">
        <v>43619</v>
      </c>
      <c r="M110" s="95" t="s">
        <v>3848</v>
      </c>
      <c r="N110" s="95" t="str">
        <f t="shared" si="11"/>
        <v>SKU175</v>
      </c>
      <c r="O110" s="17" t="str">
        <f t="shared" si="12"/>
        <v>Yes</v>
      </c>
      <c r="P110" s="27">
        <f t="shared" si="13"/>
        <v>83</v>
      </c>
      <c r="Q110" s="17" t="str">
        <f t="shared" si="14"/>
        <v>No</v>
      </c>
      <c r="R110" s="42">
        <f t="shared" si="15"/>
        <v>43609</v>
      </c>
      <c r="S110" s="96" t="str">
        <f>IFERROR(INDEX('DATA - Destination Database'!$B$8:$B$973,MATCH(N110,'DATA - Destination Database'!$C$8:$C$973,0)),"")</f>
        <v>ID039</v>
      </c>
      <c r="T110" s="55">
        <f>IFERROR(INDEX('DATA - Destination Database'!$D$8:$D$973,MATCH(N110,'DATA - Destination Database'!$C$8:$C$973,0)),"")</f>
        <v>2</v>
      </c>
      <c r="U110" s="56" t="str">
        <f>IFERROR(INDEX('DATA - Destination Database'!$E$8:$E$973,MATCH(N110,'DATA - Destination Database'!$C$8:$C$973,0)),"")</f>
        <v>T</v>
      </c>
      <c r="V110" s="56" t="str">
        <f>IFERROR(INDEX('DATA - Destination Database'!$F$8:$F$973,MATCH(N110,'DATA - Destination Database'!$C$8:$C$973,0)),"")</f>
        <v>L</v>
      </c>
      <c r="W110" s="56" t="str">
        <f>IFERROR(INDEX('DATA - Destination Database'!$G$8:$G$973,MATCH(N110,'DATA - Destination Database'!$C$8:$C$973,0)),"")</f>
        <v/>
      </c>
      <c r="X110" s="96" t="str">
        <f>IFERROR(INDEX('DATA - Destination Database'!$H$8:$H$973,MATCH(N110,'DATA - Destination Database'!$C$8:$C$973,0)),"")</f>
        <v>Russia</v>
      </c>
    </row>
    <row r="111" spans="2:24" ht="14.4" customHeight="1" x14ac:dyDescent="0.3">
      <c r="B111" s="95" t="s">
        <v>57</v>
      </c>
      <c r="C111" s="95" t="s">
        <v>2091</v>
      </c>
      <c r="D111" s="95" t="s">
        <v>1157</v>
      </c>
      <c r="E111" s="95" t="s">
        <v>2859</v>
      </c>
      <c r="F111" s="95" t="s">
        <v>2862</v>
      </c>
      <c r="G111" s="97" t="s">
        <v>1960</v>
      </c>
      <c r="H111" s="23">
        <v>0.54166666666666663</v>
      </c>
      <c r="I111" s="95" t="s">
        <v>2854</v>
      </c>
      <c r="J111" s="17">
        <v>1</v>
      </c>
      <c r="K111" s="17">
        <v>0</v>
      </c>
      <c r="L111" s="98">
        <v>43619</v>
      </c>
      <c r="M111" s="95" t="s">
        <v>3848</v>
      </c>
      <c r="N111" s="95" t="str">
        <f t="shared" si="11"/>
        <v>SKU178</v>
      </c>
      <c r="O111" s="17" t="str">
        <f t="shared" si="12"/>
        <v>Yes</v>
      </c>
      <c r="P111" s="27">
        <f t="shared" si="13"/>
        <v>83</v>
      </c>
      <c r="Q111" s="17" t="str">
        <f t="shared" si="14"/>
        <v>No</v>
      </c>
      <c r="R111" s="42">
        <f t="shared" si="15"/>
        <v>43609</v>
      </c>
      <c r="S111" s="96" t="str">
        <f>IFERROR(INDEX('DATA - Destination Database'!$B$8:$B$973,MATCH(N111,'DATA - Destination Database'!$C$8:$C$973,0)),"")</f>
        <v>ID150</v>
      </c>
      <c r="T111" s="55">
        <f>IFERROR(INDEX('DATA - Destination Database'!$D$8:$D$973,MATCH(N111,'DATA - Destination Database'!$C$8:$C$973,0)),"")</f>
        <v>3</v>
      </c>
      <c r="U111" s="56" t="str">
        <f>IFERROR(INDEX('DATA - Destination Database'!$E$8:$E$973,MATCH(N111,'DATA - Destination Database'!$C$8:$C$973,0)),"")</f>
        <v>B</v>
      </c>
      <c r="V111" s="56" t="str">
        <f>IFERROR(INDEX('DATA - Destination Database'!$F$8:$F$973,MATCH(N111,'DATA - Destination Database'!$C$8:$C$973,0)),"")</f>
        <v>M</v>
      </c>
      <c r="W111" s="56" t="str">
        <f>IFERROR(INDEX('DATA - Destination Database'!$G$8:$G$973,MATCH(N111,'DATA - Destination Database'!$C$8:$C$973,0)),"")</f>
        <v/>
      </c>
      <c r="X111" s="96" t="str">
        <f>IFERROR(INDEX('DATA - Destination Database'!$H$8:$H$973,MATCH(N111,'DATA - Destination Database'!$C$8:$C$973,0)),"")</f>
        <v>Spain</v>
      </c>
    </row>
    <row r="112" spans="2:24" ht="14.4" customHeight="1" x14ac:dyDescent="0.3">
      <c r="B112" s="95" t="s">
        <v>55</v>
      </c>
      <c r="C112" s="95" t="s">
        <v>2092</v>
      </c>
      <c r="D112" s="95" t="s">
        <v>1160</v>
      </c>
      <c r="E112" s="95" t="s">
        <v>2860</v>
      </c>
      <c r="F112" s="95" t="s">
        <v>2862</v>
      </c>
      <c r="G112" s="97" t="s">
        <v>1960</v>
      </c>
      <c r="H112" s="23">
        <v>0.54166666666666663</v>
      </c>
      <c r="I112" s="95" t="s">
        <v>2855</v>
      </c>
      <c r="J112" s="17">
        <v>2.8</v>
      </c>
      <c r="K112" s="17">
        <v>0</v>
      </c>
      <c r="L112" s="98">
        <v>43619</v>
      </c>
      <c r="M112" s="95" t="s">
        <v>3848</v>
      </c>
      <c r="N112" s="95" t="str">
        <f t="shared" si="11"/>
        <v>SKU181</v>
      </c>
      <c r="O112" s="17" t="str">
        <f t="shared" si="12"/>
        <v>Yes</v>
      </c>
      <c r="P112" s="27">
        <f t="shared" si="13"/>
        <v>83</v>
      </c>
      <c r="Q112" s="17" t="str">
        <f t="shared" si="14"/>
        <v>No</v>
      </c>
      <c r="R112" s="42">
        <f t="shared" si="15"/>
        <v>43609</v>
      </c>
      <c r="S112" s="96" t="str">
        <f>IFERROR(INDEX('DATA - Destination Database'!$B$8:$B$973,MATCH(N112,'DATA - Destination Database'!$C$8:$C$973,0)),"")</f>
        <v>ID233</v>
      </c>
      <c r="T112" s="55">
        <f>IFERROR(INDEX('DATA - Destination Database'!$D$8:$D$973,MATCH(N112,'DATA - Destination Database'!$C$8:$C$973,0)),"")</f>
        <v>1</v>
      </c>
      <c r="U112" s="56" t="str">
        <f>IFERROR(INDEX('DATA - Destination Database'!$E$8:$E$973,MATCH(N112,'DATA - Destination Database'!$C$8:$C$973,0)),"")</f>
        <v>A</v>
      </c>
      <c r="V112" s="56" t="str">
        <f>IFERROR(INDEX('DATA - Destination Database'!$F$8:$F$973,MATCH(N112,'DATA - Destination Database'!$C$8:$C$973,0)),"")</f>
        <v>H</v>
      </c>
      <c r="W112" s="56" t="str">
        <f>IFERROR(INDEX('DATA - Destination Database'!$G$8:$G$973,MATCH(N112,'DATA - Destination Database'!$C$8:$C$973,0)),"")</f>
        <v/>
      </c>
      <c r="X112" s="96" t="str">
        <f>IFERROR(INDEX('DATA - Destination Database'!$H$8:$H$973,MATCH(N112,'DATA - Destination Database'!$C$8:$C$973,0)),"")</f>
        <v>Sweden</v>
      </c>
    </row>
    <row r="113" spans="2:24" ht="14.4" customHeight="1" x14ac:dyDescent="0.3">
      <c r="B113" s="95" t="s">
        <v>58</v>
      </c>
      <c r="C113" s="95" t="s">
        <v>2093</v>
      </c>
      <c r="D113" s="95" t="s">
        <v>1033</v>
      </c>
      <c r="E113" s="95" t="s">
        <v>2858</v>
      </c>
      <c r="F113" s="95" t="s">
        <v>2862</v>
      </c>
      <c r="G113" s="97" t="s">
        <v>1955</v>
      </c>
      <c r="H113" s="23">
        <v>0.54166666666666663</v>
      </c>
      <c r="I113" s="95" t="s">
        <v>2855</v>
      </c>
      <c r="J113" s="17">
        <v>3</v>
      </c>
      <c r="K113" s="17">
        <v>0</v>
      </c>
      <c r="L113" s="98">
        <v>43607</v>
      </c>
      <c r="M113" s="95" t="s">
        <v>3848</v>
      </c>
      <c r="N113" s="95" t="str">
        <f t="shared" si="11"/>
        <v>SKU054</v>
      </c>
      <c r="O113" s="17" t="str">
        <f t="shared" si="12"/>
        <v>Yes</v>
      </c>
      <c r="P113" s="27">
        <f t="shared" si="13"/>
        <v>90</v>
      </c>
      <c r="Q113" s="17" t="str">
        <f t="shared" si="14"/>
        <v>No</v>
      </c>
      <c r="R113" s="42">
        <f t="shared" si="15"/>
        <v>43602</v>
      </c>
      <c r="S113" s="96" t="str">
        <f>IFERROR(INDEX('DATA - Destination Database'!$B$8:$B$973,MATCH(N113,'DATA - Destination Database'!$C$8:$C$973,0)),"")</f>
        <v>ID040</v>
      </c>
      <c r="T113" s="55">
        <f>IFERROR(INDEX('DATA - Destination Database'!$D$8:$D$973,MATCH(N113,'DATA - Destination Database'!$C$8:$C$973,0)),"")</f>
        <v>2</v>
      </c>
      <c r="U113" s="56" t="str">
        <f>IFERROR(INDEX('DATA - Destination Database'!$E$8:$E$973,MATCH(N113,'DATA - Destination Database'!$C$8:$C$973,0)),"")</f>
        <v>F</v>
      </c>
      <c r="V113" s="56" t="str">
        <f>IFERROR(INDEX('DATA - Destination Database'!$F$8:$F$973,MATCH(N113,'DATA - Destination Database'!$C$8:$C$973,0)),"")</f>
        <v>L</v>
      </c>
      <c r="W113" s="56" t="str">
        <f>IFERROR(INDEX('DATA - Destination Database'!$G$8:$G$973,MATCH(N113,'DATA - Destination Database'!$C$8:$C$973,0)),"")</f>
        <v/>
      </c>
      <c r="X113" s="96" t="str">
        <f>IFERROR(INDEX('DATA - Destination Database'!$H$8:$H$973,MATCH(N113,'DATA - Destination Database'!$C$8:$C$973,0)),"")</f>
        <v>Germany</v>
      </c>
    </row>
    <row r="114" spans="2:24" ht="14.4" customHeight="1" x14ac:dyDescent="0.3">
      <c r="B114" s="95" t="s">
        <v>58</v>
      </c>
      <c r="C114" s="95" t="s">
        <v>2093</v>
      </c>
      <c r="D114" s="95" t="s">
        <v>1053</v>
      </c>
      <c r="E114" s="95" t="s">
        <v>2859</v>
      </c>
      <c r="F114" s="95" t="s">
        <v>2862</v>
      </c>
      <c r="G114" s="97" t="s">
        <v>1956</v>
      </c>
      <c r="H114" s="23">
        <v>0.54166666666666663</v>
      </c>
      <c r="I114" s="95" t="s">
        <v>2856</v>
      </c>
      <c r="J114" s="17">
        <v>3.2</v>
      </c>
      <c r="K114" s="17">
        <v>0</v>
      </c>
      <c r="L114" s="98">
        <v>43607</v>
      </c>
      <c r="M114" s="95" t="s">
        <v>3848</v>
      </c>
      <c r="N114" s="95" t="str">
        <f t="shared" si="11"/>
        <v>SKU074</v>
      </c>
      <c r="O114" s="17" t="str">
        <f t="shared" si="12"/>
        <v>Yes</v>
      </c>
      <c r="P114" s="27">
        <f t="shared" si="13"/>
        <v>87</v>
      </c>
      <c r="Q114" s="17" t="str">
        <f t="shared" si="14"/>
        <v>No</v>
      </c>
      <c r="R114" s="42">
        <f t="shared" si="15"/>
        <v>43605</v>
      </c>
      <c r="S114" s="96" t="str">
        <f>IFERROR(INDEX('DATA - Destination Database'!$B$8:$B$973,MATCH(N114,'DATA - Destination Database'!$C$8:$C$973,0)),"")</f>
        <v>ID156</v>
      </c>
      <c r="T114" s="55">
        <f>IFERROR(INDEX('DATA - Destination Database'!$D$8:$D$973,MATCH(N114,'DATA - Destination Database'!$C$8:$C$973,0)),"")</f>
        <v>2</v>
      </c>
      <c r="U114" s="56" t="str">
        <f>IFERROR(INDEX('DATA - Destination Database'!$E$8:$E$973,MATCH(N114,'DATA - Destination Database'!$C$8:$C$973,0)),"")</f>
        <v>F</v>
      </c>
      <c r="V114" s="56" t="str">
        <f>IFERROR(INDEX('DATA - Destination Database'!$F$8:$F$973,MATCH(N114,'DATA - Destination Database'!$C$8:$C$973,0)),"")</f>
        <v>M</v>
      </c>
      <c r="W114" s="56" t="str">
        <f>IFERROR(INDEX('DATA - Destination Database'!$G$8:$G$973,MATCH(N114,'DATA - Destination Database'!$C$8:$C$973,0)),"")</f>
        <v>Y</v>
      </c>
      <c r="X114" s="96" t="str">
        <f>IFERROR(INDEX('DATA - Destination Database'!$H$8:$H$973,MATCH(N114,'DATA - Destination Database'!$C$8:$C$973,0)),"")</f>
        <v xml:space="preserve">France </v>
      </c>
    </row>
    <row r="115" spans="2:24" ht="14.4" customHeight="1" x14ac:dyDescent="0.3">
      <c r="B115" s="95" t="s">
        <v>57</v>
      </c>
      <c r="C115" s="95" t="s">
        <v>2107</v>
      </c>
      <c r="D115" s="95" t="s">
        <v>1042</v>
      </c>
      <c r="E115" s="95" t="s">
        <v>2858</v>
      </c>
      <c r="F115" s="95" t="s">
        <v>2862</v>
      </c>
      <c r="G115" s="97" t="s">
        <v>1956</v>
      </c>
      <c r="H115" s="23">
        <v>0.54166666666666663</v>
      </c>
      <c r="I115" s="95" t="s">
        <v>2854</v>
      </c>
      <c r="J115" s="17">
        <v>1</v>
      </c>
      <c r="K115" s="17">
        <v>0</v>
      </c>
      <c r="L115" s="98"/>
      <c r="M115" s="95" t="s">
        <v>3848</v>
      </c>
      <c r="N115" s="95" t="str">
        <f t="shared" si="11"/>
        <v>SKU063</v>
      </c>
      <c r="O115" s="17" t="str">
        <f t="shared" si="12"/>
        <v>No</v>
      </c>
      <c r="P115" s="27">
        <f t="shared" si="13"/>
        <v>87</v>
      </c>
      <c r="Q115" s="17" t="str">
        <f t="shared" si="14"/>
        <v>Yes</v>
      </c>
      <c r="R115" s="42">
        <f t="shared" si="15"/>
        <v>43605</v>
      </c>
      <c r="S115" s="96" t="str">
        <f>IFERROR(INDEX('DATA - Destination Database'!$B$8:$B$973,MATCH(N115,'DATA - Destination Database'!$C$8:$C$973,0)),"")</f>
        <v>ID095</v>
      </c>
      <c r="T115" s="55">
        <f>IFERROR(INDEX('DATA - Destination Database'!$D$8:$D$973,MATCH(N115,'DATA - Destination Database'!$C$8:$C$973,0)),"")</f>
        <v>2</v>
      </c>
      <c r="U115" s="56" t="str">
        <f>IFERROR(INDEX('DATA - Destination Database'!$E$8:$E$973,MATCH(N115,'DATA - Destination Database'!$C$8:$C$973,0)),"")</f>
        <v>T</v>
      </c>
      <c r="V115" s="56" t="str">
        <f>IFERROR(INDEX('DATA - Destination Database'!$F$8:$F$973,MATCH(N115,'DATA - Destination Database'!$C$8:$C$973,0)),"")</f>
        <v>L</v>
      </c>
      <c r="W115" s="56" t="str">
        <f>IFERROR(INDEX('DATA - Destination Database'!$G$8:$G$973,MATCH(N115,'DATA - Destination Database'!$C$8:$C$973,0)),"")</f>
        <v/>
      </c>
      <c r="X115" s="96" t="str">
        <f>IFERROR(INDEX('DATA - Destination Database'!$H$8:$H$973,MATCH(N115,'DATA - Destination Database'!$C$8:$C$973,0)),"")</f>
        <v>Iceland</v>
      </c>
    </row>
    <row r="116" spans="2:24" ht="14.4" customHeight="1" x14ac:dyDescent="0.3">
      <c r="B116" s="95" t="s">
        <v>56</v>
      </c>
      <c r="C116" s="95" t="s">
        <v>2095</v>
      </c>
      <c r="D116" s="95" t="s">
        <v>1166</v>
      </c>
      <c r="E116" s="95" t="s">
        <v>2858</v>
      </c>
      <c r="F116" s="95" t="s">
        <v>2862</v>
      </c>
      <c r="G116" s="97" t="s">
        <v>1960</v>
      </c>
      <c r="H116" s="23">
        <v>0.54166666666666663</v>
      </c>
      <c r="I116" s="95" t="s">
        <v>2854</v>
      </c>
      <c r="J116" s="17">
        <v>3.6</v>
      </c>
      <c r="K116" s="17">
        <v>0</v>
      </c>
      <c r="L116" s="98">
        <v>43627</v>
      </c>
      <c r="M116" s="95" t="s">
        <v>3848</v>
      </c>
      <c r="N116" s="95" t="str">
        <f t="shared" si="11"/>
        <v>SKU187</v>
      </c>
      <c r="O116" s="17" t="str">
        <f t="shared" si="12"/>
        <v>Yes</v>
      </c>
      <c r="P116" s="27">
        <f t="shared" si="13"/>
        <v>83</v>
      </c>
      <c r="Q116" s="17" t="str">
        <f t="shared" si="14"/>
        <v>No</v>
      </c>
      <c r="R116" s="42">
        <f t="shared" si="15"/>
        <v>43609</v>
      </c>
      <c r="S116" s="96" t="str">
        <f>IFERROR(INDEX('DATA - Destination Database'!$B$8:$B$973,MATCH(N116,'DATA - Destination Database'!$C$8:$C$973,0)),"")</f>
        <v>ID074</v>
      </c>
      <c r="T116" s="55">
        <f>IFERROR(INDEX('DATA - Destination Database'!$D$8:$D$973,MATCH(N116,'DATA - Destination Database'!$C$8:$C$973,0)),"")</f>
        <v>2</v>
      </c>
      <c r="U116" s="56" t="str">
        <f>IFERROR(INDEX('DATA - Destination Database'!$E$8:$E$973,MATCH(N116,'DATA - Destination Database'!$C$8:$C$973,0)),"")</f>
        <v>B</v>
      </c>
      <c r="V116" s="56" t="str">
        <f>IFERROR(INDEX('DATA - Destination Database'!$F$8:$F$973,MATCH(N116,'DATA - Destination Database'!$C$8:$C$973,0)),"")</f>
        <v>L</v>
      </c>
      <c r="W116" s="56" t="str">
        <f>IFERROR(INDEX('DATA - Destination Database'!$G$8:$G$973,MATCH(N116,'DATA - Destination Database'!$C$8:$C$973,0)),"")</f>
        <v>Y</v>
      </c>
      <c r="X116" s="96" t="str">
        <f>IFERROR(INDEX('DATA - Destination Database'!$H$8:$H$973,MATCH(N116,'DATA - Destination Database'!$C$8:$C$973,0)),"")</f>
        <v xml:space="preserve">Eritrea </v>
      </c>
    </row>
    <row r="117" spans="2:24" ht="14.4" customHeight="1" x14ac:dyDescent="0.3">
      <c r="B117" s="95" t="s">
        <v>56</v>
      </c>
      <c r="C117" s="95" t="s">
        <v>2096</v>
      </c>
      <c r="D117" s="95" t="s">
        <v>1056</v>
      </c>
      <c r="E117" s="95" t="s">
        <v>2859</v>
      </c>
      <c r="F117" s="95" t="s">
        <v>2862</v>
      </c>
      <c r="G117" s="97" t="s">
        <v>1956</v>
      </c>
      <c r="H117" s="23">
        <v>0.54166666666666663</v>
      </c>
      <c r="I117" s="95" t="s">
        <v>2855</v>
      </c>
      <c r="J117" s="17">
        <v>3.8</v>
      </c>
      <c r="K117" s="17">
        <v>0</v>
      </c>
      <c r="L117" s="98">
        <v>43607</v>
      </c>
      <c r="M117" s="95" t="s">
        <v>3848</v>
      </c>
      <c r="N117" s="95" t="str">
        <f t="shared" si="11"/>
        <v>SKU077</v>
      </c>
      <c r="O117" s="17" t="str">
        <f t="shared" si="12"/>
        <v>Yes</v>
      </c>
      <c r="P117" s="27">
        <f t="shared" si="13"/>
        <v>87</v>
      </c>
      <c r="Q117" s="17" t="str">
        <f t="shared" si="14"/>
        <v>No</v>
      </c>
      <c r="R117" s="42">
        <f t="shared" si="15"/>
        <v>43605</v>
      </c>
      <c r="S117" s="96" t="str">
        <f>IFERROR(INDEX('DATA - Destination Database'!$B$8:$B$973,MATCH(N117,'DATA - Destination Database'!$C$8:$C$973,0)),"")</f>
        <v>ID161</v>
      </c>
      <c r="T117" s="55">
        <f>IFERROR(INDEX('DATA - Destination Database'!$D$8:$D$973,MATCH(N117,'DATA - Destination Database'!$C$8:$C$973,0)),"")</f>
        <v>1</v>
      </c>
      <c r="U117" s="56" t="str">
        <f>IFERROR(INDEX('DATA - Destination Database'!$E$8:$E$973,MATCH(N117,'DATA - Destination Database'!$C$8:$C$973,0)),"")</f>
        <v>A</v>
      </c>
      <c r="V117" s="56" t="str">
        <f>IFERROR(INDEX('DATA - Destination Database'!$F$8:$F$973,MATCH(N117,'DATA - Destination Database'!$C$8:$C$973,0)),"")</f>
        <v>M</v>
      </c>
      <c r="W117" s="56" t="str">
        <f>IFERROR(INDEX('DATA - Destination Database'!$G$8:$G$973,MATCH(N117,'DATA - Destination Database'!$C$8:$C$973,0)),"")</f>
        <v/>
      </c>
      <c r="X117" s="96" t="str">
        <f>IFERROR(INDEX('DATA - Destination Database'!$H$8:$H$973,MATCH(N117,'DATA - Destination Database'!$C$8:$C$973,0)),"")</f>
        <v>Canada</v>
      </c>
    </row>
    <row r="118" spans="2:24" ht="14.4" customHeight="1" x14ac:dyDescent="0.3">
      <c r="B118" s="95" t="s">
        <v>59</v>
      </c>
      <c r="C118" s="95" t="s">
        <v>2096</v>
      </c>
      <c r="D118" s="95" t="s">
        <v>1169</v>
      </c>
      <c r="E118" s="95" t="s">
        <v>2860</v>
      </c>
      <c r="F118" s="95" t="s">
        <v>2862</v>
      </c>
      <c r="G118" s="97" t="s">
        <v>1960</v>
      </c>
      <c r="H118" s="23">
        <v>0.54166666666666663</v>
      </c>
      <c r="I118" s="95" t="s">
        <v>2855</v>
      </c>
      <c r="J118" s="17">
        <v>4</v>
      </c>
      <c r="K118" s="17">
        <v>0</v>
      </c>
      <c r="L118" s="98">
        <v>43627</v>
      </c>
      <c r="M118" s="95" t="s">
        <v>3848</v>
      </c>
      <c r="N118" s="95" t="str">
        <f t="shared" si="11"/>
        <v>SKU190</v>
      </c>
      <c r="O118" s="17" t="str">
        <f t="shared" si="12"/>
        <v>Yes</v>
      </c>
      <c r="P118" s="27">
        <f t="shared" si="13"/>
        <v>83</v>
      </c>
      <c r="Q118" s="17" t="str">
        <f t="shared" si="14"/>
        <v>No</v>
      </c>
      <c r="R118" s="42">
        <f t="shared" si="15"/>
        <v>43609</v>
      </c>
      <c r="S118" s="96" t="str">
        <f>IFERROR(INDEX('DATA - Destination Database'!$B$8:$B$973,MATCH(N118,'DATA - Destination Database'!$C$8:$C$973,0)),"")</f>
        <v>ID149</v>
      </c>
      <c r="T118" s="55">
        <f>IFERROR(INDEX('DATA - Destination Database'!$D$8:$D$973,MATCH(N118,'DATA - Destination Database'!$C$8:$C$973,0)),"")</f>
        <v>2</v>
      </c>
      <c r="U118" s="56" t="str">
        <f>IFERROR(INDEX('DATA - Destination Database'!$E$8:$E$973,MATCH(N118,'DATA - Destination Database'!$C$8:$C$973,0)),"")</f>
        <v>A</v>
      </c>
      <c r="V118" s="56" t="str">
        <f>IFERROR(INDEX('DATA - Destination Database'!$F$8:$F$973,MATCH(N118,'DATA - Destination Database'!$C$8:$C$973,0)),"")</f>
        <v>M</v>
      </c>
      <c r="W118" s="56" t="str">
        <f>IFERROR(INDEX('DATA - Destination Database'!$G$8:$G$973,MATCH(N118,'DATA - Destination Database'!$C$8:$C$973,0)),"")</f>
        <v/>
      </c>
      <c r="X118" s="96" t="str">
        <f>IFERROR(INDEX('DATA - Destination Database'!$H$8:$H$973,MATCH(N118,'DATA - Destination Database'!$C$8:$C$973,0)),"")</f>
        <v xml:space="preserve">Indonesia </v>
      </c>
    </row>
    <row r="119" spans="2:24" ht="14.4" customHeight="1" x14ac:dyDescent="0.3">
      <c r="B119" s="95" t="s">
        <v>56</v>
      </c>
      <c r="C119" s="95" t="s">
        <v>2097</v>
      </c>
      <c r="D119" s="95" t="s">
        <v>1036</v>
      </c>
      <c r="E119" s="95" t="s">
        <v>2858</v>
      </c>
      <c r="F119" s="95" t="s">
        <v>2862</v>
      </c>
      <c r="G119" s="97" t="s">
        <v>1955</v>
      </c>
      <c r="H119" s="23">
        <v>0.54166666666666663</v>
      </c>
      <c r="I119" s="95" t="s">
        <v>2856</v>
      </c>
      <c r="J119" s="17">
        <v>1</v>
      </c>
      <c r="K119" s="17">
        <v>0</v>
      </c>
      <c r="L119" s="98">
        <v>43607</v>
      </c>
      <c r="M119" s="95" t="s">
        <v>3848</v>
      </c>
      <c r="N119" s="95" t="str">
        <f t="shared" si="11"/>
        <v>SKU057</v>
      </c>
      <c r="O119" s="17" t="str">
        <f t="shared" si="12"/>
        <v>Yes</v>
      </c>
      <c r="P119" s="27">
        <f t="shared" si="13"/>
        <v>90</v>
      </c>
      <c r="Q119" s="17" t="str">
        <f t="shared" si="14"/>
        <v>No</v>
      </c>
      <c r="R119" s="42">
        <f t="shared" si="15"/>
        <v>43602</v>
      </c>
      <c r="S119" s="96" t="str">
        <f>IFERROR(INDEX('DATA - Destination Database'!$B$8:$B$973,MATCH(N119,'DATA - Destination Database'!$C$8:$C$973,0)),"")</f>
        <v>ID080</v>
      </c>
      <c r="T119" s="55">
        <f>IFERROR(INDEX('DATA - Destination Database'!$D$8:$D$973,MATCH(N119,'DATA - Destination Database'!$C$8:$C$973,0)),"")</f>
        <v>2</v>
      </c>
      <c r="U119" s="56" t="str">
        <f>IFERROR(INDEX('DATA - Destination Database'!$E$8:$E$973,MATCH(N119,'DATA - Destination Database'!$C$8:$C$973,0)),"")</f>
        <v>F</v>
      </c>
      <c r="V119" s="56" t="str">
        <f>IFERROR(INDEX('DATA - Destination Database'!$F$8:$F$973,MATCH(N119,'DATA - Destination Database'!$C$8:$C$973,0)),"")</f>
        <v>L</v>
      </c>
      <c r="W119" s="56" t="str">
        <f>IFERROR(INDEX('DATA - Destination Database'!$G$8:$G$973,MATCH(N119,'DATA - Destination Database'!$C$8:$C$973,0)),"")</f>
        <v>Y</v>
      </c>
      <c r="X119" s="96" t="str">
        <f>IFERROR(INDEX('DATA - Destination Database'!$H$8:$H$973,MATCH(N119,'DATA - Destination Database'!$C$8:$C$973,0)),"")</f>
        <v>Hong Kong</v>
      </c>
    </row>
    <row r="120" spans="2:24" ht="14.4" customHeight="1" x14ac:dyDescent="0.3">
      <c r="B120" s="95" t="s">
        <v>57</v>
      </c>
      <c r="C120" s="95" t="s">
        <v>2097</v>
      </c>
      <c r="D120" s="95" t="s">
        <v>1172</v>
      </c>
      <c r="E120" s="95" t="s">
        <v>2859</v>
      </c>
      <c r="F120" s="95" t="s">
        <v>2862</v>
      </c>
      <c r="G120" s="97" t="s">
        <v>1960</v>
      </c>
      <c r="H120" s="23">
        <v>0.54166666666666663</v>
      </c>
      <c r="I120" s="95" t="s">
        <v>2857</v>
      </c>
      <c r="J120" s="17">
        <v>2</v>
      </c>
      <c r="K120" s="17">
        <v>1</v>
      </c>
      <c r="L120" s="98">
        <v>43613</v>
      </c>
      <c r="M120" s="95" t="s">
        <v>3848</v>
      </c>
      <c r="N120" s="95" t="str">
        <f t="shared" si="11"/>
        <v>SKU193</v>
      </c>
      <c r="O120" s="17" t="str">
        <f t="shared" si="12"/>
        <v>Yes</v>
      </c>
      <c r="P120" s="27">
        <f t="shared" si="13"/>
        <v>83</v>
      </c>
      <c r="Q120" s="17" t="str">
        <f t="shared" si="14"/>
        <v>No</v>
      </c>
      <c r="R120" s="42">
        <f t="shared" si="15"/>
        <v>43609</v>
      </c>
      <c r="S120" s="96" t="str">
        <f>IFERROR(INDEX('DATA - Destination Database'!$B$8:$B$973,MATCH(N120,'DATA - Destination Database'!$C$8:$C$973,0)),"")</f>
        <v>ID121</v>
      </c>
      <c r="T120" s="55">
        <f>IFERROR(INDEX('DATA - Destination Database'!$D$8:$D$973,MATCH(N120,'DATA - Destination Database'!$C$8:$C$973,0)),"")</f>
        <v>1</v>
      </c>
      <c r="U120" s="56" t="str">
        <f>IFERROR(INDEX('DATA - Destination Database'!$E$8:$E$973,MATCH(N120,'DATA - Destination Database'!$C$8:$C$973,0)),"")</f>
        <v>A</v>
      </c>
      <c r="V120" s="56" t="str">
        <f>IFERROR(INDEX('DATA - Destination Database'!$F$8:$F$973,MATCH(N120,'DATA - Destination Database'!$C$8:$C$973,0)),"")</f>
        <v>L</v>
      </c>
      <c r="W120" s="56" t="str">
        <f>IFERROR(INDEX('DATA - Destination Database'!$G$8:$G$973,MATCH(N120,'DATA - Destination Database'!$C$8:$C$973,0)),"")</f>
        <v/>
      </c>
      <c r="X120" s="96" t="str">
        <f>IFERROR(INDEX('DATA - Destination Database'!$H$8:$H$973,MATCH(N120,'DATA - Destination Database'!$C$8:$C$973,0)),"")</f>
        <v>Italy</v>
      </c>
    </row>
    <row r="121" spans="2:24" ht="14.4" customHeight="1" x14ac:dyDescent="0.3">
      <c r="B121" s="95" t="s">
        <v>55</v>
      </c>
      <c r="C121" s="95" t="s">
        <v>2098</v>
      </c>
      <c r="D121" s="95" t="s">
        <v>1175</v>
      </c>
      <c r="E121" s="95" t="s">
        <v>2860</v>
      </c>
      <c r="F121" s="95" t="s">
        <v>2862</v>
      </c>
      <c r="G121" s="97" t="s">
        <v>1961</v>
      </c>
      <c r="H121" s="23">
        <v>0.54166666666666663</v>
      </c>
      <c r="I121" s="95" t="s">
        <v>2854</v>
      </c>
      <c r="J121" s="17">
        <v>3</v>
      </c>
      <c r="K121" s="17">
        <v>0</v>
      </c>
      <c r="L121" s="98">
        <v>43613</v>
      </c>
      <c r="M121" s="95" t="s">
        <v>3848</v>
      </c>
      <c r="N121" s="95" t="str">
        <f t="shared" ref="N121:N184" si="16">TRIM(D121)</f>
        <v>SKU196</v>
      </c>
      <c r="O121" s="17" t="str">
        <f t="shared" si="12"/>
        <v>Yes</v>
      </c>
      <c r="P121" s="27">
        <f t="shared" si="13"/>
        <v>80</v>
      </c>
      <c r="Q121" s="17" t="str">
        <f t="shared" si="14"/>
        <v>No</v>
      </c>
      <c r="R121" s="42">
        <f t="shared" si="15"/>
        <v>43612</v>
      </c>
      <c r="S121" s="96" t="str">
        <f>IFERROR(INDEX('DATA - Destination Database'!$B$8:$B$973,MATCH(N121,'DATA - Destination Database'!$C$8:$C$973,0)),"")</f>
        <v>ID158</v>
      </c>
      <c r="T121" s="55">
        <f>IFERROR(INDEX('DATA - Destination Database'!$D$8:$D$973,MATCH(N121,'DATA - Destination Database'!$C$8:$C$973,0)),"")</f>
        <v>1</v>
      </c>
      <c r="U121" s="56" t="str">
        <f>IFERROR(INDEX('DATA - Destination Database'!$E$8:$E$973,MATCH(N121,'DATA - Destination Database'!$C$8:$C$973,0)),"")</f>
        <v>B</v>
      </c>
      <c r="V121" s="56" t="str">
        <f>IFERROR(INDEX('DATA - Destination Database'!$F$8:$F$973,MATCH(N121,'DATA - Destination Database'!$C$8:$C$973,0)),"")</f>
        <v>M</v>
      </c>
      <c r="W121" s="56" t="str">
        <f>IFERROR(INDEX('DATA - Destination Database'!$G$8:$G$973,MATCH(N121,'DATA - Destination Database'!$C$8:$C$973,0)),"")</f>
        <v>Y</v>
      </c>
      <c r="X121" s="96" t="str">
        <f>IFERROR(INDEX('DATA - Destination Database'!$H$8:$H$973,MATCH(N121,'DATA - Destination Database'!$C$8:$C$973,0)),"")</f>
        <v>Belgium</v>
      </c>
    </row>
    <row r="122" spans="2:24" ht="14.4" customHeight="1" x14ac:dyDescent="0.3">
      <c r="B122" s="95" t="s">
        <v>59</v>
      </c>
      <c r="C122" s="95" t="s">
        <v>2099</v>
      </c>
      <c r="D122" s="95" t="s">
        <v>1059</v>
      </c>
      <c r="E122" s="95" t="s">
        <v>2858</v>
      </c>
      <c r="F122" s="95" t="s">
        <v>2862</v>
      </c>
      <c r="G122" s="97" t="s">
        <v>1956</v>
      </c>
      <c r="H122" s="23">
        <v>0.54166666666666663</v>
      </c>
      <c r="I122" s="95" t="s">
        <v>2855</v>
      </c>
      <c r="J122" s="17">
        <v>4</v>
      </c>
      <c r="K122" s="17">
        <v>0</v>
      </c>
      <c r="L122" s="98">
        <v>43613</v>
      </c>
      <c r="M122" s="95" t="s">
        <v>3848</v>
      </c>
      <c r="N122" s="95" t="str">
        <f t="shared" si="16"/>
        <v>SKU080</v>
      </c>
      <c r="O122" s="17" t="str">
        <f t="shared" si="12"/>
        <v>Yes</v>
      </c>
      <c r="P122" s="27">
        <f t="shared" si="13"/>
        <v>87</v>
      </c>
      <c r="Q122" s="17" t="str">
        <f t="shared" si="14"/>
        <v>No</v>
      </c>
      <c r="R122" s="42">
        <f t="shared" si="15"/>
        <v>43605</v>
      </c>
      <c r="S122" s="96" t="str">
        <f>IFERROR(INDEX('DATA - Destination Database'!$B$8:$B$973,MATCH(N122,'DATA - Destination Database'!$C$8:$C$973,0)),"")</f>
        <v>ID044</v>
      </c>
      <c r="T122" s="55">
        <f>IFERROR(INDEX('DATA - Destination Database'!$D$8:$D$973,MATCH(N122,'DATA - Destination Database'!$C$8:$C$973,0)),"")</f>
        <v>3</v>
      </c>
      <c r="U122" s="56" t="str">
        <f>IFERROR(INDEX('DATA - Destination Database'!$E$8:$E$973,MATCH(N122,'DATA - Destination Database'!$C$8:$C$973,0)),"")</f>
        <v>F</v>
      </c>
      <c r="V122" s="56" t="str">
        <f>IFERROR(INDEX('DATA - Destination Database'!$F$8:$F$973,MATCH(N122,'DATA - Destination Database'!$C$8:$C$973,0)),"")</f>
        <v>L</v>
      </c>
      <c r="W122" s="56" t="str">
        <f>IFERROR(INDEX('DATA - Destination Database'!$G$8:$G$973,MATCH(N122,'DATA - Destination Database'!$C$8:$C$973,0)),"")</f>
        <v>Y</v>
      </c>
      <c r="X122" s="96" t="str">
        <f>IFERROR(INDEX('DATA - Destination Database'!$H$8:$H$973,MATCH(N122,'DATA - Destination Database'!$C$8:$C$973,0)),"")</f>
        <v>Argentina</v>
      </c>
    </row>
    <row r="123" spans="2:24" ht="14.4" customHeight="1" x14ac:dyDescent="0.3">
      <c r="B123" s="95" t="s">
        <v>58</v>
      </c>
      <c r="C123" s="95" t="s">
        <v>2100</v>
      </c>
      <c r="D123" s="95" t="s">
        <v>1178</v>
      </c>
      <c r="E123" s="95" t="s">
        <v>2859</v>
      </c>
      <c r="F123" s="95" t="s">
        <v>2862</v>
      </c>
      <c r="G123" s="97" t="s">
        <v>1961</v>
      </c>
      <c r="H123" s="23">
        <v>0.54166666666666663</v>
      </c>
      <c r="I123" s="95" t="s">
        <v>2855</v>
      </c>
      <c r="J123" s="17">
        <v>1</v>
      </c>
      <c r="K123" s="17">
        <v>0</v>
      </c>
      <c r="L123" s="98">
        <v>43612</v>
      </c>
      <c r="M123" s="95" t="s">
        <v>3848</v>
      </c>
      <c r="N123" s="95" t="str">
        <f t="shared" si="16"/>
        <v>SKU199</v>
      </c>
      <c r="O123" s="17" t="str">
        <f t="shared" si="12"/>
        <v>Yes</v>
      </c>
      <c r="P123" s="27">
        <f t="shared" si="13"/>
        <v>80</v>
      </c>
      <c r="Q123" s="17" t="str">
        <f t="shared" si="14"/>
        <v>No</v>
      </c>
      <c r="R123" s="42">
        <f t="shared" si="15"/>
        <v>43612</v>
      </c>
      <c r="S123" s="96" t="str">
        <f>IFERROR(INDEX('DATA - Destination Database'!$B$8:$B$973,MATCH(N123,'DATA - Destination Database'!$C$8:$C$973,0)),"")</f>
        <v>ID124</v>
      </c>
      <c r="T123" s="55">
        <f>IFERROR(INDEX('DATA - Destination Database'!$D$8:$D$973,MATCH(N123,'DATA - Destination Database'!$C$8:$C$973,0)),"")</f>
        <v>3</v>
      </c>
      <c r="U123" s="56" t="str">
        <f>IFERROR(INDEX('DATA - Destination Database'!$E$8:$E$973,MATCH(N123,'DATA - Destination Database'!$C$8:$C$973,0)),"")</f>
        <v>F</v>
      </c>
      <c r="V123" s="56" t="str">
        <f>IFERROR(INDEX('DATA - Destination Database'!$F$8:$F$973,MATCH(N123,'DATA - Destination Database'!$C$8:$C$973,0)),"")</f>
        <v>L</v>
      </c>
      <c r="W123" s="56" t="str">
        <f>IFERROR(INDEX('DATA - Destination Database'!$G$8:$G$973,MATCH(N123,'DATA - Destination Database'!$C$8:$C$973,0)),"")</f>
        <v>Y</v>
      </c>
      <c r="X123" s="96" t="str">
        <f>IFERROR(INDEX('DATA - Destination Database'!$H$8:$H$973,MATCH(N123,'DATA - Destination Database'!$C$8:$C$973,0)),"")</f>
        <v>Maldives</v>
      </c>
    </row>
    <row r="124" spans="2:24" ht="14.4" customHeight="1" x14ac:dyDescent="0.3">
      <c r="B124" s="95" t="s">
        <v>56</v>
      </c>
      <c r="C124" s="95" t="s">
        <v>2101</v>
      </c>
      <c r="D124" s="95" t="s">
        <v>1181</v>
      </c>
      <c r="E124" s="95" t="s">
        <v>2860</v>
      </c>
      <c r="F124" s="95" t="s">
        <v>2863</v>
      </c>
      <c r="G124" s="97" t="s">
        <v>1961</v>
      </c>
      <c r="H124" s="23">
        <v>0.54166666666666663</v>
      </c>
      <c r="I124" s="95" t="s">
        <v>2856</v>
      </c>
      <c r="J124" s="17">
        <v>2.8</v>
      </c>
      <c r="K124" s="17">
        <v>0</v>
      </c>
      <c r="L124" s="98">
        <v>43621</v>
      </c>
      <c r="M124" s="95" t="s">
        <v>3848</v>
      </c>
      <c r="N124" s="95" t="str">
        <f t="shared" si="16"/>
        <v>SKU202</v>
      </c>
      <c r="O124" s="17" t="str">
        <f t="shared" si="12"/>
        <v>Yes</v>
      </c>
      <c r="P124" s="27">
        <f t="shared" si="13"/>
        <v>80</v>
      </c>
      <c r="Q124" s="17" t="str">
        <f t="shared" si="14"/>
        <v>No</v>
      </c>
      <c r="R124" s="42">
        <f t="shared" si="15"/>
        <v>43612</v>
      </c>
      <c r="S124" s="96" t="str">
        <f>IFERROR(INDEX('DATA - Destination Database'!$B$8:$B$973,MATCH(N124,'DATA - Destination Database'!$C$8:$C$973,0)),"")</f>
        <v>ID266</v>
      </c>
      <c r="T124" s="55">
        <f>IFERROR(INDEX('DATA - Destination Database'!$D$8:$D$973,MATCH(N124,'DATA - Destination Database'!$C$8:$C$973,0)),"")</f>
        <v>1</v>
      </c>
      <c r="U124" s="56" t="str">
        <f>IFERROR(INDEX('DATA - Destination Database'!$E$8:$E$973,MATCH(N124,'DATA - Destination Database'!$C$8:$C$973,0)),"")</f>
        <v>B</v>
      </c>
      <c r="V124" s="56" t="str">
        <f>IFERROR(INDEX('DATA - Destination Database'!$F$8:$F$973,MATCH(N124,'DATA - Destination Database'!$C$8:$C$973,0)),"")</f>
        <v>H</v>
      </c>
      <c r="W124" s="56" t="str">
        <f>IFERROR(INDEX('DATA - Destination Database'!$G$8:$G$973,MATCH(N124,'DATA - Destination Database'!$C$8:$C$973,0)),"")</f>
        <v/>
      </c>
      <c r="X124" s="96" t="str">
        <f>IFERROR(INDEX('DATA - Destination Database'!$H$8:$H$973,MATCH(N124,'DATA - Destination Database'!$C$8:$C$973,0)),"")</f>
        <v>China</v>
      </c>
    </row>
    <row r="125" spans="2:24" ht="14.4" customHeight="1" x14ac:dyDescent="0.3">
      <c r="B125" s="95" t="s">
        <v>59</v>
      </c>
      <c r="C125" s="95" t="s">
        <v>2102</v>
      </c>
      <c r="D125" s="95" t="s">
        <v>1039</v>
      </c>
      <c r="E125" s="95" t="s">
        <v>2858</v>
      </c>
      <c r="F125" s="95" t="s">
        <v>2862</v>
      </c>
      <c r="G125" s="97" t="s">
        <v>1955</v>
      </c>
      <c r="H125" s="23">
        <v>0.54166666666666663</v>
      </c>
      <c r="I125" s="95" t="s">
        <v>2857</v>
      </c>
      <c r="J125" s="17">
        <v>3</v>
      </c>
      <c r="K125" s="17">
        <v>0</v>
      </c>
      <c r="L125" s="98">
        <v>43607</v>
      </c>
      <c r="M125" s="95" t="s">
        <v>3848</v>
      </c>
      <c r="N125" s="95" t="str">
        <f t="shared" si="16"/>
        <v>SKU060</v>
      </c>
      <c r="O125" s="17" t="str">
        <f t="shared" si="12"/>
        <v>Yes</v>
      </c>
      <c r="P125" s="27">
        <f t="shared" si="13"/>
        <v>90</v>
      </c>
      <c r="Q125" s="17" t="str">
        <f t="shared" si="14"/>
        <v>No</v>
      </c>
      <c r="R125" s="42">
        <f t="shared" si="15"/>
        <v>43602</v>
      </c>
      <c r="S125" s="96" t="str">
        <f>IFERROR(INDEX('DATA - Destination Database'!$B$8:$B$973,MATCH(N125,'DATA - Destination Database'!$C$8:$C$973,0)),"")</f>
        <v>ID094</v>
      </c>
      <c r="T125" s="55">
        <f>IFERROR(INDEX('DATA - Destination Database'!$D$8:$D$973,MATCH(N125,'DATA - Destination Database'!$C$8:$C$973,0)),"")</f>
        <v>2</v>
      </c>
      <c r="U125" s="56" t="str">
        <f>IFERROR(INDEX('DATA - Destination Database'!$E$8:$E$973,MATCH(N125,'DATA - Destination Database'!$C$8:$C$973,0)),"")</f>
        <v>B</v>
      </c>
      <c r="V125" s="56" t="str">
        <f>IFERROR(INDEX('DATA - Destination Database'!$F$8:$F$973,MATCH(N125,'DATA - Destination Database'!$C$8:$C$973,0)),"")</f>
        <v>L</v>
      </c>
      <c r="W125" s="56" t="str">
        <f>IFERROR(INDEX('DATA - Destination Database'!$G$8:$G$973,MATCH(N125,'DATA - Destination Database'!$C$8:$C$973,0)),"")</f>
        <v/>
      </c>
      <c r="X125" s="96" t="str">
        <f>IFERROR(INDEX('DATA - Destination Database'!$H$8:$H$973,MATCH(N125,'DATA - Destination Database'!$C$8:$C$973,0)),"")</f>
        <v>Peru</v>
      </c>
    </row>
    <row r="126" spans="2:24" ht="14.4" customHeight="1" x14ac:dyDescent="0.3">
      <c r="B126" s="95" t="s">
        <v>57</v>
      </c>
      <c r="C126" s="95" t="s">
        <v>2103</v>
      </c>
      <c r="D126" s="95" t="s">
        <v>1062</v>
      </c>
      <c r="E126" s="95" t="s">
        <v>2859</v>
      </c>
      <c r="F126" s="95" t="s">
        <v>2862</v>
      </c>
      <c r="G126" s="97" t="s">
        <v>1956</v>
      </c>
      <c r="H126" s="23">
        <v>0.54166666666666663</v>
      </c>
      <c r="I126" s="95" t="s">
        <v>2854</v>
      </c>
      <c r="J126" s="17">
        <v>3.2</v>
      </c>
      <c r="K126" s="17">
        <v>0</v>
      </c>
      <c r="L126" s="98">
        <v>43614</v>
      </c>
      <c r="M126" s="95" t="s">
        <v>3848</v>
      </c>
      <c r="N126" s="95" t="str">
        <f t="shared" si="16"/>
        <v>SKU083</v>
      </c>
      <c r="O126" s="17" t="str">
        <f t="shared" si="12"/>
        <v>Yes</v>
      </c>
      <c r="P126" s="27">
        <f t="shared" si="13"/>
        <v>87</v>
      </c>
      <c r="Q126" s="17" t="str">
        <f t="shared" si="14"/>
        <v>No</v>
      </c>
      <c r="R126" s="42">
        <f t="shared" si="15"/>
        <v>43605</v>
      </c>
      <c r="S126" s="96" t="str">
        <f>IFERROR(INDEX('DATA - Destination Database'!$B$8:$B$973,MATCH(N126,'DATA - Destination Database'!$C$8:$C$973,0)),"")</f>
        <v>ID108</v>
      </c>
      <c r="T126" s="55">
        <f>IFERROR(INDEX('DATA - Destination Database'!$D$8:$D$973,MATCH(N126,'DATA - Destination Database'!$C$8:$C$973,0)),"")</f>
        <v>3</v>
      </c>
      <c r="U126" s="56" t="str">
        <f>IFERROR(INDEX('DATA - Destination Database'!$E$8:$E$973,MATCH(N126,'DATA - Destination Database'!$C$8:$C$973,0)),"")</f>
        <v>F</v>
      </c>
      <c r="V126" s="56" t="str">
        <f>IFERROR(INDEX('DATA - Destination Database'!$F$8:$F$973,MATCH(N126,'DATA - Destination Database'!$C$8:$C$973,0)),"")</f>
        <v>L</v>
      </c>
      <c r="W126" s="56" t="str">
        <f>IFERROR(INDEX('DATA - Destination Database'!$G$8:$G$973,MATCH(N126,'DATA - Destination Database'!$C$8:$C$973,0)),"")</f>
        <v/>
      </c>
      <c r="X126" s="96" t="str">
        <f>IFERROR(INDEX('DATA - Destination Database'!$H$8:$H$973,MATCH(N126,'DATA - Destination Database'!$C$8:$C$973,0)),"")</f>
        <v>Ireland</v>
      </c>
    </row>
    <row r="127" spans="2:24" ht="14.4" customHeight="1" x14ac:dyDescent="0.3">
      <c r="B127" s="95" t="s">
        <v>59</v>
      </c>
      <c r="C127" s="95" t="s">
        <v>2103</v>
      </c>
      <c r="D127" s="95" t="s">
        <v>1184</v>
      </c>
      <c r="E127" s="95" t="s">
        <v>2860</v>
      </c>
      <c r="F127" s="95" t="s">
        <v>2862</v>
      </c>
      <c r="G127" s="97" t="s">
        <v>1961</v>
      </c>
      <c r="H127" s="23">
        <v>0.54166666666666663</v>
      </c>
      <c r="I127" s="95" t="s">
        <v>2855</v>
      </c>
      <c r="J127" s="17">
        <v>3.4</v>
      </c>
      <c r="K127" s="17">
        <v>0</v>
      </c>
      <c r="L127" s="98">
        <v>43621</v>
      </c>
      <c r="M127" s="95" t="s">
        <v>3848</v>
      </c>
      <c r="N127" s="95" t="str">
        <f t="shared" si="16"/>
        <v>SKU205</v>
      </c>
      <c r="O127" s="17" t="str">
        <f t="shared" si="12"/>
        <v>Yes</v>
      </c>
      <c r="P127" s="27">
        <f t="shared" si="13"/>
        <v>80</v>
      </c>
      <c r="Q127" s="17" t="str">
        <f t="shared" si="14"/>
        <v>No</v>
      </c>
      <c r="R127" s="42">
        <f t="shared" si="15"/>
        <v>43612</v>
      </c>
      <c r="S127" s="96" t="str">
        <f>IFERROR(INDEX('DATA - Destination Database'!$B$8:$B$973,MATCH(N127,'DATA - Destination Database'!$C$8:$C$973,0)),"")</f>
        <v>ID277</v>
      </c>
      <c r="T127" s="55">
        <f>IFERROR(INDEX('DATA - Destination Database'!$D$8:$D$973,MATCH(N127,'DATA - Destination Database'!$C$8:$C$973,0)),"")</f>
        <v>2</v>
      </c>
      <c r="U127" s="56" t="str">
        <f>IFERROR(INDEX('DATA - Destination Database'!$E$8:$E$973,MATCH(N127,'DATA - Destination Database'!$C$8:$C$973,0)),"")</f>
        <v>A</v>
      </c>
      <c r="V127" s="56" t="str">
        <f>IFERROR(INDEX('DATA - Destination Database'!$F$8:$F$973,MATCH(N127,'DATA - Destination Database'!$C$8:$C$973,0)),"")</f>
        <v>H</v>
      </c>
      <c r="W127" s="56" t="str">
        <f>IFERROR(INDEX('DATA - Destination Database'!$G$8:$G$973,MATCH(N127,'DATA - Destination Database'!$C$8:$C$973,0)),"")</f>
        <v>Y</v>
      </c>
      <c r="X127" s="96" t="str">
        <f>IFERROR(INDEX('DATA - Destination Database'!$H$8:$H$973,MATCH(N127,'DATA - Destination Database'!$C$8:$C$973,0)),"")</f>
        <v>Poland</v>
      </c>
    </row>
    <row r="128" spans="2:24" ht="14.4" customHeight="1" x14ac:dyDescent="0.3">
      <c r="B128" s="95" t="s">
        <v>57</v>
      </c>
      <c r="C128" s="95" t="s">
        <v>2104</v>
      </c>
      <c r="D128" s="95" t="s">
        <v>1187</v>
      </c>
      <c r="E128" s="95" t="s">
        <v>2858</v>
      </c>
      <c r="F128" s="95" t="s">
        <v>2862</v>
      </c>
      <c r="G128" s="97" t="s">
        <v>1961</v>
      </c>
      <c r="H128" s="23">
        <v>0.54166666666666663</v>
      </c>
      <c r="I128" s="95" t="s">
        <v>2855</v>
      </c>
      <c r="J128" s="17">
        <v>3.6</v>
      </c>
      <c r="K128" s="17">
        <v>0</v>
      </c>
      <c r="L128" s="98">
        <v>43621</v>
      </c>
      <c r="M128" s="95" t="s">
        <v>3848</v>
      </c>
      <c r="N128" s="95" t="str">
        <f t="shared" si="16"/>
        <v>SKU208</v>
      </c>
      <c r="O128" s="17" t="str">
        <f t="shared" si="12"/>
        <v>Yes</v>
      </c>
      <c r="P128" s="27">
        <f t="shared" si="13"/>
        <v>80</v>
      </c>
      <c r="Q128" s="17" t="str">
        <f t="shared" si="14"/>
        <v>No</v>
      </c>
      <c r="R128" s="42">
        <f t="shared" si="15"/>
        <v>43612</v>
      </c>
      <c r="S128" s="96" t="str">
        <f>IFERROR(INDEX('DATA - Destination Database'!$B$8:$B$973,MATCH(N128,'DATA - Destination Database'!$C$8:$C$973,0)),"")</f>
        <v>ID091</v>
      </c>
      <c r="T128" s="55">
        <f>IFERROR(INDEX('DATA - Destination Database'!$D$8:$D$973,MATCH(N128,'DATA - Destination Database'!$C$8:$C$973,0)),"")</f>
        <v>1</v>
      </c>
      <c r="U128" s="56" t="str">
        <f>IFERROR(INDEX('DATA - Destination Database'!$E$8:$E$973,MATCH(N128,'DATA - Destination Database'!$C$8:$C$973,0)),"")</f>
        <v>T</v>
      </c>
      <c r="V128" s="56" t="str">
        <f>IFERROR(INDEX('DATA - Destination Database'!$F$8:$F$973,MATCH(N128,'DATA - Destination Database'!$C$8:$C$973,0)),"")</f>
        <v>L</v>
      </c>
      <c r="W128" s="56" t="str">
        <f>IFERROR(INDEX('DATA - Destination Database'!$G$8:$G$973,MATCH(N128,'DATA - Destination Database'!$C$8:$C$973,0)),"")</f>
        <v>Y</v>
      </c>
      <c r="X128" s="96" t="str">
        <f>IFERROR(INDEX('DATA - Destination Database'!$H$8:$H$973,MATCH(N128,'DATA - Destination Database'!$C$8:$C$973,0)),"")</f>
        <v>Malta</v>
      </c>
    </row>
    <row r="129" spans="2:24" ht="14.4" customHeight="1" x14ac:dyDescent="0.3">
      <c r="B129" s="95" t="s">
        <v>56</v>
      </c>
      <c r="C129" s="95" t="s">
        <v>2105</v>
      </c>
      <c r="D129" s="95" t="s">
        <v>1190</v>
      </c>
      <c r="E129" s="95" t="s">
        <v>2859</v>
      </c>
      <c r="F129" s="95" t="s">
        <v>2862</v>
      </c>
      <c r="G129" s="97" t="s">
        <v>1961</v>
      </c>
      <c r="H129" s="23">
        <v>0.54166666666666663</v>
      </c>
      <c r="I129" s="95" t="s">
        <v>2856</v>
      </c>
      <c r="J129" s="17">
        <v>3.8</v>
      </c>
      <c r="K129" s="17">
        <v>0</v>
      </c>
      <c r="L129" s="98">
        <v>43622</v>
      </c>
      <c r="M129" s="95" t="s">
        <v>3848</v>
      </c>
      <c r="N129" s="95" t="str">
        <f t="shared" si="16"/>
        <v>SKU212</v>
      </c>
      <c r="O129" s="17" t="str">
        <f t="shared" si="12"/>
        <v>Yes</v>
      </c>
      <c r="P129" s="27">
        <f t="shared" si="13"/>
        <v>80</v>
      </c>
      <c r="Q129" s="17" t="str">
        <f t="shared" si="14"/>
        <v>No</v>
      </c>
      <c r="R129" s="42">
        <f t="shared" si="15"/>
        <v>43612</v>
      </c>
      <c r="S129" s="96" t="str">
        <f>IFERROR(INDEX('DATA - Destination Database'!$B$8:$B$973,MATCH(N129,'DATA - Destination Database'!$C$8:$C$973,0)),"")</f>
        <v>ID111</v>
      </c>
      <c r="T129" s="55">
        <f>IFERROR(INDEX('DATA - Destination Database'!$D$8:$D$973,MATCH(N129,'DATA - Destination Database'!$C$8:$C$973,0)),"")</f>
        <v>2</v>
      </c>
      <c r="U129" s="56" t="str">
        <f>IFERROR(INDEX('DATA - Destination Database'!$E$8:$E$973,MATCH(N129,'DATA - Destination Database'!$C$8:$C$973,0)),"")</f>
        <v>T</v>
      </c>
      <c r="V129" s="56" t="str">
        <f>IFERROR(INDEX('DATA - Destination Database'!$F$8:$F$973,MATCH(N129,'DATA - Destination Database'!$C$8:$C$973,0)),"")</f>
        <v>L</v>
      </c>
      <c r="W129" s="56" t="str">
        <f>IFERROR(INDEX('DATA - Destination Database'!$G$8:$G$973,MATCH(N129,'DATA - Destination Database'!$C$8:$C$973,0)),"")</f>
        <v>Y</v>
      </c>
      <c r="X129" s="96" t="str">
        <f>IFERROR(INDEX('DATA - Destination Database'!$H$8:$H$973,MATCH(N129,'DATA - Destination Database'!$C$8:$C$973,0)),"")</f>
        <v>Turkey</v>
      </c>
    </row>
    <row r="130" spans="2:24" ht="14.4" customHeight="1" x14ac:dyDescent="0.3">
      <c r="B130" s="95" t="s">
        <v>55</v>
      </c>
      <c r="C130" s="95" t="s">
        <v>2106</v>
      </c>
      <c r="D130" s="95" t="s">
        <v>1065</v>
      </c>
      <c r="E130" s="95" t="s">
        <v>2860</v>
      </c>
      <c r="F130" s="95" t="s">
        <v>2862</v>
      </c>
      <c r="G130" s="97" t="s">
        <v>1956</v>
      </c>
      <c r="H130" s="23">
        <v>0.54166666666666663</v>
      </c>
      <c r="I130" s="95" t="s">
        <v>2857</v>
      </c>
      <c r="J130" s="17">
        <v>4</v>
      </c>
      <c r="K130" s="17">
        <v>1</v>
      </c>
      <c r="L130" s="98">
        <v>43609</v>
      </c>
      <c r="M130" s="95" t="s">
        <v>3848</v>
      </c>
      <c r="N130" s="95" t="str">
        <f t="shared" si="16"/>
        <v>SKU086</v>
      </c>
      <c r="O130" s="17" t="str">
        <f t="shared" si="12"/>
        <v>Yes</v>
      </c>
      <c r="P130" s="27">
        <f t="shared" si="13"/>
        <v>87</v>
      </c>
      <c r="Q130" s="17" t="str">
        <f t="shared" si="14"/>
        <v>No</v>
      </c>
      <c r="R130" s="42">
        <f t="shared" si="15"/>
        <v>43605</v>
      </c>
      <c r="S130" s="96" t="str">
        <f>IFERROR(INDEX('DATA - Destination Database'!$B$8:$B$973,MATCH(N130,'DATA - Destination Database'!$C$8:$C$973,0)),"")</f>
        <v>ID160</v>
      </c>
      <c r="T130" s="55">
        <f>IFERROR(INDEX('DATA - Destination Database'!$D$8:$D$973,MATCH(N130,'DATA - Destination Database'!$C$8:$C$973,0)),"")</f>
        <v>2</v>
      </c>
      <c r="U130" s="56" t="str">
        <f>IFERROR(INDEX('DATA - Destination Database'!$E$8:$E$973,MATCH(N130,'DATA - Destination Database'!$C$8:$C$973,0)),"")</f>
        <v>F</v>
      </c>
      <c r="V130" s="56" t="str">
        <f>IFERROR(INDEX('DATA - Destination Database'!$F$8:$F$973,MATCH(N130,'DATA - Destination Database'!$C$8:$C$973,0)),"")</f>
        <v>M</v>
      </c>
      <c r="W130" s="56" t="str">
        <f>IFERROR(INDEX('DATA - Destination Database'!$G$8:$G$973,MATCH(N130,'DATA - Destination Database'!$C$8:$C$973,0)),"")</f>
        <v>Y</v>
      </c>
      <c r="X130" s="96" t="str">
        <f>IFERROR(INDEX('DATA - Destination Database'!$H$8:$H$973,MATCH(N130,'DATA - Destination Database'!$C$8:$C$973,0)),"")</f>
        <v>Mexico</v>
      </c>
    </row>
    <row r="131" spans="2:24" ht="14.4" customHeight="1" x14ac:dyDescent="0.3">
      <c r="B131" s="95" t="s">
        <v>56</v>
      </c>
      <c r="C131" s="95" t="s">
        <v>2121</v>
      </c>
      <c r="D131" s="95" t="s">
        <v>1051</v>
      </c>
      <c r="E131" s="95" t="s">
        <v>2858</v>
      </c>
      <c r="F131" s="95" t="s">
        <v>2862</v>
      </c>
      <c r="G131" s="97" t="s">
        <v>1956</v>
      </c>
      <c r="H131" s="23">
        <v>0.54166666666666663</v>
      </c>
      <c r="I131" s="95" t="s">
        <v>2856</v>
      </c>
      <c r="J131" s="17">
        <v>3</v>
      </c>
      <c r="K131" s="17">
        <v>0</v>
      </c>
      <c r="L131" s="98"/>
      <c r="M131" s="95" t="s">
        <v>3848</v>
      </c>
      <c r="N131" s="95" t="str">
        <f t="shared" si="16"/>
        <v>SKU072</v>
      </c>
      <c r="O131" s="17" t="str">
        <f t="shared" si="12"/>
        <v>No</v>
      </c>
      <c r="P131" s="27">
        <f t="shared" si="13"/>
        <v>87</v>
      </c>
      <c r="Q131" s="17" t="str">
        <f t="shared" si="14"/>
        <v>Yes</v>
      </c>
      <c r="R131" s="42">
        <f t="shared" si="15"/>
        <v>43605</v>
      </c>
      <c r="S131" s="96" t="str">
        <f>IFERROR(INDEX('DATA - Destination Database'!$B$8:$B$973,MATCH(N131,'DATA - Destination Database'!$C$8:$C$973,0)),"")</f>
        <v>ID064</v>
      </c>
      <c r="T131" s="55">
        <f>IFERROR(INDEX('DATA - Destination Database'!$D$8:$D$973,MATCH(N131,'DATA - Destination Database'!$C$8:$C$973,0)),"")</f>
        <v>3</v>
      </c>
      <c r="U131" s="56" t="str">
        <f>IFERROR(INDEX('DATA - Destination Database'!$E$8:$E$973,MATCH(N131,'DATA - Destination Database'!$C$8:$C$973,0)),"")</f>
        <v>F</v>
      </c>
      <c r="V131" s="56" t="str">
        <f>IFERROR(INDEX('DATA - Destination Database'!$F$8:$F$973,MATCH(N131,'DATA - Destination Database'!$C$8:$C$973,0)),"")</f>
        <v>L</v>
      </c>
      <c r="W131" s="56" t="str">
        <f>IFERROR(INDEX('DATA - Destination Database'!$G$8:$G$973,MATCH(N131,'DATA - Destination Database'!$C$8:$C$973,0)),"")</f>
        <v/>
      </c>
      <c r="X131" s="96" t="str">
        <f>IFERROR(INDEX('DATA - Destination Database'!$H$8:$H$973,MATCH(N131,'DATA - Destination Database'!$C$8:$C$973,0)),"")</f>
        <v>Ireland</v>
      </c>
    </row>
    <row r="132" spans="2:24" ht="14.4" customHeight="1" x14ac:dyDescent="0.3">
      <c r="B132" s="95" t="s">
        <v>59</v>
      </c>
      <c r="C132" s="95" t="s">
        <v>2107</v>
      </c>
      <c r="D132" s="95" t="s">
        <v>1193</v>
      </c>
      <c r="E132" s="95" t="s">
        <v>2859</v>
      </c>
      <c r="F132" s="95" t="s">
        <v>2862</v>
      </c>
      <c r="G132" s="97" t="s">
        <v>1961</v>
      </c>
      <c r="H132" s="23">
        <v>0.54166666666666663</v>
      </c>
      <c r="I132" s="95" t="s">
        <v>2855</v>
      </c>
      <c r="J132" s="17">
        <v>2</v>
      </c>
      <c r="K132" s="17">
        <v>0</v>
      </c>
      <c r="L132" s="98">
        <v>43621</v>
      </c>
      <c r="M132" s="95" t="s">
        <v>3848</v>
      </c>
      <c r="N132" s="95" t="str">
        <f t="shared" si="16"/>
        <v>SKU215</v>
      </c>
      <c r="O132" s="17" t="str">
        <f t="shared" si="12"/>
        <v>Yes</v>
      </c>
      <c r="P132" s="27">
        <f t="shared" si="13"/>
        <v>80</v>
      </c>
      <c r="Q132" s="17" t="str">
        <f t="shared" si="14"/>
        <v>No</v>
      </c>
      <c r="R132" s="42">
        <f t="shared" si="15"/>
        <v>43612</v>
      </c>
      <c r="S132" s="96" t="str">
        <f>IFERROR(INDEX('DATA - Destination Database'!$B$8:$B$973,MATCH(N132,'DATA - Destination Database'!$C$8:$C$973,0)),"")</f>
        <v>ID115</v>
      </c>
      <c r="T132" s="55">
        <f>IFERROR(INDEX('DATA - Destination Database'!$D$8:$D$973,MATCH(N132,'DATA - Destination Database'!$C$8:$C$973,0)),"")</f>
        <v>3</v>
      </c>
      <c r="U132" s="56" t="str">
        <f>IFERROR(INDEX('DATA - Destination Database'!$E$8:$E$973,MATCH(N132,'DATA - Destination Database'!$C$8:$C$973,0)),"")</f>
        <v>T</v>
      </c>
      <c r="V132" s="56" t="str">
        <f>IFERROR(INDEX('DATA - Destination Database'!$F$8:$F$973,MATCH(N132,'DATA - Destination Database'!$C$8:$C$973,0)),"")</f>
        <v>L</v>
      </c>
      <c r="W132" s="56" t="str">
        <f>IFERROR(INDEX('DATA - Destination Database'!$G$8:$G$973,MATCH(N132,'DATA - Destination Database'!$C$8:$C$973,0)),"")</f>
        <v/>
      </c>
      <c r="X132" s="96" t="str">
        <f>IFERROR(INDEX('DATA - Destination Database'!$H$8:$H$973,MATCH(N132,'DATA - Destination Database'!$C$8:$C$973,0)),"")</f>
        <v>Morocco</v>
      </c>
    </row>
    <row r="133" spans="2:24" ht="14.4" customHeight="1" x14ac:dyDescent="0.3">
      <c r="B133" s="95" t="s">
        <v>57</v>
      </c>
      <c r="C133" s="95" t="s">
        <v>2108</v>
      </c>
      <c r="D133" s="95" t="s">
        <v>1196</v>
      </c>
      <c r="E133" s="95" t="s">
        <v>2860</v>
      </c>
      <c r="F133" s="95" t="s">
        <v>2862</v>
      </c>
      <c r="G133" s="97" t="s">
        <v>1961</v>
      </c>
      <c r="H133" s="23">
        <v>0.54166666666666663</v>
      </c>
      <c r="I133" s="95" t="s">
        <v>2855</v>
      </c>
      <c r="J133" s="17">
        <v>3</v>
      </c>
      <c r="K133" s="17">
        <v>0</v>
      </c>
      <c r="L133" s="98">
        <v>43614</v>
      </c>
      <c r="M133" s="95" t="s">
        <v>3848</v>
      </c>
      <c r="N133" s="95" t="str">
        <f t="shared" si="16"/>
        <v>SKU218</v>
      </c>
      <c r="O133" s="17" t="str">
        <f t="shared" si="12"/>
        <v>Yes</v>
      </c>
      <c r="P133" s="27">
        <f t="shared" si="13"/>
        <v>80</v>
      </c>
      <c r="Q133" s="17" t="str">
        <f t="shared" si="14"/>
        <v>No</v>
      </c>
      <c r="R133" s="42">
        <f t="shared" si="15"/>
        <v>43612</v>
      </c>
      <c r="S133" s="96" t="str">
        <f>IFERROR(INDEX('DATA - Destination Database'!$B$8:$B$973,MATCH(N133,'DATA - Destination Database'!$C$8:$C$973,0)),"")</f>
        <v>ID293</v>
      </c>
      <c r="T133" s="55">
        <f>IFERROR(INDEX('DATA - Destination Database'!$D$8:$D$973,MATCH(N133,'DATA - Destination Database'!$C$8:$C$973,0)),"")</f>
        <v>2</v>
      </c>
      <c r="U133" s="56" t="str">
        <f>IFERROR(INDEX('DATA - Destination Database'!$E$8:$E$973,MATCH(N133,'DATA - Destination Database'!$C$8:$C$973,0)),"")</f>
        <v>A</v>
      </c>
      <c r="V133" s="56" t="str">
        <f>IFERROR(INDEX('DATA - Destination Database'!$F$8:$F$973,MATCH(N133,'DATA - Destination Database'!$C$8:$C$973,0)),"")</f>
        <v>H</v>
      </c>
      <c r="W133" s="56" t="str">
        <f>IFERROR(INDEX('DATA - Destination Database'!$G$8:$G$973,MATCH(N133,'DATA - Destination Database'!$C$8:$C$973,0)),"")</f>
        <v/>
      </c>
      <c r="X133" s="96" t="str">
        <f>IFERROR(INDEX('DATA - Destination Database'!$H$8:$H$973,MATCH(N133,'DATA - Destination Database'!$C$8:$C$973,0)),"")</f>
        <v>Russia</v>
      </c>
    </row>
    <row r="134" spans="2:24" ht="14.4" customHeight="1" x14ac:dyDescent="0.3">
      <c r="B134" s="95" t="s">
        <v>58</v>
      </c>
      <c r="C134" s="95" t="s">
        <v>2109</v>
      </c>
      <c r="D134" s="95" t="s">
        <v>1068</v>
      </c>
      <c r="E134" s="95" t="s">
        <v>2858</v>
      </c>
      <c r="F134" s="95" t="s">
        <v>2862</v>
      </c>
      <c r="G134" s="97" t="s">
        <v>1957</v>
      </c>
      <c r="H134" s="23">
        <v>0.54166666666666663</v>
      </c>
      <c r="I134" s="95" t="s">
        <v>2856</v>
      </c>
      <c r="J134" s="17">
        <v>4</v>
      </c>
      <c r="K134" s="17">
        <v>0</v>
      </c>
      <c r="L134" s="98">
        <v>43607</v>
      </c>
      <c r="M134" s="95" t="s">
        <v>3848</v>
      </c>
      <c r="N134" s="95" t="str">
        <f t="shared" si="16"/>
        <v>SKU089</v>
      </c>
      <c r="O134" s="17" t="str">
        <f t="shared" si="12"/>
        <v>Yes</v>
      </c>
      <c r="P134" s="27">
        <f t="shared" si="13"/>
        <v>86</v>
      </c>
      <c r="Q134" s="17" t="str">
        <f t="shared" si="14"/>
        <v>No</v>
      </c>
      <c r="R134" s="42">
        <f t="shared" si="15"/>
        <v>43606</v>
      </c>
      <c r="S134" s="96" t="str">
        <f>IFERROR(INDEX('DATA - Destination Database'!$B$8:$B$973,MATCH(N134,'DATA - Destination Database'!$C$8:$C$973,0)),"")</f>
        <v>ID098</v>
      </c>
      <c r="T134" s="55">
        <f>IFERROR(INDEX('DATA - Destination Database'!$D$8:$D$973,MATCH(N134,'DATA - Destination Database'!$C$8:$C$973,0)),"")</f>
        <v>3</v>
      </c>
      <c r="U134" s="56" t="str">
        <f>IFERROR(INDEX('DATA - Destination Database'!$E$8:$E$973,MATCH(N134,'DATA - Destination Database'!$C$8:$C$973,0)),"")</f>
        <v>B</v>
      </c>
      <c r="V134" s="56" t="str">
        <f>IFERROR(INDEX('DATA - Destination Database'!$F$8:$F$973,MATCH(N134,'DATA - Destination Database'!$C$8:$C$973,0)),"")</f>
        <v>L</v>
      </c>
      <c r="W134" s="56" t="str">
        <f>IFERROR(INDEX('DATA - Destination Database'!$G$8:$G$973,MATCH(N134,'DATA - Destination Database'!$C$8:$C$973,0)),"")</f>
        <v/>
      </c>
      <c r="X134" s="96" t="str">
        <f>IFERROR(INDEX('DATA - Destination Database'!$H$8:$H$973,MATCH(N134,'DATA - Destination Database'!$C$8:$C$973,0)),"")</f>
        <v>Spain</v>
      </c>
    </row>
    <row r="135" spans="2:24" ht="14.4" customHeight="1" x14ac:dyDescent="0.3">
      <c r="B135" s="95" t="s">
        <v>55</v>
      </c>
      <c r="C135" s="95" t="s">
        <v>2109</v>
      </c>
      <c r="D135" s="95" t="s">
        <v>1199</v>
      </c>
      <c r="E135" s="95" t="s">
        <v>2859</v>
      </c>
      <c r="F135" s="95" t="s">
        <v>2862</v>
      </c>
      <c r="G135" s="97" t="s">
        <v>1961</v>
      </c>
      <c r="H135" s="23">
        <v>0.54166666666666663</v>
      </c>
      <c r="I135" s="95" t="s">
        <v>2857</v>
      </c>
      <c r="J135" s="17">
        <v>1</v>
      </c>
      <c r="K135" s="17">
        <v>0</v>
      </c>
      <c r="L135" s="98">
        <v>43614</v>
      </c>
      <c r="M135" s="95" t="s">
        <v>3848</v>
      </c>
      <c r="N135" s="95" t="str">
        <f t="shared" si="16"/>
        <v>SKU221</v>
      </c>
      <c r="O135" s="17" t="str">
        <f t="shared" si="12"/>
        <v>Yes</v>
      </c>
      <c r="P135" s="27">
        <f t="shared" si="13"/>
        <v>80</v>
      </c>
      <c r="Q135" s="17" t="str">
        <f t="shared" si="14"/>
        <v>No</v>
      </c>
      <c r="R135" s="42">
        <f t="shared" si="15"/>
        <v>43612</v>
      </c>
      <c r="S135" s="96" t="str">
        <f>IFERROR(INDEX('DATA - Destination Database'!$B$8:$B$973,MATCH(N135,'DATA - Destination Database'!$C$8:$C$973,0)),"")</f>
        <v>ID200</v>
      </c>
      <c r="T135" s="55">
        <f>IFERROR(INDEX('DATA - Destination Database'!$D$8:$D$973,MATCH(N135,'DATA - Destination Database'!$C$8:$C$973,0)),"")</f>
        <v>1</v>
      </c>
      <c r="U135" s="56" t="str">
        <f>IFERROR(INDEX('DATA - Destination Database'!$E$8:$E$973,MATCH(N135,'DATA - Destination Database'!$C$8:$C$973,0)),"")</f>
        <v>F</v>
      </c>
      <c r="V135" s="56" t="str">
        <f>IFERROR(INDEX('DATA - Destination Database'!$F$8:$F$973,MATCH(N135,'DATA - Destination Database'!$C$8:$C$973,0)),"")</f>
        <v>H</v>
      </c>
      <c r="W135" s="56" t="str">
        <f>IFERROR(INDEX('DATA - Destination Database'!$G$8:$G$973,MATCH(N135,'DATA - Destination Database'!$C$8:$C$973,0)),"")</f>
        <v/>
      </c>
      <c r="X135" s="96" t="str">
        <f>IFERROR(INDEX('DATA - Destination Database'!$H$8:$H$973,MATCH(N135,'DATA - Destination Database'!$C$8:$C$973,0)),"")</f>
        <v>Sweden</v>
      </c>
    </row>
    <row r="136" spans="2:24" ht="14.4" customHeight="1" x14ac:dyDescent="0.3">
      <c r="B136" s="95" t="s">
        <v>58</v>
      </c>
      <c r="C136" s="95" t="s">
        <v>2110</v>
      </c>
      <c r="D136" s="95" t="s">
        <v>1202</v>
      </c>
      <c r="E136" s="95" t="s">
        <v>2860</v>
      </c>
      <c r="F136" s="95" t="s">
        <v>2862</v>
      </c>
      <c r="G136" s="97" t="s">
        <v>1961</v>
      </c>
      <c r="H136" s="23">
        <v>0.54166666666666663</v>
      </c>
      <c r="I136" s="95" t="s">
        <v>2854</v>
      </c>
      <c r="J136" s="17">
        <v>2.8</v>
      </c>
      <c r="K136" s="17">
        <v>0</v>
      </c>
      <c r="L136" s="98">
        <v>43616</v>
      </c>
      <c r="M136" s="95" t="s">
        <v>3848</v>
      </c>
      <c r="N136" s="95" t="str">
        <f t="shared" si="16"/>
        <v>SKU224</v>
      </c>
      <c r="O136" s="17" t="str">
        <f t="shared" si="12"/>
        <v>Yes</v>
      </c>
      <c r="P136" s="27">
        <f t="shared" si="13"/>
        <v>80</v>
      </c>
      <c r="Q136" s="17" t="str">
        <f t="shared" si="14"/>
        <v>No</v>
      </c>
      <c r="R136" s="42">
        <f t="shared" si="15"/>
        <v>43612</v>
      </c>
      <c r="S136" s="96" t="str">
        <f>IFERROR(INDEX('DATA - Destination Database'!$B$8:$B$973,MATCH(N136,'DATA - Destination Database'!$C$8:$C$973,0)),"")</f>
        <v>ID187</v>
      </c>
      <c r="T136" s="55">
        <f>IFERROR(INDEX('DATA - Destination Database'!$D$8:$D$973,MATCH(N136,'DATA - Destination Database'!$C$8:$C$973,0)),"")</f>
        <v>2</v>
      </c>
      <c r="U136" s="56" t="str">
        <f>IFERROR(INDEX('DATA - Destination Database'!$E$8:$E$973,MATCH(N136,'DATA - Destination Database'!$C$8:$C$973,0)),"")</f>
        <v>T</v>
      </c>
      <c r="V136" s="56" t="str">
        <f>IFERROR(INDEX('DATA - Destination Database'!$F$8:$F$973,MATCH(N136,'DATA - Destination Database'!$C$8:$C$973,0)),"")</f>
        <v>H</v>
      </c>
      <c r="W136" s="56" t="str">
        <f>IFERROR(INDEX('DATA - Destination Database'!$G$8:$G$973,MATCH(N136,'DATA - Destination Database'!$C$8:$C$973,0)),"")</f>
        <v/>
      </c>
      <c r="X136" s="96" t="str">
        <f>IFERROR(INDEX('DATA - Destination Database'!$H$8:$H$973,MATCH(N136,'DATA - Destination Database'!$C$8:$C$973,0)),"")</f>
        <v>Germany</v>
      </c>
    </row>
    <row r="137" spans="2:24" ht="14.4" customHeight="1" x14ac:dyDescent="0.3">
      <c r="B137" s="95" t="s">
        <v>55</v>
      </c>
      <c r="C137" s="95" t="s">
        <v>2111</v>
      </c>
      <c r="D137" s="95" t="s">
        <v>1045</v>
      </c>
      <c r="E137" s="95" t="s">
        <v>2858</v>
      </c>
      <c r="F137" s="95" t="s">
        <v>2862</v>
      </c>
      <c r="G137" s="97" t="s">
        <v>1956</v>
      </c>
      <c r="H137" s="23">
        <v>0.54166666666666663</v>
      </c>
      <c r="I137" s="95" t="s">
        <v>2855</v>
      </c>
      <c r="J137" s="17">
        <v>3</v>
      </c>
      <c r="K137" s="17">
        <v>0</v>
      </c>
      <c r="L137" s="98">
        <v>43614</v>
      </c>
      <c r="M137" s="95" t="s">
        <v>3848</v>
      </c>
      <c r="N137" s="95" t="str">
        <f t="shared" si="16"/>
        <v>SKU066</v>
      </c>
      <c r="O137" s="17" t="str">
        <f t="shared" si="12"/>
        <v>Yes</v>
      </c>
      <c r="P137" s="27">
        <f t="shared" si="13"/>
        <v>87</v>
      </c>
      <c r="Q137" s="17" t="str">
        <f t="shared" si="14"/>
        <v>No</v>
      </c>
      <c r="R137" s="42">
        <f t="shared" si="15"/>
        <v>43605</v>
      </c>
      <c r="S137" s="96" t="str">
        <f>IFERROR(INDEX('DATA - Destination Database'!$B$8:$B$973,MATCH(N137,'DATA - Destination Database'!$C$8:$C$973,0)),"")</f>
        <v>ID101</v>
      </c>
      <c r="T137" s="55">
        <f>IFERROR(INDEX('DATA - Destination Database'!$D$8:$D$973,MATCH(N137,'DATA - Destination Database'!$C$8:$C$973,0)),"")</f>
        <v>2</v>
      </c>
      <c r="U137" s="56" t="str">
        <f>IFERROR(INDEX('DATA - Destination Database'!$E$8:$E$973,MATCH(N137,'DATA - Destination Database'!$C$8:$C$973,0)),"")</f>
        <v>A</v>
      </c>
      <c r="V137" s="56" t="str">
        <f>IFERROR(INDEX('DATA - Destination Database'!$F$8:$F$973,MATCH(N137,'DATA - Destination Database'!$C$8:$C$973,0)),"")</f>
        <v>L</v>
      </c>
      <c r="W137" s="56" t="str">
        <f>IFERROR(INDEX('DATA - Destination Database'!$G$8:$G$973,MATCH(N137,'DATA - Destination Database'!$C$8:$C$973,0)),"")</f>
        <v>Y</v>
      </c>
      <c r="X137" s="96" t="str">
        <f>IFERROR(INDEX('DATA - Destination Database'!$H$8:$H$973,MATCH(N137,'DATA - Destination Database'!$C$8:$C$973,0)),"")</f>
        <v xml:space="preserve">France </v>
      </c>
    </row>
    <row r="138" spans="2:24" ht="14.4" customHeight="1" x14ac:dyDescent="0.3">
      <c r="B138" s="95" t="s">
        <v>56</v>
      </c>
      <c r="C138" s="95" t="s">
        <v>2112</v>
      </c>
      <c r="D138" s="95" t="s">
        <v>1205</v>
      </c>
      <c r="E138" s="95" t="s">
        <v>2859</v>
      </c>
      <c r="F138" s="95" t="s">
        <v>2862</v>
      </c>
      <c r="G138" s="97" t="s">
        <v>1962</v>
      </c>
      <c r="H138" s="23">
        <v>0.54166666666666663</v>
      </c>
      <c r="I138" s="95" t="s">
        <v>2855</v>
      </c>
      <c r="J138" s="17">
        <v>3.2</v>
      </c>
      <c r="K138" s="17">
        <v>0</v>
      </c>
      <c r="L138" s="98">
        <v>43616</v>
      </c>
      <c r="M138" s="95" t="s">
        <v>3848</v>
      </c>
      <c r="N138" s="95" t="str">
        <f t="shared" si="16"/>
        <v>SKU227</v>
      </c>
      <c r="O138" s="17" t="str">
        <f t="shared" si="12"/>
        <v>Yes</v>
      </c>
      <c r="P138" s="27">
        <f t="shared" si="13"/>
        <v>79</v>
      </c>
      <c r="Q138" s="17" t="str">
        <f t="shared" si="14"/>
        <v>No</v>
      </c>
      <c r="R138" s="42">
        <f t="shared" si="15"/>
        <v>43613</v>
      </c>
      <c r="S138" s="96" t="str">
        <f>IFERROR(INDEX('DATA - Destination Database'!$B$8:$B$973,MATCH(N138,'DATA - Destination Database'!$C$8:$C$973,0)),"")</f>
        <v>ID205</v>
      </c>
      <c r="T138" s="55">
        <f>IFERROR(INDEX('DATA - Destination Database'!$D$8:$D$973,MATCH(N138,'DATA - Destination Database'!$C$8:$C$973,0)),"")</f>
        <v>2</v>
      </c>
      <c r="U138" s="56" t="str">
        <f>IFERROR(INDEX('DATA - Destination Database'!$E$8:$E$973,MATCH(N138,'DATA - Destination Database'!$C$8:$C$973,0)),"")</f>
        <v>A</v>
      </c>
      <c r="V138" s="56" t="str">
        <f>IFERROR(INDEX('DATA - Destination Database'!$F$8:$F$973,MATCH(N138,'DATA - Destination Database'!$C$8:$C$973,0)),"")</f>
        <v>H</v>
      </c>
      <c r="W138" s="56" t="str">
        <f>IFERROR(INDEX('DATA - Destination Database'!$G$8:$G$973,MATCH(N138,'DATA - Destination Database'!$C$8:$C$973,0)),"")</f>
        <v>Y</v>
      </c>
      <c r="X138" s="96" t="str">
        <f>IFERROR(INDEX('DATA - Destination Database'!$H$8:$H$973,MATCH(N138,'DATA - Destination Database'!$C$8:$C$973,0)),"")</f>
        <v xml:space="preserve">India </v>
      </c>
    </row>
    <row r="139" spans="2:24" ht="14.4" customHeight="1" x14ac:dyDescent="0.3">
      <c r="B139" s="95" t="s">
        <v>56</v>
      </c>
      <c r="C139" s="95" t="s">
        <v>2113</v>
      </c>
      <c r="D139" s="95" t="s">
        <v>1071</v>
      </c>
      <c r="E139" s="95" t="s">
        <v>2860</v>
      </c>
      <c r="F139" s="95" t="s">
        <v>2862</v>
      </c>
      <c r="G139" s="97" t="s">
        <v>1957</v>
      </c>
      <c r="H139" s="23">
        <v>0.54166666666666663</v>
      </c>
      <c r="I139" s="95" t="s">
        <v>2856</v>
      </c>
      <c r="J139" s="17">
        <v>3.4</v>
      </c>
      <c r="K139" s="17">
        <v>0</v>
      </c>
      <c r="L139" s="98">
        <v>43606</v>
      </c>
      <c r="M139" s="95" t="s">
        <v>3848</v>
      </c>
      <c r="N139" s="95" t="str">
        <f t="shared" si="16"/>
        <v>SKU092</v>
      </c>
      <c r="O139" s="17" t="str">
        <f t="shared" si="12"/>
        <v>Yes</v>
      </c>
      <c r="P139" s="27">
        <f t="shared" si="13"/>
        <v>86</v>
      </c>
      <c r="Q139" s="17" t="str">
        <f t="shared" si="14"/>
        <v>No</v>
      </c>
      <c r="R139" s="42">
        <f t="shared" si="15"/>
        <v>43606</v>
      </c>
      <c r="S139" s="96" t="str">
        <f>IFERROR(INDEX('DATA - Destination Database'!$B$8:$B$973,MATCH(N139,'DATA - Destination Database'!$C$8:$C$973,0)),"")</f>
        <v>ID310</v>
      </c>
      <c r="T139" s="55">
        <f>IFERROR(INDEX('DATA - Destination Database'!$D$8:$D$973,MATCH(N139,'DATA - Destination Database'!$C$8:$C$973,0)),"")</f>
        <v>2</v>
      </c>
      <c r="U139" s="56" t="str">
        <f>IFERROR(INDEX('DATA - Destination Database'!$E$8:$E$973,MATCH(N139,'DATA - Destination Database'!$C$8:$C$973,0)),"")</f>
        <v>B</v>
      </c>
      <c r="V139" s="56" t="str">
        <f>IFERROR(INDEX('DATA - Destination Database'!$F$8:$F$973,MATCH(N139,'DATA - Destination Database'!$C$8:$C$973,0)),"")</f>
        <v>H</v>
      </c>
      <c r="W139" s="56" t="str">
        <f>IFERROR(INDEX('DATA - Destination Database'!$G$8:$G$973,MATCH(N139,'DATA - Destination Database'!$C$8:$C$973,0)),"")</f>
        <v>Y</v>
      </c>
      <c r="X139" s="96" t="str">
        <f>IFERROR(INDEX('DATA - Destination Database'!$H$8:$H$973,MATCH(N139,'DATA - Destination Database'!$C$8:$C$973,0)),"")</f>
        <v xml:space="preserve">Eritrea </v>
      </c>
    </row>
    <row r="140" spans="2:24" ht="14.4" customHeight="1" x14ac:dyDescent="0.3">
      <c r="B140" s="95" t="s">
        <v>59</v>
      </c>
      <c r="C140" s="95" t="s">
        <v>2114</v>
      </c>
      <c r="D140" s="95" t="s">
        <v>1208</v>
      </c>
      <c r="E140" s="95" t="s">
        <v>2858</v>
      </c>
      <c r="F140" s="95" t="s">
        <v>2862</v>
      </c>
      <c r="G140" s="97" t="s">
        <v>1962</v>
      </c>
      <c r="H140" s="23">
        <v>0.54166666666666663</v>
      </c>
      <c r="I140" s="95" t="s">
        <v>2857</v>
      </c>
      <c r="J140" s="17">
        <v>3.6</v>
      </c>
      <c r="K140" s="17">
        <v>1</v>
      </c>
      <c r="L140" s="98">
        <v>43616</v>
      </c>
      <c r="M140" s="95" t="s">
        <v>3848</v>
      </c>
      <c r="N140" s="95" t="str">
        <f t="shared" si="16"/>
        <v>SKU230</v>
      </c>
      <c r="O140" s="17" t="str">
        <f t="shared" si="12"/>
        <v>Yes</v>
      </c>
      <c r="P140" s="27">
        <f t="shared" si="13"/>
        <v>79</v>
      </c>
      <c r="Q140" s="17" t="str">
        <f t="shared" si="14"/>
        <v>No</v>
      </c>
      <c r="R140" s="42">
        <f t="shared" si="15"/>
        <v>43613</v>
      </c>
      <c r="S140" s="96" t="str">
        <f>IFERROR(INDEX('DATA - Destination Database'!$B$8:$B$973,MATCH(N140,'DATA - Destination Database'!$C$8:$C$973,0)),"")</f>
        <v>ID056</v>
      </c>
      <c r="T140" s="55">
        <f>IFERROR(INDEX('DATA - Destination Database'!$D$8:$D$973,MATCH(N140,'DATA - Destination Database'!$C$8:$C$973,0)),"")</f>
        <v>1</v>
      </c>
      <c r="U140" s="56" t="str">
        <f>IFERROR(INDEX('DATA - Destination Database'!$E$8:$E$973,MATCH(N140,'DATA - Destination Database'!$C$8:$C$973,0)),"")</f>
        <v>F</v>
      </c>
      <c r="V140" s="56" t="str">
        <f>IFERROR(INDEX('DATA - Destination Database'!$F$8:$F$973,MATCH(N140,'DATA - Destination Database'!$C$8:$C$973,0)),"")</f>
        <v>L</v>
      </c>
      <c r="W140" s="56" t="str">
        <f>IFERROR(INDEX('DATA - Destination Database'!$G$8:$G$973,MATCH(N140,'DATA - Destination Database'!$C$8:$C$973,0)),"")</f>
        <v/>
      </c>
      <c r="X140" s="96" t="str">
        <f>IFERROR(INDEX('DATA - Destination Database'!$H$8:$H$973,MATCH(N140,'DATA - Destination Database'!$C$8:$C$973,0)),"")</f>
        <v>Canada</v>
      </c>
    </row>
    <row r="141" spans="2:24" ht="14.4" customHeight="1" x14ac:dyDescent="0.3">
      <c r="B141" s="95" t="s">
        <v>57</v>
      </c>
      <c r="C141" s="95" t="s">
        <v>2115</v>
      </c>
      <c r="D141" s="95" t="s">
        <v>1211</v>
      </c>
      <c r="E141" s="95" t="s">
        <v>2859</v>
      </c>
      <c r="F141" s="95" t="s">
        <v>2862</v>
      </c>
      <c r="G141" s="97" t="s">
        <v>1963</v>
      </c>
      <c r="H141" s="23">
        <v>0.54166666666666663</v>
      </c>
      <c r="I141" s="95" t="s">
        <v>2854</v>
      </c>
      <c r="J141" s="17">
        <v>3.8</v>
      </c>
      <c r="K141" s="17">
        <v>0</v>
      </c>
      <c r="L141" s="98">
        <v>43620</v>
      </c>
      <c r="M141" s="95" t="s">
        <v>3848</v>
      </c>
      <c r="N141" s="95" t="str">
        <f t="shared" si="16"/>
        <v>SKU233</v>
      </c>
      <c r="O141" s="17" t="str">
        <f t="shared" ref="O141:O204" si="17">IF(L141="","No","Yes")</f>
        <v>Yes</v>
      </c>
      <c r="P141" s="27">
        <f t="shared" ref="P141:P204" si="18">$C$7-G141</f>
        <v>78</v>
      </c>
      <c r="Q141" s="17" t="str">
        <f t="shared" ref="Q141:Q204" si="19">IF(AND(O141="No",P141&gt;$C$8),"Yes","No")</f>
        <v>No</v>
      </c>
      <c r="R141" s="42">
        <f t="shared" ref="R141:R204" si="20">DATEVALUE(G141)</f>
        <v>43614</v>
      </c>
      <c r="S141" s="96" t="str">
        <f>IFERROR(INDEX('DATA - Destination Database'!$B$8:$B$973,MATCH(N141,'DATA - Destination Database'!$C$8:$C$973,0)),"")</f>
        <v>ID211</v>
      </c>
      <c r="T141" s="55">
        <f>IFERROR(INDEX('DATA - Destination Database'!$D$8:$D$973,MATCH(N141,'DATA - Destination Database'!$C$8:$C$973,0)),"")</f>
        <v>2</v>
      </c>
      <c r="U141" s="56" t="str">
        <f>IFERROR(INDEX('DATA - Destination Database'!$E$8:$E$973,MATCH(N141,'DATA - Destination Database'!$C$8:$C$973,0)),"")</f>
        <v>T</v>
      </c>
      <c r="V141" s="56" t="str">
        <f>IFERROR(INDEX('DATA - Destination Database'!$F$8:$F$973,MATCH(N141,'DATA - Destination Database'!$C$8:$C$973,0)),"")</f>
        <v>H</v>
      </c>
      <c r="W141" s="56" t="str">
        <f>IFERROR(INDEX('DATA - Destination Database'!$G$8:$G$973,MATCH(N141,'DATA - Destination Database'!$C$8:$C$973,0)),"")</f>
        <v/>
      </c>
      <c r="X141" s="96" t="str">
        <f>IFERROR(INDEX('DATA - Destination Database'!$H$8:$H$973,MATCH(N141,'DATA - Destination Database'!$C$8:$C$973,0)),"")</f>
        <v xml:space="preserve">Indonesia </v>
      </c>
    </row>
    <row r="142" spans="2:24" ht="14.4" customHeight="1" x14ac:dyDescent="0.3">
      <c r="B142" s="95" t="s">
        <v>58</v>
      </c>
      <c r="C142" s="95" t="s">
        <v>2116</v>
      </c>
      <c r="D142" s="95" t="s">
        <v>1048</v>
      </c>
      <c r="E142" s="95" t="s">
        <v>2860</v>
      </c>
      <c r="F142" s="95" t="s">
        <v>2862</v>
      </c>
      <c r="G142" s="97" t="s">
        <v>1956</v>
      </c>
      <c r="H142" s="23">
        <v>0.54166666666666663</v>
      </c>
      <c r="I142" s="95" t="s">
        <v>2855</v>
      </c>
      <c r="J142" s="17">
        <v>4</v>
      </c>
      <c r="K142" s="17">
        <v>0</v>
      </c>
      <c r="L142" s="98">
        <v>43614</v>
      </c>
      <c r="M142" s="95" t="s">
        <v>3848</v>
      </c>
      <c r="N142" s="95" t="str">
        <f t="shared" si="16"/>
        <v>SKU069</v>
      </c>
      <c r="O142" s="17" t="str">
        <f t="shared" si="17"/>
        <v>Yes</v>
      </c>
      <c r="P142" s="27">
        <f t="shared" si="18"/>
        <v>87</v>
      </c>
      <c r="Q142" s="17" t="str">
        <f t="shared" si="19"/>
        <v>No</v>
      </c>
      <c r="R142" s="42">
        <f t="shared" si="20"/>
        <v>43605</v>
      </c>
      <c r="S142" s="96" t="str">
        <f>IFERROR(INDEX('DATA - Destination Database'!$B$8:$B$973,MATCH(N142,'DATA - Destination Database'!$C$8:$C$973,0)),"")</f>
        <v>ID198</v>
      </c>
      <c r="T142" s="55">
        <f>IFERROR(INDEX('DATA - Destination Database'!$D$8:$D$973,MATCH(N142,'DATA - Destination Database'!$C$8:$C$973,0)),"")</f>
        <v>2</v>
      </c>
      <c r="U142" s="56" t="str">
        <f>IFERROR(INDEX('DATA - Destination Database'!$E$8:$E$973,MATCH(N142,'DATA - Destination Database'!$C$8:$C$973,0)),"")</f>
        <v>B</v>
      </c>
      <c r="V142" s="56" t="str">
        <f>IFERROR(INDEX('DATA - Destination Database'!$F$8:$F$973,MATCH(N142,'DATA - Destination Database'!$C$8:$C$973,0)),"")</f>
        <v>H</v>
      </c>
      <c r="W142" s="56" t="str">
        <f>IFERROR(INDEX('DATA - Destination Database'!$G$8:$G$973,MATCH(N142,'DATA - Destination Database'!$C$8:$C$973,0)),"")</f>
        <v>Y</v>
      </c>
      <c r="X142" s="96" t="str">
        <f>IFERROR(INDEX('DATA - Destination Database'!$H$8:$H$973,MATCH(N142,'DATA - Destination Database'!$C$8:$C$973,0)),"")</f>
        <v>Hong Kong</v>
      </c>
    </row>
    <row r="143" spans="2:24" ht="14.4" customHeight="1" x14ac:dyDescent="0.3">
      <c r="B143" s="95" t="s">
        <v>59</v>
      </c>
      <c r="C143" s="95" t="s">
        <v>2116</v>
      </c>
      <c r="D143" s="95" t="s">
        <v>1074</v>
      </c>
      <c r="E143" s="95" t="s">
        <v>2858</v>
      </c>
      <c r="F143" s="95" t="s">
        <v>2863</v>
      </c>
      <c r="G143" s="97" t="s">
        <v>1957</v>
      </c>
      <c r="H143" s="23">
        <v>0.54166666666666663</v>
      </c>
      <c r="I143" s="95" t="s">
        <v>2855</v>
      </c>
      <c r="J143" s="17">
        <v>1</v>
      </c>
      <c r="K143" s="17">
        <v>0</v>
      </c>
      <c r="L143" s="98">
        <v>43606</v>
      </c>
      <c r="M143" s="95" t="s">
        <v>3848</v>
      </c>
      <c r="N143" s="95" t="str">
        <f t="shared" si="16"/>
        <v>SKU095</v>
      </c>
      <c r="O143" s="17" t="str">
        <f t="shared" si="17"/>
        <v>Yes</v>
      </c>
      <c r="P143" s="27">
        <f t="shared" si="18"/>
        <v>86</v>
      </c>
      <c r="Q143" s="17" t="str">
        <f t="shared" si="19"/>
        <v>No</v>
      </c>
      <c r="R143" s="42">
        <f t="shared" si="20"/>
        <v>43606</v>
      </c>
      <c r="S143" s="96" t="str">
        <f>IFERROR(INDEX('DATA - Destination Database'!$B$8:$B$973,MATCH(N143,'DATA - Destination Database'!$C$8:$C$973,0)),"")</f>
        <v>ID102</v>
      </c>
      <c r="T143" s="55">
        <f>IFERROR(INDEX('DATA - Destination Database'!$D$8:$D$973,MATCH(N143,'DATA - Destination Database'!$C$8:$C$973,0)),"")</f>
        <v>1</v>
      </c>
      <c r="U143" s="56" t="str">
        <f>IFERROR(INDEX('DATA - Destination Database'!$E$8:$E$973,MATCH(N143,'DATA - Destination Database'!$C$8:$C$973,0)),"")</f>
        <v>B</v>
      </c>
      <c r="V143" s="56" t="str">
        <f>IFERROR(INDEX('DATA - Destination Database'!$F$8:$F$973,MATCH(N143,'DATA - Destination Database'!$C$8:$C$973,0)),"")</f>
        <v>L</v>
      </c>
      <c r="W143" s="56" t="str">
        <f>IFERROR(INDEX('DATA - Destination Database'!$G$8:$G$973,MATCH(N143,'DATA - Destination Database'!$C$8:$C$973,0)),"")</f>
        <v/>
      </c>
      <c r="X143" s="96" t="str">
        <f>IFERROR(INDEX('DATA - Destination Database'!$H$8:$H$973,MATCH(N143,'DATA - Destination Database'!$C$8:$C$973,0)),"")</f>
        <v>Italy</v>
      </c>
    </row>
    <row r="144" spans="2:24" ht="14.4" customHeight="1" x14ac:dyDescent="0.3">
      <c r="B144" s="95" t="s">
        <v>55</v>
      </c>
      <c r="C144" s="95" t="s">
        <v>2116</v>
      </c>
      <c r="D144" s="95" t="s">
        <v>1214</v>
      </c>
      <c r="E144" s="95" t="s">
        <v>2859</v>
      </c>
      <c r="F144" s="95" t="s">
        <v>2862</v>
      </c>
      <c r="G144" s="97" t="s">
        <v>1963</v>
      </c>
      <c r="H144" s="23">
        <v>0.54166666666666663</v>
      </c>
      <c r="I144" s="95" t="s">
        <v>2856</v>
      </c>
      <c r="J144" s="17">
        <v>2</v>
      </c>
      <c r="K144" s="17">
        <v>0</v>
      </c>
      <c r="L144" s="98">
        <v>43620</v>
      </c>
      <c r="M144" s="95" t="s">
        <v>3848</v>
      </c>
      <c r="N144" s="95" t="str">
        <f t="shared" si="16"/>
        <v>SKU236</v>
      </c>
      <c r="O144" s="17" t="str">
        <f t="shared" si="17"/>
        <v>Yes</v>
      </c>
      <c r="P144" s="27">
        <f t="shared" si="18"/>
        <v>78</v>
      </c>
      <c r="Q144" s="17" t="str">
        <f t="shared" si="19"/>
        <v>No</v>
      </c>
      <c r="R144" s="42">
        <f t="shared" si="20"/>
        <v>43614</v>
      </c>
      <c r="S144" s="96" t="str">
        <f>IFERROR(INDEX('DATA - Destination Database'!$B$8:$B$973,MATCH(N144,'DATA - Destination Database'!$C$8:$C$973,0)),"")</f>
        <v>ID138</v>
      </c>
      <c r="T144" s="55">
        <f>IFERROR(INDEX('DATA - Destination Database'!$D$8:$D$973,MATCH(N144,'DATA - Destination Database'!$C$8:$C$973,0)),"")</f>
        <v>1</v>
      </c>
      <c r="U144" s="56" t="str">
        <f>IFERROR(INDEX('DATA - Destination Database'!$E$8:$E$973,MATCH(N144,'DATA - Destination Database'!$C$8:$C$973,0)),"")</f>
        <v>B</v>
      </c>
      <c r="V144" s="56" t="str">
        <f>IFERROR(INDEX('DATA - Destination Database'!$F$8:$F$973,MATCH(N144,'DATA - Destination Database'!$C$8:$C$973,0)),"")</f>
        <v>M</v>
      </c>
      <c r="W144" s="56" t="str">
        <f>IFERROR(INDEX('DATA - Destination Database'!$G$8:$G$973,MATCH(N144,'DATA - Destination Database'!$C$8:$C$973,0)),"")</f>
        <v>Y</v>
      </c>
      <c r="X144" s="96" t="str">
        <f>IFERROR(INDEX('DATA - Destination Database'!$H$8:$H$973,MATCH(N144,'DATA - Destination Database'!$C$8:$C$973,0)),"")</f>
        <v>Belgium</v>
      </c>
    </row>
    <row r="145" spans="2:24" ht="14.4" customHeight="1" x14ac:dyDescent="0.3">
      <c r="B145" s="95" t="s">
        <v>58</v>
      </c>
      <c r="C145" s="95" t="s">
        <v>2117</v>
      </c>
      <c r="D145" s="95" t="s">
        <v>1217</v>
      </c>
      <c r="E145" s="95" t="s">
        <v>2860</v>
      </c>
      <c r="F145" s="95" t="s">
        <v>2862</v>
      </c>
      <c r="G145" s="97" t="s">
        <v>1963</v>
      </c>
      <c r="H145" s="23">
        <v>0.54166666666666663</v>
      </c>
      <c r="I145" s="95" t="s">
        <v>2857</v>
      </c>
      <c r="J145" s="17">
        <v>3</v>
      </c>
      <c r="K145" s="17">
        <v>0</v>
      </c>
      <c r="L145" s="98">
        <v>43620</v>
      </c>
      <c r="M145" s="95" t="s">
        <v>3848</v>
      </c>
      <c r="N145" s="95" t="str">
        <f t="shared" si="16"/>
        <v>SKU239</v>
      </c>
      <c r="O145" s="17" t="str">
        <f t="shared" si="17"/>
        <v>Yes</v>
      </c>
      <c r="P145" s="27">
        <f t="shared" si="18"/>
        <v>78</v>
      </c>
      <c r="Q145" s="17" t="str">
        <f t="shared" si="19"/>
        <v>No</v>
      </c>
      <c r="R145" s="42">
        <f t="shared" si="20"/>
        <v>43614</v>
      </c>
      <c r="S145" s="96" t="str">
        <f>IFERROR(INDEX('DATA - Destination Database'!$B$8:$B$973,MATCH(N145,'DATA - Destination Database'!$C$8:$C$973,0)),"")</f>
        <v>ID175</v>
      </c>
      <c r="T145" s="55">
        <f>IFERROR(INDEX('DATA - Destination Database'!$D$8:$D$973,MATCH(N145,'DATA - Destination Database'!$C$8:$C$973,0)),"")</f>
        <v>3</v>
      </c>
      <c r="U145" s="56" t="str">
        <f>IFERROR(INDEX('DATA - Destination Database'!$E$8:$E$973,MATCH(N145,'DATA - Destination Database'!$C$8:$C$973,0)),"")</f>
        <v>T</v>
      </c>
      <c r="V145" s="56" t="str">
        <f>IFERROR(INDEX('DATA - Destination Database'!$F$8:$F$973,MATCH(N145,'DATA - Destination Database'!$C$8:$C$973,0)),"")</f>
        <v>H</v>
      </c>
      <c r="W145" s="56" t="str">
        <f>IFERROR(INDEX('DATA - Destination Database'!$G$8:$G$973,MATCH(N145,'DATA - Destination Database'!$C$8:$C$973,0)),"")</f>
        <v>Y</v>
      </c>
      <c r="X145" s="96" t="str">
        <f>IFERROR(INDEX('DATA - Destination Database'!$H$8:$H$973,MATCH(N145,'DATA - Destination Database'!$C$8:$C$973,0)),"")</f>
        <v>Argentina</v>
      </c>
    </row>
    <row r="146" spans="2:24" ht="14.4" customHeight="1" x14ac:dyDescent="0.3">
      <c r="B146" s="95" t="s">
        <v>56</v>
      </c>
      <c r="C146" s="95" t="s">
        <v>2118</v>
      </c>
      <c r="D146" s="95" t="s">
        <v>1220</v>
      </c>
      <c r="E146" s="95" t="s">
        <v>2858</v>
      </c>
      <c r="F146" s="95" t="s">
        <v>2862</v>
      </c>
      <c r="G146" s="97" t="s">
        <v>1963</v>
      </c>
      <c r="H146" s="23">
        <v>0.54166666666666663</v>
      </c>
      <c r="I146" s="95" t="s">
        <v>2854</v>
      </c>
      <c r="J146" s="17">
        <v>4</v>
      </c>
      <c r="K146" s="17">
        <v>0</v>
      </c>
      <c r="L146" s="98">
        <v>43630</v>
      </c>
      <c r="M146" s="95" t="s">
        <v>3848</v>
      </c>
      <c r="N146" s="95" t="str">
        <f t="shared" si="16"/>
        <v>SKU242</v>
      </c>
      <c r="O146" s="17" t="str">
        <f t="shared" si="17"/>
        <v>Yes</v>
      </c>
      <c r="P146" s="27">
        <f t="shared" si="18"/>
        <v>78</v>
      </c>
      <c r="Q146" s="17" t="str">
        <f t="shared" si="19"/>
        <v>No</v>
      </c>
      <c r="R146" s="42">
        <f t="shared" si="20"/>
        <v>43614</v>
      </c>
      <c r="S146" s="96" t="str">
        <f>IFERROR(INDEX('DATA - Destination Database'!$B$8:$B$973,MATCH(N146,'DATA - Destination Database'!$C$8:$C$973,0)),"")</f>
        <v>ID112</v>
      </c>
      <c r="T146" s="55">
        <f>IFERROR(INDEX('DATA - Destination Database'!$D$8:$D$973,MATCH(N146,'DATA - Destination Database'!$C$8:$C$973,0)),"")</f>
        <v>3</v>
      </c>
      <c r="U146" s="56" t="str">
        <f>IFERROR(INDEX('DATA - Destination Database'!$E$8:$E$973,MATCH(N146,'DATA - Destination Database'!$C$8:$C$973,0)),"")</f>
        <v>F</v>
      </c>
      <c r="V146" s="56" t="str">
        <f>IFERROR(INDEX('DATA - Destination Database'!$F$8:$F$973,MATCH(N146,'DATA - Destination Database'!$C$8:$C$973,0)),"")</f>
        <v>L</v>
      </c>
      <c r="W146" s="56" t="str">
        <f>IFERROR(INDEX('DATA - Destination Database'!$G$8:$G$973,MATCH(N146,'DATA - Destination Database'!$C$8:$C$973,0)),"")</f>
        <v>Y</v>
      </c>
      <c r="X146" s="96" t="str">
        <f>IFERROR(INDEX('DATA - Destination Database'!$H$8:$H$973,MATCH(N146,'DATA - Destination Database'!$C$8:$C$973,0)),"")</f>
        <v>Maldives</v>
      </c>
    </row>
    <row r="147" spans="2:24" ht="14.4" customHeight="1" x14ac:dyDescent="0.3">
      <c r="B147" s="95" t="s">
        <v>57</v>
      </c>
      <c r="C147" s="95" t="s">
        <v>2119</v>
      </c>
      <c r="D147" s="95" t="s">
        <v>1077</v>
      </c>
      <c r="E147" s="95" t="s">
        <v>2859</v>
      </c>
      <c r="F147" s="95" t="s">
        <v>2862</v>
      </c>
      <c r="G147" s="97" t="s">
        <v>1957</v>
      </c>
      <c r="H147" s="23">
        <v>0.54166666666666663</v>
      </c>
      <c r="I147" s="95" t="s">
        <v>2855</v>
      </c>
      <c r="J147" s="17">
        <v>1</v>
      </c>
      <c r="K147" s="17">
        <v>0</v>
      </c>
      <c r="L147" s="98">
        <v>43606</v>
      </c>
      <c r="M147" s="95" t="s">
        <v>3848</v>
      </c>
      <c r="N147" s="95" t="str">
        <f t="shared" si="16"/>
        <v>SKU098</v>
      </c>
      <c r="O147" s="17" t="str">
        <f t="shared" si="17"/>
        <v>Yes</v>
      </c>
      <c r="P147" s="27">
        <f t="shared" si="18"/>
        <v>86</v>
      </c>
      <c r="Q147" s="17" t="str">
        <f t="shared" si="19"/>
        <v>No</v>
      </c>
      <c r="R147" s="42">
        <f t="shared" si="20"/>
        <v>43606</v>
      </c>
      <c r="S147" s="96" t="str">
        <f>IFERROR(INDEX('DATA - Destination Database'!$B$8:$B$973,MATCH(N147,'DATA - Destination Database'!$C$8:$C$973,0)),"")</f>
        <v>ID137</v>
      </c>
      <c r="T147" s="55">
        <f>IFERROR(INDEX('DATA - Destination Database'!$D$8:$D$973,MATCH(N147,'DATA - Destination Database'!$C$8:$C$973,0)),"")</f>
        <v>1</v>
      </c>
      <c r="U147" s="56" t="str">
        <f>IFERROR(INDEX('DATA - Destination Database'!$E$8:$E$973,MATCH(N147,'DATA - Destination Database'!$C$8:$C$973,0)),"")</f>
        <v>A</v>
      </c>
      <c r="V147" s="56" t="str">
        <f>IFERROR(INDEX('DATA - Destination Database'!$F$8:$F$973,MATCH(N147,'DATA - Destination Database'!$C$8:$C$973,0)),"")</f>
        <v>M</v>
      </c>
      <c r="W147" s="56" t="str">
        <f>IFERROR(INDEX('DATA - Destination Database'!$G$8:$G$973,MATCH(N147,'DATA - Destination Database'!$C$8:$C$973,0)),"")</f>
        <v/>
      </c>
      <c r="X147" s="96" t="str">
        <f>IFERROR(INDEX('DATA - Destination Database'!$H$8:$H$973,MATCH(N147,'DATA - Destination Database'!$C$8:$C$973,0)),"")</f>
        <v>China</v>
      </c>
    </row>
    <row r="148" spans="2:24" ht="14.4" customHeight="1" x14ac:dyDescent="0.3">
      <c r="B148" s="95" t="s">
        <v>59</v>
      </c>
      <c r="C148" s="95" t="s">
        <v>2120</v>
      </c>
      <c r="D148" s="95" t="s">
        <v>1223</v>
      </c>
      <c r="E148" s="95" t="s">
        <v>2860</v>
      </c>
      <c r="F148" s="95" t="s">
        <v>2862</v>
      </c>
      <c r="G148" s="97" t="s">
        <v>1963</v>
      </c>
      <c r="H148" s="23">
        <v>0.54166666666666663</v>
      </c>
      <c r="I148" s="95" t="s">
        <v>2855</v>
      </c>
      <c r="J148" s="17">
        <v>2.8</v>
      </c>
      <c r="K148" s="17">
        <v>0</v>
      </c>
      <c r="L148" s="98">
        <v>43630</v>
      </c>
      <c r="M148" s="95" t="s">
        <v>3848</v>
      </c>
      <c r="N148" s="95" t="str">
        <f t="shared" si="16"/>
        <v>SKU245</v>
      </c>
      <c r="O148" s="17" t="str">
        <f t="shared" si="17"/>
        <v>Yes</v>
      </c>
      <c r="P148" s="27">
        <f t="shared" si="18"/>
        <v>78</v>
      </c>
      <c r="Q148" s="17" t="str">
        <f t="shared" si="19"/>
        <v>No</v>
      </c>
      <c r="R148" s="42">
        <f t="shared" si="20"/>
        <v>43614</v>
      </c>
      <c r="S148" s="96" t="str">
        <f>IFERROR(INDEX('DATA - Destination Database'!$B$8:$B$973,MATCH(N148,'DATA - Destination Database'!$C$8:$C$973,0)),"")</f>
        <v>ID337</v>
      </c>
      <c r="T148" s="55">
        <f>IFERROR(INDEX('DATA - Destination Database'!$D$8:$D$973,MATCH(N148,'DATA - Destination Database'!$C$8:$C$973,0)),"")</f>
        <v>2</v>
      </c>
      <c r="U148" s="56" t="str">
        <f>IFERROR(INDEX('DATA - Destination Database'!$E$8:$E$973,MATCH(N148,'DATA - Destination Database'!$C$8:$C$973,0)),"")</f>
        <v>A</v>
      </c>
      <c r="V148" s="56" t="str">
        <f>IFERROR(INDEX('DATA - Destination Database'!$F$8:$F$973,MATCH(N148,'DATA - Destination Database'!$C$8:$C$973,0)),"")</f>
        <v>H</v>
      </c>
      <c r="W148" s="56" t="str">
        <f>IFERROR(INDEX('DATA - Destination Database'!$G$8:$G$973,MATCH(N148,'DATA - Destination Database'!$C$8:$C$973,0)),"")</f>
        <v/>
      </c>
      <c r="X148" s="96" t="str">
        <f>IFERROR(INDEX('DATA - Destination Database'!$H$8:$H$973,MATCH(N148,'DATA - Destination Database'!$C$8:$C$973,0)),"")</f>
        <v>Peru</v>
      </c>
    </row>
    <row r="149" spans="2:24" ht="14.4" customHeight="1" x14ac:dyDescent="0.3">
      <c r="B149" s="95" t="s">
        <v>58</v>
      </c>
      <c r="C149" s="95" t="s">
        <v>2094</v>
      </c>
      <c r="D149" s="95" t="s">
        <v>1163</v>
      </c>
      <c r="E149" s="95" t="s">
        <v>2860</v>
      </c>
      <c r="F149" s="95" t="s">
        <v>2862</v>
      </c>
      <c r="G149" s="97" t="s">
        <v>1960</v>
      </c>
      <c r="H149" s="23">
        <v>0.54166666666666663</v>
      </c>
      <c r="I149" s="95" t="s">
        <v>2857</v>
      </c>
      <c r="J149" s="17">
        <v>3.4</v>
      </c>
      <c r="K149" s="17">
        <v>0</v>
      </c>
      <c r="L149" s="98"/>
      <c r="M149" s="95" t="s">
        <v>3848</v>
      </c>
      <c r="N149" s="95" t="str">
        <f t="shared" si="16"/>
        <v>SKU184</v>
      </c>
      <c r="O149" s="17" t="str">
        <f t="shared" si="17"/>
        <v>No</v>
      </c>
      <c r="P149" s="27">
        <f t="shared" si="18"/>
        <v>83</v>
      </c>
      <c r="Q149" s="17" t="str">
        <f t="shared" si="19"/>
        <v>Yes</v>
      </c>
      <c r="R149" s="42">
        <f t="shared" si="20"/>
        <v>43609</v>
      </c>
      <c r="S149" s="96" t="str">
        <f>IFERROR(INDEX('DATA - Destination Database'!$B$8:$B$973,MATCH(N149,'DATA - Destination Database'!$C$8:$C$973,0)),"")</f>
        <v>ID146</v>
      </c>
      <c r="T149" s="55">
        <f>IFERROR(INDEX('DATA - Destination Database'!$D$8:$D$973,MATCH(N149,'DATA - Destination Database'!$C$8:$C$973,0)),"")</f>
        <v>2</v>
      </c>
      <c r="U149" s="56" t="str">
        <f>IFERROR(INDEX('DATA - Destination Database'!$E$8:$E$973,MATCH(N149,'DATA - Destination Database'!$C$8:$C$973,0)),"")</f>
        <v>B</v>
      </c>
      <c r="V149" s="56" t="str">
        <f>IFERROR(INDEX('DATA - Destination Database'!$F$8:$F$973,MATCH(N149,'DATA - Destination Database'!$C$8:$C$973,0)),"")</f>
        <v>M</v>
      </c>
      <c r="W149" s="56" t="str">
        <f>IFERROR(INDEX('DATA - Destination Database'!$G$8:$G$973,MATCH(N149,'DATA - Destination Database'!$C$8:$C$973,0)),"")</f>
        <v>Y</v>
      </c>
      <c r="X149" s="96" t="str">
        <f>IFERROR(INDEX('DATA - Destination Database'!$H$8:$H$973,MATCH(N149,'DATA - Destination Database'!$C$8:$C$973,0)),"")</f>
        <v xml:space="preserve">India </v>
      </c>
    </row>
    <row r="150" spans="2:24" ht="14.4" customHeight="1" x14ac:dyDescent="0.3">
      <c r="B150" s="95" t="s">
        <v>57</v>
      </c>
      <c r="C150" s="95" t="s">
        <v>2122</v>
      </c>
      <c r="D150" s="95" t="s">
        <v>1226</v>
      </c>
      <c r="E150" s="95" t="s">
        <v>2859</v>
      </c>
      <c r="F150" s="95" t="s">
        <v>2862</v>
      </c>
      <c r="G150" s="97" t="s">
        <v>1963</v>
      </c>
      <c r="H150" s="23">
        <v>0.54166666666666663</v>
      </c>
      <c r="I150" s="95" t="s">
        <v>2857</v>
      </c>
      <c r="J150" s="17">
        <v>3.2</v>
      </c>
      <c r="K150" s="17">
        <v>1</v>
      </c>
      <c r="L150" s="98">
        <v>43630</v>
      </c>
      <c r="M150" s="95" t="s">
        <v>3848</v>
      </c>
      <c r="N150" s="95" t="str">
        <f t="shared" si="16"/>
        <v>SKU248</v>
      </c>
      <c r="O150" s="17" t="str">
        <f t="shared" si="17"/>
        <v>Yes</v>
      </c>
      <c r="P150" s="27">
        <f t="shared" si="18"/>
        <v>78</v>
      </c>
      <c r="Q150" s="17" t="str">
        <f t="shared" si="19"/>
        <v>No</v>
      </c>
      <c r="R150" s="42">
        <f t="shared" si="20"/>
        <v>43614</v>
      </c>
      <c r="S150" s="96" t="str">
        <f>IFERROR(INDEX('DATA - Destination Database'!$B$8:$B$973,MATCH(N150,'DATA - Destination Database'!$C$8:$C$973,0)),"")</f>
        <v>ID142</v>
      </c>
      <c r="T150" s="55">
        <f>IFERROR(INDEX('DATA - Destination Database'!$D$8:$D$973,MATCH(N150,'DATA - Destination Database'!$C$8:$C$973,0)),"")</f>
        <v>2</v>
      </c>
      <c r="U150" s="56" t="str">
        <f>IFERROR(INDEX('DATA - Destination Database'!$E$8:$E$973,MATCH(N150,'DATA - Destination Database'!$C$8:$C$973,0)),"")</f>
        <v>B</v>
      </c>
      <c r="V150" s="56" t="str">
        <f>IFERROR(INDEX('DATA - Destination Database'!$F$8:$F$973,MATCH(N150,'DATA - Destination Database'!$C$8:$C$973,0)),"")</f>
        <v>M</v>
      </c>
      <c r="W150" s="56" t="str">
        <f>IFERROR(INDEX('DATA - Destination Database'!$G$8:$G$973,MATCH(N150,'DATA - Destination Database'!$C$8:$C$973,0)),"")</f>
        <v>Y</v>
      </c>
      <c r="X150" s="96" t="str">
        <f>IFERROR(INDEX('DATA - Destination Database'!$H$8:$H$973,MATCH(N150,'DATA - Destination Database'!$C$8:$C$973,0)),"")</f>
        <v>Poland</v>
      </c>
    </row>
    <row r="151" spans="2:24" ht="14.4" customHeight="1" x14ac:dyDescent="0.3">
      <c r="B151" s="95" t="s">
        <v>55</v>
      </c>
      <c r="C151" s="95" t="s">
        <v>2123</v>
      </c>
      <c r="D151" s="95" t="s">
        <v>1080</v>
      </c>
      <c r="E151" s="95" t="s">
        <v>2860</v>
      </c>
      <c r="F151" s="95" t="s">
        <v>2862</v>
      </c>
      <c r="G151" s="97" t="s">
        <v>1957</v>
      </c>
      <c r="H151" s="23">
        <v>0.54166666666666663</v>
      </c>
      <c r="I151" s="95" t="s">
        <v>2854</v>
      </c>
      <c r="J151" s="17">
        <v>3.4</v>
      </c>
      <c r="K151" s="17">
        <v>0</v>
      </c>
      <c r="L151" s="98">
        <v>43607</v>
      </c>
      <c r="M151" s="95" t="s">
        <v>3848</v>
      </c>
      <c r="N151" s="95" t="str">
        <f t="shared" si="16"/>
        <v>SKU101</v>
      </c>
      <c r="O151" s="17" t="str">
        <f t="shared" si="17"/>
        <v>Yes</v>
      </c>
      <c r="P151" s="27">
        <f t="shared" si="18"/>
        <v>86</v>
      </c>
      <c r="Q151" s="17" t="str">
        <f t="shared" si="19"/>
        <v>No</v>
      </c>
      <c r="R151" s="42">
        <f t="shared" si="20"/>
        <v>43606</v>
      </c>
      <c r="S151" s="96" t="str">
        <f>IFERROR(INDEX('DATA - Destination Database'!$B$8:$B$973,MATCH(N151,'DATA - Destination Database'!$C$8:$C$973,0)),"")</f>
        <v>ID181</v>
      </c>
      <c r="T151" s="55">
        <f>IFERROR(INDEX('DATA - Destination Database'!$D$8:$D$973,MATCH(N151,'DATA - Destination Database'!$C$8:$C$973,0)),"")</f>
        <v>1</v>
      </c>
      <c r="U151" s="56" t="str">
        <f>IFERROR(INDEX('DATA - Destination Database'!$E$8:$E$973,MATCH(N151,'DATA - Destination Database'!$C$8:$C$973,0)),"")</f>
        <v>A</v>
      </c>
      <c r="V151" s="56" t="str">
        <f>IFERROR(INDEX('DATA - Destination Database'!$F$8:$F$973,MATCH(N151,'DATA - Destination Database'!$C$8:$C$973,0)),"")</f>
        <v>H</v>
      </c>
      <c r="W151" s="56" t="str">
        <f>IFERROR(INDEX('DATA - Destination Database'!$G$8:$G$973,MATCH(N151,'DATA - Destination Database'!$C$8:$C$973,0)),"")</f>
        <v>Y</v>
      </c>
      <c r="X151" s="96" t="str">
        <f>IFERROR(INDEX('DATA - Destination Database'!$H$8:$H$973,MATCH(N151,'DATA - Destination Database'!$C$8:$C$973,0)),"")</f>
        <v>Malta</v>
      </c>
    </row>
    <row r="152" spans="2:24" ht="14.4" customHeight="1" x14ac:dyDescent="0.3">
      <c r="B152" s="95" t="s">
        <v>57</v>
      </c>
      <c r="C152" s="95" t="s">
        <v>2123</v>
      </c>
      <c r="D152" s="95" t="s">
        <v>1229</v>
      </c>
      <c r="E152" s="95" t="s">
        <v>2858</v>
      </c>
      <c r="F152" s="95" t="s">
        <v>2862</v>
      </c>
      <c r="G152" s="97" t="s">
        <v>1964</v>
      </c>
      <c r="H152" s="23">
        <v>0.54166666666666663</v>
      </c>
      <c r="I152" s="95" t="s">
        <v>2855</v>
      </c>
      <c r="J152" s="17">
        <v>3.6</v>
      </c>
      <c r="K152" s="17">
        <v>0</v>
      </c>
      <c r="L152" s="98">
        <v>43622</v>
      </c>
      <c r="M152" s="95" t="s">
        <v>3848</v>
      </c>
      <c r="N152" s="95" t="str">
        <f t="shared" si="16"/>
        <v>SKU253</v>
      </c>
      <c r="O152" s="17" t="str">
        <f t="shared" si="17"/>
        <v>Yes</v>
      </c>
      <c r="P152" s="27">
        <f t="shared" si="18"/>
        <v>76</v>
      </c>
      <c r="Q152" s="17" t="str">
        <f t="shared" si="19"/>
        <v>No</v>
      </c>
      <c r="R152" s="42">
        <f t="shared" si="20"/>
        <v>43616</v>
      </c>
      <c r="S152" s="96" t="str">
        <f>IFERROR(INDEX('DATA - Destination Database'!$B$8:$B$973,MATCH(N152,'DATA - Destination Database'!$C$8:$C$973,0)),"")</f>
        <v>ID105</v>
      </c>
      <c r="T152" s="55">
        <f>IFERROR(INDEX('DATA - Destination Database'!$D$8:$D$973,MATCH(N152,'DATA - Destination Database'!$C$8:$C$973,0)),"")</f>
        <v>2</v>
      </c>
      <c r="U152" s="56" t="str">
        <f>IFERROR(INDEX('DATA - Destination Database'!$E$8:$E$973,MATCH(N152,'DATA - Destination Database'!$C$8:$C$973,0)),"")</f>
        <v>A</v>
      </c>
      <c r="V152" s="56" t="str">
        <f>IFERROR(INDEX('DATA - Destination Database'!$F$8:$F$973,MATCH(N152,'DATA - Destination Database'!$C$8:$C$973,0)),"")</f>
        <v>L</v>
      </c>
      <c r="W152" s="56" t="str">
        <f>IFERROR(INDEX('DATA - Destination Database'!$G$8:$G$973,MATCH(N152,'DATA - Destination Database'!$C$8:$C$973,0)),"")</f>
        <v>Y</v>
      </c>
      <c r="X152" s="96" t="str">
        <f>IFERROR(INDEX('DATA - Destination Database'!$H$8:$H$973,MATCH(N152,'DATA - Destination Database'!$C$8:$C$973,0)),"")</f>
        <v>Turkey</v>
      </c>
    </row>
    <row r="153" spans="2:24" ht="14.4" customHeight="1" x14ac:dyDescent="0.3">
      <c r="B153" s="95" t="s">
        <v>55</v>
      </c>
      <c r="C153" s="95" t="s">
        <v>2124</v>
      </c>
      <c r="D153" s="95" t="s">
        <v>1232</v>
      </c>
      <c r="E153" s="95" t="s">
        <v>2859</v>
      </c>
      <c r="F153" s="95" t="s">
        <v>2862</v>
      </c>
      <c r="G153" s="97" t="s">
        <v>1964</v>
      </c>
      <c r="H153" s="23">
        <v>0.54166666666666663</v>
      </c>
      <c r="I153" s="95" t="s">
        <v>2855</v>
      </c>
      <c r="J153" s="17">
        <v>3.8</v>
      </c>
      <c r="K153" s="17">
        <v>0</v>
      </c>
      <c r="L153" s="98">
        <v>43616</v>
      </c>
      <c r="M153" s="95" t="s">
        <v>3848</v>
      </c>
      <c r="N153" s="95" t="str">
        <f t="shared" si="16"/>
        <v>SKU256</v>
      </c>
      <c r="O153" s="17" t="str">
        <f t="shared" si="17"/>
        <v>Yes</v>
      </c>
      <c r="P153" s="27">
        <f t="shared" si="18"/>
        <v>76</v>
      </c>
      <c r="Q153" s="17" t="str">
        <f t="shared" si="19"/>
        <v>No</v>
      </c>
      <c r="R153" s="42">
        <f t="shared" si="20"/>
        <v>43616</v>
      </c>
      <c r="S153" s="96" t="str">
        <f>IFERROR(INDEX('DATA - Destination Database'!$B$8:$B$973,MATCH(N153,'DATA - Destination Database'!$C$8:$C$973,0)),"")</f>
        <v>ID144</v>
      </c>
      <c r="T153" s="55">
        <f>IFERROR(INDEX('DATA - Destination Database'!$D$8:$D$973,MATCH(N153,'DATA - Destination Database'!$C$8:$C$973,0)),"")</f>
        <v>2</v>
      </c>
      <c r="U153" s="56" t="str">
        <f>IFERROR(INDEX('DATA - Destination Database'!$E$8:$E$973,MATCH(N153,'DATA - Destination Database'!$C$8:$C$973,0)),"")</f>
        <v>F</v>
      </c>
      <c r="V153" s="56" t="str">
        <f>IFERROR(INDEX('DATA - Destination Database'!$F$8:$F$973,MATCH(N153,'DATA - Destination Database'!$C$8:$C$973,0)),"")</f>
        <v>M</v>
      </c>
      <c r="W153" s="56" t="str">
        <f>IFERROR(INDEX('DATA - Destination Database'!$G$8:$G$973,MATCH(N153,'DATA - Destination Database'!$C$8:$C$973,0)),"")</f>
        <v>Y</v>
      </c>
      <c r="X153" s="96" t="str">
        <f>IFERROR(INDEX('DATA - Destination Database'!$H$8:$H$973,MATCH(N153,'DATA - Destination Database'!$C$8:$C$973,0)),"")</f>
        <v>Mexico</v>
      </c>
    </row>
    <row r="154" spans="2:24" ht="14.4" customHeight="1" x14ac:dyDescent="0.3">
      <c r="B154" s="95" t="s">
        <v>59</v>
      </c>
      <c r="C154" s="95" t="s">
        <v>2125</v>
      </c>
      <c r="D154" s="95" t="s">
        <v>1054</v>
      </c>
      <c r="E154" s="95" t="s">
        <v>2860</v>
      </c>
      <c r="F154" s="95" t="s">
        <v>2862</v>
      </c>
      <c r="G154" s="97" t="s">
        <v>1956</v>
      </c>
      <c r="H154" s="23">
        <v>0.54166666666666663</v>
      </c>
      <c r="I154" s="95" t="s">
        <v>2856</v>
      </c>
      <c r="J154" s="17">
        <v>4</v>
      </c>
      <c r="K154" s="17">
        <v>0</v>
      </c>
      <c r="L154" s="98">
        <v>43607</v>
      </c>
      <c r="M154" s="95" t="s">
        <v>3848</v>
      </c>
      <c r="N154" s="95" t="str">
        <f t="shared" si="16"/>
        <v>SKU075</v>
      </c>
      <c r="O154" s="17" t="str">
        <f t="shared" si="17"/>
        <v>Yes</v>
      </c>
      <c r="P154" s="27">
        <f t="shared" si="18"/>
        <v>87</v>
      </c>
      <c r="Q154" s="17" t="str">
        <f t="shared" si="19"/>
        <v>No</v>
      </c>
      <c r="R154" s="42">
        <f t="shared" si="20"/>
        <v>43605</v>
      </c>
      <c r="S154" s="96" t="str">
        <f>IFERROR(INDEX('DATA - Destination Database'!$B$8:$B$973,MATCH(N154,'DATA - Destination Database'!$C$8:$C$973,0)),"")</f>
        <v>ID354</v>
      </c>
      <c r="T154" s="55">
        <f>IFERROR(INDEX('DATA - Destination Database'!$D$8:$D$973,MATCH(N154,'DATA - Destination Database'!$C$8:$C$973,0)),"")</f>
        <v>2</v>
      </c>
      <c r="U154" s="56" t="str">
        <f>IFERROR(INDEX('DATA - Destination Database'!$E$8:$E$973,MATCH(N154,'DATA - Destination Database'!$C$8:$C$973,0)),"")</f>
        <v>B</v>
      </c>
      <c r="V154" s="56" t="str">
        <f>IFERROR(INDEX('DATA - Destination Database'!$F$8:$F$973,MATCH(N154,'DATA - Destination Database'!$C$8:$C$973,0)),"")</f>
        <v>H</v>
      </c>
      <c r="W154" s="56" t="str">
        <f>IFERROR(INDEX('DATA - Destination Database'!$G$8:$G$973,MATCH(N154,'DATA - Destination Database'!$C$8:$C$973,0)),"")</f>
        <v/>
      </c>
      <c r="X154" s="96" t="str">
        <f>IFERROR(INDEX('DATA - Destination Database'!$H$8:$H$973,MATCH(N154,'DATA - Destination Database'!$C$8:$C$973,0)),"")</f>
        <v>Iceland</v>
      </c>
    </row>
    <row r="155" spans="2:24" ht="14.4" customHeight="1" x14ac:dyDescent="0.3">
      <c r="B155" s="95" t="s">
        <v>58</v>
      </c>
      <c r="C155" s="95" t="s">
        <v>2125</v>
      </c>
      <c r="D155" s="95" t="s">
        <v>1235</v>
      </c>
      <c r="E155" s="95" t="s">
        <v>2858</v>
      </c>
      <c r="F155" s="95" t="s">
        <v>2862</v>
      </c>
      <c r="G155" s="97" t="s">
        <v>1964</v>
      </c>
      <c r="H155" s="23">
        <v>0.54166666666666663</v>
      </c>
      <c r="I155" s="95" t="s">
        <v>2857</v>
      </c>
      <c r="J155" s="17">
        <v>1</v>
      </c>
      <c r="K155" s="17">
        <v>0</v>
      </c>
      <c r="L155" s="98">
        <v>43637</v>
      </c>
      <c r="M155" s="95" t="s">
        <v>3848</v>
      </c>
      <c r="N155" s="95" t="str">
        <f t="shared" si="16"/>
        <v>SKU259</v>
      </c>
      <c r="O155" s="17" t="str">
        <f t="shared" si="17"/>
        <v>Yes</v>
      </c>
      <c r="P155" s="27">
        <f t="shared" si="18"/>
        <v>76</v>
      </c>
      <c r="Q155" s="17" t="str">
        <f t="shared" si="19"/>
        <v>No</v>
      </c>
      <c r="R155" s="42">
        <f t="shared" si="20"/>
        <v>43616</v>
      </c>
      <c r="S155" s="96" t="str">
        <f>IFERROR(INDEX('DATA - Destination Database'!$B$8:$B$973,MATCH(N155,'DATA - Destination Database'!$C$8:$C$973,0)),"")</f>
        <v>ID123</v>
      </c>
      <c r="T155" s="55">
        <f>IFERROR(INDEX('DATA - Destination Database'!$D$8:$D$973,MATCH(N155,'DATA - Destination Database'!$C$8:$C$973,0)),"")</f>
        <v>3</v>
      </c>
      <c r="U155" s="56" t="str">
        <f>IFERROR(INDEX('DATA - Destination Database'!$E$8:$E$973,MATCH(N155,'DATA - Destination Database'!$C$8:$C$973,0)),"")</f>
        <v>T</v>
      </c>
      <c r="V155" s="56" t="str">
        <f>IFERROR(INDEX('DATA - Destination Database'!$F$8:$F$973,MATCH(N155,'DATA - Destination Database'!$C$8:$C$973,0)),"")</f>
        <v>L</v>
      </c>
      <c r="W155" s="56" t="str">
        <f>IFERROR(INDEX('DATA - Destination Database'!$G$8:$G$973,MATCH(N155,'DATA - Destination Database'!$C$8:$C$973,0)),"")</f>
        <v/>
      </c>
      <c r="X155" s="96" t="str">
        <f>IFERROR(INDEX('DATA - Destination Database'!$H$8:$H$973,MATCH(N155,'DATA - Destination Database'!$C$8:$C$973,0)),"")</f>
        <v>Morocco</v>
      </c>
    </row>
    <row r="156" spans="2:24" ht="14.4" customHeight="1" x14ac:dyDescent="0.3">
      <c r="B156" s="95" t="s">
        <v>58</v>
      </c>
      <c r="C156" s="95" t="s">
        <v>2126</v>
      </c>
      <c r="D156" s="95" t="s">
        <v>1083</v>
      </c>
      <c r="E156" s="95" t="s">
        <v>2859</v>
      </c>
      <c r="F156" s="95" t="s">
        <v>2862</v>
      </c>
      <c r="G156" s="97" t="s">
        <v>1957</v>
      </c>
      <c r="H156" s="23">
        <v>0.54166666666666663</v>
      </c>
      <c r="I156" s="95" t="s">
        <v>2854</v>
      </c>
      <c r="J156" s="17">
        <v>2</v>
      </c>
      <c r="K156" s="17">
        <v>0</v>
      </c>
      <c r="L156" s="98">
        <v>43607</v>
      </c>
      <c r="M156" s="95" t="s">
        <v>3848</v>
      </c>
      <c r="N156" s="95" t="str">
        <f t="shared" si="16"/>
        <v>SKU104</v>
      </c>
      <c r="O156" s="17" t="str">
        <f t="shared" si="17"/>
        <v>Yes</v>
      </c>
      <c r="P156" s="27">
        <f t="shared" si="18"/>
        <v>86</v>
      </c>
      <c r="Q156" s="17" t="str">
        <f t="shared" si="19"/>
        <v>No</v>
      </c>
      <c r="R156" s="42">
        <f t="shared" si="20"/>
        <v>43606</v>
      </c>
      <c r="S156" s="96" t="str">
        <f>IFERROR(INDEX('DATA - Destination Database'!$B$8:$B$973,MATCH(N156,'DATA - Destination Database'!$C$8:$C$973,0)),"")</f>
        <v>ID244</v>
      </c>
      <c r="T156" s="55">
        <f>IFERROR(INDEX('DATA - Destination Database'!$D$8:$D$973,MATCH(N156,'DATA - Destination Database'!$C$8:$C$973,0)),"")</f>
        <v>2</v>
      </c>
      <c r="U156" s="56" t="str">
        <f>IFERROR(INDEX('DATA - Destination Database'!$E$8:$E$973,MATCH(N156,'DATA - Destination Database'!$C$8:$C$973,0)),"")</f>
        <v>F</v>
      </c>
      <c r="V156" s="56" t="str">
        <f>IFERROR(INDEX('DATA - Destination Database'!$F$8:$F$973,MATCH(N156,'DATA - Destination Database'!$C$8:$C$973,0)),"")</f>
        <v>H</v>
      </c>
      <c r="W156" s="56" t="str">
        <f>IFERROR(INDEX('DATA - Destination Database'!$G$8:$G$973,MATCH(N156,'DATA - Destination Database'!$C$8:$C$973,0)),"")</f>
        <v/>
      </c>
      <c r="X156" s="96" t="str">
        <f>IFERROR(INDEX('DATA - Destination Database'!$H$8:$H$973,MATCH(N156,'DATA - Destination Database'!$C$8:$C$973,0)),"")</f>
        <v>Russia</v>
      </c>
    </row>
    <row r="157" spans="2:24" ht="14.4" customHeight="1" x14ac:dyDescent="0.3">
      <c r="B157" s="95" t="s">
        <v>56</v>
      </c>
      <c r="C157" s="95" t="s">
        <v>2127</v>
      </c>
      <c r="D157" s="95" t="s">
        <v>1238</v>
      </c>
      <c r="E157" s="95" t="s">
        <v>2860</v>
      </c>
      <c r="F157" s="95" t="s">
        <v>2862</v>
      </c>
      <c r="G157" s="97" t="s">
        <v>1964</v>
      </c>
      <c r="H157" s="23">
        <v>0.54166666666666663</v>
      </c>
      <c r="I157" s="95" t="s">
        <v>2855</v>
      </c>
      <c r="J157" s="17">
        <v>3</v>
      </c>
      <c r="K157" s="17">
        <v>0</v>
      </c>
      <c r="L157" s="98">
        <v>43630</v>
      </c>
      <c r="M157" s="95" t="s">
        <v>3848</v>
      </c>
      <c r="N157" s="95" t="str">
        <f t="shared" si="16"/>
        <v>SKU262</v>
      </c>
      <c r="O157" s="17" t="str">
        <f t="shared" si="17"/>
        <v>Yes</v>
      </c>
      <c r="P157" s="27">
        <f t="shared" si="18"/>
        <v>76</v>
      </c>
      <c r="Q157" s="17" t="str">
        <f t="shared" si="19"/>
        <v>No</v>
      </c>
      <c r="R157" s="42">
        <f t="shared" si="20"/>
        <v>43616</v>
      </c>
      <c r="S157" s="96" t="str">
        <f>IFERROR(INDEX('DATA - Destination Database'!$B$8:$B$973,MATCH(N157,'DATA - Destination Database'!$C$8:$C$973,0)),"")</f>
        <v>ID228</v>
      </c>
      <c r="T157" s="55">
        <f>IFERROR(INDEX('DATA - Destination Database'!$D$8:$D$973,MATCH(N157,'DATA - Destination Database'!$C$8:$C$973,0)),"")</f>
        <v>3</v>
      </c>
      <c r="U157" s="56" t="str">
        <f>IFERROR(INDEX('DATA - Destination Database'!$E$8:$E$973,MATCH(N157,'DATA - Destination Database'!$C$8:$C$973,0)),"")</f>
        <v>F</v>
      </c>
      <c r="V157" s="56" t="str">
        <f>IFERROR(INDEX('DATA - Destination Database'!$F$8:$F$973,MATCH(N157,'DATA - Destination Database'!$C$8:$C$973,0)),"")</f>
        <v>H</v>
      </c>
      <c r="W157" s="56" t="str">
        <f>IFERROR(INDEX('DATA - Destination Database'!$G$8:$G$973,MATCH(N157,'DATA - Destination Database'!$C$8:$C$973,0)),"")</f>
        <v/>
      </c>
      <c r="X157" s="96" t="str">
        <f>IFERROR(INDEX('DATA - Destination Database'!$H$8:$H$973,MATCH(N157,'DATA - Destination Database'!$C$8:$C$973,0)),"")</f>
        <v>Spain</v>
      </c>
    </row>
    <row r="158" spans="2:24" ht="14.4" customHeight="1" x14ac:dyDescent="0.3">
      <c r="B158" s="95" t="s">
        <v>59</v>
      </c>
      <c r="C158" s="95" t="s">
        <v>2128</v>
      </c>
      <c r="D158" s="95" t="s">
        <v>1241</v>
      </c>
      <c r="E158" s="95" t="s">
        <v>2858</v>
      </c>
      <c r="F158" s="95" t="s">
        <v>2862</v>
      </c>
      <c r="G158" s="97" t="s">
        <v>1965</v>
      </c>
      <c r="H158" s="23">
        <v>0.54166666666666663</v>
      </c>
      <c r="I158" s="95" t="s">
        <v>2855</v>
      </c>
      <c r="J158" s="17">
        <v>4</v>
      </c>
      <c r="K158" s="17">
        <v>0</v>
      </c>
      <c r="L158" s="98">
        <v>43620</v>
      </c>
      <c r="M158" s="95" t="s">
        <v>3848</v>
      </c>
      <c r="N158" s="95" t="str">
        <f t="shared" si="16"/>
        <v>SKU265</v>
      </c>
      <c r="O158" s="17" t="str">
        <f t="shared" si="17"/>
        <v>Yes</v>
      </c>
      <c r="P158" s="27">
        <f t="shared" si="18"/>
        <v>73</v>
      </c>
      <c r="Q158" s="17" t="str">
        <f t="shared" si="19"/>
        <v>No</v>
      </c>
      <c r="R158" s="42">
        <f t="shared" si="20"/>
        <v>43619</v>
      </c>
      <c r="S158" s="96" t="str">
        <f>IFERROR(INDEX('DATA - Destination Database'!$B$8:$B$973,MATCH(N158,'DATA - Destination Database'!$C$8:$C$973,0)),"")</f>
        <v>ID071</v>
      </c>
      <c r="T158" s="55">
        <f>IFERROR(INDEX('DATA - Destination Database'!$D$8:$D$973,MATCH(N158,'DATA - Destination Database'!$C$8:$C$973,0)),"")</f>
        <v>1</v>
      </c>
      <c r="U158" s="56" t="str">
        <f>IFERROR(INDEX('DATA - Destination Database'!$E$8:$E$973,MATCH(N158,'DATA - Destination Database'!$C$8:$C$973,0)),"")</f>
        <v>T</v>
      </c>
      <c r="V158" s="56" t="str">
        <f>IFERROR(INDEX('DATA - Destination Database'!$F$8:$F$973,MATCH(N158,'DATA - Destination Database'!$C$8:$C$973,0)),"")</f>
        <v>L</v>
      </c>
      <c r="W158" s="56" t="str">
        <f>IFERROR(INDEX('DATA - Destination Database'!$G$8:$G$973,MATCH(N158,'DATA - Destination Database'!$C$8:$C$973,0)),"")</f>
        <v/>
      </c>
      <c r="X158" s="96" t="str">
        <f>IFERROR(INDEX('DATA - Destination Database'!$H$8:$H$973,MATCH(N158,'DATA - Destination Database'!$C$8:$C$973,0)),"")</f>
        <v>Sweden</v>
      </c>
    </row>
    <row r="159" spans="2:24" ht="14.4" customHeight="1" x14ac:dyDescent="0.3">
      <c r="B159" s="95" t="s">
        <v>56</v>
      </c>
      <c r="C159" s="95" t="s">
        <v>2129</v>
      </c>
      <c r="D159" s="95" t="s">
        <v>1086</v>
      </c>
      <c r="E159" s="95" t="s">
        <v>2859</v>
      </c>
      <c r="F159" s="95" t="s">
        <v>2862</v>
      </c>
      <c r="G159" s="97" t="s">
        <v>1957</v>
      </c>
      <c r="H159" s="23">
        <v>0.54166666666666663</v>
      </c>
      <c r="I159" s="95" t="s">
        <v>2856</v>
      </c>
      <c r="J159" s="17">
        <v>1</v>
      </c>
      <c r="K159" s="17">
        <v>0</v>
      </c>
      <c r="L159" s="98">
        <v>43613</v>
      </c>
      <c r="M159" s="95" t="s">
        <v>3848</v>
      </c>
      <c r="N159" s="95" t="str">
        <f t="shared" si="16"/>
        <v>SKU107</v>
      </c>
      <c r="O159" s="17" t="str">
        <f t="shared" si="17"/>
        <v>Yes</v>
      </c>
      <c r="P159" s="27">
        <f t="shared" si="18"/>
        <v>86</v>
      </c>
      <c r="Q159" s="17" t="str">
        <f t="shared" si="19"/>
        <v>No</v>
      </c>
      <c r="R159" s="42">
        <f t="shared" si="20"/>
        <v>43606</v>
      </c>
      <c r="S159" s="96" t="str">
        <f>IFERROR(INDEX('DATA - Destination Database'!$B$8:$B$973,MATCH(N159,'DATA - Destination Database'!$C$8:$C$973,0)),"")</f>
        <v>ID151</v>
      </c>
      <c r="T159" s="55">
        <f>IFERROR(INDEX('DATA - Destination Database'!$D$8:$D$973,MATCH(N159,'DATA - Destination Database'!$C$8:$C$973,0)),"")</f>
        <v>2</v>
      </c>
      <c r="U159" s="56" t="str">
        <f>IFERROR(INDEX('DATA - Destination Database'!$E$8:$E$973,MATCH(N159,'DATA - Destination Database'!$C$8:$C$973,0)),"")</f>
        <v>T</v>
      </c>
      <c r="V159" s="56" t="str">
        <f>IFERROR(INDEX('DATA - Destination Database'!$F$8:$F$973,MATCH(N159,'DATA - Destination Database'!$C$8:$C$973,0)),"")</f>
        <v>M</v>
      </c>
      <c r="W159" s="56" t="str">
        <f>IFERROR(INDEX('DATA - Destination Database'!$G$8:$G$973,MATCH(N159,'DATA - Destination Database'!$C$8:$C$973,0)),"")</f>
        <v/>
      </c>
      <c r="X159" s="96" t="str">
        <f>IFERROR(INDEX('DATA - Destination Database'!$H$8:$H$973,MATCH(N159,'DATA - Destination Database'!$C$8:$C$973,0)),"")</f>
        <v>Germany</v>
      </c>
    </row>
    <row r="160" spans="2:24" ht="14.4" customHeight="1" x14ac:dyDescent="0.3">
      <c r="B160" s="95" t="s">
        <v>57</v>
      </c>
      <c r="C160" s="95" t="s">
        <v>2129</v>
      </c>
      <c r="D160" s="95" t="s">
        <v>1244</v>
      </c>
      <c r="E160" s="95" t="s">
        <v>2860</v>
      </c>
      <c r="F160" s="95" t="s">
        <v>2862</v>
      </c>
      <c r="G160" s="97" t="s">
        <v>1965</v>
      </c>
      <c r="H160" s="23">
        <v>0.54166666666666663</v>
      </c>
      <c r="I160" s="95" t="s">
        <v>2857</v>
      </c>
      <c r="J160" s="17">
        <v>2.8</v>
      </c>
      <c r="K160" s="17">
        <v>1</v>
      </c>
      <c r="L160" s="98">
        <v>43622</v>
      </c>
      <c r="M160" s="95" t="s">
        <v>3848</v>
      </c>
      <c r="N160" s="95" t="str">
        <f t="shared" si="16"/>
        <v>SKU268</v>
      </c>
      <c r="O160" s="17" t="str">
        <f t="shared" si="17"/>
        <v>Yes</v>
      </c>
      <c r="P160" s="27">
        <f t="shared" si="18"/>
        <v>73</v>
      </c>
      <c r="Q160" s="17" t="str">
        <f t="shared" si="19"/>
        <v>No</v>
      </c>
      <c r="R160" s="42">
        <f t="shared" si="20"/>
        <v>43619</v>
      </c>
      <c r="S160" s="96" t="str">
        <f>IFERROR(INDEX('DATA - Destination Database'!$B$8:$B$973,MATCH(N160,'DATA - Destination Database'!$C$8:$C$973,0)),"")</f>
        <v>ID370</v>
      </c>
      <c r="T160" s="55">
        <f>IFERROR(INDEX('DATA - Destination Database'!$D$8:$D$973,MATCH(N160,'DATA - Destination Database'!$C$8:$C$973,0)),"")</f>
        <v>2</v>
      </c>
      <c r="U160" s="56" t="str">
        <f>IFERROR(INDEX('DATA - Destination Database'!$E$8:$E$973,MATCH(N160,'DATA - Destination Database'!$C$8:$C$973,0)),"")</f>
        <v>B</v>
      </c>
      <c r="V160" s="56" t="str">
        <f>IFERROR(INDEX('DATA - Destination Database'!$F$8:$F$973,MATCH(N160,'DATA - Destination Database'!$C$8:$C$973,0)),"")</f>
        <v>H</v>
      </c>
      <c r="W160" s="56" t="str">
        <f>IFERROR(INDEX('DATA - Destination Database'!$G$8:$G$973,MATCH(N160,'DATA - Destination Database'!$C$8:$C$973,0)),"")</f>
        <v>Y</v>
      </c>
      <c r="X160" s="96" t="str">
        <f>IFERROR(INDEX('DATA - Destination Database'!$H$8:$H$973,MATCH(N160,'DATA - Destination Database'!$C$8:$C$973,0)),"")</f>
        <v xml:space="preserve">France </v>
      </c>
    </row>
    <row r="161" spans="2:24" ht="14.4" customHeight="1" x14ac:dyDescent="0.3">
      <c r="B161" s="95" t="s">
        <v>57</v>
      </c>
      <c r="C161" s="95" t="s">
        <v>2130</v>
      </c>
      <c r="D161" s="95" t="s">
        <v>1057</v>
      </c>
      <c r="E161" s="95" t="s">
        <v>2858</v>
      </c>
      <c r="F161" s="95" t="s">
        <v>2862</v>
      </c>
      <c r="G161" s="97" t="s">
        <v>1956</v>
      </c>
      <c r="H161" s="23">
        <v>0.54166666666666663</v>
      </c>
      <c r="I161" s="95" t="s">
        <v>2854</v>
      </c>
      <c r="J161" s="17">
        <v>3</v>
      </c>
      <c r="K161" s="17">
        <v>0</v>
      </c>
      <c r="L161" s="98">
        <v>43607</v>
      </c>
      <c r="M161" s="95" t="s">
        <v>3848</v>
      </c>
      <c r="N161" s="95" t="str">
        <f t="shared" si="16"/>
        <v>SKU078</v>
      </c>
      <c r="O161" s="17" t="str">
        <f t="shared" si="17"/>
        <v>Yes</v>
      </c>
      <c r="P161" s="27">
        <f t="shared" si="18"/>
        <v>87</v>
      </c>
      <c r="Q161" s="17" t="str">
        <f t="shared" si="19"/>
        <v>No</v>
      </c>
      <c r="R161" s="42">
        <f t="shared" si="20"/>
        <v>43605</v>
      </c>
      <c r="S161" s="96" t="str">
        <f>IFERROR(INDEX('DATA - Destination Database'!$B$8:$B$973,MATCH(N161,'DATA - Destination Database'!$C$8:$C$973,0)),"")</f>
        <v>ID109</v>
      </c>
      <c r="T161" s="55">
        <f>IFERROR(INDEX('DATA - Destination Database'!$D$8:$D$973,MATCH(N161,'DATA - Destination Database'!$C$8:$C$973,0)),"")</f>
        <v>2</v>
      </c>
      <c r="U161" s="56" t="str">
        <f>IFERROR(INDEX('DATA - Destination Database'!$E$8:$E$973,MATCH(N161,'DATA - Destination Database'!$C$8:$C$973,0)),"")</f>
        <v>A</v>
      </c>
      <c r="V161" s="56" t="str">
        <f>IFERROR(INDEX('DATA - Destination Database'!$F$8:$F$973,MATCH(N161,'DATA - Destination Database'!$C$8:$C$973,0)),"")</f>
        <v>L</v>
      </c>
      <c r="W161" s="56" t="str">
        <f>IFERROR(INDEX('DATA - Destination Database'!$G$8:$G$973,MATCH(N161,'DATA - Destination Database'!$C$8:$C$973,0)),"")</f>
        <v>Y</v>
      </c>
      <c r="X161" s="96" t="str">
        <f>IFERROR(INDEX('DATA - Destination Database'!$H$8:$H$973,MATCH(N161,'DATA - Destination Database'!$C$8:$C$973,0)),"")</f>
        <v xml:space="preserve">India </v>
      </c>
    </row>
    <row r="162" spans="2:24" ht="14.4" customHeight="1" x14ac:dyDescent="0.3">
      <c r="B162" s="95" t="s">
        <v>59</v>
      </c>
      <c r="C162" s="95" t="s">
        <v>2131</v>
      </c>
      <c r="D162" s="95" t="s">
        <v>1247</v>
      </c>
      <c r="E162" s="95" t="s">
        <v>2859</v>
      </c>
      <c r="F162" s="95" t="s">
        <v>2863</v>
      </c>
      <c r="G162" s="97" t="s">
        <v>1965</v>
      </c>
      <c r="H162" s="23">
        <v>0.54166666666666663</v>
      </c>
      <c r="I162" s="95" t="s">
        <v>2855</v>
      </c>
      <c r="J162" s="17">
        <v>3.2</v>
      </c>
      <c r="K162" s="17">
        <v>0</v>
      </c>
      <c r="L162" s="98">
        <v>43620</v>
      </c>
      <c r="M162" s="95" t="s">
        <v>3848</v>
      </c>
      <c r="N162" s="95" t="str">
        <f t="shared" si="16"/>
        <v>SKU275</v>
      </c>
      <c r="O162" s="17" t="str">
        <f t="shared" si="17"/>
        <v>Yes</v>
      </c>
      <c r="P162" s="27">
        <f t="shared" si="18"/>
        <v>73</v>
      </c>
      <c r="Q162" s="17" t="str">
        <f t="shared" si="19"/>
        <v>No</v>
      </c>
      <c r="R162" s="42">
        <f t="shared" si="20"/>
        <v>43619</v>
      </c>
      <c r="S162" s="96" t="str">
        <f>IFERROR(INDEX('DATA - Destination Database'!$B$8:$B$973,MATCH(N162,'DATA - Destination Database'!$C$8:$C$973,0)),"")</f>
        <v>ID255</v>
      </c>
      <c r="T162" s="55">
        <f>IFERROR(INDEX('DATA - Destination Database'!$D$8:$D$973,MATCH(N162,'DATA - Destination Database'!$C$8:$C$973,0)),"")</f>
        <v>2</v>
      </c>
      <c r="U162" s="56" t="str">
        <f>IFERROR(INDEX('DATA - Destination Database'!$E$8:$E$973,MATCH(N162,'DATA - Destination Database'!$C$8:$C$973,0)),"")</f>
        <v>T</v>
      </c>
      <c r="V162" s="56" t="str">
        <f>IFERROR(INDEX('DATA - Destination Database'!$F$8:$F$973,MATCH(N162,'DATA - Destination Database'!$C$8:$C$973,0)),"")</f>
        <v>H</v>
      </c>
      <c r="W162" s="56" t="str">
        <f>IFERROR(INDEX('DATA - Destination Database'!$G$8:$G$973,MATCH(N162,'DATA - Destination Database'!$C$8:$C$973,0)),"")</f>
        <v>Y</v>
      </c>
      <c r="X162" s="96" t="str">
        <f>IFERROR(INDEX('DATA - Destination Database'!$H$8:$H$973,MATCH(N162,'DATA - Destination Database'!$C$8:$C$973,0)),"")</f>
        <v xml:space="preserve">Eritrea </v>
      </c>
    </row>
    <row r="163" spans="2:24" ht="14.4" customHeight="1" x14ac:dyDescent="0.3">
      <c r="B163" s="95" t="s">
        <v>57</v>
      </c>
      <c r="C163" s="95" t="s">
        <v>2132</v>
      </c>
      <c r="D163" s="95" t="s">
        <v>1250</v>
      </c>
      <c r="E163" s="95" t="s">
        <v>2860</v>
      </c>
      <c r="F163" s="95" t="s">
        <v>2862</v>
      </c>
      <c r="G163" s="97" t="s">
        <v>1965</v>
      </c>
      <c r="H163" s="23">
        <v>0.54166666666666663</v>
      </c>
      <c r="I163" s="95" t="s">
        <v>2855</v>
      </c>
      <c r="J163" s="17">
        <v>3.4</v>
      </c>
      <c r="K163" s="17">
        <v>0</v>
      </c>
      <c r="L163" s="98">
        <v>43620</v>
      </c>
      <c r="M163" s="95" t="s">
        <v>3848</v>
      </c>
      <c r="N163" s="95" t="str">
        <f t="shared" si="16"/>
        <v>SKU278</v>
      </c>
      <c r="O163" s="17" t="str">
        <f t="shared" si="17"/>
        <v>Yes</v>
      </c>
      <c r="P163" s="27">
        <f t="shared" si="18"/>
        <v>73</v>
      </c>
      <c r="Q163" s="17" t="str">
        <f t="shared" si="19"/>
        <v>No</v>
      </c>
      <c r="R163" s="42">
        <f t="shared" si="20"/>
        <v>43619</v>
      </c>
      <c r="S163" s="96" t="str">
        <f>IFERROR(INDEX('DATA - Destination Database'!$B$8:$B$973,MATCH(N163,'DATA - Destination Database'!$C$8:$C$973,0)),"")</f>
        <v>ID381</v>
      </c>
      <c r="T163" s="55">
        <f>IFERROR(INDEX('DATA - Destination Database'!$D$8:$D$973,MATCH(N163,'DATA - Destination Database'!$C$8:$C$973,0)),"")</f>
        <v>1</v>
      </c>
      <c r="U163" s="56" t="str">
        <f>IFERROR(INDEX('DATA - Destination Database'!$E$8:$E$973,MATCH(N163,'DATA - Destination Database'!$C$8:$C$973,0)),"")</f>
        <v>A</v>
      </c>
      <c r="V163" s="56" t="str">
        <f>IFERROR(INDEX('DATA - Destination Database'!$F$8:$F$973,MATCH(N163,'DATA - Destination Database'!$C$8:$C$973,0)),"")</f>
        <v>H</v>
      </c>
      <c r="W163" s="56" t="str">
        <f>IFERROR(INDEX('DATA - Destination Database'!$G$8:$G$973,MATCH(N163,'DATA - Destination Database'!$C$8:$C$973,0)),"")</f>
        <v/>
      </c>
      <c r="X163" s="96" t="str">
        <f>IFERROR(INDEX('DATA - Destination Database'!$H$8:$H$973,MATCH(N163,'DATA - Destination Database'!$C$8:$C$973,0)),"")</f>
        <v>Canada</v>
      </c>
    </row>
    <row r="164" spans="2:24" ht="14.4" customHeight="1" x14ac:dyDescent="0.3">
      <c r="B164" s="95" t="s">
        <v>59</v>
      </c>
      <c r="C164" s="95" t="s">
        <v>2133</v>
      </c>
      <c r="D164" s="95" t="s">
        <v>1089</v>
      </c>
      <c r="E164" s="95" t="s">
        <v>2858</v>
      </c>
      <c r="F164" s="95" t="s">
        <v>2862</v>
      </c>
      <c r="G164" s="97" t="s">
        <v>1957</v>
      </c>
      <c r="H164" s="23">
        <v>0.54166666666666663</v>
      </c>
      <c r="I164" s="95" t="s">
        <v>2856</v>
      </c>
      <c r="J164" s="17">
        <v>3.6</v>
      </c>
      <c r="K164" s="17">
        <v>0</v>
      </c>
      <c r="L164" s="98">
        <v>43613</v>
      </c>
      <c r="M164" s="95" t="s">
        <v>3848</v>
      </c>
      <c r="N164" s="95" t="str">
        <f t="shared" si="16"/>
        <v>SKU110</v>
      </c>
      <c r="O164" s="17" t="str">
        <f t="shared" si="17"/>
        <v>Yes</v>
      </c>
      <c r="P164" s="27">
        <f t="shared" si="18"/>
        <v>86</v>
      </c>
      <c r="Q164" s="17" t="str">
        <f t="shared" si="19"/>
        <v>No</v>
      </c>
      <c r="R164" s="42">
        <f t="shared" si="20"/>
        <v>43606</v>
      </c>
      <c r="S164" s="96" t="str">
        <f>IFERROR(INDEX('DATA - Destination Database'!$B$8:$B$973,MATCH(N164,'DATA - Destination Database'!$C$8:$C$973,0)),"")</f>
        <v>ID134</v>
      </c>
      <c r="T164" s="55">
        <f>IFERROR(INDEX('DATA - Destination Database'!$D$8:$D$973,MATCH(N164,'DATA - Destination Database'!$C$8:$C$973,0)),"")</f>
        <v>2</v>
      </c>
      <c r="U164" s="56" t="str">
        <f>IFERROR(INDEX('DATA - Destination Database'!$E$8:$E$973,MATCH(N164,'DATA - Destination Database'!$C$8:$C$973,0)),"")</f>
        <v>B</v>
      </c>
      <c r="V164" s="56" t="str">
        <f>IFERROR(INDEX('DATA - Destination Database'!$F$8:$F$973,MATCH(N164,'DATA - Destination Database'!$C$8:$C$973,0)),"")</f>
        <v>M</v>
      </c>
      <c r="W164" s="56" t="str">
        <f>IFERROR(INDEX('DATA - Destination Database'!$G$8:$G$973,MATCH(N164,'DATA - Destination Database'!$C$8:$C$973,0)),"")</f>
        <v/>
      </c>
      <c r="X164" s="96" t="str">
        <f>IFERROR(INDEX('DATA - Destination Database'!$H$8:$H$973,MATCH(N164,'DATA - Destination Database'!$C$8:$C$973,0)),"")</f>
        <v xml:space="preserve">Indonesia </v>
      </c>
    </row>
    <row r="165" spans="2:24" ht="14.4" customHeight="1" x14ac:dyDescent="0.3">
      <c r="B165" s="95" t="s">
        <v>55</v>
      </c>
      <c r="C165" s="95" t="s">
        <v>2134</v>
      </c>
      <c r="D165" s="95" t="s">
        <v>1253</v>
      </c>
      <c r="E165" s="95" t="s">
        <v>2859</v>
      </c>
      <c r="F165" s="95" t="s">
        <v>2862</v>
      </c>
      <c r="G165" s="97" t="s">
        <v>1965</v>
      </c>
      <c r="H165" s="23">
        <v>0.54166666666666663</v>
      </c>
      <c r="I165" s="95" t="s">
        <v>2857</v>
      </c>
      <c r="J165" s="17">
        <v>3.8</v>
      </c>
      <c r="K165" s="17">
        <v>0</v>
      </c>
      <c r="L165" s="98">
        <v>43621</v>
      </c>
      <c r="M165" s="95" t="s">
        <v>3848</v>
      </c>
      <c r="N165" s="95" t="str">
        <f t="shared" si="16"/>
        <v>SKU281</v>
      </c>
      <c r="O165" s="17" t="str">
        <f t="shared" si="17"/>
        <v>Yes</v>
      </c>
      <c r="P165" s="27">
        <f t="shared" si="18"/>
        <v>73</v>
      </c>
      <c r="Q165" s="17" t="str">
        <f t="shared" si="19"/>
        <v>No</v>
      </c>
      <c r="R165" s="42">
        <f t="shared" si="20"/>
        <v>43619</v>
      </c>
      <c r="S165" s="96" t="str">
        <f>IFERROR(INDEX('DATA - Destination Database'!$B$8:$B$973,MATCH(N165,'DATA - Destination Database'!$C$8:$C$973,0)),"")</f>
        <v>ID153</v>
      </c>
      <c r="T165" s="55">
        <f>IFERROR(INDEX('DATA - Destination Database'!$D$8:$D$973,MATCH(N165,'DATA - Destination Database'!$C$8:$C$973,0)),"")</f>
        <v>2</v>
      </c>
      <c r="U165" s="56" t="str">
        <f>IFERROR(INDEX('DATA - Destination Database'!$E$8:$E$973,MATCH(N165,'DATA - Destination Database'!$C$8:$C$973,0)),"")</f>
        <v>A</v>
      </c>
      <c r="V165" s="56" t="str">
        <f>IFERROR(INDEX('DATA - Destination Database'!$F$8:$F$973,MATCH(N165,'DATA - Destination Database'!$C$8:$C$973,0)),"")</f>
        <v>M</v>
      </c>
      <c r="W165" s="56" t="str">
        <f>IFERROR(INDEX('DATA - Destination Database'!$G$8:$G$973,MATCH(N165,'DATA - Destination Database'!$C$8:$C$973,0)),"")</f>
        <v>Y</v>
      </c>
      <c r="X165" s="96" t="str">
        <f>IFERROR(INDEX('DATA - Destination Database'!$H$8:$H$973,MATCH(N165,'DATA - Destination Database'!$C$8:$C$973,0)),"")</f>
        <v>Hong Kong</v>
      </c>
    </row>
    <row r="166" spans="2:24" ht="14.4" customHeight="1" x14ac:dyDescent="0.3">
      <c r="B166" s="95" t="s">
        <v>55</v>
      </c>
      <c r="C166" s="95" t="s">
        <v>2135</v>
      </c>
      <c r="D166" s="95" t="s">
        <v>1060</v>
      </c>
      <c r="E166" s="95" t="s">
        <v>2860</v>
      </c>
      <c r="F166" s="95" t="s">
        <v>2862</v>
      </c>
      <c r="G166" s="97" t="s">
        <v>1956</v>
      </c>
      <c r="H166" s="23">
        <v>0.54166666666666663</v>
      </c>
      <c r="I166" s="95" t="s">
        <v>2854</v>
      </c>
      <c r="J166" s="17">
        <v>4</v>
      </c>
      <c r="K166" s="17">
        <v>0</v>
      </c>
      <c r="L166" s="98">
        <v>43613</v>
      </c>
      <c r="M166" s="95" t="s">
        <v>3848</v>
      </c>
      <c r="N166" s="95" t="str">
        <f t="shared" si="16"/>
        <v>SKU081</v>
      </c>
      <c r="O166" s="17" t="str">
        <f t="shared" si="17"/>
        <v>Yes</v>
      </c>
      <c r="P166" s="27">
        <f t="shared" si="18"/>
        <v>87</v>
      </c>
      <c r="Q166" s="17" t="str">
        <f t="shared" si="19"/>
        <v>No</v>
      </c>
      <c r="R166" s="42">
        <f t="shared" si="20"/>
        <v>43605</v>
      </c>
      <c r="S166" s="96" t="str">
        <f>IFERROR(INDEX('DATA - Destination Database'!$B$8:$B$973,MATCH(N166,'DATA - Destination Database'!$C$8:$C$973,0)),"")</f>
        <v>ID196</v>
      </c>
      <c r="T166" s="55">
        <f>IFERROR(INDEX('DATA - Destination Database'!$D$8:$D$973,MATCH(N166,'DATA - Destination Database'!$C$8:$C$973,0)),"")</f>
        <v>1</v>
      </c>
      <c r="U166" s="56" t="str">
        <f>IFERROR(INDEX('DATA - Destination Database'!$E$8:$E$973,MATCH(N166,'DATA - Destination Database'!$C$8:$C$973,0)),"")</f>
        <v>F</v>
      </c>
      <c r="V166" s="56" t="str">
        <f>IFERROR(INDEX('DATA - Destination Database'!$F$8:$F$973,MATCH(N166,'DATA - Destination Database'!$C$8:$C$973,0)),"")</f>
        <v>H</v>
      </c>
      <c r="W166" s="56" t="str">
        <f>IFERROR(INDEX('DATA - Destination Database'!$G$8:$G$973,MATCH(N166,'DATA - Destination Database'!$C$8:$C$973,0)),"")</f>
        <v/>
      </c>
      <c r="X166" s="96" t="str">
        <f>IFERROR(INDEX('DATA - Destination Database'!$H$8:$H$973,MATCH(N166,'DATA - Destination Database'!$C$8:$C$973,0)),"")</f>
        <v>Italy</v>
      </c>
    </row>
    <row r="167" spans="2:24" ht="14.4" customHeight="1" x14ac:dyDescent="0.3">
      <c r="B167" s="95" t="s">
        <v>58</v>
      </c>
      <c r="C167" s="95" t="s">
        <v>2135</v>
      </c>
      <c r="D167" s="95" t="s">
        <v>1256</v>
      </c>
      <c r="E167" s="95" t="s">
        <v>2858</v>
      </c>
      <c r="F167" s="95" t="s">
        <v>2862</v>
      </c>
      <c r="G167" s="97" t="s">
        <v>1966</v>
      </c>
      <c r="H167" s="23">
        <v>0.54166666666666663</v>
      </c>
      <c r="I167" s="95" t="s">
        <v>2855</v>
      </c>
      <c r="J167" s="17">
        <v>1</v>
      </c>
      <c r="K167" s="17">
        <v>0</v>
      </c>
      <c r="L167" s="98">
        <v>43622</v>
      </c>
      <c r="M167" s="95" t="s">
        <v>3848</v>
      </c>
      <c r="N167" s="95" t="str">
        <f t="shared" si="16"/>
        <v>SKU284</v>
      </c>
      <c r="O167" s="17" t="str">
        <f t="shared" si="17"/>
        <v>Yes</v>
      </c>
      <c r="P167" s="27">
        <f t="shared" si="18"/>
        <v>72</v>
      </c>
      <c r="Q167" s="17" t="str">
        <f t="shared" si="19"/>
        <v>No</v>
      </c>
      <c r="R167" s="42">
        <f t="shared" si="20"/>
        <v>43620</v>
      </c>
      <c r="S167" s="96" t="str">
        <f>IFERROR(INDEX('DATA - Destination Database'!$B$8:$B$973,MATCH(N167,'DATA - Destination Database'!$C$8:$C$973,0)),"")</f>
        <v>ID139</v>
      </c>
      <c r="T167" s="55">
        <f>IFERROR(INDEX('DATA - Destination Database'!$D$8:$D$973,MATCH(N167,'DATA - Destination Database'!$C$8:$C$973,0)),"")</f>
        <v>1</v>
      </c>
      <c r="U167" s="56" t="str">
        <f>IFERROR(INDEX('DATA - Destination Database'!$E$8:$E$973,MATCH(N167,'DATA - Destination Database'!$C$8:$C$973,0)),"")</f>
        <v>T</v>
      </c>
      <c r="V167" s="56" t="str">
        <f>IFERROR(INDEX('DATA - Destination Database'!$F$8:$F$973,MATCH(N167,'DATA - Destination Database'!$C$8:$C$973,0)),"")</f>
        <v>M</v>
      </c>
      <c r="W167" s="56" t="str">
        <f>IFERROR(INDEX('DATA - Destination Database'!$G$8:$G$973,MATCH(N167,'DATA - Destination Database'!$C$8:$C$973,0)),"")</f>
        <v>Y</v>
      </c>
      <c r="X167" s="96" t="str">
        <f>IFERROR(INDEX('DATA - Destination Database'!$H$8:$H$973,MATCH(N167,'DATA - Destination Database'!$C$8:$C$973,0)),"")</f>
        <v>Belgium</v>
      </c>
    </row>
    <row r="168" spans="2:24" ht="14.4" customHeight="1" x14ac:dyDescent="0.3">
      <c r="B168" s="95" t="s">
        <v>57</v>
      </c>
      <c r="C168" s="95" t="s">
        <v>2136</v>
      </c>
      <c r="D168" s="95" t="s">
        <v>1092</v>
      </c>
      <c r="E168" s="95" t="s">
        <v>2859</v>
      </c>
      <c r="F168" s="95" t="s">
        <v>2862</v>
      </c>
      <c r="G168" s="97" t="s">
        <v>1957</v>
      </c>
      <c r="H168" s="23">
        <v>0.54166666666666663</v>
      </c>
      <c r="I168" s="95" t="s">
        <v>2855</v>
      </c>
      <c r="J168" s="17">
        <v>2</v>
      </c>
      <c r="K168" s="17">
        <v>0</v>
      </c>
      <c r="L168" s="98">
        <v>43613</v>
      </c>
      <c r="M168" s="95" t="s">
        <v>3848</v>
      </c>
      <c r="N168" s="95" t="str">
        <f t="shared" si="16"/>
        <v>SKU113</v>
      </c>
      <c r="O168" s="17" t="str">
        <f t="shared" si="17"/>
        <v>Yes</v>
      </c>
      <c r="P168" s="27">
        <f t="shared" si="18"/>
        <v>86</v>
      </c>
      <c r="Q168" s="17" t="str">
        <f t="shared" si="19"/>
        <v>No</v>
      </c>
      <c r="R168" s="42">
        <f t="shared" si="20"/>
        <v>43606</v>
      </c>
      <c r="S168" s="96" t="str">
        <f>IFERROR(INDEX('DATA - Destination Database'!$B$8:$B$973,MATCH(N168,'DATA - Destination Database'!$C$8:$C$973,0)),"")</f>
        <v>ID155</v>
      </c>
      <c r="T168" s="55">
        <f>IFERROR(INDEX('DATA - Destination Database'!$D$8:$D$973,MATCH(N168,'DATA - Destination Database'!$C$8:$C$973,0)),"")</f>
        <v>3</v>
      </c>
      <c r="U168" s="56" t="str">
        <f>IFERROR(INDEX('DATA - Destination Database'!$E$8:$E$973,MATCH(N168,'DATA - Destination Database'!$C$8:$C$973,0)),"")</f>
        <v>T</v>
      </c>
      <c r="V168" s="56" t="str">
        <f>IFERROR(INDEX('DATA - Destination Database'!$F$8:$F$973,MATCH(N168,'DATA - Destination Database'!$C$8:$C$973,0)),"")</f>
        <v>M</v>
      </c>
      <c r="W168" s="56" t="str">
        <f>IFERROR(INDEX('DATA - Destination Database'!$G$8:$G$973,MATCH(N168,'DATA - Destination Database'!$C$8:$C$973,0)),"")</f>
        <v>Y</v>
      </c>
      <c r="X168" s="96" t="str">
        <f>IFERROR(INDEX('DATA - Destination Database'!$H$8:$H$973,MATCH(N168,'DATA - Destination Database'!$C$8:$C$973,0)),"")</f>
        <v>Argentina</v>
      </c>
    </row>
    <row r="169" spans="2:24" ht="14.4" customHeight="1" x14ac:dyDescent="0.3">
      <c r="B169" s="95" t="s">
        <v>56</v>
      </c>
      <c r="C169" s="95" t="s">
        <v>2136</v>
      </c>
      <c r="D169" s="95" t="s">
        <v>1259</v>
      </c>
      <c r="E169" s="95" t="s">
        <v>2860</v>
      </c>
      <c r="F169" s="95" t="s">
        <v>2862</v>
      </c>
      <c r="G169" s="97" t="s">
        <v>1966</v>
      </c>
      <c r="H169" s="23">
        <v>0.54166666666666663</v>
      </c>
      <c r="I169" s="95" t="s">
        <v>2856</v>
      </c>
      <c r="J169" s="17">
        <v>3</v>
      </c>
      <c r="K169" s="17">
        <v>0</v>
      </c>
      <c r="L169" s="98">
        <v>43621</v>
      </c>
      <c r="M169" s="95" t="s">
        <v>3848</v>
      </c>
      <c r="N169" s="95" t="str">
        <f t="shared" si="16"/>
        <v>SKU287</v>
      </c>
      <c r="O169" s="17" t="str">
        <f t="shared" si="17"/>
        <v>Yes</v>
      </c>
      <c r="P169" s="27">
        <f t="shared" si="18"/>
        <v>72</v>
      </c>
      <c r="Q169" s="17" t="str">
        <f t="shared" si="19"/>
        <v>No</v>
      </c>
      <c r="R169" s="42">
        <f t="shared" si="20"/>
        <v>43620</v>
      </c>
      <c r="S169" s="96" t="str">
        <f>IFERROR(INDEX('DATA - Destination Database'!$B$8:$B$973,MATCH(N169,'DATA - Destination Database'!$C$8:$C$973,0)),"")</f>
        <v>ID250</v>
      </c>
      <c r="T169" s="55">
        <f>IFERROR(INDEX('DATA - Destination Database'!$D$8:$D$973,MATCH(N169,'DATA - Destination Database'!$C$8:$C$973,0)),"")</f>
        <v>3</v>
      </c>
      <c r="U169" s="56" t="str">
        <f>IFERROR(INDEX('DATA - Destination Database'!$E$8:$E$973,MATCH(N169,'DATA - Destination Database'!$C$8:$C$973,0)),"")</f>
        <v>B</v>
      </c>
      <c r="V169" s="56" t="str">
        <f>IFERROR(INDEX('DATA - Destination Database'!$F$8:$F$973,MATCH(N169,'DATA - Destination Database'!$C$8:$C$973,0)),"")</f>
        <v>H</v>
      </c>
      <c r="W169" s="56" t="str">
        <f>IFERROR(INDEX('DATA - Destination Database'!$G$8:$G$973,MATCH(N169,'DATA - Destination Database'!$C$8:$C$973,0)),"")</f>
        <v>Y</v>
      </c>
      <c r="X169" s="96" t="str">
        <f>IFERROR(INDEX('DATA - Destination Database'!$H$8:$H$973,MATCH(N169,'DATA - Destination Database'!$C$8:$C$973,0)),"")</f>
        <v>Maldives</v>
      </c>
    </row>
    <row r="170" spans="2:24" ht="14.4" customHeight="1" x14ac:dyDescent="0.3">
      <c r="B170" s="95" t="s">
        <v>59</v>
      </c>
      <c r="C170" s="95" t="s">
        <v>2137</v>
      </c>
      <c r="D170" s="95" t="s">
        <v>1262</v>
      </c>
      <c r="E170" s="95" t="s">
        <v>2858</v>
      </c>
      <c r="F170" s="95" t="s">
        <v>2862</v>
      </c>
      <c r="G170" s="97" t="s">
        <v>1966</v>
      </c>
      <c r="H170" s="23">
        <v>0.54166666666666663</v>
      </c>
      <c r="I170" s="95" t="s">
        <v>2857</v>
      </c>
      <c r="J170" s="17">
        <v>4</v>
      </c>
      <c r="K170" s="17">
        <v>1</v>
      </c>
      <c r="L170" s="98">
        <v>43622</v>
      </c>
      <c r="M170" s="95" t="s">
        <v>3848</v>
      </c>
      <c r="N170" s="95" t="str">
        <f t="shared" si="16"/>
        <v>SKU290</v>
      </c>
      <c r="O170" s="17" t="str">
        <f t="shared" si="17"/>
        <v>Yes</v>
      </c>
      <c r="P170" s="27">
        <f t="shared" si="18"/>
        <v>72</v>
      </c>
      <c r="Q170" s="17" t="str">
        <f t="shared" si="19"/>
        <v>No</v>
      </c>
      <c r="R170" s="42">
        <f t="shared" si="20"/>
        <v>43620</v>
      </c>
      <c r="S170" s="96" t="str">
        <f>IFERROR(INDEX('DATA - Destination Database'!$B$8:$B$973,MATCH(N170,'DATA - Destination Database'!$C$8:$C$973,0)),"")</f>
        <v>ID113</v>
      </c>
      <c r="T170" s="55">
        <f>IFERROR(INDEX('DATA - Destination Database'!$D$8:$D$973,MATCH(N170,'DATA - Destination Database'!$C$8:$C$973,0)),"")</f>
        <v>1</v>
      </c>
      <c r="U170" s="56" t="str">
        <f>IFERROR(INDEX('DATA - Destination Database'!$E$8:$E$973,MATCH(N170,'DATA - Destination Database'!$C$8:$C$973,0)),"")</f>
        <v>A</v>
      </c>
      <c r="V170" s="56" t="str">
        <f>IFERROR(INDEX('DATA - Destination Database'!$F$8:$F$973,MATCH(N170,'DATA - Destination Database'!$C$8:$C$973,0)),"")</f>
        <v>L</v>
      </c>
      <c r="W170" s="56" t="str">
        <f>IFERROR(INDEX('DATA - Destination Database'!$G$8:$G$973,MATCH(N170,'DATA - Destination Database'!$C$8:$C$973,0)),"")</f>
        <v/>
      </c>
      <c r="X170" s="96" t="str">
        <f>IFERROR(INDEX('DATA - Destination Database'!$H$8:$H$973,MATCH(N170,'DATA - Destination Database'!$C$8:$C$973,0)),"")</f>
        <v>China</v>
      </c>
    </row>
    <row r="171" spans="2:24" ht="14.4" customHeight="1" x14ac:dyDescent="0.3">
      <c r="B171" s="95" t="s">
        <v>57</v>
      </c>
      <c r="C171" s="95" t="s">
        <v>2138</v>
      </c>
      <c r="D171" s="95" t="s">
        <v>1265</v>
      </c>
      <c r="E171" s="95" t="s">
        <v>2859</v>
      </c>
      <c r="F171" s="95" t="s">
        <v>2862</v>
      </c>
      <c r="G171" s="97" t="s">
        <v>1967</v>
      </c>
      <c r="H171" s="23">
        <v>0.54166666666666663</v>
      </c>
      <c r="I171" s="95" t="s">
        <v>2854</v>
      </c>
      <c r="J171" s="17">
        <v>1</v>
      </c>
      <c r="K171" s="17">
        <v>0</v>
      </c>
      <c r="L171" s="98">
        <v>43627</v>
      </c>
      <c r="M171" s="95" t="s">
        <v>3848</v>
      </c>
      <c r="N171" s="95" t="str">
        <f t="shared" si="16"/>
        <v>SKU293</v>
      </c>
      <c r="O171" s="17" t="str">
        <f t="shared" si="17"/>
        <v>Yes</v>
      </c>
      <c r="P171" s="27">
        <f t="shared" si="18"/>
        <v>71</v>
      </c>
      <c r="Q171" s="17" t="str">
        <f t="shared" si="19"/>
        <v>No</v>
      </c>
      <c r="R171" s="42">
        <f t="shared" si="20"/>
        <v>43621</v>
      </c>
      <c r="S171" s="96" t="str">
        <f>IFERROR(INDEX('DATA - Destination Database'!$B$8:$B$973,MATCH(N171,'DATA - Destination Database'!$C$8:$C$973,0)),"")</f>
        <v>ID157</v>
      </c>
      <c r="T171" s="55">
        <f>IFERROR(INDEX('DATA - Destination Database'!$D$8:$D$973,MATCH(N171,'DATA - Destination Database'!$C$8:$C$973,0)),"")</f>
        <v>2</v>
      </c>
      <c r="U171" s="56" t="str">
        <f>IFERROR(INDEX('DATA - Destination Database'!$E$8:$E$973,MATCH(N171,'DATA - Destination Database'!$C$8:$C$973,0)),"")</f>
        <v>A</v>
      </c>
      <c r="V171" s="56" t="str">
        <f>IFERROR(INDEX('DATA - Destination Database'!$F$8:$F$973,MATCH(N171,'DATA - Destination Database'!$C$8:$C$973,0)),"")</f>
        <v>M</v>
      </c>
      <c r="W171" s="56" t="str">
        <f>IFERROR(INDEX('DATA - Destination Database'!$G$8:$G$973,MATCH(N171,'DATA - Destination Database'!$C$8:$C$973,0)),"")</f>
        <v/>
      </c>
      <c r="X171" s="96" t="str">
        <f>IFERROR(INDEX('DATA - Destination Database'!$H$8:$H$973,MATCH(N171,'DATA - Destination Database'!$C$8:$C$973,0)),"")</f>
        <v>Peru</v>
      </c>
    </row>
    <row r="172" spans="2:24" ht="14.4" customHeight="1" x14ac:dyDescent="0.3">
      <c r="B172" s="95" t="s">
        <v>58</v>
      </c>
      <c r="C172" s="95" t="s">
        <v>2139</v>
      </c>
      <c r="D172" s="95" t="s">
        <v>1063</v>
      </c>
      <c r="E172" s="95" t="s">
        <v>2860</v>
      </c>
      <c r="F172" s="95" t="s">
        <v>2862</v>
      </c>
      <c r="G172" s="97" t="s">
        <v>1956</v>
      </c>
      <c r="H172" s="23">
        <v>0.54166666666666663</v>
      </c>
      <c r="I172" s="95" t="s">
        <v>2855</v>
      </c>
      <c r="J172" s="17">
        <v>2.8</v>
      </c>
      <c r="K172" s="17">
        <v>0</v>
      </c>
      <c r="L172" s="98">
        <v>43614</v>
      </c>
      <c r="M172" s="95" t="s">
        <v>3848</v>
      </c>
      <c r="N172" s="95" t="str">
        <f t="shared" si="16"/>
        <v>SKU084</v>
      </c>
      <c r="O172" s="17" t="str">
        <f t="shared" si="17"/>
        <v>Yes</v>
      </c>
      <c r="P172" s="27">
        <f t="shared" si="18"/>
        <v>87</v>
      </c>
      <c r="Q172" s="17" t="str">
        <f t="shared" si="19"/>
        <v>No</v>
      </c>
      <c r="R172" s="42">
        <f t="shared" si="20"/>
        <v>43605</v>
      </c>
      <c r="S172" s="96" t="str">
        <f>IFERROR(INDEX('DATA - Destination Database'!$B$8:$B$973,MATCH(N172,'DATA - Destination Database'!$C$8:$C$973,0)),"")</f>
        <v>ID257</v>
      </c>
      <c r="T172" s="55">
        <f>IFERROR(INDEX('DATA - Destination Database'!$D$8:$D$973,MATCH(N172,'DATA - Destination Database'!$C$8:$C$973,0)),"")</f>
        <v>3</v>
      </c>
      <c r="U172" s="56" t="str">
        <f>IFERROR(INDEX('DATA - Destination Database'!$E$8:$E$973,MATCH(N172,'DATA - Destination Database'!$C$8:$C$973,0)),"")</f>
        <v>A</v>
      </c>
      <c r="V172" s="56" t="str">
        <f>IFERROR(INDEX('DATA - Destination Database'!$F$8:$F$973,MATCH(N172,'DATA - Destination Database'!$C$8:$C$973,0)),"")</f>
        <v>H</v>
      </c>
      <c r="W172" s="56" t="str">
        <f>IFERROR(INDEX('DATA - Destination Database'!$G$8:$G$973,MATCH(N172,'DATA - Destination Database'!$C$8:$C$973,0)),"")</f>
        <v/>
      </c>
      <c r="X172" s="96" t="str">
        <f>IFERROR(INDEX('DATA - Destination Database'!$H$8:$H$973,MATCH(N172,'DATA - Destination Database'!$C$8:$C$973,0)),"")</f>
        <v>Ireland</v>
      </c>
    </row>
    <row r="173" spans="2:24" ht="14.4" customHeight="1" x14ac:dyDescent="0.3">
      <c r="B173" s="95" t="s">
        <v>55</v>
      </c>
      <c r="C173" s="95" t="s">
        <v>2139</v>
      </c>
      <c r="D173" s="95" t="s">
        <v>1095</v>
      </c>
      <c r="E173" s="95" t="s">
        <v>2858</v>
      </c>
      <c r="F173" s="95" t="s">
        <v>2862</v>
      </c>
      <c r="G173" s="97" t="s">
        <v>1957</v>
      </c>
      <c r="H173" s="23">
        <v>0.54166666666666663</v>
      </c>
      <c r="I173" s="95" t="s">
        <v>2855</v>
      </c>
      <c r="J173" s="17">
        <v>3</v>
      </c>
      <c r="K173" s="17">
        <v>0</v>
      </c>
      <c r="L173" s="98">
        <v>43607</v>
      </c>
      <c r="M173" s="95" t="s">
        <v>3848</v>
      </c>
      <c r="N173" s="95" t="str">
        <f t="shared" si="16"/>
        <v>SKU116</v>
      </c>
      <c r="O173" s="17" t="str">
        <f t="shared" si="17"/>
        <v>Yes</v>
      </c>
      <c r="P173" s="27">
        <f t="shared" si="18"/>
        <v>86</v>
      </c>
      <c r="Q173" s="17" t="str">
        <f t="shared" si="19"/>
        <v>No</v>
      </c>
      <c r="R173" s="42">
        <f t="shared" si="20"/>
        <v>43606</v>
      </c>
      <c r="S173" s="96" t="str">
        <f>IFERROR(INDEX('DATA - Destination Database'!$B$8:$B$973,MATCH(N173,'DATA - Destination Database'!$C$8:$C$973,0)),"")</f>
        <v>ID145</v>
      </c>
      <c r="T173" s="55">
        <f>IFERROR(INDEX('DATA - Destination Database'!$D$8:$D$973,MATCH(N173,'DATA - Destination Database'!$C$8:$C$973,0)),"")</f>
        <v>2</v>
      </c>
      <c r="U173" s="56" t="str">
        <f>IFERROR(INDEX('DATA - Destination Database'!$E$8:$E$973,MATCH(N173,'DATA - Destination Database'!$C$8:$C$973,0)),"")</f>
        <v>A</v>
      </c>
      <c r="V173" s="56" t="str">
        <f>IFERROR(INDEX('DATA - Destination Database'!$F$8:$F$973,MATCH(N173,'DATA - Destination Database'!$C$8:$C$973,0)),"")</f>
        <v>M</v>
      </c>
      <c r="W173" s="56" t="str">
        <f>IFERROR(INDEX('DATA - Destination Database'!$G$8:$G$973,MATCH(N173,'DATA - Destination Database'!$C$8:$C$973,0)),"")</f>
        <v>Y</v>
      </c>
      <c r="X173" s="96" t="str">
        <f>IFERROR(INDEX('DATA - Destination Database'!$H$8:$H$973,MATCH(N173,'DATA - Destination Database'!$C$8:$C$973,0)),"")</f>
        <v>Poland</v>
      </c>
    </row>
    <row r="174" spans="2:24" ht="14.4" customHeight="1" x14ac:dyDescent="0.3">
      <c r="B174" s="95" t="s">
        <v>55</v>
      </c>
      <c r="C174" s="95" t="s">
        <v>2140</v>
      </c>
      <c r="D174" s="95" t="s">
        <v>1268</v>
      </c>
      <c r="E174" s="95" t="s">
        <v>2859</v>
      </c>
      <c r="F174" s="95" t="s">
        <v>2862</v>
      </c>
      <c r="G174" s="97" t="s">
        <v>1967</v>
      </c>
      <c r="H174" s="23">
        <v>0.54166666666666663</v>
      </c>
      <c r="I174" s="95" t="s">
        <v>2856</v>
      </c>
      <c r="J174" s="17">
        <v>3.2</v>
      </c>
      <c r="K174" s="17">
        <v>0</v>
      </c>
      <c r="L174" s="98">
        <v>43627</v>
      </c>
      <c r="M174" s="95" t="s">
        <v>3848</v>
      </c>
      <c r="N174" s="95" t="str">
        <f t="shared" si="16"/>
        <v>SKU296</v>
      </c>
      <c r="O174" s="17" t="str">
        <f t="shared" si="17"/>
        <v>Yes</v>
      </c>
      <c r="P174" s="27">
        <f t="shared" si="18"/>
        <v>71</v>
      </c>
      <c r="Q174" s="17" t="str">
        <f t="shared" si="19"/>
        <v>No</v>
      </c>
      <c r="R174" s="42">
        <f t="shared" si="20"/>
        <v>43621</v>
      </c>
      <c r="S174" s="96" t="str">
        <f>IFERROR(INDEX('DATA - Destination Database'!$B$8:$B$973,MATCH(N174,'DATA - Destination Database'!$C$8:$C$973,0)),"")</f>
        <v>ID173</v>
      </c>
      <c r="T174" s="55">
        <f>IFERROR(INDEX('DATA - Destination Database'!$D$8:$D$973,MATCH(N174,'DATA - Destination Database'!$C$8:$C$973,0)),"")</f>
        <v>1</v>
      </c>
      <c r="U174" s="56" t="str">
        <f>IFERROR(INDEX('DATA - Destination Database'!$E$8:$E$973,MATCH(N174,'DATA - Destination Database'!$C$8:$C$973,0)),"")</f>
        <v>A</v>
      </c>
      <c r="V174" s="56" t="str">
        <f>IFERROR(INDEX('DATA - Destination Database'!$F$8:$F$973,MATCH(N174,'DATA - Destination Database'!$C$8:$C$973,0)),"")</f>
        <v>H</v>
      </c>
      <c r="W174" s="56" t="str">
        <f>IFERROR(INDEX('DATA - Destination Database'!$G$8:$G$973,MATCH(N174,'DATA - Destination Database'!$C$8:$C$973,0)),"")</f>
        <v>Y</v>
      </c>
      <c r="X174" s="96" t="str">
        <f>IFERROR(INDEX('DATA - Destination Database'!$H$8:$H$973,MATCH(N174,'DATA - Destination Database'!$C$8:$C$973,0)),"")</f>
        <v>Malta</v>
      </c>
    </row>
    <row r="175" spans="2:24" ht="14.4" customHeight="1" x14ac:dyDescent="0.3">
      <c r="B175" s="95" t="s">
        <v>58</v>
      </c>
      <c r="C175" s="95" t="s">
        <v>2141</v>
      </c>
      <c r="D175" s="95" t="s">
        <v>1271</v>
      </c>
      <c r="E175" s="95" t="s">
        <v>2860</v>
      </c>
      <c r="F175" s="95" t="s">
        <v>2862</v>
      </c>
      <c r="G175" s="97" t="s">
        <v>1967</v>
      </c>
      <c r="H175" s="23">
        <v>0.54166666666666663</v>
      </c>
      <c r="I175" s="95" t="s">
        <v>2857</v>
      </c>
      <c r="J175" s="17">
        <v>3.4</v>
      </c>
      <c r="K175" s="17">
        <v>0</v>
      </c>
      <c r="L175" s="98">
        <v>43627</v>
      </c>
      <c r="M175" s="95" t="s">
        <v>3848</v>
      </c>
      <c r="N175" s="95" t="str">
        <f t="shared" si="16"/>
        <v>SKU299</v>
      </c>
      <c r="O175" s="17" t="str">
        <f t="shared" si="17"/>
        <v>Yes</v>
      </c>
      <c r="P175" s="27">
        <f t="shared" si="18"/>
        <v>71</v>
      </c>
      <c r="Q175" s="17" t="str">
        <f t="shared" si="19"/>
        <v>No</v>
      </c>
      <c r="R175" s="42">
        <f t="shared" si="20"/>
        <v>43621</v>
      </c>
      <c r="S175" s="96" t="str">
        <f>IFERROR(INDEX('DATA - Destination Database'!$B$8:$B$973,MATCH(N175,'DATA - Destination Database'!$C$8:$C$973,0)),"")</f>
        <v>ID414</v>
      </c>
      <c r="T175" s="55">
        <f>IFERROR(INDEX('DATA - Destination Database'!$D$8:$D$973,MATCH(N175,'DATA - Destination Database'!$C$8:$C$973,0)),"")</f>
        <v>2</v>
      </c>
      <c r="U175" s="56" t="str">
        <f>IFERROR(INDEX('DATA - Destination Database'!$E$8:$E$973,MATCH(N175,'DATA - Destination Database'!$C$8:$C$973,0)),"")</f>
        <v>B</v>
      </c>
      <c r="V175" s="56" t="str">
        <f>IFERROR(INDEX('DATA - Destination Database'!$F$8:$F$973,MATCH(N175,'DATA - Destination Database'!$C$8:$C$973,0)),"")</f>
        <v>H</v>
      </c>
      <c r="W175" s="56" t="str">
        <f>IFERROR(INDEX('DATA - Destination Database'!$G$8:$G$973,MATCH(N175,'DATA - Destination Database'!$C$8:$C$973,0)),"")</f>
        <v>Y</v>
      </c>
      <c r="X175" s="96" t="str">
        <f>IFERROR(INDEX('DATA - Destination Database'!$H$8:$H$973,MATCH(N175,'DATA - Destination Database'!$C$8:$C$973,0)),"")</f>
        <v>Turkey</v>
      </c>
    </row>
    <row r="176" spans="2:24" ht="14.4" customHeight="1" x14ac:dyDescent="0.3">
      <c r="B176" s="95" t="s">
        <v>58</v>
      </c>
      <c r="C176" s="95" t="s">
        <v>2142</v>
      </c>
      <c r="D176" s="95" t="s">
        <v>1098</v>
      </c>
      <c r="E176" s="95" t="s">
        <v>2858</v>
      </c>
      <c r="F176" s="95" t="s">
        <v>2862</v>
      </c>
      <c r="G176" s="97" t="s">
        <v>1957</v>
      </c>
      <c r="H176" s="23">
        <v>0.54166666666666663</v>
      </c>
      <c r="I176" s="95" t="s">
        <v>2854</v>
      </c>
      <c r="J176" s="17">
        <v>3.6</v>
      </c>
      <c r="K176" s="17">
        <v>0</v>
      </c>
      <c r="L176" s="98">
        <v>43607</v>
      </c>
      <c r="M176" s="95" t="s">
        <v>3848</v>
      </c>
      <c r="N176" s="95" t="str">
        <f t="shared" si="16"/>
        <v>SKU119</v>
      </c>
      <c r="O176" s="17" t="str">
        <f t="shared" si="17"/>
        <v>Yes</v>
      </c>
      <c r="P176" s="27">
        <f t="shared" si="18"/>
        <v>86</v>
      </c>
      <c r="Q176" s="17" t="str">
        <f t="shared" si="19"/>
        <v>No</v>
      </c>
      <c r="R176" s="42">
        <f t="shared" si="20"/>
        <v>43606</v>
      </c>
      <c r="S176" s="96" t="str">
        <f>IFERROR(INDEX('DATA - Destination Database'!$B$8:$B$973,MATCH(N176,'DATA - Destination Database'!$C$8:$C$973,0)),"")</f>
        <v>ID086</v>
      </c>
      <c r="T176" s="55">
        <f>IFERROR(INDEX('DATA - Destination Database'!$D$8:$D$973,MATCH(N176,'DATA - Destination Database'!$C$8:$C$973,0)),"")</f>
        <v>2</v>
      </c>
      <c r="U176" s="56" t="str">
        <f>IFERROR(INDEX('DATA - Destination Database'!$E$8:$E$973,MATCH(N176,'DATA - Destination Database'!$C$8:$C$973,0)),"")</f>
        <v>B</v>
      </c>
      <c r="V176" s="56" t="str">
        <f>IFERROR(INDEX('DATA - Destination Database'!$F$8:$F$973,MATCH(N176,'DATA - Destination Database'!$C$8:$C$973,0)),"")</f>
        <v>L</v>
      </c>
      <c r="W176" s="56" t="str">
        <f>IFERROR(INDEX('DATA - Destination Database'!$G$8:$G$973,MATCH(N176,'DATA - Destination Database'!$C$8:$C$973,0)),"")</f>
        <v>Y</v>
      </c>
      <c r="X176" s="96" t="str">
        <f>IFERROR(INDEX('DATA - Destination Database'!$H$8:$H$973,MATCH(N176,'DATA - Destination Database'!$C$8:$C$973,0)),"")</f>
        <v>Mexico</v>
      </c>
    </row>
    <row r="177" spans="2:24" ht="14.4" customHeight="1" x14ac:dyDescent="0.3">
      <c r="B177" s="95" t="s">
        <v>56</v>
      </c>
      <c r="C177" s="95" t="s">
        <v>2142</v>
      </c>
      <c r="D177" s="95" t="s">
        <v>1274</v>
      </c>
      <c r="E177" s="95" t="s">
        <v>2859</v>
      </c>
      <c r="F177" s="95" t="s">
        <v>2862</v>
      </c>
      <c r="G177" s="97" t="s">
        <v>1967</v>
      </c>
      <c r="H177" s="23">
        <v>0.54166666666666663</v>
      </c>
      <c r="I177" s="95" t="s">
        <v>2855</v>
      </c>
      <c r="J177" s="17">
        <v>3.8</v>
      </c>
      <c r="K177" s="17">
        <v>0</v>
      </c>
      <c r="L177" s="98">
        <v>43627</v>
      </c>
      <c r="M177" s="95" t="s">
        <v>3848</v>
      </c>
      <c r="N177" s="95" t="str">
        <f t="shared" si="16"/>
        <v>SKU302</v>
      </c>
      <c r="O177" s="17" t="str">
        <f t="shared" si="17"/>
        <v>Yes</v>
      </c>
      <c r="P177" s="27">
        <f t="shared" si="18"/>
        <v>71</v>
      </c>
      <c r="Q177" s="17" t="str">
        <f t="shared" si="19"/>
        <v>No</v>
      </c>
      <c r="R177" s="42">
        <f t="shared" si="20"/>
        <v>43621</v>
      </c>
      <c r="S177" s="96" t="str">
        <f>IFERROR(INDEX('DATA - Destination Database'!$B$8:$B$973,MATCH(N177,'DATA - Destination Database'!$C$8:$C$973,0)),"")</f>
        <v>ID176</v>
      </c>
      <c r="T177" s="55">
        <f>IFERROR(INDEX('DATA - Destination Database'!$D$8:$D$973,MATCH(N177,'DATA - Destination Database'!$C$8:$C$973,0)),"")</f>
        <v>2</v>
      </c>
      <c r="U177" s="56" t="str">
        <f>IFERROR(INDEX('DATA - Destination Database'!$E$8:$E$973,MATCH(N177,'DATA - Destination Database'!$C$8:$C$973,0)),"")</f>
        <v>F</v>
      </c>
      <c r="V177" s="56" t="str">
        <f>IFERROR(INDEX('DATA - Destination Database'!$F$8:$F$973,MATCH(N177,'DATA - Destination Database'!$C$8:$C$973,0)),"")</f>
        <v>H</v>
      </c>
      <c r="W177" s="56" t="str">
        <f>IFERROR(INDEX('DATA - Destination Database'!$G$8:$G$973,MATCH(N177,'DATA - Destination Database'!$C$8:$C$973,0)),"")</f>
        <v/>
      </c>
      <c r="X177" s="96" t="str">
        <f>IFERROR(INDEX('DATA - Destination Database'!$H$8:$H$973,MATCH(N177,'DATA - Destination Database'!$C$8:$C$973,0)),"")</f>
        <v>Iceland</v>
      </c>
    </row>
    <row r="178" spans="2:24" ht="14.4" customHeight="1" x14ac:dyDescent="0.3">
      <c r="B178" s="95" t="s">
        <v>56</v>
      </c>
      <c r="C178" s="95" t="s">
        <v>2143</v>
      </c>
      <c r="D178" s="95" t="s">
        <v>1066</v>
      </c>
      <c r="E178" s="95" t="s">
        <v>2860</v>
      </c>
      <c r="F178" s="95" t="s">
        <v>2862</v>
      </c>
      <c r="G178" s="97" t="s">
        <v>1957</v>
      </c>
      <c r="H178" s="23">
        <v>0.54166666666666663</v>
      </c>
      <c r="I178" s="95" t="s">
        <v>2855</v>
      </c>
      <c r="J178" s="17">
        <v>4</v>
      </c>
      <c r="K178" s="17">
        <v>0</v>
      </c>
      <c r="L178" s="98">
        <v>43614</v>
      </c>
      <c r="M178" s="95" t="s">
        <v>3848</v>
      </c>
      <c r="N178" s="95" t="str">
        <f t="shared" si="16"/>
        <v>SKU087</v>
      </c>
      <c r="O178" s="17" t="str">
        <f t="shared" si="17"/>
        <v>Yes</v>
      </c>
      <c r="P178" s="27">
        <f t="shared" si="18"/>
        <v>86</v>
      </c>
      <c r="Q178" s="17" t="str">
        <f t="shared" si="19"/>
        <v>No</v>
      </c>
      <c r="R178" s="42">
        <f t="shared" si="20"/>
        <v>43606</v>
      </c>
      <c r="S178" s="96" t="str">
        <f>IFERROR(INDEX('DATA - Destination Database'!$B$8:$B$973,MATCH(N178,'DATA - Destination Database'!$C$8:$C$973,0)),"")</f>
        <v>ID268</v>
      </c>
      <c r="T178" s="55">
        <f>IFERROR(INDEX('DATA - Destination Database'!$D$8:$D$973,MATCH(N178,'DATA - Destination Database'!$C$8:$C$973,0)),"")</f>
        <v>3</v>
      </c>
      <c r="U178" s="56" t="str">
        <f>IFERROR(INDEX('DATA - Destination Database'!$E$8:$E$973,MATCH(N178,'DATA - Destination Database'!$C$8:$C$973,0)),"")</f>
        <v>F</v>
      </c>
      <c r="V178" s="56" t="str">
        <f>IFERROR(INDEX('DATA - Destination Database'!$F$8:$F$973,MATCH(N178,'DATA - Destination Database'!$C$8:$C$973,0)),"")</f>
        <v>H</v>
      </c>
      <c r="W178" s="56" t="str">
        <f>IFERROR(INDEX('DATA - Destination Database'!$G$8:$G$973,MATCH(N178,'DATA - Destination Database'!$C$8:$C$973,0)),"")</f>
        <v/>
      </c>
      <c r="X178" s="96" t="str">
        <f>IFERROR(INDEX('DATA - Destination Database'!$H$8:$H$973,MATCH(N178,'DATA - Destination Database'!$C$8:$C$973,0)),"")</f>
        <v>Morocco</v>
      </c>
    </row>
    <row r="179" spans="2:24" ht="14.4" customHeight="1" x14ac:dyDescent="0.3">
      <c r="B179" s="95" t="s">
        <v>59</v>
      </c>
      <c r="C179" s="95" t="s">
        <v>2143</v>
      </c>
      <c r="D179" s="95" t="s">
        <v>1277</v>
      </c>
      <c r="E179" s="95" t="s">
        <v>2858</v>
      </c>
      <c r="F179" s="95" t="s">
        <v>2862</v>
      </c>
      <c r="G179" s="97" t="s">
        <v>1967</v>
      </c>
      <c r="H179" s="23">
        <v>0.54166666666666663</v>
      </c>
      <c r="I179" s="95" t="s">
        <v>2856</v>
      </c>
      <c r="J179" s="17">
        <v>1</v>
      </c>
      <c r="K179" s="17">
        <v>0</v>
      </c>
      <c r="L179" s="98">
        <v>43627</v>
      </c>
      <c r="M179" s="95" t="s">
        <v>3848</v>
      </c>
      <c r="N179" s="95" t="str">
        <f t="shared" si="16"/>
        <v>SKU305</v>
      </c>
      <c r="O179" s="17" t="str">
        <f t="shared" si="17"/>
        <v>Yes</v>
      </c>
      <c r="P179" s="27">
        <f t="shared" si="18"/>
        <v>71</v>
      </c>
      <c r="Q179" s="17" t="str">
        <f t="shared" si="19"/>
        <v>No</v>
      </c>
      <c r="R179" s="42">
        <f t="shared" si="20"/>
        <v>43621</v>
      </c>
      <c r="S179" s="96" t="str">
        <f>IFERROR(INDEX('DATA - Destination Database'!$B$8:$B$973,MATCH(N179,'DATA - Destination Database'!$C$8:$C$973,0)),"")</f>
        <v>ID116</v>
      </c>
      <c r="T179" s="55">
        <f>IFERROR(INDEX('DATA - Destination Database'!$D$8:$D$973,MATCH(N179,'DATA - Destination Database'!$C$8:$C$973,0)),"")</f>
        <v>2</v>
      </c>
      <c r="U179" s="56" t="str">
        <f>IFERROR(INDEX('DATA - Destination Database'!$E$8:$E$973,MATCH(N179,'DATA - Destination Database'!$C$8:$C$973,0)),"")</f>
        <v>F</v>
      </c>
      <c r="V179" s="56" t="str">
        <f>IFERROR(INDEX('DATA - Destination Database'!$F$8:$F$973,MATCH(N179,'DATA - Destination Database'!$C$8:$C$973,0)),"")</f>
        <v>L</v>
      </c>
      <c r="W179" s="56" t="str">
        <f>IFERROR(INDEX('DATA - Destination Database'!$G$8:$G$973,MATCH(N179,'DATA - Destination Database'!$C$8:$C$973,0)),"")</f>
        <v/>
      </c>
      <c r="X179" s="96" t="str">
        <f>IFERROR(INDEX('DATA - Destination Database'!$H$8:$H$973,MATCH(N179,'DATA - Destination Database'!$C$8:$C$973,0)),"")</f>
        <v>Russia</v>
      </c>
    </row>
    <row r="180" spans="2:24" ht="14.4" customHeight="1" x14ac:dyDescent="0.3">
      <c r="B180" s="95" t="s">
        <v>57</v>
      </c>
      <c r="C180" s="95" t="s">
        <v>2144</v>
      </c>
      <c r="D180" s="95" t="s">
        <v>1280</v>
      </c>
      <c r="E180" s="95" t="s">
        <v>2859</v>
      </c>
      <c r="F180" s="95" t="s">
        <v>2862</v>
      </c>
      <c r="G180" s="97" t="s">
        <v>1968</v>
      </c>
      <c r="H180" s="23">
        <v>0.54166666666666663</v>
      </c>
      <c r="I180" s="95" t="s">
        <v>2857</v>
      </c>
      <c r="J180" s="17">
        <v>2</v>
      </c>
      <c r="K180" s="17">
        <v>1</v>
      </c>
      <c r="L180" s="98">
        <v>43627</v>
      </c>
      <c r="M180" s="95" t="s">
        <v>3848</v>
      </c>
      <c r="N180" s="95" t="str">
        <f t="shared" si="16"/>
        <v>SKU308</v>
      </c>
      <c r="O180" s="17" t="str">
        <f t="shared" si="17"/>
        <v>Yes</v>
      </c>
      <c r="P180" s="27">
        <f t="shared" si="18"/>
        <v>70</v>
      </c>
      <c r="Q180" s="17" t="str">
        <f t="shared" si="19"/>
        <v>No</v>
      </c>
      <c r="R180" s="42">
        <f t="shared" si="20"/>
        <v>43622</v>
      </c>
      <c r="S180" s="96" t="str">
        <f>IFERROR(INDEX('DATA - Destination Database'!$B$8:$B$973,MATCH(N180,'DATA - Destination Database'!$C$8:$C$973,0)),"")</f>
        <v>ID180</v>
      </c>
      <c r="T180" s="55">
        <f>IFERROR(INDEX('DATA - Destination Database'!$D$8:$D$973,MATCH(N180,'DATA - Destination Database'!$C$8:$C$973,0)),"")</f>
        <v>3</v>
      </c>
      <c r="U180" s="56" t="str">
        <f>IFERROR(INDEX('DATA - Destination Database'!$E$8:$E$973,MATCH(N180,'DATA - Destination Database'!$C$8:$C$973,0)),"")</f>
        <v>F</v>
      </c>
      <c r="V180" s="56" t="str">
        <f>IFERROR(INDEX('DATA - Destination Database'!$F$8:$F$973,MATCH(N180,'DATA - Destination Database'!$C$8:$C$973,0)),"")</f>
        <v>H</v>
      </c>
      <c r="W180" s="56" t="str">
        <f>IFERROR(INDEX('DATA - Destination Database'!$G$8:$G$973,MATCH(N180,'DATA - Destination Database'!$C$8:$C$973,0)),"")</f>
        <v/>
      </c>
      <c r="X180" s="96" t="str">
        <f>IFERROR(INDEX('DATA - Destination Database'!$H$8:$H$973,MATCH(N180,'DATA - Destination Database'!$C$8:$C$973,0)),"")</f>
        <v>Spain</v>
      </c>
    </row>
    <row r="181" spans="2:24" ht="14.4" customHeight="1" x14ac:dyDescent="0.3">
      <c r="B181" s="95" t="s">
        <v>56</v>
      </c>
      <c r="C181" s="95" t="s">
        <v>2145</v>
      </c>
      <c r="D181" s="95" t="s">
        <v>1101</v>
      </c>
      <c r="E181" s="95" t="s">
        <v>2860</v>
      </c>
      <c r="F181" s="95" t="s">
        <v>2863</v>
      </c>
      <c r="G181" s="97" t="s">
        <v>1957</v>
      </c>
      <c r="H181" s="23">
        <v>0.54166666666666663</v>
      </c>
      <c r="I181" s="95" t="s">
        <v>2854</v>
      </c>
      <c r="J181" s="17">
        <v>3</v>
      </c>
      <c r="K181" s="17">
        <v>0</v>
      </c>
      <c r="L181" s="98">
        <v>43607</v>
      </c>
      <c r="M181" s="95" t="s">
        <v>3848</v>
      </c>
      <c r="N181" s="95" t="str">
        <f t="shared" si="16"/>
        <v>SKU122</v>
      </c>
      <c r="O181" s="17" t="str">
        <f t="shared" si="17"/>
        <v>Yes</v>
      </c>
      <c r="P181" s="27">
        <f t="shared" si="18"/>
        <v>86</v>
      </c>
      <c r="Q181" s="17" t="str">
        <f t="shared" si="19"/>
        <v>No</v>
      </c>
      <c r="R181" s="42">
        <f t="shared" si="20"/>
        <v>43606</v>
      </c>
      <c r="S181" s="96" t="str">
        <f>IFERROR(INDEX('DATA - Destination Database'!$B$8:$B$973,MATCH(N181,'DATA - Destination Database'!$C$8:$C$973,0)),"")</f>
        <v>ID210</v>
      </c>
      <c r="T181" s="55">
        <f>IFERROR(INDEX('DATA - Destination Database'!$D$8:$D$973,MATCH(N181,'DATA - Destination Database'!$C$8:$C$973,0)),"")</f>
        <v>1</v>
      </c>
      <c r="U181" s="56" t="str">
        <f>IFERROR(INDEX('DATA - Destination Database'!$E$8:$E$973,MATCH(N181,'DATA - Destination Database'!$C$8:$C$973,0)),"")</f>
        <v>B</v>
      </c>
      <c r="V181" s="56" t="str">
        <f>IFERROR(INDEX('DATA - Destination Database'!$F$8:$F$973,MATCH(N181,'DATA - Destination Database'!$C$8:$C$973,0)),"")</f>
        <v>H</v>
      </c>
      <c r="W181" s="56" t="str">
        <f>IFERROR(INDEX('DATA - Destination Database'!$G$8:$G$973,MATCH(N181,'DATA - Destination Database'!$C$8:$C$973,0)),"")</f>
        <v/>
      </c>
      <c r="X181" s="96" t="str">
        <f>IFERROR(INDEX('DATA - Destination Database'!$H$8:$H$973,MATCH(N181,'DATA - Destination Database'!$C$8:$C$973,0)),"")</f>
        <v>Sweden</v>
      </c>
    </row>
    <row r="182" spans="2:24" ht="14.4" customHeight="1" x14ac:dyDescent="0.3">
      <c r="B182" s="95" t="s">
        <v>55</v>
      </c>
      <c r="C182" s="95" t="s">
        <v>2146</v>
      </c>
      <c r="D182" s="95" t="s">
        <v>1283</v>
      </c>
      <c r="E182" s="95" t="s">
        <v>2858</v>
      </c>
      <c r="F182" s="95" t="s">
        <v>2862</v>
      </c>
      <c r="G182" s="97" t="s">
        <v>1968</v>
      </c>
      <c r="H182" s="23">
        <v>0.54166666666666663</v>
      </c>
      <c r="I182" s="95" t="s">
        <v>2855</v>
      </c>
      <c r="J182" s="17">
        <v>4</v>
      </c>
      <c r="K182" s="17">
        <v>0</v>
      </c>
      <c r="L182" s="98">
        <v>43627</v>
      </c>
      <c r="M182" s="95" t="s">
        <v>3848</v>
      </c>
      <c r="N182" s="95" t="str">
        <f t="shared" si="16"/>
        <v>SKU311</v>
      </c>
      <c r="O182" s="17" t="str">
        <f t="shared" si="17"/>
        <v>Yes</v>
      </c>
      <c r="P182" s="27">
        <f t="shared" si="18"/>
        <v>70</v>
      </c>
      <c r="Q182" s="17" t="str">
        <f t="shared" si="19"/>
        <v>No</v>
      </c>
      <c r="R182" s="42">
        <f t="shared" si="20"/>
        <v>43622</v>
      </c>
      <c r="S182" s="96" t="str">
        <f>IFERROR(INDEX('DATA - Destination Database'!$B$8:$B$973,MATCH(N182,'DATA - Destination Database'!$C$8:$C$973,0)),"")</f>
        <v>ID118</v>
      </c>
      <c r="T182" s="55">
        <f>IFERROR(INDEX('DATA - Destination Database'!$D$8:$D$973,MATCH(N182,'DATA - Destination Database'!$C$8:$C$973,0)),"")</f>
        <v>2</v>
      </c>
      <c r="U182" s="56" t="str">
        <f>IFERROR(INDEX('DATA - Destination Database'!$E$8:$E$973,MATCH(N182,'DATA - Destination Database'!$C$8:$C$973,0)),"")</f>
        <v>B</v>
      </c>
      <c r="V182" s="56" t="str">
        <f>IFERROR(INDEX('DATA - Destination Database'!$F$8:$F$973,MATCH(N182,'DATA - Destination Database'!$C$8:$C$973,0)),"")</f>
        <v>L</v>
      </c>
      <c r="W182" s="56" t="str">
        <f>IFERROR(INDEX('DATA - Destination Database'!$G$8:$G$973,MATCH(N182,'DATA - Destination Database'!$C$8:$C$973,0)),"")</f>
        <v/>
      </c>
      <c r="X182" s="96" t="str">
        <f>IFERROR(INDEX('DATA - Destination Database'!$H$8:$H$973,MATCH(N182,'DATA - Destination Database'!$C$8:$C$973,0)),"")</f>
        <v>Germany</v>
      </c>
    </row>
    <row r="183" spans="2:24" ht="14.4" customHeight="1" x14ac:dyDescent="0.3">
      <c r="B183" s="95" t="s">
        <v>58</v>
      </c>
      <c r="C183" s="95" t="s">
        <v>2147</v>
      </c>
      <c r="D183" s="95" t="s">
        <v>1286</v>
      </c>
      <c r="E183" s="95" t="s">
        <v>2859</v>
      </c>
      <c r="F183" s="95" t="s">
        <v>2862</v>
      </c>
      <c r="G183" s="97" t="s">
        <v>1968</v>
      </c>
      <c r="H183" s="23">
        <v>0.54166666666666663</v>
      </c>
      <c r="I183" s="95" t="s">
        <v>2855</v>
      </c>
      <c r="J183" s="17">
        <v>1</v>
      </c>
      <c r="K183" s="17">
        <v>0</v>
      </c>
      <c r="L183" s="98">
        <v>43627</v>
      </c>
      <c r="M183" s="95" t="s">
        <v>3848</v>
      </c>
      <c r="N183" s="95" t="str">
        <f t="shared" si="16"/>
        <v>SKU314</v>
      </c>
      <c r="O183" s="17" t="str">
        <f t="shared" si="17"/>
        <v>Yes</v>
      </c>
      <c r="P183" s="27">
        <f t="shared" si="18"/>
        <v>70</v>
      </c>
      <c r="Q183" s="17" t="str">
        <f t="shared" si="19"/>
        <v>No</v>
      </c>
      <c r="R183" s="42">
        <f t="shared" si="20"/>
        <v>43622</v>
      </c>
      <c r="S183" s="96" t="str">
        <f>IFERROR(INDEX('DATA - Destination Database'!$B$8:$B$973,MATCH(N183,'DATA - Destination Database'!$C$8:$C$973,0)),"")</f>
        <v>ID299</v>
      </c>
      <c r="T183" s="55">
        <f>IFERROR(INDEX('DATA - Destination Database'!$D$8:$D$973,MATCH(N183,'DATA - Destination Database'!$C$8:$C$973,0)),"")</f>
        <v>2</v>
      </c>
      <c r="U183" s="56" t="str">
        <f>IFERROR(INDEX('DATA - Destination Database'!$E$8:$E$973,MATCH(N183,'DATA - Destination Database'!$C$8:$C$973,0)),"")</f>
        <v>T</v>
      </c>
      <c r="V183" s="56" t="str">
        <f>IFERROR(INDEX('DATA - Destination Database'!$F$8:$F$973,MATCH(N183,'DATA - Destination Database'!$C$8:$C$973,0)),"")</f>
        <v>H</v>
      </c>
      <c r="W183" s="56" t="str">
        <f>IFERROR(INDEX('DATA - Destination Database'!$G$8:$G$973,MATCH(N183,'DATA - Destination Database'!$C$8:$C$973,0)),"")</f>
        <v>Y</v>
      </c>
      <c r="X183" s="96" t="str">
        <f>IFERROR(INDEX('DATA - Destination Database'!$H$8:$H$973,MATCH(N183,'DATA - Destination Database'!$C$8:$C$973,0)),"")</f>
        <v xml:space="preserve">France </v>
      </c>
    </row>
    <row r="184" spans="2:24" ht="14.4" customHeight="1" x14ac:dyDescent="0.3">
      <c r="B184" s="95" t="s">
        <v>59</v>
      </c>
      <c r="C184" s="95" t="s">
        <v>2148</v>
      </c>
      <c r="D184" s="95" t="s">
        <v>1069</v>
      </c>
      <c r="E184" s="95" t="s">
        <v>2860</v>
      </c>
      <c r="F184" s="95" t="s">
        <v>2862</v>
      </c>
      <c r="G184" s="97" t="s">
        <v>1957</v>
      </c>
      <c r="H184" s="23">
        <v>0.54166666666666663</v>
      </c>
      <c r="I184" s="95" t="s">
        <v>2856</v>
      </c>
      <c r="J184" s="17">
        <v>2.8</v>
      </c>
      <c r="K184" s="17">
        <v>0</v>
      </c>
      <c r="L184" s="98">
        <v>43607</v>
      </c>
      <c r="M184" s="95" t="s">
        <v>3848</v>
      </c>
      <c r="N184" s="95" t="str">
        <f t="shared" si="16"/>
        <v>SKU090</v>
      </c>
      <c r="O184" s="17" t="str">
        <f t="shared" si="17"/>
        <v>Yes</v>
      </c>
      <c r="P184" s="27">
        <f t="shared" si="18"/>
        <v>86</v>
      </c>
      <c r="Q184" s="17" t="str">
        <f t="shared" si="19"/>
        <v>No</v>
      </c>
      <c r="R184" s="42">
        <f t="shared" si="20"/>
        <v>43606</v>
      </c>
      <c r="S184" s="96" t="str">
        <f>IFERROR(INDEX('DATA - Destination Database'!$B$8:$B$973,MATCH(N184,'DATA - Destination Database'!$C$8:$C$973,0)),"")</f>
        <v>ID279</v>
      </c>
      <c r="T184" s="55">
        <f>IFERROR(INDEX('DATA - Destination Database'!$D$8:$D$973,MATCH(N184,'DATA - Destination Database'!$C$8:$C$973,0)),"")</f>
        <v>2</v>
      </c>
      <c r="U184" s="56" t="str">
        <f>IFERROR(INDEX('DATA - Destination Database'!$E$8:$E$973,MATCH(N184,'DATA - Destination Database'!$C$8:$C$973,0)),"")</f>
        <v>T</v>
      </c>
      <c r="V184" s="56" t="str">
        <f>IFERROR(INDEX('DATA - Destination Database'!$F$8:$F$973,MATCH(N184,'DATA - Destination Database'!$C$8:$C$973,0)),"")</f>
        <v>H</v>
      </c>
      <c r="W184" s="56" t="str">
        <f>IFERROR(INDEX('DATA - Destination Database'!$G$8:$G$973,MATCH(N184,'DATA - Destination Database'!$C$8:$C$973,0)),"")</f>
        <v>Y</v>
      </c>
      <c r="X184" s="96" t="str">
        <f>IFERROR(INDEX('DATA - Destination Database'!$H$8:$H$973,MATCH(N184,'DATA - Destination Database'!$C$8:$C$973,0)),"")</f>
        <v xml:space="preserve">India </v>
      </c>
    </row>
    <row r="185" spans="2:24" ht="14.4" customHeight="1" x14ac:dyDescent="0.3">
      <c r="B185" s="95" t="s">
        <v>59</v>
      </c>
      <c r="C185" s="95" t="s">
        <v>2149</v>
      </c>
      <c r="D185" s="95" t="s">
        <v>1104</v>
      </c>
      <c r="E185" s="95" t="s">
        <v>2858</v>
      </c>
      <c r="F185" s="95" t="s">
        <v>2862</v>
      </c>
      <c r="G185" s="97" t="s">
        <v>1957</v>
      </c>
      <c r="H185" s="23">
        <v>0.54166666666666663</v>
      </c>
      <c r="I185" s="95" t="s">
        <v>2857</v>
      </c>
      <c r="J185" s="17">
        <v>3</v>
      </c>
      <c r="K185" s="17">
        <v>0</v>
      </c>
      <c r="L185" s="98">
        <v>43607</v>
      </c>
      <c r="M185" s="95" t="s">
        <v>3848</v>
      </c>
      <c r="N185" s="95" t="str">
        <f t="shared" ref="N185:N248" si="21">TRIM(D185)</f>
        <v>SKU125</v>
      </c>
      <c r="O185" s="17" t="str">
        <f t="shared" si="17"/>
        <v>Yes</v>
      </c>
      <c r="P185" s="27">
        <f t="shared" si="18"/>
        <v>86</v>
      </c>
      <c r="Q185" s="17" t="str">
        <f t="shared" si="19"/>
        <v>No</v>
      </c>
      <c r="R185" s="42">
        <f t="shared" si="20"/>
        <v>43606</v>
      </c>
      <c r="S185" s="96" t="str">
        <f>IFERROR(INDEX('DATA - Destination Database'!$B$8:$B$973,MATCH(N185,'DATA - Destination Database'!$C$8:$C$973,0)),"")</f>
        <v>ID093</v>
      </c>
      <c r="T185" s="55">
        <f>IFERROR(INDEX('DATA - Destination Database'!$D$8:$D$973,MATCH(N185,'DATA - Destination Database'!$C$8:$C$973,0)),"")</f>
        <v>2</v>
      </c>
      <c r="U185" s="56" t="str">
        <f>IFERROR(INDEX('DATA - Destination Database'!$E$8:$E$973,MATCH(N185,'DATA - Destination Database'!$C$8:$C$973,0)),"")</f>
        <v>A</v>
      </c>
      <c r="V185" s="56" t="str">
        <f>IFERROR(INDEX('DATA - Destination Database'!$F$8:$F$973,MATCH(N185,'DATA - Destination Database'!$C$8:$C$973,0)),"")</f>
        <v>L</v>
      </c>
      <c r="W185" s="56" t="str">
        <f>IFERROR(INDEX('DATA - Destination Database'!$G$8:$G$973,MATCH(N185,'DATA - Destination Database'!$C$8:$C$973,0)),"")</f>
        <v>Y</v>
      </c>
      <c r="X185" s="96" t="str">
        <f>IFERROR(INDEX('DATA - Destination Database'!$H$8:$H$973,MATCH(N185,'DATA - Destination Database'!$C$8:$C$973,0)),"")</f>
        <v xml:space="preserve">Eritrea </v>
      </c>
    </row>
    <row r="186" spans="2:24" ht="14.4" customHeight="1" x14ac:dyDescent="0.3">
      <c r="B186" s="95" t="s">
        <v>56</v>
      </c>
      <c r="C186" s="95" t="s">
        <v>2149</v>
      </c>
      <c r="D186" s="95" t="s">
        <v>1289</v>
      </c>
      <c r="E186" s="95" t="s">
        <v>2859</v>
      </c>
      <c r="F186" s="95" t="s">
        <v>2862</v>
      </c>
      <c r="G186" s="97" t="s">
        <v>1968</v>
      </c>
      <c r="H186" s="23">
        <v>0.54166666666666663</v>
      </c>
      <c r="I186" s="95" t="s">
        <v>2854</v>
      </c>
      <c r="J186" s="17">
        <v>3.2</v>
      </c>
      <c r="K186" s="17">
        <v>0</v>
      </c>
      <c r="L186" s="98">
        <v>43627</v>
      </c>
      <c r="M186" s="95" t="s">
        <v>3848</v>
      </c>
      <c r="N186" s="95" t="str">
        <f t="shared" si="21"/>
        <v>SKU317</v>
      </c>
      <c r="O186" s="17" t="str">
        <f t="shared" si="17"/>
        <v>Yes</v>
      </c>
      <c r="P186" s="27">
        <f t="shared" si="18"/>
        <v>70</v>
      </c>
      <c r="Q186" s="17" t="str">
        <f t="shared" si="19"/>
        <v>No</v>
      </c>
      <c r="R186" s="42">
        <f t="shared" si="20"/>
        <v>43622</v>
      </c>
      <c r="S186" s="96" t="str">
        <f>IFERROR(INDEX('DATA - Destination Database'!$B$8:$B$973,MATCH(N186,'DATA - Destination Database'!$C$8:$C$973,0)),"")</f>
        <v>ID304</v>
      </c>
      <c r="T186" s="55">
        <f>IFERROR(INDEX('DATA - Destination Database'!$D$8:$D$973,MATCH(N186,'DATA - Destination Database'!$C$8:$C$973,0)),"")</f>
        <v>1</v>
      </c>
      <c r="U186" s="56" t="str">
        <f>IFERROR(INDEX('DATA - Destination Database'!$E$8:$E$973,MATCH(N186,'DATA - Destination Database'!$C$8:$C$973,0)),"")</f>
        <v>F</v>
      </c>
      <c r="V186" s="56" t="str">
        <f>IFERROR(INDEX('DATA - Destination Database'!$F$8:$F$973,MATCH(N186,'DATA - Destination Database'!$C$8:$C$973,0)),"")</f>
        <v>H</v>
      </c>
      <c r="W186" s="56" t="str">
        <f>IFERROR(INDEX('DATA - Destination Database'!$G$8:$G$973,MATCH(N186,'DATA - Destination Database'!$C$8:$C$973,0)),"")</f>
        <v/>
      </c>
      <c r="X186" s="96" t="str">
        <f>IFERROR(INDEX('DATA - Destination Database'!$H$8:$H$973,MATCH(N186,'DATA - Destination Database'!$C$8:$C$973,0)),"")</f>
        <v>Canada</v>
      </c>
    </row>
    <row r="187" spans="2:24" ht="14.4" customHeight="1" x14ac:dyDescent="0.3">
      <c r="B187" s="95" t="s">
        <v>59</v>
      </c>
      <c r="C187" s="95" t="s">
        <v>2150</v>
      </c>
      <c r="D187" s="95" t="s">
        <v>1292</v>
      </c>
      <c r="E187" s="95" t="s">
        <v>2860</v>
      </c>
      <c r="F187" s="95" t="s">
        <v>2862</v>
      </c>
      <c r="G187" s="97" t="s">
        <v>1968</v>
      </c>
      <c r="H187" s="23">
        <v>0.54166666666666663</v>
      </c>
      <c r="I187" s="95" t="s">
        <v>2855</v>
      </c>
      <c r="J187" s="17">
        <v>3.4</v>
      </c>
      <c r="K187" s="17">
        <v>0</v>
      </c>
      <c r="L187" s="98">
        <v>43629</v>
      </c>
      <c r="M187" s="95" t="s">
        <v>3848</v>
      </c>
      <c r="N187" s="95" t="str">
        <f t="shared" si="21"/>
        <v>SKU320</v>
      </c>
      <c r="O187" s="17" t="str">
        <f t="shared" si="17"/>
        <v>Yes</v>
      </c>
      <c r="P187" s="27">
        <f t="shared" si="18"/>
        <v>70</v>
      </c>
      <c r="Q187" s="17" t="str">
        <f t="shared" si="19"/>
        <v>No</v>
      </c>
      <c r="R187" s="42">
        <f t="shared" si="20"/>
        <v>43622</v>
      </c>
      <c r="S187" s="96" t="str">
        <f>IFERROR(INDEX('DATA - Destination Database'!$B$8:$B$973,MATCH(N187,'DATA - Destination Database'!$C$8:$C$973,0)),"")</f>
        <v>ID215</v>
      </c>
      <c r="T187" s="55">
        <f>IFERROR(INDEX('DATA - Destination Database'!$D$8:$D$973,MATCH(N187,'DATA - Destination Database'!$C$8:$C$973,0)),"")</f>
        <v>2</v>
      </c>
      <c r="U187" s="56" t="str">
        <f>IFERROR(INDEX('DATA - Destination Database'!$E$8:$E$973,MATCH(N187,'DATA - Destination Database'!$C$8:$C$973,0)),"")</f>
        <v>T</v>
      </c>
      <c r="V187" s="56" t="str">
        <f>IFERROR(INDEX('DATA - Destination Database'!$F$8:$F$973,MATCH(N187,'DATA - Destination Database'!$C$8:$C$973,0)),"")</f>
        <v>H</v>
      </c>
      <c r="W187" s="56" t="str">
        <f>IFERROR(INDEX('DATA - Destination Database'!$G$8:$G$973,MATCH(N187,'DATA - Destination Database'!$C$8:$C$973,0)),"")</f>
        <v/>
      </c>
      <c r="X187" s="96" t="str">
        <f>IFERROR(INDEX('DATA - Destination Database'!$H$8:$H$973,MATCH(N187,'DATA - Destination Database'!$C$8:$C$973,0)),"")</f>
        <v xml:space="preserve">Indonesia </v>
      </c>
    </row>
    <row r="188" spans="2:24" ht="14.4" customHeight="1" x14ac:dyDescent="0.3">
      <c r="B188" s="95" t="s">
        <v>57</v>
      </c>
      <c r="C188" s="95" t="s">
        <v>2151</v>
      </c>
      <c r="D188" s="95" t="s">
        <v>1295</v>
      </c>
      <c r="E188" s="95" t="s">
        <v>2858</v>
      </c>
      <c r="F188" s="95" t="s">
        <v>2862</v>
      </c>
      <c r="G188" s="97" t="s">
        <v>1968</v>
      </c>
      <c r="H188" s="23">
        <v>0.54166666666666663</v>
      </c>
      <c r="I188" s="95" t="s">
        <v>2855</v>
      </c>
      <c r="J188" s="17">
        <v>3.6</v>
      </c>
      <c r="K188" s="17">
        <v>0</v>
      </c>
      <c r="L188" s="98">
        <v>43629</v>
      </c>
      <c r="M188" s="95" t="s">
        <v>3848</v>
      </c>
      <c r="N188" s="95" t="str">
        <f t="shared" si="21"/>
        <v>SKU323</v>
      </c>
      <c r="O188" s="17" t="str">
        <f t="shared" si="17"/>
        <v>Yes</v>
      </c>
      <c r="P188" s="27">
        <f t="shared" si="18"/>
        <v>70</v>
      </c>
      <c r="Q188" s="17" t="str">
        <f t="shared" si="19"/>
        <v>No</v>
      </c>
      <c r="R188" s="42">
        <f t="shared" si="20"/>
        <v>43622</v>
      </c>
      <c r="S188" s="96" t="str">
        <f>IFERROR(INDEX('DATA - Destination Database'!$B$8:$B$973,MATCH(N188,'DATA - Destination Database'!$C$8:$C$973,0)),"")</f>
        <v>ID097</v>
      </c>
      <c r="T188" s="55">
        <f>IFERROR(INDEX('DATA - Destination Database'!$D$8:$D$973,MATCH(N188,'DATA - Destination Database'!$C$8:$C$973,0)),"")</f>
        <v>2</v>
      </c>
      <c r="U188" s="56" t="str">
        <f>IFERROR(INDEX('DATA - Destination Database'!$E$8:$E$973,MATCH(N188,'DATA - Destination Database'!$C$8:$C$973,0)),"")</f>
        <v>A</v>
      </c>
      <c r="V188" s="56" t="str">
        <f>IFERROR(INDEX('DATA - Destination Database'!$F$8:$F$973,MATCH(N188,'DATA - Destination Database'!$C$8:$C$973,0)),"")</f>
        <v>L</v>
      </c>
      <c r="W188" s="56" t="str">
        <f>IFERROR(INDEX('DATA - Destination Database'!$G$8:$G$973,MATCH(N188,'DATA - Destination Database'!$C$8:$C$973,0)),"")</f>
        <v>Y</v>
      </c>
      <c r="X188" s="96" t="str">
        <f>IFERROR(INDEX('DATA - Destination Database'!$H$8:$H$973,MATCH(N188,'DATA - Destination Database'!$C$8:$C$973,0)),"")</f>
        <v>Hong Kong</v>
      </c>
    </row>
    <row r="189" spans="2:24" ht="14.4" customHeight="1" x14ac:dyDescent="0.3">
      <c r="B189" s="95" t="s">
        <v>57</v>
      </c>
      <c r="C189" s="95" t="s">
        <v>2152</v>
      </c>
      <c r="D189" s="95" t="s">
        <v>1107</v>
      </c>
      <c r="E189" s="95" t="s">
        <v>2859</v>
      </c>
      <c r="F189" s="95" t="s">
        <v>2862</v>
      </c>
      <c r="G189" s="97" t="s">
        <v>1958</v>
      </c>
      <c r="H189" s="23">
        <v>0.54166666666666663</v>
      </c>
      <c r="I189" s="95" t="s">
        <v>2856</v>
      </c>
      <c r="J189" s="17">
        <v>3.8</v>
      </c>
      <c r="K189" s="17">
        <v>0</v>
      </c>
      <c r="L189" s="98">
        <v>43613</v>
      </c>
      <c r="M189" s="95" t="s">
        <v>3848</v>
      </c>
      <c r="N189" s="95" t="str">
        <f t="shared" si="21"/>
        <v>SKU128</v>
      </c>
      <c r="O189" s="17" t="str">
        <f t="shared" si="17"/>
        <v>Yes</v>
      </c>
      <c r="P189" s="27">
        <f t="shared" si="18"/>
        <v>85</v>
      </c>
      <c r="Q189" s="17" t="str">
        <f t="shared" si="19"/>
        <v>No</v>
      </c>
      <c r="R189" s="42">
        <f t="shared" si="20"/>
        <v>43607</v>
      </c>
      <c r="S189" s="96" t="str">
        <f>IFERROR(INDEX('DATA - Destination Database'!$B$8:$B$973,MATCH(N189,'DATA - Destination Database'!$C$8:$C$973,0)),"")</f>
        <v>ID170</v>
      </c>
      <c r="T189" s="55">
        <f>IFERROR(INDEX('DATA - Destination Database'!$D$8:$D$973,MATCH(N189,'DATA - Destination Database'!$C$8:$C$973,0)),"")</f>
        <v>1</v>
      </c>
      <c r="U189" s="56" t="str">
        <f>IFERROR(INDEX('DATA - Destination Database'!$E$8:$E$973,MATCH(N189,'DATA - Destination Database'!$C$8:$C$973,0)),"")</f>
        <v>B</v>
      </c>
      <c r="V189" s="56" t="str">
        <f>IFERROR(INDEX('DATA - Destination Database'!$F$8:$F$973,MATCH(N189,'DATA - Destination Database'!$C$8:$C$973,0)),"")</f>
        <v>H</v>
      </c>
      <c r="W189" s="56" t="str">
        <f>IFERROR(INDEX('DATA - Destination Database'!$G$8:$G$973,MATCH(N189,'DATA - Destination Database'!$C$8:$C$973,0)),"")</f>
        <v/>
      </c>
      <c r="X189" s="96" t="str">
        <f>IFERROR(INDEX('DATA - Destination Database'!$H$8:$H$973,MATCH(N189,'DATA - Destination Database'!$C$8:$C$973,0)),"")</f>
        <v>Italy</v>
      </c>
    </row>
    <row r="190" spans="2:24" ht="14.4" customHeight="1" x14ac:dyDescent="0.3">
      <c r="B190" s="95" t="s">
        <v>57</v>
      </c>
      <c r="C190" s="95" t="s">
        <v>2153</v>
      </c>
      <c r="D190" s="95" t="s">
        <v>1072</v>
      </c>
      <c r="E190" s="95" t="s">
        <v>2860</v>
      </c>
      <c r="F190" s="95" t="s">
        <v>2862</v>
      </c>
      <c r="G190" s="97" t="s">
        <v>1957</v>
      </c>
      <c r="H190" s="23">
        <v>0.54166666666666663</v>
      </c>
      <c r="I190" s="95" t="s">
        <v>2857</v>
      </c>
      <c r="J190" s="17">
        <v>4</v>
      </c>
      <c r="K190" s="17">
        <v>1</v>
      </c>
      <c r="L190" s="98">
        <v>43606</v>
      </c>
      <c r="M190" s="95" t="s">
        <v>3848</v>
      </c>
      <c r="N190" s="95" t="str">
        <f t="shared" si="21"/>
        <v>SKU093</v>
      </c>
      <c r="O190" s="17" t="str">
        <f t="shared" si="17"/>
        <v>Yes</v>
      </c>
      <c r="P190" s="27">
        <f t="shared" si="18"/>
        <v>86</v>
      </c>
      <c r="Q190" s="17" t="str">
        <f t="shared" si="19"/>
        <v>No</v>
      </c>
      <c r="R190" s="42">
        <f t="shared" si="20"/>
        <v>43606</v>
      </c>
      <c r="S190" s="96" t="str">
        <f>IFERROR(INDEX('DATA - Destination Database'!$B$8:$B$973,MATCH(N190,'DATA - Destination Database'!$C$8:$C$973,0)),"")</f>
        <v>ID458</v>
      </c>
      <c r="T190" s="55">
        <f>IFERROR(INDEX('DATA - Destination Database'!$D$8:$D$973,MATCH(N190,'DATA - Destination Database'!$C$8:$C$973,0)),"")</f>
        <v>1</v>
      </c>
      <c r="U190" s="56" t="str">
        <f>IFERROR(INDEX('DATA - Destination Database'!$E$8:$E$973,MATCH(N190,'DATA - Destination Database'!$C$8:$C$973,0)),"")</f>
        <v>B</v>
      </c>
      <c r="V190" s="56" t="str">
        <f>IFERROR(INDEX('DATA - Destination Database'!$F$8:$F$973,MATCH(N190,'DATA - Destination Database'!$C$8:$C$973,0)),"")</f>
        <v>H</v>
      </c>
      <c r="W190" s="56" t="str">
        <f>IFERROR(INDEX('DATA - Destination Database'!$G$8:$G$973,MATCH(N190,'DATA - Destination Database'!$C$8:$C$973,0)),"")</f>
        <v>Y</v>
      </c>
      <c r="X190" s="96" t="str">
        <f>IFERROR(INDEX('DATA - Destination Database'!$H$8:$H$973,MATCH(N190,'DATA - Destination Database'!$C$8:$C$973,0)),"")</f>
        <v>Belgium</v>
      </c>
    </row>
    <row r="191" spans="2:24" ht="14.4" customHeight="1" x14ac:dyDescent="0.3">
      <c r="B191" s="95" t="s">
        <v>55</v>
      </c>
      <c r="C191" s="95" t="s">
        <v>2153</v>
      </c>
      <c r="D191" s="95" t="s">
        <v>1298</v>
      </c>
      <c r="E191" s="95" t="s">
        <v>2858</v>
      </c>
      <c r="F191" s="95" t="s">
        <v>2862</v>
      </c>
      <c r="G191" s="97" t="s">
        <v>1969</v>
      </c>
      <c r="H191" s="23">
        <v>0.54166666666666663</v>
      </c>
      <c r="I191" s="95" t="s">
        <v>2854</v>
      </c>
      <c r="J191" s="17">
        <v>1</v>
      </c>
      <c r="K191" s="17">
        <v>0</v>
      </c>
      <c r="L191" s="98">
        <v>43629</v>
      </c>
      <c r="M191" s="95" t="s">
        <v>3848</v>
      </c>
      <c r="N191" s="95" t="str">
        <f t="shared" si="21"/>
        <v>SKU326</v>
      </c>
      <c r="O191" s="17" t="str">
        <f t="shared" si="17"/>
        <v>Yes</v>
      </c>
      <c r="P191" s="27">
        <f t="shared" si="18"/>
        <v>69</v>
      </c>
      <c r="Q191" s="17" t="str">
        <f t="shared" si="19"/>
        <v>No</v>
      </c>
      <c r="R191" s="42">
        <f t="shared" si="20"/>
        <v>43623</v>
      </c>
      <c r="S191" s="96" t="str">
        <f>IFERROR(INDEX('DATA - Destination Database'!$B$8:$B$973,MATCH(N191,'DATA - Destination Database'!$C$8:$C$973,0)),"")</f>
        <v>ID167</v>
      </c>
      <c r="T191" s="55">
        <f>IFERROR(INDEX('DATA - Destination Database'!$D$8:$D$973,MATCH(N191,'DATA - Destination Database'!$C$8:$C$973,0)),"")</f>
        <v>3</v>
      </c>
      <c r="U191" s="56" t="str">
        <f>IFERROR(INDEX('DATA - Destination Database'!$E$8:$E$973,MATCH(N191,'DATA - Destination Database'!$C$8:$C$973,0)),"")</f>
        <v>T</v>
      </c>
      <c r="V191" s="56" t="str">
        <f>IFERROR(INDEX('DATA - Destination Database'!$F$8:$F$973,MATCH(N191,'DATA - Destination Database'!$C$8:$C$973,0)),"")</f>
        <v>H</v>
      </c>
      <c r="W191" s="56" t="str">
        <f>IFERROR(INDEX('DATA - Destination Database'!$G$8:$G$973,MATCH(N191,'DATA - Destination Database'!$C$8:$C$973,0)),"")</f>
        <v>Y</v>
      </c>
      <c r="X191" s="96" t="str">
        <f>IFERROR(INDEX('DATA - Destination Database'!$H$8:$H$973,MATCH(N191,'DATA - Destination Database'!$C$8:$C$973,0)),"")</f>
        <v>Argentina</v>
      </c>
    </row>
    <row r="192" spans="2:24" ht="14.4" customHeight="1" x14ac:dyDescent="0.3">
      <c r="B192" s="95" t="s">
        <v>59</v>
      </c>
      <c r="C192" s="95" t="s">
        <v>2154</v>
      </c>
      <c r="D192" s="95" t="s">
        <v>1301</v>
      </c>
      <c r="E192" s="95" t="s">
        <v>2859</v>
      </c>
      <c r="F192" s="95" t="s">
        <v>2862</v>
      </c>
      <c r="G192" s="97" t="s">
        <v>1969</v>
      </c>
      <c r="H192" s="23">
        <v>0.54166666666666663</v>
      </c>
      <c r="I192" s="95" t="s">
        <v>2855</v>
      </c>
      <c r="J192" s="17">
        <v>2</v>
      </c>
      <c r="K192" s="17">
        <v>0</v>
      </c>
      <c r="L192" s="98">
        <v>43629</v>
      </c>
      <c r="M192" s="95" t="s">
        <v>3848</v>
      </c>
      <c r="N192" s="95" t="str">
        <f t="shared" si="21"/>
        <v>SKU330</v>
      </c>
      <c r="O192" s="17" t="str">
        <f t="shared" si="17"/>
        <v>Yes</v>
      </c>
      <c r="P192" s="27">
        <f t="shared" si="18"/>
        <v>69</v>
      </c>
      <c r="Q192" s="17" t="str">
        <f t="shared" si="19"/>
        <v>No</v>
      </c>
      <c r="R192" s="42">
        <f t="shared" si="20"/>
        <v>43623</v>
      </c>
      <c r="S192" s="96" t="str">
        <f>IFERROR(INDEX('DATA - Destination Database'!$B$8:$B$973,MATCH(N192,'DATA - Destination Database'!$C$8:$C$973,0)),"")</f>
        <v>ID171</v>
      </c>
      <c r="T192" s="55">
        <f>IFERROR(INDEX('DATA - Destination Database'!$D$8:$D$973,MATCH(N192,'DATA - Destination Database'!$C$8:$C$973,0)),"")</f>
        <v>3</v>
      </c>
      <c r="U192" s="56" t="str">
        <f>IFERROR(INDEX('DATA - Destination Database'!$E$8:$E$973,MATCH(N192,'DATA - Destination Database'!$C$8:$C$973,0)),"")</f>
        <v>T</v>
      </c>
      <c r="V192" s="56" t="str">
        <f>IFERROR(INDEX('DATA - Destination Database'!$F$8:$F$973,MATCH(N192,'DATA - Destination Database'!$C$8:$C$973,0)),"")</f>
        <v>H</v>
      </c>
      <c r="W192" s="56" t="str">
        <f>IFERROR(INDEX('DATA - Destination Database'!$G$8:$G$973,MATCH(N192,'DATA - Destination Database'!$C$8:$C$973,0)),"")</f>
        <v>Y</v>
      </c>
      <c r="X192" s="96" t="str">
        <f>IFERROR(INDEX('DATA - Destination Database'!$H$8:$H$973,MATCH(N192,'DATA - Destination Database'!$C$8:$C$973,0)),"")</f>
        <v>Maldives</v>
      </c>
    </row>
    <row r="193" spans="2:24" ht="14.4" customHeight="1" x14ac:dyDescent="0.3">
      <c r="B193" s="95" t="s">
        <v>55</v>
      </c>
      <c r="C193" s="95" t="s">
        <v>2155</v>
      </c>
      <c r="D193" s="95" t="s">
        <v>1110</v>
      </c>
      <c r="E193" s="95" t="s">
        <v>2860</v>
      </c>
      <c r="F193" s="95" t="s">
        <v>2862</v>
      </c>
      <c r="G193" s="97" t="s">
        <v>1958</v>
      </c>
      <c r="H193" s="23">
        <v>0.54166666666666663</v>
      </c>
      <c r="I193" s="95" t="s">
        <v>2855</v>
      </c>
      <c r="J193" s="17">
        <v>3</v>
      </c>
      <c r="K193" s="17">
        <v>0</v>
      </c>
      <c r="L193" s="98">
        <v>43612</v>
      </c>
      <c r="M193" s="95" t="s">
        <v>3848</v>
      </c>
      <c r="N193" s="95" t="str">
        <f t="shared" si="21"/>
        <v>SKU131</v>
      </c>
      <c r="O193" s="17" t="str">
        <f t="shared" si="17"/>
        <v>Yes</v>
      </c>
      <c r="P193" s="27">
        <f t="shared" si="18"/>
        <v>85</v>
      </c>
      <c r="Q193" s="17" t="str">
        <f t="shared" si="19"/>
        <v>No</v>
      </c>
      <c r="R193" s="42">
        <f t="shared" si="20"/>
        <v>43607</v>
      </c>
      <c r="S193" s="96" t="str">
        <f>IFERROR(INDEX('DATA - Destination Database'!$B$8:$B$973,MATCH(N193,'DATA - Destination Database'!$C$8:$C$973,0)),"")</f>
        <v>ID297</v>
      </c>
      <c r="T193" s="55">
        <f>IFERROR(INDEX('DATA - Destination Database'!$D$8:$D$973,MATCH(N193,'DATA - Destination Database'!$C$8:$C$973,0)),"")</f>
        <v>1</v>
      </c>
      <c r="U193" s="56" t="str">
        <f>IFERROR(INDEX('DATA - Destination Database'!$E$8:$E$973,MATCH(N193,'DATA - Destination Database'!$C$8:$C$973,0)),"")</f>
        <v>A</v>
      </c>
      <c r="V193" s="56" t="str">
        <f>IFERROR(INDEX('DATA - Destination Database'!$F$8:$F$973,MATCH(N193,'DATA - Destination Database'!$C$8:$C$973,0)),"")</f>
        <v>H</v>
      </c>
      <c r="W193" s="56" t="str">
        <f>IFERROR(INDEX('DATA - Destination Database'!$G$8:$G$973,MATCH(N193,'DATA - Destination Database'!$C$8:$C$973,0)),"")</f>
        <v/>
      </c>
      <c r="X193" s="96" t="str">
        <f>IFERROR(INDEX('DATA - Destination Database'!$H$8:$H$973,MATCH(N193,'DATA - Destination Database'!$C$8:$C$973,0)),"")</f>
        <v>China</v>
      </c>
    </row>
    <row r="194" spans="2:24" ht="14.4" customHeight="1" x14ac:dyDescent="0.3">
      <c r="B194" s="95" t="s">
        <v>57</v>
      </c>
      <c r="C194" s="95" t="s">
        <v>2155</v>
      </c>
      <c r="D194" s="95" t="s">
        <v>1304</v>
      </c>
      <c r="E194" s="95" t="s">
        <v>2858</v>
      </c>
      <c r="F194" s="95" t="s">
        <v>2862</v>
      </c>
      <c r="G194" s="97" t="s">
        <v>1969</v>
      </c>
      <c r="H194" s="23">
        <v>0.54166666666666663</v>
      </c>
      <c r="I194" s="95" t="s">
        <v>2856</v>
      </c>
      <c r="J194" s="17">
        <v>4</v>
      </c>
      <c r="K194" s="17">
        <v>0</v>
      </c>
      <c r="L194" s="98">
        <v>43630</v>
      </c>
      <c r="M194" s="95" t="s">
        <v>3848</v>
      </c>
      <c r="N194" s="95" t="str">
        <f t="shared" si="21"/>
        <v>SKU333</v>
      </c>
      <c r="O194" s="17" t="str">
        <f t="shared" si="17"/>
        <v>Yes</v>
      </c>
      <c r="P194" s="27">
        <f t="shared" si="18"/>
        <v>69</v>
      </c>
      <c r="Q194" s="17" t="str">
        <f t="shared" si="19"/>
        <v>No</v>
      </c>
      <c r="R194" s="42">
        <f t="shared" si="20"/>
        <v>43623</v>
      </c>
      <c r="S194" s="96" t="str">
        <f>IFERROR(INDEX('DATA - Destination Database'!$B$8:$B$973,MATCH(N194,'DATA - Destination Database'!$C$8:$C$973,0)),"")</f>
        <v>ID100</v>
      </c>
      <c r="T194" s="55">
        <f>IFERROR(INDEX('DATA - Destination Database'!$D$8:$D$973,MATCH(N194,'DATA - Destination Database'!$C$8:$C$973,0)),"")</f>
        <v>2</v>
      </c>
      <c r="U194" s="56" t="str">
        <f>IFERROR(INDEX('DATA - Destination Database'!$E$8:$E$973,MATCH(N194,'DATA - Destination Database'!$C$8:$C$973,0)),"")</f>
        <v>F</v>
      </c>
      <c r="V194" s="56" t="str">
        <f>IFERROR(INDEX('DATA - Destination Database'!$F$8:$F$973,MATCH(N194,'DATA - Destination Database'!$C$8:$C$973,0)),"")</f>
        <v>L</v>
      </c>
      <c r="W194" s="56" t="str">
        <f>IFERROR(INDEX('DATA - Destination Database'!$G$8:$G$973,MATCH(N194,'DATA - Destination Database'!$C$8:$C$973,0)),"")</f>
        <v/>
      </c>
      <c r="X194" s="96" t="str">
        <f>IFERROR(INDEX('DATA - Destination Database'!$H$8:$H$973,MATCH(N194,'DATA - Destination Database'!$C$8:$C$973,0)),"")</f>
        <v>Peru</v>
      </c>
    </row>
    <row r="195" spans="2:24" ht="14.4" customHeight="1" x14ac:dyDescent="0.3">
      <c r="B195" s="95" t="s">
        <v>55</v>
      </c>
      <c r="C195" s="95" t="s">
        <v>2156</v>
      </c>
      <c r="D195" s="95" t="s">
        <v>1307</v>
      </c>
      <c r="E195" s="95" t="s">
        <v>2859</v>
      </c>
      <c r="F195" s="95" t="s">
        <v>2862</v>
      </c>
      <c r="G195" s="97" t="s">
        <v>1969</v>
      </c>
      <c r="H195" s="23">
        <v>0.54166666666666663</v>
      </c>
      <c r="I195" s="95" t="s">
        <v>2857</v>
      </c>
      <c r="J195" s="17">
        <v>1</v>
      </c>
      <c r="K195" s="17">
        <v>0</v>
      </c>
      <c r="L195" s="98">
        <v>43627</v>
      </c>
      <c r="M195" s="95" t="s">
        <v>3848</v>
      </c>
      <c r="N195" s="95" t="str">
        <f t="shared" si="21"/>
        <v>SKU336</v>
      </c>
      <c r="O195" s="17" t="str">
        <f t="shared" si="17"/>
        <v>Yes</v>
      </c>
      <c r="P195" s="27">
        <f t="shared" si="18"/>
        <v>69</v>
      </c>
      <c r="Q195" s="17" t="str">
        <f t="shared" si="19"/>
        <v>No</v>
      </c>
      <c r="R195" s="42">
        <f t="shared" si="20"/>
        <v>43623</v>
      </c>
      <c r="S195" s="96" t="str">
        <f>IFERROR(INDEX('DATA - Destination Database'!$B$8:$B$973,MATCH(N195,'DATA - Destination Database'!$C$8:$C$973,0)),"")</f>
        <v>ID174</v>
      </c>
      <c r="T195" s="55">
        <f>IFERROR(INDEX('DATA - Destination Database'!$D$8:$D$973,MATCH(N195,'DATA - Destination Database'!$C$8:$C$973,0)),"")</f>
        <v>3</v>
      </c>
      <c r="U195" s="56" t="str">
        <f>IFERROR(INDEX('DATA - Destination Database'!$E$8:$E$973,MATCH(N195,'DATA - Destination Database'!$C$8:$C$973,0)),"")</f>
        <v>B</v>
      </c>
      <c r="V195" s="56" t="str">
        <f>IFERROR(INDEX('DATA - Destination Database'!$F$8:$F$973,MATCH(N195,'DATA - Destination Database'!$C$8:$C$973,0)),"")</f>
        <v>H</v>
      </c>
      <c r="W195" s="56" t="str">
        <f>IFERROR(INDEX('DATA - Destination Database'!$G$8:$G$973,MATCH(N195,'DATA - Destination Database'!$C$8:$C$973,0)),"")</f>
        <v/>
      </c>
      <c r="X195" s="96" t="str">
        <f>IFERROR(INDEX('DATA - Destination Database'!$H$8:$H$973,MATCH(N195,'DATA - Destination Database'!$C$8:$C$973,0)),"")</f>
        <v>Ireland</v>
      </c>
    </row>
    <row r="196" spans="2:24" ht="14.4" customHeight="1" x14ac:dyDescent="0.3">
      <c r="B196" s="95" t="s">
        <v>55</v>
      </c>
      <c r="C196" s="95" t="s">
        <v>2157</v>
      </c>
      <c r="D196" s="95" t="s">
        <v>1075</v>
      </c>
      <c r="E196" s="95" t="s">
        <v>2860</v>
      </c>
      <c r="F196" s="95" t="s">
        <v>2862</v>
      </c>
      <c r="G196" s="97" t="s">
        <v>1957</v>
      </c>
      <c r="H196" s="23">
        <v>0.54166666666666663</v>
      </c>
      <c r="I196" s="95" t="s">
        <v>2854</v>
      </c>
      <c r="J196" s="17">
        <v>2.8</v>
      </c>
      <c r="K196" s="17">
        <v>0</v>
      </c>
      <c r="L196" s="98">
        <v>43606</v>
      </c>
      <c r="M196" s="95" t="s">
        <v>3848</v>
      </c>
      <c r="N196" s="95" t="str">
        <f t="shared" si="21"/>
        <v>SKU096</v>
      </c>
      <c r="O196" s="17" t="str">
        <f t="shared" si="17"/>
        <v>Yes</v>
      </c>
      <c r="P196" s="27">
        <f t="shared" si="18"/>
        <v>86</v>
      </c>
      <c r="Q196" s="17" t="str">
        <f t="shared" si="19"/>
        <v>No</v>
      </c>
      <c r="R196" s="42">
        <f t="shared" si="20"/>
        <v>43606</v>
      </c>
      <c r="S196" s="96" t="str">
        <f>IFERROR(INDEX('DATA - Destination Database'!$B$8:$B$973,MATCH(N196,'DATA - Destination Database'!$C$8:$C$973,0)),"")</f>
        <v>ID475</v>
      </c>
      <c r="T196" s="55">
        <f>IFERROR(INDEX('DATA - Destination Database'!$D$8:$D$973,MATCH(N196,'DATA - Destination Database'!$C$8:$C$973,0)),"")</f>
        <v>2</v>
      </c>
      <c r="U196" s="56" t="str">
        <f>IFERROR(INDEX('DATA - Destination Database'!$E$8:$E$973,MATCH(N196,'DATA - Destination Database'!$C$8:$C$973,0)),"")</f>
        <v>T</v>
      </c>
      <c r="V196" s="56" t="str">
        <f>IFERROR(INDEX('DATA - Destination Database'!$F$8:$F$973,MATCH(N196,'DATA - Destination Database'!$C$8:$C$973,0)),"")</f>
        <v>H</v>
      </c>
      <c r="W196" s="56" t="str">
        <f>IFERROR(INDEX('DATA - Destination Database'!$G$8:$G$973,MATCH(N196,'DATA - Destination Database'!$C$8:$C$973,0)),"")</f>
        <v>Y</v>
      </c>
      <c r="X196" s="96" t="str">
        <f>IFERROR(INDEX('DATA - Destination Database'!$H$8:$H$973,MATCH(N196,'DATA - Destination Database'!$C$8:$C$973,0)),"")</f>
        <v>Poland</v>
      </c>
    </row>
    <row r="197" spans="2:24" ht="14.4" customHeight="1" x14ac:dyDescent="0.3">
      <c r="B197" s="95" t="s">
        <v>58</v>
      </c>
      <c r="C197" s="95" t="s">
        <v>2158</v>
      </c>
      <c r="D197" s="95" t="s">
        <v>1310</v>
      </c>
      <c r="E197" s="95" t="s">
        <v>2858</v>
      </c>
      <c r="F197" s="95" t="s">
        <v>2862</v>
      </c>
      <c r="G197" s="97" t="s">
        <v>1970</v>
      </c>
      <c r="H197" s="23">
        <v>0.54166666666666663</v>
      </c>
      <c r="I197" s="95" t="s">
        <v>2855</v>
      </c>
      <c r="J197" s="17">
        <v>3</v>
      </c>
      <c r="K197" s="17">
        <v>0</v>
      </c>
      <c r="L197" s="98">
        <v>43627</v>
      </c>
      <c r="M197" s="95" t="s">
        <v>3848</v>
      </c>
      <c r="N197" s="95" t="str">
        <f t="shared" si="21"/>
        <v>SKU339</v>
      </c>
      <c r="O197" s="17" t="str">
        <f t="shared" si="17"/>
        <v>Yes</v>
      </c>
      <c r="P197" s="27">
        <f t="shared" si="18"/>
        <v>65</v>
      </c>
      <c r="Q197" s="17" t="str">
        <f t="shared" si="19"/>
        <v>No</v>
      </c>
      <c r="R197" s="42">
        <f t="shared" si="20"/>
        <v>43627</v>
      </c>
      <c r="S197" s="96" t="str">
        <f>IFERROR(INDEX('DATA - Destination Database'!$B$8:$B$973,MATCH(N197,'DATA - Destination Database'!$C$8:$C$973,0)),"")</f>
        <v>ID104</v>
      </c>
      <c r="T197" s="55">
        <f>IFERROR(INDEX('DATA - Destination Database'!$D$8:$D$973,MATCH(N197,'DATA - Destination Database'!$C$8:$C$973,0)),"")</f>
        <v>1</v>
      </c>
      <c r="U197" s="56" t="str">
        <f>IFERROR(INDEX('DATA - Destination Database'!$E$8:$E$973,MATCH(N197,'DATA - Destination Database'!$C$8:$C$973,0)),"")</f>
        <v>F</v>
      </c>
      <c r="V197" s="56" t="str">
        <f>IFERROR(INDEX('DATA - Destination Database'!$F$8:$F$973,MATCH(N197,'DATA - Destination Database'!$C$8:$C$973,0)),"")</f>
        <v>L</v>
      </c>
      <c r="W197" s="56" t="str">
        <f>IFERROR(INDEX('DATA - Destination Database'!$G$8:$G$973,MATCH(N197,'DATA - Destination Database'!$C$8:$C$973,0)),"")</f>
        <v>Y</v>
      </c>
      <c r="X197" s="96" t="str">
        <f>IFERROR(INDEX('DATA - Destination Database'!$H$8:$H$973,MATCH(N197,'DATA - Destination Database'!$C$8:$C$973,0)),"")</f>
        <v>Malta</v>
      </c>
    </row>
    <row r="198" spans="2:24" ht="14.4" customHeight="1" x14ac:dyDescent="0.3">
      <c r="B198" s="95" t="s">
        <v>58</v>
      </c>
      <c r="C198" s="95" t="s">
        <v>2159</v>
      </c>
      <c r="D198" s="95" t="s">
        <v>1113</v>
      </c>
      <c r="E198" s="95" t="s">
        <v>2859</v>
      </c>
      <c r="F198" s="95" t="s">
        <v>2862</v>
      </c>
      <c r="G198" s="97" t="s">
        <v>1958</v>
      </c>
      <c r="H198" s="23">
        <v>0.54166666666666663</v>
      </c>
      <c r="I198" s="95" t="s">
        <v>2855</v>
      </c>
      <c r="J198" s="17">
        <v>3.2</v>
      </c>
      <c r="K198" s="17">
        <v>0</v>
      </c>
      <c r="L198" s="98">
        <v>43612</v>
      </c>
      <c r="M198" s="95" t="s">
        <v>3848</v>
      </c>
      <c r="N198" s="95" t="str">
        <f t="shared" si="21"/>
        <v>SKU134</v>
      </c>
      <c r="O198" s="17" t="str">
        <f t="shared" si="17"/>
        <v>Yes</v>
      </c>
      <c r="P198" s="27">
        <f t="shared" si="18"/>
        <v>85</v>
      </c>
      <c r="Q198" s="17" t="str">
        <f t="shared" si="19"/>
        <v>No</v>
      </c>
      <c r="R198" s="42">
        <f t="shared" si="20"/>
        <v>43607</v>
      </c>
      <c r="S198" s="96" t="str">
        <f>IFERROR(INDEX('DATA - Destination Database'!$B$8:$B$973,MATCH(N198,'DATA - Destination Database'!$C$8:$C$973,0)),"")</f>
        <v>ID206</v>
      </c>
      <c r="T198" s="55">
        <f>IFERROR(INDEX('DATA - Destination Database'!$D$8:$D$973,MATCH(N198,'DATA - Destination Database'!$C$8:$C$973,0)),"")</f>
        <v>2</v>
      </c>
      <c r="U198" s="56" t="str">
        <f>IFERROR(INDEX('DATA - Destination Database'!$E$8:$E$973,MATCH(N198,'DATA - Destination Database'!$C$8:$C$973,0)),"")</f>
        <v>B</v>
      </c>
      <c r="V198" s="56" t="str">
        <f>IFERROR(INDEX('DATA - Destination Database'!$F$8:$F$973,MATCH(N198,'DATA - Destination Database'!$C$8:$C$973,0)),"")</f>
        <v>H</v>
      </c>
      <c r="W198" s="56" t="str">
        <f>IFERROR(INDEX('DATA - Destination Database'!$G$8:$G$973,MATCH(N198,'DATA - Destination Database'!$C$8:$C$973,0)),"")</f>
        <v>Y</v>
      </c>
      <c r="X198" s="96" t="str">
        <f>IFERROR(INDEX('DATA - Destination Database'!$H$8:$H$973,MATCH(N198,'DATA - Destination Database'!$C$8:$C$973,0)),"")</f>
        <v>Turkey</v>
      </c>
    </row>
    <row r="199" spans="2:24" ht="14.4" customHeight="1" x14ac:dyDescent="0.3">
      <c r="B199" s="95" t="s">
        <v>56</v>
      </c>
      <c r="C199" s="95" t="s">
        <v>2160</v>
      </c>
      <c r="D199" s="95" t="s">
        <v>1313</v>
      </c>
      <c r="E199" s="95" t="s">
        <v>2860</v>
      </c>
      <c r="F199" s="95" t="s">
        <v>2862</v>
      </c>
      <c r="G199" s="97" t="s">
        <v>1970</v>
      </c>
      <c r="H199" s="23">
        <v>0.54166666666666663</v>
      </c>
      <c r="I199" s="95" t="s">
        <v>2856</v>
      </c>
      <c r="J199" s="17">
        <v>3.4</v>
      </c>
      <c r="K199" s="17">
        <v>0</v>
      </c>
      <c r="L199" s="98">
        <v>43634</v>
      </c>
      <c r="M199" s="95" t="s">
        <v>3848</v>
      </c>
      <c r="N199" s="95" t="str">
        <f t="shared" si="21"/>
        <v>SKU342</v>
      </c>
      <c r="O199" s="17" t="str">
        <f t="shared" si="17"/>
        <v>Yes</v>
      </c>
      <c r="P199" s="27">
        <f t="shared" si="18"/>
        <v>65</v>
      </c>
      <c r="Q199" s="17" t="str">
        <f t="shared" si="19"/>
        <v>No</v>
      </c>
      <c r="R199" s="42">
        <f t="shared" si="20"/>
        <v>43627</v>
      </c>
      <c r="S199" s="96" t="str">
        <f>IFERROR(INDEX('DATA - Destination Database'!$B$8:$B$973,MATCH(N199,'DATA - Destination Database'!$C$8:$C$973,0)),"")</f>
        <v>ID308</v>
      </c>
      <c r="T199" s="55">
        <f>IFERROR(INDEX('DATA - Destination Database'!$D$8:$D$973,MATCH(N199,'DATA - Destination Database'!$C$8:$C$973,0)),"")</f>
        <v>2</v>
      </c>
      <c r="U199" s="56" t="str">
        <f>IFERROR(INDEX('DATA - Destination Database'!$E$8:$E$973,MATCH(N199,'DATA - Destination Database'!$C$8:$C$973,0)),"")</f>
        <v>F</v>
      </c>
      <c r="V199" s="56" t="str">
        <f>IFERROR(INDEX('DATA - Destination Database'!$F$8:$F$973,MATCH(N199,'DATA - Destination Database'!$C$8:$C$973,0)),"")</f>
        <v>H</v>
      </c>
      <c r="W199" s="56" t="str">
        <f>IFERROR(INDEX('DATA - Destination Database'!$G$8:$G$973,MATCH(N199,'DATA - Destination Database'!$C$8:$C$973,0)),"")</f>
        <v>Y</v>
      </c>
      <c r="X199" s="96" t="str">
        <f>IFERROR(INDEX('DATA - Destination Database'!$H$8:$H$973,MATCH(N199,'DATA - Destination Database'!$C$8:$C$973,0)),"")</f>
        <v>Mexico</v>
      </c>
    </row>
    <row r="200" spans="2:24" ht="14.4" customHeight="1" x14ac:dyDescent="0.3">
      <c r="B200" s="95" t="s">
        <v>59</v>
      </c>
      <c r="C200" s="95" t="s">
        <v>2161</v>
      </c>
      <c r="D200" s="95" t="s">
        <v>1316</v>
      </c>
      <c r="E200" s="95" t="s">
        <v>2858</v>
      </c>
      <c r="F200" s="95" t="s">
        <v>2863</v>
      </c>
      <c r="G200" s="97" t="s">
        <v>1970</v>
      </c>
      <c r="H200" s="23">
        <v>0.54166666666666663</v>
      </c>
      <c r="I200" s="95" t="s">
        <v>2857</v>
      </c>
      <c r="J200" s="17">
        <v>3.6</v>
      </c>
      <c r="K200" s="17">
        <v>1</v>
      </c>
      <c r="L200" s="98">
        <v>43634</v>
      </c>
      <c r="M200" s="95" t="s">
        <v>3848</v>
      </c>
      <c r="N200" s="95" t="str">
        <f t="shared" si="21"/>
        <v>SKU345</v>
      </c>
      <c r="O200" s="17" t="str">
        <f t="shared" si="17"/>
        <v>Yes</v>
      </c>
      <c r="P200" s="27">
        <f t="shared" si="18"/>
        <v>65</v>
      </c>
      <c r="Q200" s="17" t="str">
        <f t="shared" si="19"/>
        <v>No</v>
      </c>
      <c r="R200" s="42">
        <f t="shared" si="20"/>
        <v>43627</v>
      </c>
      <c r="S200" s="96" t="str">
        <f>IFERROR(INDEX('DATA - Destination Database'!$B$8:$B$973,MATCH(N200,'DATA - Destination Database'!$C$8:$C$973,0)),"")</f>
        <v>ID178</v>
      </c>
      <c r="T200" s="55">
        <f>IFERROR(INDEX('DATA - Destination Database'!$D$8:$D$973,MATCH(N200,'DATA - Destination Database'!$C$8:$C$973,0)),"")</f>
        <v>2</v>
      </c>
      <c r="U200" s="56" t="str">
        <f>IFERROR(INDEX('DATA - Destination Database'!$E$8:$E$973,MATCH(N200,'DATA - Destination Database'!$C$8:$C$973,0)),"")</f>
        <v>B</v>
      </c>
      <c r="V200" s="56" t="str">
        <f>IFERROR(INDEX('DATA - Destination Database'!$F$8:$F$973,MATCH(N200,'DATA - Destination Database'!$C$8:$C$973,0)),"")</f>
        <v>H</v>
      </c>
      <c r="W200" s="56" t="str">
        <f>IFERROR(INDEX('DATA - Destination Database'!$G$8:$G$973,MATCH(N200,'DATA - Destination Database'!$C$8:$C$973,0)),"")</f>
        <v/>
      </c>
      <c r="X200" s="96" t="str">
        <f>IFERROR(INDEX('DATA - Destination Database'!$H$8:$H$973,MATCH(N200,'DATA - Destination Database'!$C$8:$C$973,0)),"")</f>
        <v>Iceland</v>
      </c>
    </row>
    <row r="201" spans="2:24" ht="14.4" customHeight="1" x14ac:dyDescent="0.3">
      <c r="B201" s="95" t="s">
        <v>58</v>
      </c>
      <c r="C201" s="95" t="s">
        <v>2162</v>
      </c>
      <c r="D201" s="95" t="s">
        <v>1078</v>
      </c>
      <c r="E201" s="95" t="s">
        <v>2859</v>
      </c>
      <c r="F201" s="95" t="s">
        <v>2862</v>
      </c>
      <c r="G201" s="97" t="s">
        <v>1957</v>
      </c>
      <c r="H201" s="23">
        <v>0.54166666666666663</v>
      </c>
      <c r="I201" s="95" t="s">
        <v>2854</v>
      </c>
      <c r="J201" s="17">
        <v>3.8</v>
      </c>
      <c r="K201" s="17">
        <v>0</v>
      </c>
      <c r="L201" s="98">
        <v>43607</v>
      </c>
      <c r="M201" s="95" t="s">
        <v>3848</v>
      </c>
      <c r="N201" s="95" t="str">
        <f t="shared" si="21"/>
        <v>SKU099</v>
      </c>
      <c r="O201" s="17" t="str">
        <f t="shared" si="17"/>
        <v>Yes</v>
      </c>
      <c r="P201" s="27">
        <f t="shared" si="18"/>
        <v>86</v>
      </c>
      <c r="Q201" s="17" t="str">
        <f t="shared" si="19"/>
        <v>No</v>
      </c>
      <c r="R201" s="42">
        <f t="shared" si="20"/>
        <v>43606</v>
      </c>
      <c r="S201" s="96" t="str">
        <f>IFERROR(INDEX('DATA - Destination Database'!$B$8:$B$973,MATCH(N201,'DATA - Destination Database'!$C$8:$C$973,0)),"")</f>
        <v>ID209</v>
      </c>
      <c r="T201" s="55">
        <f>IFERROR(INDEX('DATA - Destination Database'!$D$8:$D$973,MATCH(N201,'DATA - Destination Database'!$C$8:$C$973,0)),"")</f>
        <v>3</v>
      </c>
      <c r="U201" s="56" t="str">
        <f>IFERROR(INDEX('DATA - Destination Database'!$E$8:$E$973,MATCH(N201,'DATA - Destination Database'!$C$8:$C$973,0)),"")</f>
        <v>A</v>
      </c>
      <c r="V201" s="56" t="str">
        <f>IFERROR(INDEX('DATA - Destination Database'!$F$8:$F$973,MATCH(N201,'DATA - Destination Database'!$C$8:$C$973,0)),"")</f>
        <v>H</v>
      </c>
      <c r="W201" s="56" t="str">
        <f>IFERROR(INDEX('DATA - Destination Database'!$G$8:$G$973,MATCH(N201,'DATA - Destination Database'!$C$8:$C$973,0)),"")</f>
        <v/>
      </c>
      <c r="X201" s="96" t="str">
        <f>IFERROR(INDEX('DATA - Destination Database'!$H$8:$H$973,MATCH(N201,'DATA - Destination Database'!$C$8:$C$973,0)),"")</f>
        <v>Morocco</v>
      </c>
    </row>
    <row r="202" spans="2:24" ht="14.4" customHeight="1" x14ac:dyDescent="0.3">
      <c r="B202" s="95" t="s">
        <v>56</v>
      </c>
      <c r="C202" s="95" t="s">
        <v>2162</v>
      </c>
      <c r="D202" s="95" t="s">
        <v>1116</v>
      </c>
      <c r="E202" s="95" t="s">
        <v>2860</v>
      </c>
      <c r="F202" s="95" t="s">
        <v>2862</v>
      </c>
      <c r="G202" s="97" t="s">
        <v>1958</v>
      </c>
      <c r="H202" s="23">
        <v>0.54166666666666663</v>
      </c>
      <c r="I202" s="95" t="s">
        <v>2855</v>
      </c>
      <c r="J202" s="17">
        <v>4</v>
      </c>
      <c r="K202" s="17">
        <v>0</v>
      </c>
      <c r="L202" s="98">
        <v>43612</v>
      </c>
      <c r="M202" s="95" t="s">
        <v>3848</v>
      </c>
      <c r="N202" s="95" t="str">
        <f t="shared" si="21"/>
        <v>SKU137</v>
      </c>
      <c r="O202" s="17" t="str">
        <f t="shared" si="17"/>
        <v>Yes</v>
      </c>
      <c r="P202" s="27">
        <f t="shared" si="18"/>
        <v>85</v>
      </c>
      <c r="Q202" s="17" t="str">
        <f t="shared" si="19"/>
        <v>No</v>
      </c>
      <c r="R202" s="42">
        <f t="shared" si="20"/>
        <v>43607</v>
      </c>
      <c r="S202" s="96" t="str">
        <f>IFERROR(INDEX('DATA - Destination Database'!$B$8:$B$973,MATCH(N202,'DATA - Destination Database'!$C$8:$C$973,0)),"")</f>
        <v>ID230</v>
      </c>
      <c r="T202" s="55">
        <f>IFERROR(INDEX('DATA - Destination Database'!$D$8:$D$973,MATCH(N202,'DATA - Destination Database'!$C$8:$C$973,0)),"")</f>
        <v>2</v>
      </c>
      <c r="U202" s="56" t="str">
        <f>IFERROR(INDEX('DATA - Destination Database'!$E$8:$E$973,MATCH(N202,'DATA - Destination Database'!$C$8:$C$973,0)),"")</f>
        <v>B</v>
      </c>
      <c r="V202" s="56" t="str">
        <f>IFERROR(INDEX('DATA - Destination Database'!$F$8:$F$973,MATCH(N202,'DATA - Destination Database'!$C$8:$C$973,0)),"")</f>
        <v>H</v>
      </c>
      <c r="W202" s="56" t="str">
        <f>IFERROR(INDEX('DATA - Destination Database'!$G$8:$G$973,MATCH(N202,'DATA - Destination Database'!$C$8:$C$973,0)),"")</f>
        <v/>
      </c>
      <c r="X202" s="96" t="str">
        <f>IFERROR(INDEX('DATA - Destination Database'!$H$8:$H$973,MATCH(N202,'DATA - Destination Database'!$C$8:$C$973,0)),"")</f>
        <v>Russia</v>
      </c>
    </row>
    <row r="203" spans="2:24" ht="14.4" customHeight="1" x14ac:dyDescent="0.3">
      <c r="B203" s="95" t="s">
        <v>57</v>
      </c>
      <c r="C203" s="95" t="s">
        <v>2162</v>
      </c>
      <c r="D203" s="95" t="s">
        <v>1319</v>
      </c>
      <c r="E203" s="95" t="s">
        <v>2858</v>
      </c>
      <c r="F203" s="95" t="s">
        <v>2862</v>
      </c>
      <c r="G203" s="97" t="s">
        <v>1970</v>
      </c>
      <c r="H203" s="23">
        <v>0.54166666666666663</v>
      </c>
      <c r="I203" s="95" t="s">
        <v>2855</v>
      </c>
      <c r="J203" s="17">
        <v>1</v>
      </c>
      <c r="K203" s="17">
        <v>0</v>
      </c>
      <c r="L203" s="98">
        <v>43634</v>
      </c>
      <c r="M203" s="95" t="s">
        <v>3848</v>
      </c>
      <c r="N203" s="95" t="str">
        <f t="shared" si="21"/>
        <v>SKU348</v>
      </c>
      <c r="O203" s="17" t="str">
        <f t="shared" si="17"/>
        <v>Yes</v>
      </c>
      <c r="P203" s="27">
        <f t="shared" si="18"/>
        <v>65</v>
      </c>
      <c r="Q203" s="17" t="str">
        <f t="shared" si="19"/>
        <v>No</v>
      </c>
      <c r="R203" s="42">
        <f t="shared" si="20"/>
        <v>43627</v>
      </c>
      <c r="S203" s="96" t="str">
        <f>IFERROR(INDEX('DATA - Destination Database'!$B$8:$B$973,MATCH(N203,'DATA - Destination Database'!$C$8:$C$973,0)),"")</f>
        <v>ID183</v>
      </c>
      <c r="T203" s="55">
        <f>IFERROR(INDEX('DATA - Destination Database'!$D$8:$D$973,MATCH(N203,'DATA - Destination Database'!$C$8:$C$973,0)),"")</f>
        <v>3</v>
      </c>
      <c r="U203" s="56" t="str">
        <f>IFERROR(INDEX('DATA - Destination Database'!$E$8:$E$973,MATCH(N203,'DATA - Destination Database'!$C$8:$C$973,0)),"")</f>
        <v>T</v>
      </c>
      <c r="V203" s="56" t="str">
        <f>IFERROR(INDEX('DATA - Destination Database'!$F$8:$F$973,MATCH(N203,'DATA - Destination Database'!$C$8:$C$973,0)),"")</f>
        <v>H</v>
      </c>
      <c r="W203" s="56" t="str">
        <f>IFERROR(INDEX('DATA - Destination Database'!$G$8:$G$973,MATCH(N203,'DATA - Destination Database'!$C$8:$C$973,0)),"")</f>
        <v/>
      </c>
      <c r="X203" s="96" t="str">
        <f>IFERROR(INDEX('DATA - Destination Database'!$H$8:$H$973,MATCH(N203,'DATA - Destination Database'!$C$8:$C$973,0)),"")</f>
        <v>Spain</v>
      </c>
    </row>
    <row r="204" spans="2:24" ht="14.4" customHeight="1" x14ac:dyDescent="0.3">
      <c r="B204" s="95" t="s">
        <v>55</v>
      </c>
      <c r="C204" s="95" t="s">
        <v>2163</v>
      </c>
      <c r="D204" s="95" t="s">
        <v>1322</v>
      </c>
      <c r="E204" s="95" t="s">
        <v>2859</v>
      </c>
      <c r="F204" s="95" t="s">
        <v>2862</v>
      </c>
      <c r="G204" s="97" t="s">
        <v>1970</v>
      </c>
      <c r="H204" s="23">
        <v>0.54166666666666663</v>
      </c>
      <c r="I204" s="95" t="s">
        <v>2856</v>
      </c>
      <c r="J204" s="17">
        <v>2</v>
      </c>
      <c r="K204" s="17">
        <v>0</v>
      </c>
      <c r="L204" s="98">
        <v>43630</v>
      </c>
      <c r="M204" s="95" t="s">
        <v>3848</v>
      </c>
      <c r="N204" s="95" t="str">
        <f t="shared" si="21"/>
        <v>SKU351</v>
      </c>
      <c r="O204" s="17" t="str">
        <f t="shared" si="17"/>
        <v>Yes</v>
      </c>
      <c r="P204" s="27">
        <f t="shared" si="18"/>
        <v>65</v>
      </c>
      <c r="Q204" s="17" t="str">
        <f t="shared" si="19"/>
        <v>No</v>
      </c>
      <c r="R204" s="42">
        <f t="shared" si="20"/>
        <v>43627</v>
      </c>
      <c r="S204" s="96" t="str">
        <f>IFERROR(INDEX('DATA - Destination Database'!$B$8:$B$973,MATCH(N204,'DATA - Destination Database'!$C$8:$C$973,0)),"")</f>
        <v>ID213</v>
      </c>
      <c r="T204" s="55">
        <f>IFERROR(INDEX('DATA - Destination Database'!$D$8:$D$973,MATCH(N204,'DATA - Destination Database'!$C$8:$C$973,0)),"")</f>
        <v>1</v>
      </c>
      <c r="U204" s="56" t="str">
        <f>IFERROR(INDEX('DATA - Destination Database'!$E$8:$E$973,MATCH(N204,'DATA - Destination Database'!$C$8:$C$973,0)),"")</f>
        <v>A</v>
      </c>
      <c r="V204" s="56" t="str">
        <f>IFERROR(INDEX('DATA - Destination Database'!$F$8:$F$973,MATCH(N204,'DATA - Destination Database'!$C$8:$C$973,0)),"")</f>
        <v>H</v>
      </c>
      <c r="W204" s="56" t="str">
        <f>IFERROR(INDEX('DATA - Destination Database'!$G$8:$G$973,MATCH(N204,'DATA - Destination Database'!$C$8:$C$973,0)),"")</f>
        <v/>
      </c>
      <c r="X204" s="96" t="str">
        <f>IFERROR(INDEX('DATA - Destination Database'!$H$8:$H$973,MATCH(N204,'DATA - Destination Database'!$C$8:$C$973,0)),"")</f>
        <v>Sweden</v>
      </c>
    </row>
    <row r="205" spans="2:24" ht="14.4" customHeight="1" x14ac:dyDescent="0.3">
      <c r="B205" s="95" t="s">
        <v>58</v>
      </c>
      <c r="C205" s="95" t="s">
        <v>2164</v>
      </c>
      <c r="D205" s="95" t="s">
        <v>1325</v>
      </c>
      <c r="E205" s="95" t="s">
        <v>2860</v>
      </c>
      <c r="F205" s="95" t="s">
        <v>2862</v>
      </c>
      <c r="G205" s="97" t="s">
        <v>1971</v>
      </c>
      <c r="H205" s="23">
        <v>0.54166666666666663</v>
      </c>
      <c r="I205" s="95" t="s">
        <v>2857</v>
      </c>
      <c r="J205" s="17">
        <v>3</v>
      </c>
      <c r="K205" s="17">
        <v>0</v>
      </c>
      <c r="L205" s="98">
        <v>43629</v>
      </c>
      <c r="M205" s="95" t="s">
        <v>3848</v>
      </c>
      <c r="N205" s="95" t="str">
        <f t="shared" si="21"/>
        <v>SKU354</v>
      </c>
      <c r="O205" s="17" t="str">
        <f t="shared" ref="O205:O268" si="22">IF(L205="","No","Yes")</f>
        <v>Yes</v>
      </c>
      <c r="P205" s="27">
        <f t="shared" ref="P205:P268" si="23">$C$7-G205</f>
        <v>64</v>
      </c>
      <c r="Q205" s="17" t="str">
        <f t="shared" ref="Q205:Q268" si="24">IF(AND(O205="No",P205&gt;$C$8),"Yes","No")</f>
        <v>No</v>
      </c>
      <c r="R205" s="42">
        <f t="shared" ref="R205:R268" si="25">DATEVALUE(G205)</f>
        <v>43628</v>
      </c>
      <c r="S205" s="96" t="str">
        <f>IFERROR(INDEX('DATA - Destination Database'!$B$8:$B$973,MATCH(N205,'DATA - Destination Database'!$C$8:$C$973,0)),"")</f>
        <v>ID319</v>
      </c>
      <c r="T205" s="55">
        <f>IFERROR(INDEX('DATA - Destination Database'!$D$8:$D$973,MATCH(N205,'DATA - Destination Database'!$C$8:$C$973,0)),"")</f>
        <v>2</v>
      </c>
      <c r="U205" s="56" t="str">
        <f>IFERROR(INDEX('DATA - Destination Database'!$E$8:$E$973,MATCH(N205,'DATA - Destination Database'!$C$8:$C$973,0)),"")</f>
        <v>T</v>
      </c>
      <c r="V205" s="56" t="str">
        <f>IFERROR(INDEX('DATA - Destination Database'!$F$8:$F$973,MATCH(N205,'DATA - Destination Database'!$C$8:$C$973,0)),"")</f>
        <v>H</v>
      </c>
      <c r="W205" s="56" t="str">
        <f>IFERROR(INDEX('DATA - Destination Database'!$G$8:$G$973,MATCH(N205,'DATA - Destination Database'!$C$8:$C$973,0)),"")</f>
        <v/>
      </c>
      <c r="X205" s="96" t="str">
        <f>IFERROR(INDEX('DATA - Destination Database'!$H$8:$H$973,MATCH(N205,'DATA - Destination Database'!$C$8:$C$973,0)),"")</f>
        <v>Germany</v>
      </c>
    </row>
    <row r="206" spans="2:24" ht="14.4" customHeight="1" x14ac:dyDescent="0.3">
      <c r="B206" s="95" t="s">
        <v>59</v>
      </c>
      <c r="C206" s="95" t="s">
        <v>2165</v>
      </c>
      <c r="D206" s="95" t="s">
        <v>1119</v>
      </c>
      <c r="E206" s="95" t="s">
        <v>2858</v>
      </c>
      <c r="F206" s="95" t="s">
        <v>2862</v>
      </c>
      <c r="G206" s="97" t="s">
        <v>1958</v>
      </c>
      <c r="H206" s="23">
        <v>0.54166666666666663</v>
      </c>
      <c r="I206" s="95" t="s">
        <v>2854</v>
      </c>
      <c r="J206" s="17">
        <v>4</v>
      </c>
      <c r="K206" s="17">
        <v>0</v>
      </c>
      <c r="L206" s="98">
        <v>43612</v>
      </c>
      <c r="M206" s="95" t="s">
        <v>3848</v>
      </c>
      <c r="N206" s="95" t="str">
        <f t="shared" si="21"/>
        <v>SKU140</v>
      </c>
      <c r="O206" s="17" t="str">
        <f t="shared" si="22"/>
        <v>Yes</v>
      </c>
      <c r="P206" s="27">
        <f t="shared" si="23"/>
        <v>85</v>
      </c>
      <c r="Q206" s="17" t="str">
        <f t="shared" si="24"/>
        <v>No</v>
      </c>
      <c r="R206" s="42">
        <f t="shared" si="25"/>
        <v>43607</v>
      </c>
      <c r="S206" s="96" t="str">
        <f>IFERROR(INDEX('DATA - Destination Database'!$B$8:$B$973,MATCH(N206,'DATA - Destination Database'!$C$8:$C$973,0)),"")</f>
        <v>ID127</v>
      </c>
      <c r="T206" s="55">
        <f>IFERROR(INDEX('DATA - Destination Database'!$D$8:$D$973,MATCH(N206,'DATA - Destination Database'!$C$8:$C$973,0)),"")</f>
        <v>2</v>
      </c>
      <c r="U206" s="56" t="str">
        <f>IFERROR(INDEX('DATA - Destination Database'!$E$8:$E$973,MATCH(N206,'DATA - Destination Database'!$C$8:$C$973,0)),"")</f>
        <v>T</v>
      </c>
      <c r="V206" s="56" t="str">
        <f>IFERROR(INDEX('DATA - Destination Database'!$F$8:$F$973,MATCH(N206,'DATA - Destination Database'!$C$8:$C$973,0)),"")</f>
        <v>M</v>
      </c>
      <c r="W206" s="56" t="str">
        <f>IFERROR(INDEX('DATA - Destination Database'!$G$8:$G$973,MATCH(N206,'DATA - Destination Database'!$C$8:$C$973,0)),"")</f>
        <v>Y</v>
      </c>
      <c r="X206" s="96" t="str">
        <f>IFERROR(INDEX('DATA - Destination Database'!$H$8:$H$973,MATCH(N206,'DATA - Destination Database'!$C$8:$C$973,0)),"")</f>
        <v xml:space="preserve">France </v>
      </c>
    </row>
    <row r="207" spans="2:24" ht="14.4" customHeight="1" x14ac:dyDescent="0.3">
      <c r="B207" s="95" t="s">
        <v>56</v>
      </c>
      <c r="C207" s="95" t="s">
        <v>2166</v>
      </c>
      <c r="D207" s="95" t="s">
        <v>1328</v>
      </c>
      <c r="E207" s="95" t="s">
        <v>2859</v>
      </c>
      <c r="F207" s="95" t="s">
        <v>2862</v>
      </c>
      <c r="G207" s="97" t="s">
        <v>1971</v>
      </c>
      <c r="H207" s="23">
        <v>0.54166666666666663</v>
      </c>
      <c r="I207" s="95" t="s">
        <v>2855</v>
      </c>
      <c r="J207" s="17">
        <v>1</v>
      </c>
      <c r="K207" s="17">
        <v>0</v>
      </c>
      <c r="L207" s="98">
        <v>43635</v>
      </c>
      <c r="M207" s="95" t="s">
        <v>3848</v>
      </c>
      <c r="N207" s="95" t="str">
        <f t="shared" si="21"/>
        <v>SKU357</v>
      </c>
      <c r="O207" s="17" t="str">
        <f t="shared" si="22"/>
        <v>Yes</v>
      </c>
      <c r="P207" s="27">
        <f t="shared" si="23"/>
        <v>64</v>
      </c>
      <c r="Q207" s="17" t="str">
        <f t="shared" si="24"/>
        <v>No</v>
      </c>
      <c r="R207" s="42">
        <f t="shared" si="25"/>
        <v>43628</v>
      </c>
      <c r="S207" s="96" t="str">
        <f>IFERROR(INDEX('DATA - Destination Database'!$B$8:$B$973,MATCH(N207,'DATA - Destination Database'!$C$8:$C$973,0)),"")</f>
        <v>ID348</v>
      </c>
      <c r="T207" s="55">
        <f>IFERROR(INDEX('DATA - Destination Database'!$D$8:$D$973,MATCH(N207,'DATA - Destination Database'!$C$8:$C$973,0)),"")</f>
        <v>2</v>
      </c>
      <c r="U207" s="56" t="str">
        <f>IFERROR(INDEX('DATA - Destination Database'!$E$8:$E$973,MATCH(N207,'DATA - Destination Database'!$C$8:$C$973,0)),"")</f>
        <v>F</v>
      </c>
      <c r="V207" s="56" t="str">
        <f>IFERROR(INDEX('DATA - Destination Database'!$F$8:$F$973,MATCH(N207,'DATA - Destination Database'!$C$8:$C$973,0)),"")</f>
        <v>H</v>
      </c>
      <c r="W207" s="56" t="str">
        <f>IFERROR(INDEX('DATA - Destination Database'!$G$8:$G$973,MATCH(N207,'DATA - Destination Database'!$C$8:$C$973,0)),"")</f>
        <v>Y</v>
      </c>
      <c r="X207" s="96" t="str">
        <f>IFERROR(INDEX('DATA - Destination Database'!$H$8:$H$973,MATCH(N207,'DATA - Destination Database'!$C$8:$C$973,0)),"")</f>
        <v xml:space="preserve">India </v>
      </c>
    </row>
    <row r="208" spans="2:24" ht="14.4" customHeight="1" x14ac:dyDescent="0.3">
      <c r="B208" s="95" t="s">
        <v>56</v>
      </c>
      <c r="C208" s="95" t="s">
        <v>2167</v>
      </c>
      <c r="D208" s="95" t="s">
        <v>1081</v>
      </c>
      <c r="E208" s="95" t="s">
        <v>2860</v>
      </c>
      <c r="F208" s="95" t="s">
        <v>2862</v>
      </c>
      <c r="G208" s="97" t="s">
        <v>1957</v>
      </c>
      <c r="H208" s="23">
        <v>0.54166666666666663</v>
      </c>
      <c r="I208" s="95" t="s">
        <v>2855</v>
      </c>
      <c r="J208" s="17">
        <v>2.8</v>
      </c>
      <c r="K208" s="17">
        <v>0</v>
      </c>
      <c r="L208" s="98">
        <v>43607</v>
      </c>
      <c r="M208" s="95" t="s">
        <v>3848</v>
      </c>
      <c r="N208" s="95" t="str">
        <f t="shared" si="21"/>
        <v>SKU102</v>
      </c>
      <c r="O208" s="17" t="str">
        <f t="shared" si="22"/>
        <v>Yes</v>
      </c>
      <c r="P208" s="27">
        <f t="shared" si="23"/>
        <v>86</v>
      </c>
      <c r="Q208" s="17" t="str">
        <f t="shared" si="24"/>
        <v>No</v>
      </c>
      <c r="R208" s="42">
        <f t="shared" si="25"/>
        <v>43606</v>
      </c>
      <c r="S208" s="96" t="str">
        <f>IFERROR(INDEX('DATA - Destination Database'!$B$8:$B$973,MATCH(N208,'DATA - Destination Database'!$C$8:$C$973,0)),"")</f>
        <v>ID327</v>
      </c>
      <c r="T208" s="55">
        <f>IFERROR(INDEX('DATA - Destination Database'!$D$8:$D$973,MATCH(N208,'DATA - Destination Database'!$C$8:$C$973,0)),"")</f>
        <v>2</v>
      </c>
      <c r="U208" s="56" t="str">
        <f>IFERROR(INDEX('DATA - Destination Database'!$E$8:$E$973,MATCH(N208,'DATA - Destination Database'!$C$8:$C$973,0)),"")</f>
        <v>T</v>
      </c>
      <c r="V208" s="56" t="str">
        <f>IFERROR(INDEX('DATA - Destination Database'!$F$8:$F$973,MATCH(N208,'DATA - Destination Database'!$C$8:$C$973,0)),"")</f>
        <v>H</v>
      </c>
      <c r="W208" s="56" t="str">
        <f>IFERROR(INDEX('DATA - Destination Database'!$G$8:$G$973,MATCH(N208,'DATA - Destination Database'!$C$8:$C$973,0)),"")</f>
        <v>Y</v>
      </c>
      <c r="X208" s="96" t="str">
        <f>IFERROR(INDEX('DATA - Destination Database'!$H$8:$H$973,MATCH(N208,'DATA - Destination Database'!$C$8:$C$973,0)),"")</f>
        <v xml:space="preserve">Eritrea </v>
      </c>
    </row>
    <row r="209" spans="2:24" ht="14.4" customHeight="1" x14ac:dyDescent="0.3">
      <c r="B209" s="95" t="s">
        <v>59</v>
      </c>
      <c r="C209" s="95" t="s">
        <v>2168</v>
      </c>
      <c r="D209" s="95" t="s">
        <v>1331</v>
      </c>
      <c r="E209" s="95" t="s">
        <v>2858</v>
      </c>
      <c r="F209" s="95" t="s">
        <v>2862</v>
      </c>
      <c r="G209" s="97" t="s">
        <v>1971</v>
      </c>
      <c r="H209" s="23">
        <v>0.54166666666666663</v>
      </c>
      <c r="I209" s="95" t="s">
        <v>2856</v>
      </c>
      <c r="J209" s="17">
        <v>3</v>
      </c>
      <c r="K209" s="17">
        <v>0</v>
      </c>
      <c r="L209" s="98">
        <v>43635</v>
      </c>
      <c r="M209" s="95" t="s">
        <v>3848</v>
      </c>
      <c r="N209" s="95" t="str">
        <f t="shared" si="21"/>
        <v>SKU360</v>
      </c>
      <c r="O209" s="17" t="str">
        <f t="shared" si="22"/>
        <v>Yes</v>
      </c>
      <c r="P209" s="27">
        <f t="shared" si="23"/>
        <v>64</v>
      </c>
      <c r="Q209" s="17" t="str">
        <f t="shared" si="24"/>
        <v>No</v>
      </c>
      <c r="R209" s="42">
        <f t="shared" si="25"/>
        <v>43628</v>
      </c>
      <c r="S209" s="96" t="str">
        <f>IFERROR(INDEX('DATA - Destination Database'!$B$8:$B$973,MATCH(N209,'DATA - Destination Database'!$C$8:$C$973,0)),"")</f>
        <v>ID129</v>
      </c>
      <c r="T209" s="55">
        <f>IFERROR(INDEX('DATA - Destination Database'!$D$8:$D$973,MATCH(N209,'DATA - Destination Database'!$C$8:$C$973,0)),"")</f>
        <v>1</v>
      </c>
      <c r="U209" s="56" t="str">
        <f>IFERROR(INDEX('DATA - Destination Database'!$E$8:$E$973,MATCH(N209,'DATA - Destination Database'!$C$8:$C$973,0)),"")</f>
        <v>A</v>
      </c>
      <c r="V209" s="56" t="str">
        <f>IFERROR(INDEX('DATA - Destination Database'!$F$8:$F$973,MATCH(N209,'DATA - Destination Database'!$C$8:$C$973,0)),"")</f>
        <v>M</v>
      </c>
      <c r="W209" s="56" t="str">
        <f>IFERROR(INDEX('DATA - Destination Database'!$G$8:$G$973,MATCH(N209,'DATA - Destination Database'!$C$8:$C$973,0)),"")</f>
        <v/>
      </c>
      <c r="X209" s="96" t="str">
        <f>IFERROR(INDEX('DATA - Destination Database'!$H$8:$H$973,MATCH(N209,'DATA - Destination Database'!$C$8:$C$973,0)),"")</f>
        <v>Canada</v>
      </c>
    </row>
    <row r="210" spans="2:24" ht="14.4" customHeight="1" x14ac:dyDescent="0.3">
      <c r="B210" s="95" t="s">
        <v>57</v>
      </c>
      <c r="C210" s="95" t="s">
        <v>2169</v>
      </c>
      <c r="D210" s="95" t="s">
        <v>1122</v>
      </c>
      <c r="E210" s="95" t="s">
        <v>2859</v>
      </c>
      <c r="F210" s="95" t="s">
        <v>2862</v>
      </c>
      <c r="G210" s="97" t="s">
        <v>1958</v>
      </c>
      <c r="H210" s="23">
        <v>0.54166666666666663</v>
      </c>
      <c r="I210" s="95" t="s">
        <v>2857</v>
      </c>
      <c r="J210" s="17">
        <v>3.2</v>
      </c>
      <c r="K210" s="17">
        <v>1</v>
      </c>
      <c r="L210" s="98">
        <v>43607</v>
      </c>
      <c r="M210" s="95" t="s">
        <v>3848</v>
      </c>
      <c r="N210" s="95" t="str">
        <f t="shared" si="21"/>
        <v>SKU143</v>
      </c>
      <c r="O210" s="17" t="str">
        <f t="shared" si="22"/>
        <v>Yes</v>
      </c>
      <c r="P210" s="27">
        <f t="shared" si="23"/>
        <v>85</v>
      </c>
      <c r="Q210" s="17" t="str">
        <f t="shared" si="24"/>
        <v>No</v>
      </c>
      <c r="R210" s="42">
        <f t="shared" si="25"/>
        <v>43607</v>
      </c>
      <c r="S210" s="96" t="str">
        <f>IFERROR(INDEX('DATA - Destination Database'!$B$8:$B$973,MATCH(N210,'DATA - Destination Database'!$C$8:$C$973,0)),"")</f>
        <v>ID185</v>
      </c>
      <c r="T210" s="55">
        <f>IFERROR(INDEX('DATA - Destination Database'!$D$8:$D$973,MATCH(N210,'DATA - Destination Database'!$C$8:$C$973,0)),"")</f>
        <v>2</v>
      </c>
      <c r="U210" s="56" t="str">
        <f>IFERROR(INDEX('DATA - Destination Database'!$E$8:$E$973,MATCH(N210,'DATA - Destination Database'!$C$8:$C$973,0)),"")</f>
        <v>A</v>
      </c>
      <c r="V210" s="56" t="str">
        <f>IFERROR(INDEX('DATA - Destination Database'!$F$8:$F$973,MATCH(N210,'DATA - Destination Database'!$C$8:$C$973,0)),"")</f>
        <v>H</v>
      </c>
      <c r="W210" s="56" t="str">
        <f>IFERROR(INDEX('DATA - Destination Database'!$G$8:$G$973,MATCH(N210,'DATA - Destination Database'!$C$8:$C$973,0)),"")</f>
        <v/>
      </c>
      <c r="X210" s="96" t="str">
        <f>IFERROR(INDEX('DATA - Destination Database'!$H$8:$H$973,MATCH(N210,'DATA - Destination Database'!$C$8:$C$973,0)),"")</f>
        <v xml:space="preserve">Indonesia </v>
      </c>
    </row>
    <row r="211" spans="2:24" ht="14.4" customHeight="1" x14ac:dyDescent="0.3">
      <c r="B211" s="95" t="s">
        <v>57</v>
      </c>
      <c r="C211" s="95" t="s">
        <v>2169</v>
      </c>
      <c r="D211" s="95" t="s">
        <v>1334</v>
      </c>
      <c r="E211" s="95" t="s">
        <v>2860</v>
      </c>
      <c r="F211" s="95" t="s">
        <v>2862</v>
      </c>
      <c r="G211" s="97" t="s">
        <v>1971</v>
      </c>
      <c r="H211" s="23">
        <v>0.54166666666666663</v>
      </c>
      <c r="I211" s="95" t="s">
        <v>2854</v>
      </c>
      <c r="J211" s="17">
        <v>3.4</v>
      </c>
      <c r="K211" s="17">
        <v>0</v>
      </c>
      <c r="L211" s="98">
        <v>43635</v>
      </c>
      <c r="M211" s="95" t="s">
        <v>3848</v>
      </c>
      <c r="N211" s="95" t="str">
        <f t="shared" si="21"/>
        <v>SKU363</v>
      </c>
      <c r="O211" s="17" t="str">
        <f t="shared" si="22"/>
        <v>Yes</v>
      </c>
      <c r="P211" s="27">
        <f t="shared" si="23"/>
        <v>64</v>
      </c>
      <c r="Q211" s="17" t="str">
        <f t="shared" si="24"/>
        <v>No</v>
      </c>
      <c r="R211" s="42">
        <f t="shared" si="25"/>
        <v>43628</v>
      </c>
      <c r="S211" s="96" t="str">
        <f>IFERROR(INDEX('DATA - Destination Database'!$B$8:$B$973,MATCH(N211,'DATA - Destination Database'!$C$8:$C$973,0)),"")</f>
        <v>ID519</v>
      </c>
      <c r="T211" s="55">
        <f>IFERROR(INDEX('DATA - Destination Database'!$D$8:$D$973,MATCH(N211,'DATA - Destination Database'!$C$8:$C$973,0)),"")</f>
        <v>2</v>
      </c>
      <c r="U211" s="56" t="str">
        <f>IFERROR(INDEX('DATA - Destination Database'!$E$8:$E$973,MATCH(N211,'DATA - Destination Database'!$C$8:$C$973,0)),"")</f>
        <v>T</v>
      </c>
      <c r="V211" s="56" t="str">
        <f>IFERROR(INDEX('DATA - Destination Database'!$F$8:$F$973,MATCH(N211,'DATA - Destination Database'!$C$8:$C$973,0)),"")</f>
        <v>H</v>
      </c>
      <c r="W211" s="56" t="str">
        <f>IFERROR(INDEX('DATA - Destination Database'!$G$8:$G$973,MATCH(N211,'DATA - Destination Database'!$C$8:$C$973,0)),"")</f>
        <v>Y</v>
      </c>
      <c r="X211" s="96" t="str">
        <f>IFERROR(INDEX('DATA - Destination Database'!$H$8:$H$973,MATCH(N211,'DATA - Destination Database'!$C$8:$C$973,0)),"")</f>
        <v>Hong Kong</v>
      </c>
    </row>
    <row r="212" spans="2:24" ht="14.4" customHeight="1" x14ac:dyDescent="0.3">
      <c r="B212" s="95" t="s">
        <v>55</v>
      </c>
      <c r="C212" s="95" t="s">
        <v>2170</v>
      </c>
      <c r="D212" s="95" t="s">
        <v>1337</v>
      </c>
      <c r="E212" s="95" t="s">
        <v>2858</v>
      </c>
      <c r="F212" s="95" t="s">
        <v>2862</v>
      </c>
      <c r="G212" s="97" t="s">
        <v>1971</v>
      </c>
      <c r="H212" s="23">
        <v>0.54166666666666663</v>
      </c>
      <c r="I212" s="95" t="s">
        <v>2855</v>
      </c>
      <c r="J212" s="17">
        <v>3.6</v>
      </c>
      <c r="K212" s="17">
        <v>0</v>
      </c>
      <c r="L212" s="98">
        <v>43636</v>
      </c>
      <c r="M212" s="95" t="s">
        <v>3848</v>
      </c>
      <c r="N212" s="95" t="str">
        <f t="shared" si="21"/>
        <v>SKU366</v>
      </c>
      <c r="O212" s="17" t="str">
        <f t="shared" si="22"/>
        <v>Yes</v>
      </c>
      <c r="P212" s="27">
        <f t="shared" si="23"/>
        <v>64</v>
      </c>
      <c r="Q212" s="17" t="str">
        <f t="shared" si="24"/>
        <v>No</v>
      </c>
      <c r="R212" s="42">
        <f t="shared" si="25"/>
        <v>43628</v>
      </c>
      <c r="S212" s="96" t="str">
        <f>IFERROR(INDEX('DATA - Destination Database'!$B$8:$B$973,MATCH(N212,'DATA - Destination Database'!$C$8:$C$973,0)),"")</f>
        <v>ID194</v>
      </c>
      <c r="T212" s="55">
        <f>IFERROR(INDEX('DATA - Destination Database'!$D$8:$D$973,MATCH(N212,'DATA - Destination Database'!$C$8:$C$973,0)),"")</f>
        <v>1</v>
      </c>
      <c r="U212" s="56" t="str">
        <f>IFERROR(INDEX('DATA - Destination Database'!$E$8:$E$973,MATCH(N212,'DATA - Destination Database'!$C$8:$C$973,0)),"")</f>
        <v>B</v>
      </c>
      <c r="V212" s="56" t="str">
        <f>IFERROR(INDEX('DATA - Destination Database'!$F$8:$F$973,MATCH(N212,'DATA - Destination Database'!$C$8:$C$973,0)),"")</f>
        <v>H</v>
      </c>
      <c r="W212" s="56" t="str">
        <f>IFERROR(INDEX('DATA - Destination Database'!$G$8:$G$973,MATCH(N212,'DATA - Destination Database'!$C$8:$C$973,0)),"")</f>
        <v/>
      </c>
      <c r="X212" s="96" t="str">
        <f>IFERROR(INDEX('DATA - Destination Database'!$H$8:$H$973,MATCH(N212,'DATA - Destination Database'!$C$8:$C$973,0)),"")</f>
        <v>Italy</v>
      </c>
    </row>
    <row r="213" spans="2:24" ht="14.4" customHeight="1" x14ac:dyDescent="0.3">
      <c r="B213" s="95" t="s">
        <v>59</v>
      </c>
      <c r="C213" s="95" t="s">
        <v>2171</v>
      </c>
      <c r="D213" s="95" t="s">
        <v>1084</v>
      </c>
      <c r="E213" s="95" t="s">
        <v>2859</v>
      </c>
      <c r="F213" s="95" t="s">
        <v>2862</v>
      </c>
      <c r="G213" s="97" t="s">
        <v>1957</v>
      </c>
      <c r="H213" s="23">
        <v>0.54166666666666663</v>
      </c>
      <c r="I213" s="95" t="s">
        <v>2855</v>
      </c>
      <c r="J213" s="17">
        <v>3.8</v>
      </c>
      <c r="K213" s="17">
        <v>0</v>
      </c>
      <c r="L213" s="98">
        <v>43613</v>
      </c>
      <c r="M213" s="95" t="s">
        <v>3848</v>
      </c>
      <c r="N213" s="95" t="str">
        <f t="shared" si="21"/>
        <v>SKU105</v>
      </c>
      <c r="O213" s="17" t="str">
        <f t="shared" si="22"/>
        <v>Yes</v>
      </c>
      <c r="P213" s="27">
        <f t="shared" si="23"/>
        <v>86</v>
      </c>
      <c r="Q213" s="17" t="str">
        <f t="shared" si="24"/>
        <v>No</v>
      </c>
      <c r="R213" s="42">
        <f t="shared" si="25"/>
        <v>43606</v>
      </c>
      <c r="S213" s="96" t="str">
        <f>IFERROR(INDEX('DATA - Destination Database'!$B$8:$B$973,MATCH(N213,'DATA - Destination Database'!$C$8:$C$973,0)),"")</f>
        <v>ID359</v>
      </c>
      <c r="T213" s="55">
        <f>IFERROR(INDEX('DATA - Destination Database'!$D$8:$D$973,MATCH(N213,'DATA - Destination Database'!$C$8:$C$973,0)),"")</f>
        <v>1</v>
      </c>
      <c r="U213" s="56" t="str">
        <f>IFERROR(INDEX('DATA - Destination Database'!$E$8:$E$973,MATCH(N213,'DATA - Destination Database'!$C$8:$C$973,0)),"")</f>
        <v>T</v>
      </c>
      <c r="V213" s="56" t="str">
        <f>IFERROR(INDEX('DATA - Destination Database'!$F$8:$F$973,MATCH(N213,'DATA - Destination Database'!$C$8:$C$973,0)),"")</f>
        <v>H</v>
      </c>
      <c r="W213" s="56" t="str">
        <f>IFERROR(INDEX('DATA - Destination Database'!$G$8:$G$973,MATCH(N213,'DATA - Destination Database'!$C$8:$C$973,0)),"")</f>
        <v>Y</v>
      </c>
      <c r="X213" s="96" t="str">
        <f>IFERROR(INDEX('DATA - Destination Database'!$H$8:$H$973,MATCH(N213,'DATA - Destination Database'!$C$8:$C$973,0)),"")</f>
        <v>Belgium</v>
      </c>
    </row>
    <row r="214" spans="2:24" ht="14.4" customHeight="1" x14ac:dyDescent="0.3">
      <c r="B214" s="95" t="s">
        <v>58</v>
      </c>
      <c r="C214" s="95" t="s">
        <v>2171</v>
      </c>
      <c r="D214" s="95" t="s">
        <v>1340</v>
      </c>
      <c r="E214" s="95" t="s">
        <v>2860</v>
      </c>
      <c r="F214" s="95" t="s">
        <v>2862</v>
      </c>
      <c r="G214" s="97" t="s">
        <v>1971</v>
      </c>
      <c r="H214" s="23">
        <v>0.54166666666666663</v>
      </c>
      <c r="I214" s="95" t="s">
        <v>2856</v>
      </c>
      <c r="J214" s="17">
        <v>4</v>
      </c>
      <c r="K214" s="17">
        <v>0</v>
      </c>
      <c r="L214" s="98">
        <v>43630</v>
      </c>
      <c r="M214" s="95" t="s">
        <v>3848</v>
      </c>
      <c r="N214" s="95" t="str">
        <f t="shared" si="21"/>
        <v>SKU369</v>
      </c>
      <c r="O214" s="17" t="str">
        <f t="shared" si="22"/>
        <v>Yes</v>
      </c>
      <c r="P214" s="27">
        <f t="shared" si="23"/>
        <v>64</v>
      </c>
      <c r="Q214" s="17" t="str">
        <f t="shared" si="24"/>
        <v>No</v>
      </c>
      <c r="R214" s="42">
        <f t="shared" si="25"/>
        <v>43628</v>
      </c>
      <c r="S214" s="96" t="str">
        <f>IFERROR(INDEX('DATA - Destination Database'!$B$8:$B$973,MATCH(N214,'DATA - Destination Database'!$C$8:$C$973,0)),"")</f>
        <v>ID241</v>
      </c>
      <c r="T214" s="55">
        <f>IFERROR(INDEX('DATA - Destination Database'!$D$8:$D$973,MATCH(N214,'DATA - Destination Database'!$C$8:$C$973,0)),"")</f>
        <v>3</v>
      </c>
      <c r="U214" s="56" t="str">
        <f>IFERROR(INDEX('DATA - Destination Database'!$E$8:$E$973,MATCH(N214,'DATA - Destination Database'!$C$8:$C$973,0)),"")</f>
        <v>A</v>
      </c>
      <c r="V214" s="56" t="str">
        <f>IFERROR(INDEX('DATA - Destination Database'!$F$8:$F$973,MATCH(N214,'DATA - Destination Database'!$C$8:$C$973,0)),"")</f>
        <v>H</v>
      </c>
      <c r="W214" s="56" t="str">
        <f>IFERROR(INDEX('DATA - Destination Database'!$G$8:$G$973,MATCH(N214,'DATA - Destination Database'!$C$8:$C$973,0)),"")</f>
        <v>Y</v>
      </c>
      <c r="X214" s="96" t="str">
        <f>IFERROR(INDEX('DATA - Destination Database'!$H$8:$H$973,MATCH(N214,'DATA - Destination Database'!$C$8:$C$973,0)),"")</f>
        <v>Argentina</v>
      </c>
    </row>
    <row r="215" spans="2:24" ht="14.4" customHeight="1" x14ac:dyDescent="0.3">
      <c r="B215" s="95" t="s">
        <v>55</v>
      </c>
      <c r="C215" s="95" t="s">
        <v>2172</v>
      </c>
      <c r="D215" s="95" t="s">
        <v>1125</v>
      </c>
      <c r="E215" s="95" t="s">
        <v>2858</v>
      </c>
      <c r="F215" s="95" t="s">
        <v>2862</v>
      </c>
      <c r="G215" s="97" t="s">
        <v>1958</v>
      </c>
      <c r="H215" s="23">
        <v>0.54166666666666663</v>
      </c>
      <c r="I215" s="95" t="s">
        <v>2857</v>
      </c>
      <c r="J215" s="17">
        <v>1</v>
      </c>
      <c r="K215" s="17">
        <v>0</v>
      </c>
      <c r="L215" s="98">
        <v>43612</v>
      </c>
      <c r="M215" s="95" t="s">
        <v>3848</v>
      </c>
      <c r="N215" s="95" t="str">
        <f t="shared" si="21"/>
        <v>SKU146</v>
      </c>
      <c r="O215" s="17" t="str">
        <f t="shared" si="22"/>
        <v>Yes</v>
      </c>
      <c r="P215" s="27">
        <f t="shared" si="23"/>
        <v>85</v>
      </c>
      <c r="Q215" s="17" t="str">
        <f t="shared" si="24"/>
        <v>No</v>
      </c>
      <c r="R215" s="42">
        <f t="shared" si="25"/>
        <v>43607</v>
      </c>
      <c r="S215" s="96" t="str">
        <f>IFERROR(INDEX('DATA - Destination Database'!$B$8:$B$973,MATCH(N215,'DATA - Destination Database'!$C$8:$C$973,0)),"")</f>
        <v>ID131</v>
      </c>
      <c r="T215" s="55">
        <f>IFERROR(INDEX('DATA - Destination Database'!$D$8:$D$973,MATCH(N215,'DATA - Destination Database'!$C$8:$C$973,0)),"")</f>
        <v>3</v>
      </c>
      <c r="U215" s="56" t="str">
        <f>IFERROR(INDEX('DATA - Destination Database'!$E$8:$E$973,MATCH(N215,'DATA - Destination Database'!$C$8:$C$973,0)),"")</f>
        <v>T</v>
      </c>
      <c r="V215" s="56" t="str">
        <f>IFERROR(INDEX('DATA - Destination Database'!$F$8:$F$973,MATCH(N215,'DATA - Destination Database'!$C$8:$C$973,0)),"")</f>
        <v>M</v>
      </c>
      <c r="W215" s="56" t="str">
        <f>IFERROR(INDEX('DATA - Destination Database'!$G$8:$G$973,MATCH(N215,'DATA - Destination Database'!$C$8:$C$973,0)),"")</f>
        <v>Y</v>
      </c>
      <c r="X215" s="96" t="str">
        <f>IFERROR(INDEX('DATA - Destination Database'!$H$8:$H$973,MATCH(N215,'DATA - Destination Database'!$C$8:$C$973,0)),"")</f>
        <v>Maldives</v>
      </c>
    </row>
    <row r="216" spans="2:24" ht="14.4" customHeight="1" x14ac:dyDescent="0.3">
      <c r="B216" s="95" t="s">
        <v>56</v>
      </c>
      <c r="C216" s="95" t="s">
        <v>2173</v>
      </c>
      <c r="D216" s="95" t="s">
        <v>1343</v>
      </c>
      <c r="E216" s="95" t="s">
        <v>2859</v>
      </c>
      <c r="F216" s="95" t="s">
        <v>2862</v>
      </c>
      <c r="G216" s="97" t="s">
        <v>1971</v>
      </c>
      <c r="H216" s="23">
        <v>0.54166666666666663</v>
      </c>
      <c r="I216" s="95" t="s">
        <v>2854</v>
      </c>
      <c r="J216" s="17">
        <v>2</v>
      </c>
      <c r="K216" s="17">
        <v>0</v>
      </c>
      <c r="L216" s="98">
        <v>43635</v>
      </c>
      <c r="M216" s="95" t="s">
        <v>3848</v>
      </c>
      <c r="N216" s="95" t="str">
        <f t="shared" si="21"/>
        <v>SKU372</v>
      </c>
      <c r="O216" s="17" t="str">
        <f t="shared" si="22"/>
        <v>Yes</v>
      </c>
      <c r="P216" s="27">
        <f t="shared" si="23"/>
        <v>64</v>
      </c>
      <c r="Q216" s="17" t="str">
        <f t="shared" si="24"/>
        <v>No</v>
      </c>
      <c r="R216" s="42">
        <f t="shared" si="25"/>
        <v>43628</v>
      </c>
      <c r="S216" s="96" t="str">
        <f>IFERROR(INDEX('DATA - Destination Database'!$B$8:$B$973,MATCH(N216,'DATA - Destination Database'!$C$8:$C$973,0)),"")</f>
        <v>ID188</v>
      </c>
      <c r="T216" s="55">
        <f>IFERROR(INDEX('DATA - Destination Database'!$D$8:$D$973,MATCH(N216,'DATA - Destination Database'!$C$8:$C$973,0)),"")</f>
        <v>1</v>
      </c>
      <c r="U216" s="56" t="str">
        <f>IFERROR(INDEX('DATA - Destination Database'!$E$8:$E$973,MATCH(N216,'DATA - Destination Database'!$C$8:$C$973,0)),"")</f>
        <v>F</v>
      </c>
      <c r="V216" s="56" t="str">
        <f>IFERROR(INDEX('DATA - Destination Database'!$F$8:$F$973,MATCH(N216,'DATA - Destination Database'!$C$8:$C$973,0)),"")</f>
        <v>H</v>
      </c>
      <c r="W216" s="56" t="str">
        <f>IFERROR(INDEX('DATA - Destination Database'!$G$8:$G$973,MATCH(N216,'DATA - Destination Database'!$C$8:$C$973,0)),"")</f>
        <v/>
      </c>
      <c r="X216" s="96" t="str">
        <f>IFERROR(INDEX('DATA - Destination Database'!$H$8:$H$973,MATCH(N216,'DATA - Destination Database'!$C$8:$C$973,0)),"")</f>
        <v>China</v>
      </c>
    </row>
    <row r="217" spans="2:24" ht="14.4" customHeight="1" x14ac:dyDescent="0.3">
      <c r="B217" s="95" t="s">
        <v>59</v>
      </c>
      <c r="C217" s="95" t="s">
        <v>2174</v>
      </c>
      <c r="D217" s="95" t="s">
        <v>1346</v>
      </c>
      <c r="E217" s="95" t="s">
        <v>2860</v>
      </c>
      <c r="F217" s="95" t="s">
        <v>2862</v>
      </c>
      <c r="G217" s="97" t="s">
        <v>1971</v>
      </c>
      <c r="H217" s="23">
        <v>0.54166666666666663</v>
      </c>
      <c r="I217" s="95" t="s">
        <v>2855</v>
      </c>
      <c r="J217" s="17">
        <v>3</v>
      </c>
      <c r="K217" s="17">
        <v>0</v>
      </c>
      <c r="L217" s="98">
        <v>43629</v>
      </c>
      <c r="M217" s="95" t="s">
        <v>3848</v>
      </c>
      <c r="N217" s="95" t="str">
        <f t="shared" si="21"/>
        <v>SKU375</v>
      </c>
      <c r="O217" s="17" t="str">
        <f t="shared" si="22"/>
        <v>Yes</v>
      </c>
      <c r="P217" s="27">
        <f t="shared" si="23"/>
        <v>64</v>
      </c>
      <c r="Q217" s="17" t="str">
        <f t="shared" si="24"/>
        <v>No</v>
      </c>
      <c r="R217" s="42">
        <f t="shared" si="25"/>
        <v>43628</v>
      </c>
      <c r="S217" s="96" t="str">
        <f>IFERROR(INDEX('DATA - Destination Database'!$B$8:$B$973,MATCH(N217,'DATA - Destination Database'!$C$8:$C$973,0)),"")</f>
        <v>ID245</v>
      </c>
      <c r="T217" s="55">
        <f>IFERROR(INDEX('DATA - Destination Database'!$D$8:$D$973,MATCH(N217,'DATA - Destination Database'!$C$8:$C$973,0)),"")</f>
        <v>2</v>
      </c>
      <c r="U217" s="56" t="str">
        <f>IFERROR(INDEX('DATA - Destination Database'!$E$8:$E$973,MATCH(N217,'DATA - Destination Database'!$C$8:$C$973,0)),"")</f>
        <v>A</v>
      </c>
      <c r="V217" s="56" t="str">
        <f>IFERROR(INDEX('DATA - Destination Database'!$F$8:$F$973,MATCH(N217,'DATA - Destination Database'!$C$8:$C$973,0)),"")</f>
        <v>H</v>
      </c>
      <c r="W217" s="56" t="str">
        <f>IFERROR(INDEX('DATA - Destination Database'!$G$8:$G$973,MATCH(N217,'DATA - Destination Database'!$C$8:$C$973,0)),"")</f>
        <v/>
      </c>
      <c r="X217" s="96" t="str">
        <f>IFERROR(INDEX('DATA - Destination Database'!$H$8:$H$973,MATCH(N217,'DATA - Destination Database'!$C$8:$C$973,0)),"")</f>
        <v>Peru</v>
      </c>
    </row>
    <row r="218" spans="2:24" ht="14.4" customHeight="1" x14ac:dyDescent="0.3">
      <c r="B218" s="95" t="s">
        <v>58</v>
      </c>
      <c r="C218" s="95" t="s">
        <v>2175</v>
      </c>
      <c r="D218" s="95" t="s">
        <v>1128</v>
      </c>
      <c r="E218" s="95" t="s">
        <v>2858</v>
      </c>
      <c r="F218" s="95" t="s">
        <v>2862</v>
      </c>
      <c r="G218" s="97" t="s">
        <v>1959</v>
      </c>
      <c r="H218" s="23">
        <v>0.54166666666666663</v>
      </c>
      <c r="I218" s="95" t="s">
        <v>2855</v>
      </c>
      <c r="J218" s="17">
        <v>4</v>
      </c>
      <c r="K218" s="17">
        <v>0</v>
      </c>
      <c r="L218" s="98">
        <v>43613</v>
      </c>
      <c r="M218" s="95" t="s">
        <v>3848</v>
      </c>
      <c r="N218" s="95" t="str">
        <f t="shared" si="21"/>
        <v>SKU149</v>
      </c>
      <c r="O218" s="17" t="str">
        <f t="shared" si="22"/>
        <v>Yes</v>
      </c>
      <c r="P218" s="27">
        <f t="shared" si="23"/>
        <v>84</v>
      </c>
      <c r="Q218" s="17" t="str">
        <f t="shared" si="24"/>
        <v>No</v>
      </c>
      <c r="R218" s="42">
        <f t="shared" si="25"/>
        <v>43608</v>
      </c>
      <c r="S218" s="96" t="str">
        <f>IFERROR(INDEX('DATA - Destination Database'!$B$8:$B$973,MATCH(N218,'DATA - Destination Database'!$C$8:$C$973,0)),"")</f>
        <v>ID132</v>
      </c>
      <c r="T218" s="55">
        <f>IFERROR(INDEX('DATA - Destination Database'!$D$8:$D$973,MATCH(N218,'DATA - Destination Database'!$C$8:$C$973,0)),"")</f>
        <v>3</v>
      </c>
      <c r="U218" s="56" t="str">
        <f>IFERROR(INDEX('DATA - Destination Database'!$E$8:$E$973,MATCH(N218,'DATA - Destination Database'!$C$8:$C$973,0)),"")</f>
        <v>F</v>
      </c>
      <c r="V218" s="56" t="str">
        <f>IFERROR(INDEX('DATA - Destination Database'!$F$8:$F$973,MATCH(N218,'DATA - Destination Database'!$C$8:$C$973,0)),"")</f>
        <v>M</v>
      </c>
      <c r="W218" s="56" t="str">
        <f>IFERROR(INDEX('DATA - Destination Database'!$G$8:$G$973,MATCH(N218,'DATA - Destination Database'!$C$8:$C$973,0)),"")</f>
        <v/>
      </c>
      <c r="X218" s="96" t="str">
        <f>IFERROR(INDEX('DATA - Destination Database'!$H$8:$H$973,MATCH(N218,'DATA - Destination Database'!$C$8:$C$973,0)),"")</f>
        <v>Ireland</v>
      </c>
    </row>
    <row r="219" spans="2:24" ht="14.4" customHeight="1" x14ac:dyDescent="0.3">
      <c r="B219" s="95" t="s">
        <v>57</v>
      </c>
      <c r="C219" s="95" t="s">
        <v>2175</v>
      </c>
      <c r="D219" s="95" t="s">
        <v>1349</v>
      </c>
      <c r="E219" s="95" t="s">
        <v>2859</v>
      </c>
      <c r="F219" s="95" t="s">
        <v>2863</v>
      </c>
      <c r="G219" s="97" t="s">
        <v>1972</v>
      </c>
      <c r="H219" s="23">
        <v>0.54166666666666663</v>
      </c>
      <c r="I219" s="95" t="s">
        <v>2856</v>
      </c>
      <c r="J219" s="17">
        <v>1</v>
      </c>
      <c r="K219" s="17">
        <v>0</v>
      </c>
      <c r="L219" s="98">
        <v>43629</v>
      </c>
      <c r="M219" s="95" t="s">
        <v>3848</v>
      </c>
      <c r="N219" s="95" t="str">
        <f t="shared" si="21"/>
        <v>SKU378</v>
      </c>
      <c r="O219" s="17" t="str">
        <f t="shared" si="22"/>
        <v>Yes</v>
      </c>
      <c r="P219" s="27">
        <f t="shared" si="23"/>
        <v>63</v>
      </c>
      <c r="Q219" s="17" t="str">
        <f t="shared" si="24"/>
        <v>No</v>
      </c>
      <c r="R219" s="42">
        <f t="shared" si="25"/>
        <v>43629</v>
      </c>
      <c r="S219" s="96" t="str">
        <f>IFERROR(INDEX('DATA - Destination Database'!$B$8:$B$973,MATCH(N219,'DATA - Destination Database'!$C$8:$C$973,0)),"")</f>
        <v>ID235</v>
      </c>
      <c r="T219" s="55">
        <f>IFERROR(INDEX('DATA - Destination Database'!$D$8:$D$973,MATCH(N219,'DATA - Destination Database'!$C$8:$C$973,0)),"")</f>
        <v>2</v>
      </c>
      <c r="U219" s="56" t="str">
        <f>IFERROR(INDEX('DATA - Destination Database'!$E$8:$E$973,MATCH(N219,'DATA - Destination Database'!$C$8:$C$973,0)),"")</f>
        <v>T</v>
      </c>
      <c r="V219" s="56" t="str">
        <f>IFERROR(INDEX('DATA - Destination Database'!$F$8:$F$973,MATCH(N219,'DATA - Destination Database'!$C$8:$C$973,0)),"")</f>
        <v>H</v>
      </c>
      <c r="W219" s="56" t="str">
        <f>IFERROR(INDEX('DATA - Destination Database'!$G$8:$G$973,MATCH(N219,'DATA - Destination Database'!$C$8:$C$973,0)),"")</f>
        <v>Y</v>
      </c>
      <c r="X219" s="96" t="str">
        <f>IFERROR(INDEX('DATA - Destination Database'!$H$8:$H$973,MATCH(N219,'DATA - Destination Database'!$C$8:$C$973,0)),"")</f>
        <v>Poland</v>
      </c>
    </row>
    <row r="220" spans="2:24" ht="14.4" customHeight="1" x14ac:dyDescent="0.3">
      <c r="B220" s="95" t="s">
        <v>57</v>
      </c>
      <c r="C220" s="95" t="s">
        <v>2176</v>
      </c>
      <c r="D220" s="95" t="s">
        <v>1087</v>
      </c>
      <c r="E220" s="95" t="s">
        <v>2860</v>
      </c>
      <c r="F220" s="95" t="s">
        <v>2862</v>
      </c>
      <c r="G220" s="97" t="s">
        <v>1957</v>
      </c>
      <c r="H220" s="23">
        <v>0.54166666666666663</v>
      </c>
      <c r="I220" s="95" t="s">
        <v>2857</v>
      </c>
      <c r="J220" s="17">
        <v>2.8</v>
      </c>
      <c r="K220" s="17">
        <v>1</v>
      </c>
      <c r="L220" s="98">
        <v>43613</v>
      </c>
      <c r="M220" s="95" t="s">
        <v>3848</v>
      </c>
      <c r="N220" s="95" t="str">
        <f t="shared" si="21"/>
        <v>SKU108</v>
      </c>
      <c r="O220" s="17" t="str">
        <f t="shared" si="22"/>
        <v>Yes</v>
      </c>
      <c r="P220" s="27">
        <f t="shared" si="23"/>
        <v>86</v>
      </c>
      <c r="Q220" s="17" t="str">
        <f t="shared" si="24"/>
        <v>No</v>
      </c>
      <c r="R220" s="42">
        <f t="shared" si="25"/>
        <v>43606</v>
      </c>
      <c r="S220" s="96" t="str">
        <f>IFERROR(INDEX('DATA - Destination Database'!$B$8:$B$973,MATCH(N220,'DATA - Destination Database'!$C$8:$C$973,0)),"")</f>
        <v>ID349</v>
      </c>
      <c r="T220" s="55">
        <f>IFERROR(INDEX('DATA - Destination Database'!$D$8:$D$973,MATCH(N220,'DATA - Destination Database'!$C$8:$C$973,0)),"")</f>
        <v>1</v>
      </c>
      <c r="U220" s="56" t="str">
        <f>IFERROR(INDEX('DATA - Destination Database'!$E$8:$E$973,MATCH(N220,'DATA - Destination Database'!$C$8:$C$973,0)),"")</f>
        <v>A</v>
      </c>
      <c r="V220" s="56" t="str">
        <f>IFERROR(INDEX('DATA - Destination Database'!$F$8:$F$973,MATCH(N220,'DATA - Destination Database'!$C$8:$C$973,0)),"")</f>
        <v>H</v>
      </c>
      <c r="W220" s="56" t="str">
        <f>IFERROR(INDEX('DATA - Destination Database'!$G$8:$G$973,MATCH(N220,'DATA - Destination Database'!$C$8:$C$973,0)),"")</f>
        <v>Y</v>
      </c>
      <c r="X220" s="96" t="str">
        <f>IFERROR(INDEX('DATA - Destination Database'!$H$8:$H$973,MATCH(N220,'DATA - Destination Database'!$C$8:$C$973,0)),"")</f>
        <v>Malta</v>
      </c>
    </row>
    <row r="221" spans="2:24" ht="14.4" customHeight="1" x14ac:dyDescent="0.3">
      <c r="B221" s="95" t="s">
        <v>55</v>
      </c>
      <c r="C221" s="95" t="s">
        <v>2177</v>
      </c>
      <c r="D221" s="95" t="s">
        <v>1352</v>
      </c>
      <c r="E221" s="95" t="s">
        <v>2858</v>
      </c>
      <c r="F221" s="95" t="s">
        <v>2862</v>
      </c>
      <c r="G221" s="97" t="s">
        <v>1972</v>
      </c>
      <c r="H221" s="23">
        <v>0.54166666666666663</v>
      </c>
      <c r="I221" s="95" t="s">
        <v>2854</v>
      </c>
      <c r="J221" s="17">
        <v>3</v>
      </c>
      <c r="K221" s="17">
        <v>0</v>
      </c>
      <c r="L221" s="98">
        <v>43633</v>
      </c>
      <c r="M221" s="95" t="s">
        <v>3848</v>
      </c>
      <c r="N221" s="95" t="str">
        <f t="shared" si="21"/>
        <v>SKU381</v>
      </c>
      <c r="O221" s="17" t="str">
        <f t="shared" si="22"/>
        <v>Yes</v>
      </c>
      <c r="P221" s="27">
        <f t="shared" si="23"/>
        <v>63</v>
      </c>
      <c r="Q221" s="17" t="str">
        <f t="shared" si="24"/>
        <v>No</v>
      </c>
      <c r="R221" s="42">
        <f t="shared" si="25"/>
        <v>43629</v>
      </c>
      <c r="S221" s="96" t="str">
        <f>IFERROR(INDEX('DATA - Destination Database'!$B$8:$B$973,MATCH(N221,'DATA - Destination Database'!$C$8:$C$973,0)),"")</f>
        <v>ID122</v>
      </c>
      <c r="T221" s="55">
        <f>IFERROR(INDEX('DATA - Destination Database'!$D$8:$D$973,MATCH(N221,'DATA - Destination Database'!$C$8:$C$973,0)),"")</f>
        <v>2</v>
      </c>
      <c r="U221" s="56" t="str">
        <f>IFERROR(INDEX('DATA - Destination Database'!$E$8:$E$973,MATCH(N221,'DATA - Destination Database'!$C$8:$C$973,0)),"")</f>
        <v>B</v>
      </c>
      <c r="V221" s="56" t="str">
        <f>IFERROR(INDEX('DATA - Destination Database'!$F$8:$F$973,MATCH(N221,'DATA - Destination Database'!$C$8:$C$973,0)),"")</f>
        <v>L</v>
      </c>
      <c r="W221" s="56" t="str">
        <f>IFERROR(INDEX('DATA - Destination Database'!$G$8:$G$973,MATCH(N221,'DATA - Destination Database'!$C$8:$C$973,0)),"")</f>
        <v>Y</v>
      </c>
      <c r="X221" s="96" t="str">
        <f>IFERROR(INDEX('DATA - Destination Database'!$H$8:$H$973,MATCH(N221,'DATA - Destination Database'!$C$8:$C$973,0)),"")</f>
        <v>Turkey</v>
      </c>
    </row>
    <row r="222" spans="2:24" ht="14.4" customHeight="1" x14ac:dyDescent="0.3">
      <c r="B222" s="95" t="s">
        <v>58</v>
      </c>
      <c r="C222" s="95" t="s">
        <v>2178</v>
      </c>
      <c r="D222" s="95" t="s">
        <v>1355</v>
      </c>
      <c r="E222" s="95" t="s">
        <v>2859</v>
      </c>
      <c r="F222" s="95" t="s">
        <v>2862</v>
      </c>
      <c r="G222" s="97" t="s">
        <v>1972</v>
      </c>
      <c r="H222" s="23">
        <v>0.54166666666666663</v>
      </c>
      <c r="I222" s="95" t="s">
        <v>2855</v>
      </c>
      <c r="J222" s="17">
        <v>3.2</v>
      </c>
      <c r="K222" s="17">
        <v>0</v>
      </c>
      <c r="L222" s="98">
        <v>43635</v>
      </c>
      <c r="M222" s="95" t="s">
        <v>3848</v>
      </c>
      <c r="N222" s="95" t="str">
        <f t="shared" si="21"/>
        <v>SKU384</v>
      </c>
      <c r="O222" s="17" t="str">
        <f t="shared" si="22"/>
        <v>Yes</v>
      </c>
      <c r="P222" s="27">
        <f t="shared" si="23"/>
        <v>63</v>
      </c>
      <c r="Q222" s="17" t="str">
        <f t="shared" si="24"/>
        <v>No</v>
      </c>
      <c r="R222" s="42">
        <f t="shared" si="25"/>
        <v>43629</v>
      </c>
      <c r="S222" s="96" t="str">
        <f>IFERROR(INDEX('DATA - Destination Database'!$B$8:$B$973,MATCH(N222,'DATA - Destination Database'!$C$8:$C$973,0)),"")</f>
        <v>ID192</v>
      </c>
      <c r="T222" s="55">
        <f>IFERROR(INDEX('DATA - Destination Database'!$D$8:$D$973,MATCH(N222,'DATA - Destination Database'!$C$8:$C$973,0)),"")</f>
        <v>2</v>
      </c>
      <c r="U222" s="56" t="str">
        <f>IFERROR(INDEX('DATA - Destination Database'!$E$8:$E$973,MATCH(N222,'DATA - Destination Database'!$C$8:$C$973,0)),"")</f>
        <v>F</v>
      </c>
      <c r="V222" s="56" t="str">
        <f>IFERROR(INDEX('DATA - Destination Database'!$F$8:$F$973,MATCH(N222,'DATA - Destination Database'!$C$8:$C$973,0)),"")</f>
        <v>H</v>
      </c>
      <c r="W222" s="56" t="str">
        <f>IFERROR(INDEX('DATA - Destination Database'!$G$8:$G$973,MATCH(N222,'DATA - Destination Database'!$C$8:$C$973,0)),"")</f>
        <v>Y</v>
      </c>
      <c r="X222" s="96" t="str">
        <f>IFERROR(INDEX('DATA - Destination Database'!$H$8:$H$973,MATCH(N222,'DATA - Destination Database'!$C$8:$C$973,0)),"")</f>
        <v>Mexico</v>
      </c>
    </row>
    <row r="223" spans="2:24" ht="14.4" customHeight="1" x14ac:dyDescent="0.3">
      <c r="B223" s="95" t="s">
        <v>56</v>
      </c>
      <c r="C223" s="95" t="s">
        <v>2179</v>
      </c>
      <c r="D223" s="95" t="s">
        <v>1131</v>
      </c>
      <c r="E223" s="95" t="s">
        <v>2860</v>
      </c>
      <c r="F223" s="95" t="s">
        <v>2862</v>
      </c>
      <c r="G223" s="97" t="s">
        <v>1959</v>
      </c>
      <c r="H223" s="23">
        <v>0.54166666666666663</v>
      </c>
      <c r="I223" s="95" t="s">
        <v>2855</v>
      </c>
      <c r="J223" s="17">
        <v>3.4</v>
      </c>
      <c r="K223" s="17">
        <v>0</v>
      </c>
      <c r="L223" s="98">
        <v>43614</v>
      </c>
      <c r="M223" s="95" t="s">
        <v>3848</v>
      </c>
      <c r="N223" s="95" t="str">
        <f t="shared" si="21"/>
        <v>SKU152</v>
      </c>
      <c r="O223" s="17" t="str">
        <f t="shared" si="22"/>
        <v>Yes</v>
      </c>
      <c r="P223" s="27">
        <f t="shared" si="23"/>
        <v>84</v>
      </c>
      <c r="Q223" s="17" t="str">
        <f t="shared" si="24"/>
        <v>No</v>
      </c>
      <c r="R223" s="42">
        <f t="shared" si="25"/>
        <v>43608</v>
      </c>
      <c r="S223" s="96" t="str">
        <f>IFERROR(INDEX('DATA - Destination Database'!$B$8:$B$973,MATCH(N223,'DATA - Destination Database'!$C$8:$C$973,0)),"")</f>
        <v>ID251</v>
      </c>
      <c r="T223" s="55">
        <f>IFERROR(INDEX('DATA - Destination Database'!$D$8:$D$973,MATCH(N223,'DATA - Destination Database'!$C$8:$C$973,0)),"")</f>
        <v>2</v>
      </c>
      <c r="U223" s="56" t="str">
        <f>IFERROR(INDEX('DATA - Destination Database'!$E$8:$E$973,MATCH(N223,'DATA - Destination Database'!$C$8:$C$973,0)),"")</f>
        <v>T</v>
      </c>
      <c r="V223" s="56" t="str">
        <f>IFERROR(INDEX('DATA - Destination Database'!$F$8:$F$973,MATCH(N223,'DATA - Destination Database'!$C$8:$C$973,0)),"")</f>
        <v>H</v>
      </c>
      <c r="W223" s="56" t="str">
        <f>IFERROR(INDEX('DATA - Destination Database'!$G$8:$G$973,MATCH(N223,'DATA - Destination Database'!$C$8:$C$973,0)),"")</f>
        <v/>
      </c>
      <c r="X223" s="96" t="str">
        <f>IFERROR(INDEX('DATA - Destination Database'!$H$8:$H$973,MATCH(N223,'DATA - Destination Database'!$C$8:$C$973,0)),"")</f>
        <v>Iceland</v>
      </c>
    </row>
    <row r="224" spans="2:24" ht="14.4" customHeight="1" x14ac:dyDescent="0.3">
      <c r="B224" s="95" t="s">
        <v>56</v>
      </c>
      <c r="C224" s="95" t="s">
        <v>2180</v>
      </c>
      <c r="D224" s="95" t="s">
        <v>1358</v>
      </c>
      <c r="E224" s="95" t="s">
        <v>2858</v>
      </c>
      <c r="F224" s="95" t="s">
        <v>2862</v>
      </c>
      <c r="G224" s="97" t="s">
        <v>1972</v>
      </c>
      <c r="H224" s="23">
        <v>0.54166666666666663</v>
      </c>
      <c r="I224" s="95" t="s">
        <v>2856</v>
      </c>
      <c r="J224" s="17">
        <v>3.6</v>
      </c>
      <c r="K224" s="17">
        <v>0</v>
      </c>
      <c r="L224" s="98">
        <v>43630</v>
      </c>
      <c r="M224" s="95" t="s">
        <v>3848</v>
      </c>
      <c r="N224" s="95" t="str">
        <f t="shared" si="21"/>
        <v>SKU387</v>
      </c>
      <c r="O224" s="17" t="str">
        <f t="shared" si="22"/>
        <v>Yes</v>
      </c>
      <c r="P224" s="27">
        <f t="shared" si="23"/>
        <v>63</v>
      </c>
      <c r="Q224" s="17" t="str">
        <f t="shared" si="24"/>
        <v>No</v>
      </c>
      <c r="R224" s="42">
        <f t="shared" si="25"/>
        <v>43629</v>
      </c>
      <c r="S224" s="96" t="str">
        <f>IFERROR(INDEX('DATA - Destination Database'!$B$8:$B$973,MATCH(N224,'DATA - Destination Database'!$C$8:$C$973,0)),"")</f>
        <v>ID126</v>
      </c>
      <c r="T224" s="55">
        <f>IFERROR(INDEX('DATA - Destination Database'!$D$8:$D$973,MATCH(N224,'DATA - Destination Database'!$C$8:$C$973,0)),"")</f>
        <v>3</v>
      </c>
      <c r="U224" s="56" t="str">
        <f>IFERROR(INDEX('DATA - Destination Database'!$E$8:$E$973,MATCH(N224,'DATA - Destination Database'!$C$8:$C$973,0)),"")</f>
        <v>B</v>
      </c>
      <c r="V224" s="56" t="str">
        <f>IFERROR(INDEX('DATA - Destination Database'!$F$8:$F$973,MATCH(N224,'DATA - Destination Database'!$C$8:$C$973,0)),"")</f>
        <v>L</v>
      </c>
      <c r="W224" s="56" t="str">
        <f>IFERROR(INDEX('DATA - Destination Database'!$G$8:$G$973,MATCH(N224,'DATA - Destination Database'!$C$8:$C$973,0)),"")</f>
        <v/>
      </c>
      <c r="X224" s="96" t="str">
        <f>IFERROR(INDEX('DATA - Destination Database'!$H$8:$H$973,MATCH(N224,'DATA - Destination Database'!$C$8:$C$973,0)),"")</f>
        <v>Morocco</v>
      </c>
    </row>
    <row r="225" spans="2:24" ht="14.4" customHeight="1" x14ac:dyDescent="0.3">
      <c r="B225" s="95" t="s">
        <v>55</v>
      </c>
      <c r="C225" s="95" t="s">
        <v>2181</v>
      </c>
      <c r="D225" s="95" t="s">
        <v>1090</v>
      </c>
      <c r="E225" s="95" t="s">
        <v>2859</v>
      </c>
      <c r="F225" s="95" t="s">
        <v>2862</v>
      </c>
      <c r="G225" s="97" t="s">
        <v>1957</v>
      </c>
      <c r="H225" s="23">
        <v>0.54166666666666663</v>
      </c>
      <c r="I225" s="95" t="s">
        <v>2857</v>
      </c>
      <c r="J225" s="17">
        <v>3.8</v>
      </c>
      <c r="K225" s="17">
        <v>0</v>
      </c>
      <c r="L225" s="98">
        <v>43613</v>
      </c>
      <c r="M225" s="95" t="s">
        <v>3848</v>
      </c>
      <c r="N225" s="95" t="str">
        <f t="shared" si="21"/>
        <v>SKU111</v>
      </c>
      <c r="O225" s="17" t="str">
        <f t="shared" si="22"/>
        <v>Yes</v>
      </c>
      <c r="P225" s="27">
        <f t="shared" si="23"/>
        <v>86</v>
      </c>
      <c r="Q225" s="17" t="str">
        <f t="shared" si="24"/>
        <v>No</v>
      </c>
      <c r="R225" s="42">
        <f t="shared" si="25"/>
        <v>43606</v>
      </c>
      <c r="S225" s="96" t="str">
        <f>IFERROR(INDEX('DATA - Destination Database'!$B$8:$B$973,MATCH(N225,'DATA - Destination Database'!$C$8:$C$973,0)),"")</f>
        <v>ID242</v>
      </c>
      <c r="T225" s="55">
        <f>IFERROR(INDEX('DATA - Destination Database'!$D$8:$D$973,MATCH(N225,'DATA - Destination Database'!$C$8:$C$973,0)),"")</f>
        <v>2</v>
      </c>
      <c r="U225" s="56" t="str">
        <f>IFERROR(INDEX('DATA - Destination Database'!$E$8:$E$973,MATCH(N225,'DATA - Destination Database'!$C$8:$C$973,0)),"")</f>
        <v>B</v>
      </c>
      <c r="V225" s="56" t="str">
        <f>IFERROR(INDEX('DATA - Destination Database'!$F$8:$F$973,MATCH(N225,'DATA - Destination Database'!$C$8:$C$973,0)),"")</f>
        <v>H</v>
      </c>
      <c r="W225" s="56" t="str">
        <f>IFERROR(INDEX('DATA - Destination Database'!$G$8:$G$973,MATCH(N225,'DATA - Destination Database'!$C$8:$C$973,0)),"")</f>
        <v/>
      </c>
      <c r="X225" s="96" t="str">
        <f>IFERROR(INDEX('DATA - Destination Database'!$H$8:$H$973,MATCH(N225,'DATA - Destination Database'!$C$8:$C$973,0)),"")</f>
        <v>Russia</v>
      </c>
    </row>
    <row r="226" spans="2:24" ht="14.4" customHeight="1" x14ac:dyDescent="0.3">
      <c r="B226" s="95" t="s">
        <v>59</v>
      </c>
      <c r="C226" s="95" t="s">
        <v>2181</v>
      </c>
      <c r="D226" s="95" t="s">
        <v>1361</v>
      </c>
      <c r="E226" s="95" t="s">
        <v>2860</v>
      </c>
      <c r="F226" s="95" t="s">
        <v>2862</v>
      </c>
      <c r="G226" s="97" t="s">
        <v>1973</v>
      </c>
      <c r="H226" s="23">
        <v>0.54166666666666663</v>
      </c>
      <c r="I226" s="95" t="s">
        <v>2854</v>
      </c>
      <c r="J226" s="17">
        <v>4</v>
      </c>
      <c r="K226" s="17">
        <v>0</v>
      </c>
      <c r="L226" s="98">
        <v>43634</v>
      </c>
      <c r="M226" s="95" t="s">
        <v>3848</v>
      </c>
      <c r="N226" s="95" t="str">
        <f t="shared" si="21"/>
        <v>SKU390</v>
      </c>
      <c r="O226" s="17" t="str">
        <f t="shared" si="22"/>
        <v>Yes</v>
      </c>
      <c r="P226" s="27">
        <f t="shared" si="23"/>
        <v>62</v>
      </c>
      <c r="Q226" s="17" t="str">
        <f t="shared" si="24"/>
        <v>No</v>
      </c>
      <c r="R226" s="42">
        <f t="shared" si="25"/>
        <v>43630</v>
      </c>
      <c r="S226" s="96" t="str">
        <f>IFERROR(INDEX('DATA - Destination Database'!$B$8:$B$973,MATCH(N226,'DATA - Destination Database'!$C$8:$C$973,0)),"")</f>
        <v>ID563</v>
      </c>
      <c r="T226" s="55">
        <f>IFERROR(INDEX('DATA - Destination Database'!$D$8:$D$973,MATCH(N226,'DATA - Destination Database'!$C$8:$C$973,0)),"")</f>
        <v>3</v>
      </c>
      <c r="U226" s="56" t="str">
        <f>IFERROR(INDEX('DATA - Destination Database'!$E$8:$E$973,MATCH(N226,'DATA - Destination Database'!$C$8:$C$973,0)),"")</f>
        <v>T</v>
      </c>
      <c r="V226" s="56" t="str">
        <f>IFERROR(INDEX('DATA - Destination Database'!$F$8:$F$973,MATCH(N226,'DATA - Destination Database'!$C$8:$C$973,0)),"")</f>
        <v>H</v>
      </c>
      <c r="W226" s="56" t="str">
        <f>IFERROR(INDEX('DATA - Destination Database'!$G$8:$G$973,MATCH(N226,'DATA - Destination Database'!$C$8:$C$973,0)),"")</f>
        <v/>
      </c>
      <c r="X226" s="96" t="str">
        <f>IFERROR(INDEX('DATA - Destination Database'!$H$8:$H$973,MATCH(N226,'DATA - Destination Database'!$C$8:$C$973,0)),"")</f>
        <v>Spain</v>
      </c>
    </row>
    <row r="227" spans="2:24" ht="14.4" customHeight="1" x14ac:dyDescent="0.3">
      <c r="B227" s="95" t="s">
        <v>59</v>
      </c>
      <c r="C227" s="95" t="s">
        <v>2182</v>
      </c>
      <c r="D227" s="95" t="s">
        <v>1134</v>
      </c>
      <c r="E227" s="95" t="s">
        <v>2858</v>
      </c>
      <c r="F227" s="95" t="s">
        <v>2862</v>
      </c>
      <c r="G227" s="97" t="s">
        <v>1959</v>
      </c>
      <c r="H227" s="23">
        <v>0.54166666666666663</v>
      </c>
      <c r="I227" s="95" t="s">
        <v>2855</v>
      </c>
      <c r="J227" s="17">
        <v>1</v>
      </c>
      <c r="K227" s="17">
        <v>0</v>
      </c>
      <c r="L227" s="98">
        <v>43614</v>
      </c>
      <c r="M227" s="95" t="s">
        <v>3848</v>
      </c>
      <c r="N227" s="95" t="str">
        <f t="shared" si="21"/>
        <v>SKU155</v>
      </c>
      <c r="O227" s="17" t="str">
        <f t="shared" si="22"/>
        <v>Yes</v>
      </c>
      <c r="P227" s="27">
        <f t="shared" si="23"/>
        <v>84</v>
      </c>
      <c r="Q227" s="17" t="str">
        <f t="shared" si="24"/>
        <v>No</v>
      </c>
      <c r="R227" s="42">
        <f t="shared" si="25"/>
        <v>43608</v>
      </c>
      <c r="S227" s="96" t="str">
        <f>IFERROR(INDEX('DATA - Destination Database'!$B$8:$B$973,MATCH(N227,'DATA - Destination Database'!$C$8:$C$973,0)),"")</f>
        <v>ID136</v>
      </c>
      <c r="T227" s="55">
        <f>IFERROR(INDEX('DATA - Destination Database'!$D$8:$D$973,MATCH(N227,'DATA - Destination Database'!$C$8:$C$973,0)),"")</f>
        <v>1</v>
      </c>
      <c r="U227" s="56" t="str">
        <f>IFERROR(INDEX('DATA - Destination Database'!$E$8:$E$973,MATCH(N227,'DATA - Destination Database'!$C$8:$C$973,0)),"")</f>
        <v>F</v>
      </c>
      <c r="V227" s="56" t="str">
        <f>IFERROR(INDEX('DATA - Destination Database'!$F$8:$F$973,MATCH(N227,'DATA - Destination Database'!$C$8:$C$973,0)),"")</f>
        <v>M</v>
      </c>
      <c r="W227" s="56" t="str">
        <f>IFERROR(INDEX('DATA - Destination Database'!$G$8:$G$973,MATCH(N227,'DATA - Destination Database'!$C$8:$C$973,0)),"")</f>
        <v/>
      </c>
      <c r="X227" s="96" t="str">
        <f>IFERROR(INDEX('DATA - Destination Database'!$H$8:$H$973,MATCH(N227,'DATA - Destination Database'!$C$8:$C$973,0)),"")</f>
        <v>Sweden</v>
      </c>
    </row>
    <row r="228" spans="2:24" ht="14.4" customHeight="1" x14ac:dyDescent="0.3">
      <c r="B228" s="95" t="s">
        <v>57</v>
      </c>
      <c r="C228" s="95" t="s">
        <v>2182</v>
      </c>
      <c r="D228" s="95" t="s">
        <v>1364</v>
      </c>
      <c r="E228" s="95" t="s">
        <v>2859</v>
      </c>
      <c r="F228" s="95" t="s">
        <v>2862</v>
      </c>
      <c r="G228" s="97" t="s">
        <v>1973</v>
      </c>
      <c r="H228" s="23">
        <v>0.54166666666666663</v>
      </c>
      <c r="I228" s="95" t="s">
        <v>2855</v>
      </c>
      <c r="J228" s="17">
        <v>2</v>
      </c>
      <c r="K228" s="17">
        <v>0</v>
      </c>
      <c r="L228" s="98">
        <v>43633</v>
      </c>
      <c r="M228" s="95" t="s">
        <v>3848</v>
      </c>
      <c r="N228" s="95" t="str">
        <f t="shared" si="21"/>
        <v>SKU393</v>
      </c>
      <c r="O228" s="17" t="str">
        <f t="shared" si="22"/>
        <v>Yes</v>
      </c>
      <c r="P228" s="27">
        <f t="shared" si="23"/>
        <v>62</v>
      </c>
      <c r="Q228" s="17" t="str">
        <f t="shared" si="24"/>
        <v>No</v>
      </c>
      <c r="R228" s="42">
        <f t="shared" si="25"/>
        <v>43630</v>
      </c>
      <c r="S228" s="96" t="str">
        <f>IFERROR(INDEX('DATA - Destination Database'!$B$8:$B$973,MATCH(N228,'DATA - Destination Database'!$C$8:$C$973,0)),"")</f>
        <v>ID392</v>
      </c>
      <c r="T228" s="55">
        <f>IFERROR(INDEX('DATA - Destination Database'!$D$8:$D$973,MATCH(N228,'DATA - Destination Database'!$C$8:$C$973,0)),"")</f>
        <v>2</v>
      </c>
      <c r="U228" s="56" t="str">
        <f>IFERROR(INDEX('DATA - Destination Database'!$E$8:$E$973,MATCH(N228,'DATA - Destination Database'!$C$8:$C$973,0)),"")</f>
        <v>F</v>
      </c>
      <c r="V228" s="56" t="str">
        <f>IFERROR(INDEX('DATA - Destination Database'!$F$8:$F$973,MATCH(N228,'DATA - Destination Database'!$C$8:$C$973,0)),"")</f>
        <v>H</v>
      </c>
      <c r="W228" s="56" t="str">
        <f>IFERROR(INDEX('DATA - Destination Database'!$G$8:$G$973,MATCH(N228,'DATA - Destination Database'!$C$8:$C$973,0)),"")</f>
        <v/>
      </c>
      <c r="X228" s="96" t="str">
        <f>IFERROR(INDEX('DATA - Destination Database'!$H$8:$H$973,MATCH(N228,'DATA - Destination Database'!$C$8:$C$973,0)),"")</f>
        <v>Germany</v>
      </c>
    </row>
    <row r="229" spans="2:24" ht="14.4" customHeight="1" x14ac:dyDescent="0.3">
      <c r="B229" s="95" t="s">
        <v>55</v>
      </c>
      <c r="C229" s="95" t="s">
        <v>2183</v>
      </c>
      <c r="D229" s="95" t="s">
        <v>1367</v>
      </c>
      <c r="E229" s="95" t="s">
        <v>2860</v>
      </c>
      <c r="F229" s="95" t="s">
        <v>2862</v>
      </c>
      <c r="G229" s="97" t="s">
        <v>1973</v>
      </c>
      <c r="H229" s="23">
        <v>0.54166666666666663</v>
      </c>
      <c r="I229" s="95" t="s">
        <v>2856</v>
      </c>
      <c r="J229" s="17">
        <v>3</v>
      </c>
      <c r="K229" s="17">
        <v>0</v>
      </c>
      <c r="L229" s="98">
        <v>43633</v>
      </c>
      <c r="M229" s="95" t="s">
        <v>3848</v>
      </c>
      <c r="N229" s="95" t="str">
        <f t="shared" si="21"/>
        <v>SKU396</v>
      </c>
      <c r="O229" s="17" t="str">
        <f t="shared" si="22"/>
        <v>Yes</v>
      </c>
      <c r="P229" s="27">
        <f t="shared" si="23"/>
        <v>62</v>
      </c>
      <c r="Q229" s="17" t="str">
        <f t="shared" si="24"/>
        <v>No</v>
      </c>
      <c r="R229" s="42">
        <f t="shared" si="25"/>
        <v>43630</v>
      </c>
      <c r="S229" s="96" t="str">
        <f>IFERROR(INDEX('DATA - Destination Database'!$B$8:$B$973,MATCH(N229,'DATA - Destination Database'!$C$8:$C$973,0)),"")</f>
        <v>ID256</v>
      </c>
      <c r="T229" s="55">
        <f>IFERROR(INDEX('DATA - Destination Database'!$D$8:$D$973,MATCH(N229,'DATA - Destination Database'!$C$8:$C$973,0)),"")</f>
        <v>2</v>
      </c>
      <c r="U229" s="56" t="str">
        <f>IFERROR(INDEX('DATA - Destination Database'!$E$8:$E$973,MATCH(N229,'DATA - Destination Database'!$C$8:$C$973,0)),"")</f>
        <v>F</v>
      </c>
      <c r="V229" s="56" t="str">
        <f>IFERROR(INDEX('DATA - Destination Database'!$F$8:$F$973,MATCH(N229,'DATA - Destination Database'!$C$8:$C$973,0)),"")</f>
        <v>H</v>
      </c>
      <c r="W229" s="56" t="str">
        <f>IFERROR(INDEX('DATA - Destination Database'!$G$8:$G$973,MATCH(N229,'DATA - Destination Database'!$C$8:$C$973,0)),"")</f>
        <v>Y</v>
      </c>
      <c r="X229" s="96" t="str">
        <f>IFERROR(INDEX('DATA - Destination Database'!$H$8:$H$973,MATCH(N229,'DATA - Destination Database'!$C$8:$C$973,0)),"")</f>
        <v xml:space="preserve">France </v>
      </c>
    </row>
    <row r="230" spans="2:24" ht="14.4" customHeight="1" x14ac:dyDescent="0.3">
      <c r="B230" s="95" t="s">
        <v>56</v>
      </c>
      <c r="C230" s="95" t="s">
        <v>2184</v>
      </c>
      <c r="D230" s="95" t="s">
        <v>1370</v>
      </c>
      <c r="E230" s="95" t="s">
        <v>2858</v>
      </c>
      <c r="F230" s="95" t="s">
        <v>2862</v>
      </c>
      <c r="G230" s="97" t="s">
        <v>1973</v>
      </c>
      <c r="H230" s="23">
        <v>0.54166666666666663</v>
      </c>
      <c r="I230" s="95" t="s">
        <v>2857</v>
      </c>
      <c r="J230" s="17">
        <v>4</v>
      </c>
      <c r="K230" s="17">
        <v>1</v>
      </c>
      <c r="L230" s="98">
        <v>43635</v>
      </c>
      <c r="M230" s="95" t="s">
        <v>3848</v>
      </c>
      <c r="N230" s="95" t="str">
        <f t="shared" si="21"/>
        <v>SKU402</v>
      </c>
      <c r="O230" s="17" t="str">
        <f t="shared" si="22"/>
        <v>Yes</v>
      </c>
      <c r="P230" s="27">
        <f t="shared" si="23"/>
        <v>62</v>
      </c>
      <c r="Q230" s="17" t="str">
        <f t="shared" si="24"/>
        <v>No</v>
      </c>
      <c r="R230" s="42">
        <f t="shared" si="25"/>
        <v>43630</v>
      </c>
      <c r="S230" s="96" t="str">
        <f>IFERROR(INDEX('DATA - Destination Database'!$B$8:$B$973,MATCH(N230,'DATA - Destination Database'!$C$8:$C$973,0)),"")</f>
        <v>ID216</v>
      </c>
      <c r="T230" s="55">
        <f>IFERROR(INDEX('DATA - Destination Database'!$D$8:$D$973,MATCH(N230,'DATA - Destination Database'!$C$8:$C$973,0)),"")</f>
        <v>2</v>
      </c>
      <c r="U230" s="56" t="str">
        <f>IFERROR(INDEX('DATA - Destination Database'!$E$8:$E$973,MATCH(N230,'DATA - Destination Database'!$C$8:$C$973,0)),"")</f>
        <v>F</v>
      </c>
      <c r="V230" s="56" t="str">
        <f>IFERROR(INDEX('DATA - Destination Database'!$F$8:$F$973,MATCH(N230,'DATA - Destination Database'!$C$8:$C$973,0)),"")</f>
        <v>H</v>
      </c>
      <c r="W230" s="56" t="str">
        <f>IFERROR(INDEX('DATA - Destination Database'!$G$8:$G$973,MATCH(N230,'DATA - Destination Database'!$C$8:$C$973,0)),"")</f>
        <v>Y</v>
      </c>
      <c r="X230" s="96" t="str">
        <f>IFERROR(INDEX('DATA - Destination Database'!$H$8:$H$973,MATCH(N230,'DATA - Destination Database'!$C$8:$C$973,0)),"")</f>
        <v xml:space="preserve">India </v>
      </c>
    </row>
    <row r="231" spans="2:24" ht="14.4" customHeight="1" x14ac:dyDescent="0.3">
      <c r="B231" s="95" t="s">
        <v>58</v>
      </c>
      <c r="C231" s="95" t="s">
        <v>2185</v>
      </c>
      <c r="D231" s="95" t="s">
        <v>1093</v>
      </c>
      <c r="E231" s="95" t="s">
        <v>2859</v>
      </c>
      <c r="F231" s="95" t="s">
        <v>2862</v>
      </c>
      <c r="G231" s="97" t="s">
        <v>1957</v>
      </c>
      <c r="H231" s="23">
        <v>0.54166666666666663</v>
      </c>
      <c r="I231" s="95" t="s">
        <v>2854</v>
      </c>
      <c r="J231" s="17">
        <v>1</v>
      </c>
      <c r="K231" s="17">
        <v>0</v>
      </c>
      <c r="L231" s="98">
        <v>43613</v>
      </c>
      <c r="M231" s="95" t="s">
        <v>3848</v>
      </c>
      <c r="N231" s="95" t="str">
        <f t="shared" si="21"/>
        <v>SKU114</v>
      </c>
      <c r="O231" s="17" t="str">
        <f t="shared" si="22"/>
        <v>Yes</v>
      </c>
      <c r="P231" s="27">
        <f t="shared" si="23"/>
        <v>86</v>
      </c>
      <c r="Q231" s="17" t="str">
        <f t="shared" si="24"/>
        <v>No</v>
      </c>
      <c r="R231" s="42">
        <f t="shared" si="25"/>
        <v>43606</v>
      </c>
      <c r="S231" s="96" t="str">
        <f>IFERROR(INDEX('DATA - Destination Database'!$B$8:$B$973,MATCH(N231,'DATA - Destination Database'!$C$8:$C$973,0)),"")</f>
        <v>ID398</v>
      </c>
      <c r="T231" s="55">
        <f>IFERROR(INDEX('DATA - Destination Database'!$D$8:$D$973,MATCH(N231,'DATA - Destination Database'!$C$8:$C$973,0)),"")</f>
        <v>2</v>
      </c>
      <c r="U231" s="56" t="str">
        <f>IFERROR(INDEX('DATA - Destination Database'!$E$8:$E$973,MATCH(N231,'DATA - Destination Database'!$C$8:$C$973,0)),"")</f>
        <v>B</v>
      </c>
      <c r="V231" s="56" t="str">
        <f>IFERROR(INDEX('DATA - Destination Database'!$F$8:$F$973,MATCH(N231,'DATA - Destination Database'!$C$8:$C$973,0)),"")</f>
        <v>H</v>
      </c>
      <c r="W231" s="56" t="str">
        <f>IFERROR(INDEX('DATA - Destination Database'!$G$8:$G$973,MATCH(N231,'DATA - Destination Database'!$C$8:$C$973,0)),"")</f>
        <v>Y</v>
      </c>
      <c r="X231" s="96" t="str">
        <f>IFERROR(INDEX('DATA - Destination Database'!$H$8:$H$973,MATCH(N231,'DATA - Destination Database'!$C$8:$C$973,0)),"")</f>
        <v xml:space="preserve">Eritrea </v>
      </c>
    </row>
    <row r="232" spans="2:24" ht="14.4" customHeight="1" x14ac:dyDescent="0.3">
      <c r="B232" s="95" t="s">
        <v>57</v>
      </c>
      <c r="C232" s="95" t="s">
        <v>2185</v>
      </c>
      <c r="D232" s="95" t="s">
        <v>1137</v>
      </c>
      <c r="E232" s="95" t="s">
        <v>2860</v>
      </c>
      <c r="F232" s="95" t="s">
        <v>2862</v>
      </c>
      <c r="G232" s="97" t="s">
        <v>1959</v>
      </c>
      <c r="H232" s="23">
        <v>0.54166666666666663</v>
      </c>
      <c r="I232" s="95" t="s">
        <v>2855</v>
      </c>
      <c r="J232" s="17">
        <v>2.8</v>
      </c>
      <c r="K232" s="17">
        <v>0</v>
      </c>
      <c r="L232" s="98">
        <v>43613</v>
      </c>
      <c r="M232" s="95" t="s">
        <v>3848</v>
      </c>
      <c r="N232" s="95" t="str">
        <f t="shared" si="21"/>
        <v>SKU158</v>
      </c>
      <c r="O232" s="17" t="str">
        <f t="shared" si="22"/>
        <v>Yes</v>
      </c>
      <c r="P232" s="27">
        <f t="shared" si="23"/>
        <v>84</v>
      </c>
      <c r="Q232" s="17" t="str">
        <f t="shared" si="24"/>
        <v>No</v>
      </c>
      <c r="R232" s="42">
        <f t="shared" si="25"/>
        <v>43608</v>
      </c>
      <c r="S232" s="96" t="str">
        <f>IFERROR(INDEX('DATA - Destination Database'!$B$8:$B$973,MATCH(N232,'DATA - Destination Database'!$C$8:$C$973,0)),"")</f>
        <v>ID579</v>
      </c>
      <c r="T232" s="55">
        <f>IFERROR(INDEX('DATA - Destination Database'!$D$8:$D$973,MATCH(N232,'DATA - Destination Database'!$C$8:$C$973,0)),"")</f>
        <v>1</v>
      </c>
      <c r="U232" s="56" t="str">
        <f>IFERROR(INDEX('DATA - Destination Database'!$E$8:$E$973,MATCH(N232,'DATA - Destination Database'!$C$8:$C$973,0)),"")</f>
        <v>T</v>
      </c>
      <c r="V232" s="56" t="str">
        <f>IFERROR(INDEX('DATA - Destination Database'!$F$8:$F$973,MATCH(N232,'DATA - Destination Database'!$C$8:$C$973,0)),"")</f>
        <v>H</v>
      </c>
      <c r="W232" s="56" t="str">
        <f>IFERROR(INDEX('DATA - Destination Database'!$G$8:$G$973,MATCH(N232,'DATA - Destination Database'!$C$8:$C$973,0)),"")</f>
        <v/>
      </c>
      <c r="X232" s="96" t="str">
        <f>IFERROR(INDEX('DATA - Destination Database'!$H$8:$H$973,MATCH(N232,'DATA - Destination Database'!$C$8:$C$973,0)),"")</f>
        <v>Canada</v>
      </c>
    </row>
    <row r="233" spans="2:24" ht="14.4" customHeight="1" x14ac:dyDescent="0.3">
      <c r="B233" s="95" t="s">
        <v>55</v>
      </c>
      <c r="C233" s="95" t="s">
        <v>2186</v>
      </c>
      <c r="D233" s="95" t="s">
        <v>1373</v>
      </c>
      <c r="E233" s="95" t="s">
        <v>2858</v>
      </c>
      <c r="F233" s="95" t="s">
        <v>2862</v>
      </c>
      <c r="G233" s="97" t="s">
        <v>1973</v>
      </c>
      <c r="H233" s="23">
        <v>0.54166666666666663</v>
      </c>
      <c r="I233" s="95" t="s">
        <v>2855</v>
      </c>
      <c r="J233" s="17">
        <v>3</v>
      </c>
      <c r="K233" s="17">
        <v>0</v>
      </c>
      <c r="L233" s="98">
        <v>43635</v>
      </c>
      <c r="M233" s="95" t="s">
        <v>3848</v>
      </c>
      <c r="N233" s="95" t="str">
        <f t="shared" si="21"/>
        <v>SKU406</v>
      </c>
      <c r="O233" s="17" t="str">
        <f t="shared" si="22"/>
        <v>Yes</v>
      </c>
      <c r="P233" s="27">
        <f t="shared" si="23"/>
        <v>62</v>
      </c>
      <c r="Q233" s="17" t="str">
        <f t="shared" si="24"/>
        <v>No</v>
      </c>
      <c r="R233" s="42">
        <f t="shared" si="25"/>
        <v>43630</v>
      </c>
      <c r="S233" s="96" t="str">
        <f>IFERROR(INDEX('DATA - Destination Database'!$B$8:$B$973,MATCH(N233,'DATA - Destination Database'!$C$8:$C$973,0)),"")</f>
        <v>ID133</v>
      </c>
      <c r="T233" s="55">
        <f>IFERROR(INDEX('DATA - Destination Database'!$D$8:$D$973,MATCH(N233,'DATA - Destination Database'!$C$8:$C$973,0)),"")</f>
        <v>2</v>
      </c>
      <c r="U233" s="56" t="str">
        <f>IFERROR(INDEX('DATA - Destination Database'!$E$8:$E$973,MATCH(N233,'DATA - Destination Database'!$C$8:$C$973,0)),"")</f>
        <v>A</v>
      </c>
      <c r="V233" s="56" t="str">
        <f>IFERROR(INDEX('DATA - Destination Database'!$F$8:$F$973,MATCH(N233,'DATA - Destination Database'!$C$8:$C$973,0)),"")</f>
        <v>M</v>
      </c>
      <c r="W233" s="56" t="str">
        <f>IFERROR(INDEX('DATA - Destination Database'!$G$8:$G$973,MATCH(N233,'DATA - Destination Database'!$C$8:$C$973,0)),"")</f>
        <v/>
      </c>
      <c r="X233" s="96" t="str">
        <f>IFERROR(INDEX('DATA - Destination Database'!$H$8:$H$973,MATCH(N233,'DATA - Destination Database'!$C$8:$C$973,0)),"")</f>
        <v xml:space="preserve">Indonesia </v>
      </c>
    </row>
    <row r="234" spans="2:24" ht="14.4" customHeight="1" x14ac:dyDescent="0.3">
      <c r="B234" s="95" t="s">
        <v>58</v>
      </c>
      <c r="C234" s="95" t="s">
        <v>2187</v>
      </c>
      <c r="D234" s="95" t="s">
        <v>1376</v>
      </c>
      <c r="E234" s="95" t="s">
        <v>2859</v>
      </c>
      <c r="F234" s="95" t="s">
        <v>2862</v>
      </c>
      <c r="G234" s="97" t="s">
        <v>1974</v>
      </c>
      <c r="H234" s="23">
        <v>0.54166666666666663</v>
      </c>
      <c r="I234" s="95" t="s">
        <v>2856</v>
      </c>
      <c r="J234" s="17">
        <v>3.2</v>
      </c>
      <c r="K234" s="17">
        <v>0</v>
      </c>
      <c r="L234" s="98">
        <v>43633</v>
      </c>
      <c r="M234" s="95" t="s">
        <v>3848</v>
      </c>
      <c r="N234" s="95" t="str">
        <f t="shared" si="21"/>
        <v>SKU409</v>
      </c>
      <c r="O234" s="17" t="str">
        <f t="shared" si="22"/>
        <v>Yes</v>
      </c>
      <c r="P234" s="27">
        <f t="shared" si="23"/>
        <v>59</v>
      </c>
      <c r="Q234" s="17" t="str">
        <f t="shared" si="24"/>
        <v>No</v>
      </c>
      <c r="R234" s="42">
        <f t="shared" si="25"/>
        <v>43633</v>
      </c>
      <c r="S234" s="96" t="str">
        <f>IFERROR(INDEX('DATA - Destination Database'!$B$8:$B$973,MATCH(N234,'DATA - Destination Database'!$C$8:$C$973,0)),"")</f>
        <v>ID403</v>
      </c>
      <c r="T234" s="55">
        <f>IFERROR(INDEX('DATA - Destination Database'!$D$8:$D$973,MATCH(N234,'DATA - Destination Database'!$C$8:$C$973,0)),"")</f>
        <v>2</v>
      </c>
      <c r="U234" s="56" t="str">
        <f>IFERROR(INDEX('DATA - Destination Database'!$E$8:$E$973,MATCH(N234,'DATA - Destination Database'!$C$8:$C$973,0)),"")</f>
        <v>T</v>
      </c>
      <c r="V234" s="56" t="str">
        <f>IFERROR(INDEX('DATA - Destination Database'!$F$8:$F$973,MATCH(N234,'DATA - Destination Database'!$C$8:$C$973,0)),"")</f>
        <v>H</v>
      </c>
      <c r="W234" s="56" t="str">
        <f>IFERROR(INDEX('DATA - Destination Database'!$G$8:$G$973,MATCH(N234,'DATA - Destination Database'!$C$8:$C$973,0)),"")</f>
        <v>Y</v>
      </c>
      <c r="X234" s="96" t="str">
        <f>IFERROR(INDEX('DATA - Destination Database'!$H$8:$H$973,MATCH(N234,'DATA - Destination Database'!$C$8:$C$973,0)),"")</f>
        <v>Hong Kong</v>
      </c>
    </row>
    <row r="235" spans="2:24" ht="14.4" customHeight="1" x14ac:dyDescent="0.3">
      <c r="B235" s="95" t="s">
        <v>55</v>
      </c>
      <c r="C235" s="95" t="s">
        <v>2188</v>
      </c>
      <c r="D235" s="95" t="s">
        <v>1140</v>
      </c>
      <c r="E235" s="95" t="s">
        <v>2860</v>
      </c>
      <c r="F235" s="95" t="s">
        <v>2862</v>
      </c>
      <c r="G235" s="97" t="s">
        <v>1959</v>
      </c>
      <c r="H235" s="23">
        <v>0.54166666666666663</v>
      </c>
      <c r="I235" s="95" t="s">
        <v>2857</v>
      </c>
      <c r="J235" s="17">
        <v>3.4</v>
      </c>
      <c r="K235" s="17">
        <v>0</v>
      </c>
      <c r="L235" s="98">
        <v>43613</v>
      </c>
      <c r="M235" s="95" t="s">
        <v>3848</v>
      </c>
      <c r="N235" s="95" t="str">
        <f t="shared" si="21"/>
        <v>SKU161</v>
      </c>
      <c r="O235" s="17" t="str">
        <f t="shared" si="22"/>
        <v>Yes</v>
      </c>
      <c r="P235" s="27">
        <f t="shared" si="23"/>
        <v>84</v>
      </c>
      <c r="Q235" s="17" t="str">
        <f t="shared" si="24"/>
        <v>No</v>
      </c>
      <c r="R235" s="42">
        <f t="shared" si="25"/>
        <v>43608</v>
      </c>
      <c r="S235" s="96" t="str">
        <f>IFERROR(INDEX('DATA - Destination Database'!$B$8:$B$973,MATCH(N235,'DATA - Destination Database'!$C$8:$C$973,0)),"")</f>
        <v>ID378</v>
      </c>
      <c r="T235" s="55">
        <f>IFERROR(INDEX('DATA - Destination Database'!$D$8:$D$973,MATCH(N235,'DATA - Destination Database'!$C$8:$C$973,0)),"")</f>
        <v>1</v>
      </c>
      <c r="U235" s="56" t="str">
        <f>IFERROR(INDEX('DATA - Destination Database'!$E$8:$E$973,MATCH(N235,'DATA - Destination Database'!$C$8:$C$973,0)),"")</f>
        <v>B</v>
      </c>
      <c r="V235" s="56" t="str">
        <f>IFERROR(INDEX('DATA - Destination Database'!$F$8:$F$973,MATCH(N235,'DATA - Destination Database'!$C$8:$C$973,0)),"")</f>
        <v>H</v>
      </c>
      <c r="W235" s="56" t="str">
        <f>IFERROR(INDEX('DATA - Destination Database'!$G$8:$G$973,MATCH(N235,'DATA - Destination Database'!$C$8:$C$973,0)),"")</f>
        <v/>
      </c>
      <c r="X235" s="96" t="str">
        <f>IFERROR(INDEX('DATA - Destination Database'!$H$8:$H$973,MATCH(N235,'DATA - Destination Database'!$C$8:$C$973,0)),"")</f>
        <v>Italy</v>
      </c>
    </row>
    <row r="236" spans="2:24" ht="14.4" customHeight="1" x14ac:dyDescent="0.3">
      <c r="B236" s="95" t="s">
        <v>56</v>
      </c>
      <c r="C236" s="95" t="s">
        <v>2188</v>
      </c>
      <c r="D236" s="95" t="s">
        <v>1379</v>
      </c>
      <c r="E236" s="95" t="s">
        <v>2858</v>
      </c>
      <c r="F236" s="95" t="s">
        <v>2862</v>
      </c>
      <c r="G236" s="97" t="s">
        <v>1974</v>
      </c>
      <c r="H236" s="23">
        <v>0.54166666666666663</v>
      </c>
      <c r="I236" s="95" t="s">
        <v>2854</v>
      </c>
      <c r="J236" s="17">
        <v>3.6</v>
      </c>
      <c r="K236" s="17">
        <v>0</v>
      </c>
      <c r="L236" s="98">
        <v>43634</v>
      </c>
      <c r="M236" s="95" t="s">
        <v>3848</v>
      </c>
      <c r="N236" s="95" t="str">
        <f t="shared" si="21"/>
        <v>SKU412</v>
      </c>
      <c r="O236" s="17" t="str">
        <f t="shared" si="22"/>
        <v>Yes</v>
      </c>
      <c r="P236" s="27">
        <f t="shared" si="23"/>
        <v>59</v>
      </c>
      <c r="Q236" s="17" t="str">
        <f t="shared" si="24"/>
        <v>No</v>
      </c>
      <c r="R236" s="42">
        <f t="shared" si="25"/>
        <v>43633</v>
      </c>
      <c r="S236" s="96" t="str">
        <f>IFERROR(INDEX('DATA - Destination Database'!$B$8:$B$973,MATCH(N236,'DATA - Destination Database'!$C$8:$C$973,0)),"")</f>
        <v>ID222</v>
      </c>
      <c r="T236" s="55">
        <f>IFERROR(INDEX('DATA - Destination Database'!$D$8:$D$973,MATCH(N236,'DATA - Destination Database'!$C$8:$C$973,0)),"")</f>
        <v>1</v>
      </c>
      <c r="U236" s="56" t="str">
        <f>IFERROR(INDEX('DATA - Destination Database'!$E$8:$E$973,MATCH(N236,'DATA - Destination Database'!$C$8:$C$973,0)),"")</f>
        <v>B</v>
      </c>
      <c r="V236" s="56" t="str">
        <f>IFERROR(INDEX('DATA - Destination Database'!$F$8:$F$973,MATCH(N236,'DATA - Destination Database'!$C$8:$C$973,0)),"")</f>
        <v>H</v>
      </c>
      <c r="W236" s="56" t="str">
        <f>IFERROR(INDEX('DATA - Destination Database'!$G$8:$G$973,MATCH(N236,'DATA - Destination Database'!$C$8:$C$973,0)),"")</f>
        <v>Y</v>
      </c>
      <c r="X236" s="96" t="str">
        <f>IFERROR(INDEX('DATA - Destination Database'!$H$8:$H$973,MATCH(N236,'DATA - Destination Database'!$C$8:$C$973,0)),"")</f>
        <v>Belgium</v>
      </c>
    </row>
    <row r="237" spans="2:24" ht="14.4" customHeight="1" x14ac:dyDescent="0.3">
      <c r="B237" s="95" t="s">
        <v>56</v>
      </c>
      <c r="C237" s="95" t="s">
        <v>2189</v>
      </c>
      <c r="D237" s="95" t="s">
        <v>1096</v>
      </c>
      <c r="E237" s="95" t="s">
        <v>2859</v>
      </c>
      <c r="F237" s="95" t="s">
        <v>2862</v>
      </c>
      <c r="G237" s="97" t="s">
        <v>1957</v>
      </c>
      <c r="H237" s="23">
        <v>0.54166666666666663</v>
      </c>
      <c r="I237" s="95" t="s">
        <v>2855</v>
      </c>
      <c r="J237" s="17">
        <v>3.8</v>
      </c>
      <c r="K237" s="17">
        <v>0</v>
      </c>
      <c r="L237" s="98">
        <v>43613</v>
      </c>
      <c r="M237" s="95" t="s">
        <v>3848</v>
      </c>
      <c r="N237" s="95" t="str">
        <f t="shared" si="21"/>
        <v>SKU117</v>
      </c>
      <c r="O237" s="17" t="str">
        <f t="shared" si="22"/>
        <v>Yes</v>
      </c>
      <c r="P237" s="27">
        <f t="shared" si="23"/>
        <v>86</v>
      </c>
      <c r="Q237" s="17" t="str">
        <f t="shared" si="24"/>
        <v>No</v>
      </c>
      <c r="R237" s="42">
        <f t="shared" si="25"/>
        <v>43606</v>
      </c>
      <c r="S237" s="96" t="str">
        <f>IFERROR(INDEX('DATA - Destination Database'!$B$8:$B$973,MATCH(N237,'DATA - Destination Database'!$C$8:$C$973,0)),"")</f>
        <v>ID203</v>
      </c>
      <c r="T237" s="55">
        <f>IFERROR(INDEX('DATA - Destination Database'!$D$8:$D$973,MATCH(N237,'DATA - Destination Database'!$C$8:$C$973,0)),"")</f>
        <v>3</v>
      </c>
      <c r="U237" s="56" t="str">
        <f>IFERROR(INDEX('DATA - Destination Database'!$E$8:$E$973,MATCH(N237,'DATA - Destination Database'!$C$8:$C$973,0)),"")</f>
        <v>T</v>
      </c>
      <c r="V237" s="56" t="str">
        <f>IFERROR(INDEX('DATA - Destination Database'!$F$8:$F$973,MATCH(N237,'DATA - Destination Database'!$C$8:$C$973,0)),"")</f>
        <v>H</v>
      </c>
      <c r="W237" s="56" t="str">
        <f>IFERROR(INDEX('DATA - Destination Database'!$G$8:$G$973,MATCH(N237,'DATA - Destination Database'!$C$8:$C$973,0)),"")</f>
        <v>Y</v>
      </c>
      <c r="X237" s="96" t="str">
        <f>IFERROR(INDEX('DATA - Destination Database'!$H$8:$H$973,MATCH(N237,'DATA - Destination Database'!$C$8:$C$973,0)),"")</f>
        <v>Argentina</v>
      </c>
    </row>
    <row r="238" spans="2:24" ht="14.4" customHeight="1" x14ac:dyDescent="0.3">
      <c r="B238" s="95" t="s">
        <v>59</v>
      </c>
      <c r="C238" s="95" t="s">
        <v>2189</v>
      </c>
      <c r="D238" s="95" t="s">
        <v>1382</v>
      </c>
      <c r="E238" s="95" t="s">
        <v>2860</v>
      </c>
      <c r="F238" s="95" t="s">
        <v>2863</v>
      </c>
      <c r="G238" s="97" t="s">
        <v>1974</v>
      </c>
      <c r="H238" s="23">
        <v>0.54166666666666663</v>
      </c>
      <c r="I238" s="95" t="s">
        <v>2855</v>
      </c>
      <c r="J238" s="17">
        <v>4</v>
      </c>
      <c r="K238" s="17">
        <v>0</v>
      </c>
      <c r="L238" s="98">
        <v>43633</v>
      </c>
      <c r="M238" s="95" t="s">
        <v>3848</v>
      </c>
      <c r="N238" s="95" t="str">
        <f t="shared" si="21"/>
        <v>SKU415</v>
      </c>
      <c r="O238" s="17" t="str">
        <f t="shared" si="22"/>
        <v>Yes</v>
      </c>
      <c r="P238" s="27">
        <f t="shared" si="23"/>
        <v>59</v>
      </c>
      <c r="Q238" s="17" t="str">
        <f t="shared" si="24"/>
        <v>No</v>
      </c>
      <c r="R238" s="42">
        <f t="shared" si="25"/>
        <v>43633</v>
      </c>
      <c r="S238" s="96" t="str">
        <f>IFERROR(INDEX('DATA - Destination Database'!$B$8:$B$973,MATCH(N238,'DATA - Destination Database'!$C$8:$C$973,0)),"")</f>
        <v>ID265</v>
      </c>
      <c r="T238" s="55">
        <f>IFERROR(INDEX('DATA - Destination Database'!$D$8:$D$973,MATCH(N238,'DATA - Destination Database'!$C$8:$C$973,0)),"")</f>
        <v>3</v>
      </c>
      <c r="U238" s="56" t="str">
        <f>IFERROR(INDEX('DATA - Destination Database'!$E$8:$E$973,MATCH(N238,'DATA - Destination Database'!$C$8:$C$973,0)),"")</f>
        <v>A</v>
      </c>
      <c r="V238" s="56" t="str">
        <f>IFERROR(INDEX('DATA - Destination Database'!$F$8:$F$973,MATCH(N238,'DATA - Destination Database'!$C$8:$C$973,0)),"")</f>
        <v>H</v>
      </c>
      <c r="W238" s="56" t="str">
        <f>IFERROR(INDEX('DATA - Destination Database'!$G$8:$G$973,MATCH(N238,'DATA - Destination Database'!$C$8:$C$973,0)),"")</f>
        <v>Y</v>
      </c>
      <c r="X238" s="96" t="str">
        <f>IFERROR(INDEX('DATA - Destination Database'!$H$8:$H$973,MATCH(N238,'DATA - Destination Database'!$C$8:$C$973,0)),"")</f>
        <v>Maldives</v>
      </c>
    </row>
    <row r="239" spans="2:24" ht="14.4" customHeight="1" x14ac:dyDescent="0.3">
      <c r="B239" s="95" t="s">
        <v>57</v>
      </c>
      <c r="C239" s="95" t="s">
        <v>2190</v>
      </c>
      <c r="D239" s="95" t="s">
        <v>1385</v>
      </c>
      <c r="E239" s="95" t="s">
        <v>2858</v>
      </c>
      <c r="F239" s="95" t="s">
        <v>2862</v>
      </c>
      <c r="G239" s="97" t="s">
        <v>1974</v>
      </c>
      <c r="H239" s="23">
        <v>0.54166666666666663</v>
      </c>
      <c r="I239" s="95" t="s">
        <v>2856</v>
      </c>
      <c r="J239" s="17">
        <v>1</v>
      </c>
      <c r="K239" s="17">
        <v>0</v>
      </c>
      <c r="L239" s="98">
        <v>43643</v>
      </c>
      <c r="M239" s="95" t="s">
        <v>3848</v>
      </c>
      <c r="N239" s="95" t="str">
        <f t="shared" si="21"/>
        <v>SKU418</v>
      </c>
      <c r="O239" s="17" t="str">
        <f t="shared" si="22"/>
        <v>Yes</v>
      </c>
      <c r="P239" s="27">
        <f t="shared" si="23"/>
        <v>59</v>
      </c>
      <c r="Q239" s="17" t="str">
        <f t="shared" si="24"/>
        <v>No</v>
      </c>
      <c r="R239" s="42">
        <f t="shared" si="25"/>
        <v>43633</v>
      </c>
      <c r="S239" s="96" t="str">
        <f>IFERROR(INDEX('DATA - Destination Database'!$B$8:$B$973,MATCH(N239,'DATA - Destination Database'!$C$8:$C$973,0)),"")</f>
        <v>ID227</v>
      </c>
      <c r="T239" s="55">
        <f>IFERROR(INDEX('DATA - Destination Database'!$D$8:$D$973,MATCH(N239,'DATA - Destination Database'!$C$8:$C$973,0)),"")</f>
        <v>1</v>
      </c>
      <c r="U239" s="56" t="str">
        <f>IFERROR(INDEX('DATA - Destination Database'!$E$8:$E$973,MATCH(N239,'DATA - Destination Database'!$C$8:$C$973,0)),"")</f>
        <v>T</v>
      </c>
      <c r="V239" s="56" t="str">
        <f>IFERROR(INDEX('DATA - Destination Database'!$F$8:$F$973,MATCH(N239,'DATA - Destination Database'!$C$8:$C$973,0)),"")</f>
        <v>H</v>
      </c>
      <c r="W239" s="56" t="str">
        <f>IFERROR(INDEX('DATA - Destination Database'!$G$8:$G$973,MATCH(N239,'DATA - Destination Database'!$C$8:$C$973,0)),"")</f>
        <v/>
      </c>
      <c r="X239" s="96" t="str">
        <f>IFERROR(INDEX('DATA - Destination Database'!$H$8:$H$973,MATCH(N239,'DATA - Destination Database'!$C$8:$C$973,0)),"")</f>
        <v>China</v>
      </c>
    </row>
    <row r="240" spans="2:24" ht="14.4" customHeight="1" x14ac:dyDescent="0.3">
      <c r="B240" s="95" t="s">
        <v>58</v>
      </c>
      <c r="C240" s="95" t="s">
        <v>2191</v>
      </c>
      <c r="D240" s="95" t="s">
        <v>1143</v>
      </c>
      <c r="E240" s="95" t="s">
        <v>2859</v>
      </c>
      <c r="F240" s="95" t="s">
        <v>2862</v>
      </c>
      <c r="G240" s="97" t="s">
        <v>1959</v>
      </c>
      <c r="H240" s="23">
        <v>0.54166666666666663</v>
      </c>
      <c r="I240" s="95" t="s">
        <v>2857</v>
      </c>
      <c r="J240" s="17">
        <v>2</v>
      </c>
      <c r="K240" s="17">
        <v>1</v>
      </c>
      <c r="L240" s="98">
        <v>43613</v>
      </c>
      <c r="M240" s="95" t="s">
        <v>3848</v>
      </c>
      <c r="N240" s="95" t="str">
        <f t="shared" si="21"/>
        <v>SKU164</v>
      </c>
      <c r="O240" s="17" t="str">
        <f t="shared" si="22"/>
        <v>Yes</v>
      </c>
      <c r="P240" s="27">
        <f t="shared" si="23"/>
        <v>84</v>
      </c>
      <c r="Q240" s="17" t="str">
        <f t="shared" si="24"/>
        <v>No</v>
      </c>
      <c r="R240" s="42">
        <f t="shared" si="25"/>
        <v>43608</v>
      </c>
      <c r="S240" s="96" t="str">
        <f>IFERROR(INDEX('DATA - Destination Database'!$B$8:$B$973,MATCH(N240,'DATA - Destination Database'!$C$8:$C$973,0)),"")</f>
        <v>ID204</v>
      </c>
      <c r="T240" s="55">
        <f>IFERROR(INDEX('DATA - Destination Database'!$D$8:$D$973,MATCH(N240,'DATA - Destination Database'!$C$8:$C$973,0)),"")</f>
        <v>2</v>
      </c>
      <c r="U240" s="56" t="str">
        <f>IFERROR(INDEX('DATA - Destination Database'!$E$8:$E$973,MATCH(N240,'DATA - Destination Database'!$C$8:$C$973,0)),"")</f>
        <v>F</v>
      </c>
      <c r="V240" s="56" t="str">
        <f>IFERROR(INDEX('DATA - Destination Database'!$F$8:$F$973,MATCH(N240,'DATA - Destination Database'!$C$8:$C$973,0)),"")</f>
        <v>H</v>
      </c>
      <c r="W240" s="56" t="str">
        <f>IFERROR(INDEX('DATA - Destination Database'!$G$8:$G$973,MATCH(N240,'DATA - Destination Database'!$C$8:$C$973,0)),"")</f>
        <v/>
      </c>
      <c r="X240" s="96" t="str">
        <f>IFERROR(INDEX('DATA - Destination Database'!$H$8:$H$973,MATCH(N240,'DATA - Destination Database'!$C$8:$C$973,0)),"")</f>
        <v>Peru</v>
      </c>
    </row>
    <row r="241" spans="2:24" ht="14.4" customHeight="1" x14ac:dyDescent="0.3">
      <c r="B241" s="95" t="s">
        <v>55</v>
      </c>
      <c r="C241" s="95" t="s">
        <v>2192</v>
      </c>
      <c r="D241" s="95" t="s">
        <v>1388</v>
      </c>
      <c r="E241" s="95" t="s">
        <v>2860</v>
      </c>
      <c r="F241" s="95" t="s">
        <v>2862</v>
      </c>
      <c r="G241" s="97" t="s">
        <v>1974</v>
      </c>
      <c r="H241" s="23">
        <v>0.54166666666666663</v>
      </c>
      <c r="I241" s="95" t="s">
        <v>2854</v>
      </c>
      <c r="J241" s="17">
        <v>3</v>
      </c>
      <c r="K241" s="17">
        <v>0</v>
      </c>
      <c r="L241" s="98">
        <v>43670</v>
      </c>
      <c r="M241" s="95" t="s">
        <v>3848</v>
      </c>
      <c r="N241" s="95" t="str">
        <f t="shared" si="21"/>
        <v>SKU421</v>
      </c>
      <c r="O241" s="17" t="str">
        <f t="shared" si="22"/>
        <v>Yes</v>
      </c>
      <c r="P241" s="27">
        <f t="shared" si="23"/>
        <v>59</v>
      </c>
      <c r="Q241" s="17" t="str">
        <f t="shared" si="24"/>
        <v>No</v>
      </c>
      <c r="R241" s="42">
        <f t="shared" si="25"/>
        <v>43633</v>
      </c>
      <c r="S241" s="96" t="str">
        <f>IFERROR(INDEX('DATA - Destination Database'!$B$8:$B$973,MATCH(N241,'DATA - Destination Database'!$C$8:$C$973,0)),"")</f>
        <v>ID389</v>
      </c>
      <c r="T241" s="55">
        <f>IFERROR(INDEX('DATA - Destination Database'!$D$8:$D$973,MATCH(N241,'DATA - Destination Database'!$C$8:$C$973,0)),"")</f>
        <v>3</v>
      </c>
      <c r="U241" s="56" t="str">
        <f>IFERROR(INDEX('DATA - Destination Database'!$E$8:$E$973,MATCH(N241,'DATA - Destination Database'!$C$8:$C$973,0)),"")</f>
        <v>A</v>
      </c>
      <c r="V241" s="56" t="str">
        <f>IFERROR(INDEX('DATA - Destination Database'!$F$8:$F$973,MATCH(N241,'DATA - Destination Database'!$C$8:$C$973,0)),"")</f>
        <v>H</v>
      </c>
      <c r="W241" s="56" t="str">
        <f>IFERROR(INDEX('DATA - Destination Database'!$G$8:$G$973,MATCH(N241,'DATA - Destination Database'!$C$8:$C$973,0)),"")</f>
        <v/>
      </c>
      <c r="X241" s="96" t="str">
        <f>IFERROR(INDEX('DATA - Destination Database'!$H$8:$H$973,MATCH(N241,'DATA - Destination Database'!$C$8:$C$973,0)),"")</f>
        <v>Ireland</v>
      </c>
    </row>
    <row r="242" spans="2:24" ht="14.4" customHeight="1" x14ac:dyDescent="0.3">
      <c r="B242" s="95" t="s">
        <v>58</v>
      </c>
      <c r="C242" s="95" t="s">
        <v>2193</v>
      </c>
      <c r="D242" s="95" t="s">
        <v>1391</v>
      </c>
      <c r="E242" s="95" t="s">
        <v>2858</v>
      </c>
      <c r="F242" s="95" t="s">
        <v>2862</v>
      </c>
      <c r="G242" s="97" t="s">
        <v>1974</v>
      </c>
      <c r="H242" s="23">
        <v>0.54166666666666663</v>
      </c>
      <c r="I242" s="95" t="s">
        <v>2855</v>
      </c>
      <c r="J242" s="17">
        <v>4</v>
      </c>
      <c r="K242" s="17">
        <v>0</v>
      </c>
      <c r="L242" s="98">
        <v>43635</v>
      </c>
      <c r="M242" s="95" t="s">
        <v>3848</v>
      </c>
      <c r="N242" s="95" t="str">
        <f t="shared" si="21"/>
        <v>SKU424</v>
      </c>
      <c r="O242" s="17" t="str">
        <f t="shared" si="22"/>
        <v>Yes</v>
      </c>
      <c r="P242" s="27">
        <f t="shared" si="23"/>
        <v>59</v>
      </c>
      <c r="Q242" s="17" t="str">
        <f t="shared" si="24"/>
        <v>No</v>
      </c>
      <c r="R242" s="42">
        <f t="shared" si="25"/>
        <v>43633</v>
      </c>
      <c r="S242" s="96" t="str">
        <f>IFERROR(INDEX('DATA - Destination Database'!$B$8:$B$973,MATCH(N242,'DATA - Destination Database'!$C$8:$C$973,0)),"")</f>
        <v>ID141</v>
      </c>
      <c r="T242" s="55">
        <f>IFERROR(INDEX('DATA - Destination Database'!$D$8:$D$973,MATCH(N242,'DATA - Destination Database'!$C$8:$C$973,0)),"")</f>
        <v>2</v>
      </c>
      <c r="U242" s="56" t="str">
        <f>IFERROR(INDEX('DATA - Destination Database'!$E$8:$E$973,MATCH(N242,'DATA - Destination Database'!$C$8:$C$973,0)),"")</f>
        <v>A</v>
      </c>
      <c r="V242" s="56" t="str">
        <f>IFERROR(INDEX('DATA - Destination Database'!$F$8:$F$973,MATCH(N242,'DATA - Destination Database'!$C$8:$C$973,0)),"")</f>
        <v>M</v>
      </c>
      <c r="W242" s="56" t="str">
        <f>IFERROR(INDEX('DATA - Destination Database'!$G$8:$G$973,MATCH(N242,'DATA - Destination Database'!$C$8:$C$973,0)),"")</f>
        <v>Y</v>
      </c>
      <c r="X242" s="96" t="str">
        <f>IFERROR(INDEX('DATA - Destination Database'!$H$8:$H$973,MATCH(N242,'DATA - Destination Database'!$C$8:$C$973,0)),"")</f>
        <v>Poland</v>
      </c>
    </row>
    <row r="243" spans="2:24" ht="14.4" customHeight="1" x14ac:dyDescent="0.3">
      <c r="B243" s="95" t="s">
        <v>59</v>
      </c>
      <c r="C243" s="95" t="s">
        <v>2194</v>
      </c>
      <c r="D243" s="95" t="s">
        <v>1099</v>
      </c>
      <c r="E243" s="95" t="s">
        <v>2859</v>
      </c>
      <c r="F243" s="95" t="s">
        <v>2862</v>
      </c>
      <c r="G243" s="97" t="s">
        <v>1957</v>
      </c>
      <c r="H243" s="23">
        <v>0.54166666666666663</v>
      </c>
      <c r="I243" s="95" t="s">
        <v>2855</v>
      </c>
      <c r="J243" s="17">
        <v>1</v>
      </c>
      <c r="K243" s="17">
        <v>0</v>
      </c>
      <c r="L243" s="98">
        <v>43609</v>
      </c>
      <c r="M243" s="95" t="s">
        <v>3848</v>
      </c>
      <c r="N243" s="95" t="str">
        <f t="shared" si="21"/>
        <v>SKU120</v>
      </c>
      <c r="O243" s="17" t="str">
        <f t="shared" si="22"/>
        <v>Yes</v>
      </c>
      <c r="P243" s="27">
        <f t="shared" si="23"/>
        <v>86</v>
      </c>
      <c r="Q243" s="17" t="str">
        <f t="shared" si="24"/>
        <v>No</v>
      </c>
      <c r="R243" s="42">
        <f t="shared" si="25"/>
        <v>43606</v>
      </c>
      <c r="S243" s="96" t="str">
        <f>IFERROR(INDEX('DATA - Destination Database'!$B$8:$B$973,MATCH(N243,'DATA - Destination Database'!$C$8:$C$973,0)),"")</f>
        <v>ID207</v>
      </c>
      <c r="T243" s="55">
        <f>IFERROR(INDEX('DATA - Destination Database'!$D$8:$D$973,MATCH(N243,'DATA - Destination Database'!$C$8:$C$973,0)),"")</f>
        <v>1</v>
      </c>
      <c r="U243" s="56" t="str">
        <f>IFERROR(INDEX('DATA - Destination Database'!$E$8:$E$973,MATCH(N243,'DATA - Destination Database'!$C$8:$C$973,0)),"")</f>
        <v>T</v>
      </c>
      <c r="V243" s="56" t="str">
        <f>IFERROR(INDEX('DATA - Destination Database'!$F$8:$F$973,MATCH(N243,'DATA - Destination Database'!$C$8:$C$973,0)),"")</f>
        <v>H</v>
      </c>
      <c r="W243" s="56" t="str">
        <f>IFERROR(INDEX('DATA - Destination Database'!$G$8:$G$973,MATCH(N243,'DATA - Destination Database'!$C$8:$C$973,0)),"")</f>
        <v>Y</v>
      </c>
      <c r="X243" s="96" t="str">
        <f>IFERROR(INDEX('DATA - Destination Database'!$H$8:$H$973,MATCH(N243,'DATA - Destination Database'!$C$8:$C$973,0)),"")</f>
        <v>Malta</v>
      </c>
    </row>
    <row r="244" spans="2:24" ht="14.4" customHeight="1" x14ac:dyDescent="0.3">
      <c r="B244" s="95" t="s">
        <v>56</v>
      </c>
      <c r="C244" s="95" t="s">
        <v>2195</v>
      </c>
      <c r="D244" s="95" t="s">
        <v>1146</v>
      </c>
      <c r="E244" s="95" t="s">
        <v>2860</v>
      </c>
      <c r="F244" s="95" t="s">
        <v>2862</v>
      </c>
      <c r="G244" s="97" t="s">
        <v>1959</v>
      </c>
      <c r="H244" s="23">
        <v>0.54166666666666663</v>
      </c>
      <c r="I244" s="95" t="s">
        <v>2856</v>
      </c>
      <c r="J244" s="17">
        <v>2.8</v>
      </c>
      <c r="K244" s="17">
        <v>0</v>
      </c>
      <c r="L244" s="98">
        <v>43613</v>
      </c>
      <c r="M244" s="95" t="s">
        <v>3848</v>
      </c>
      <c r="N244" s="95" t="str">
        <f t="shared" si="21"/>
        <v>SKU167</v>
      </c>
      <c r="O244" s="17" t="str">
        <f t="shared" si="22"/>
        <v>Yes</v>
      </c>
      <c r="P244" s="27">
        <f t="shared" si="23"/>
        <v>84</v>
      </c>
      <c r="Q244" s="17" t="str">
        <f t="shared" si="24"/>
        <v>No</v>
      </c>
      <c r="R244" s="42">
        <f t="shared" si="25"/>
        <v>43608</v>
      </c>
      <c r="S244" s="96" t="str">
        <f>IFERROR(INDEX('DATA - Destination Database'!$B$8:$B$973,MATCH(N244,'DATA - Destination Database'!$C$8:$C$973,0)),"")</f>
        <v>ID270</v>
      </c>
      <c r="T244" s="55">
        <f>IFERROR(INDEX('DATA - Destination Database'!$D$8:$D$973,MATCH(N244,'DATA - Destination Database'!$C$8:$C$973,0)),"")</f>
        <v>2</v>
      </c>
      <c r="U244" s="56" t="str">
        <f>IFERROR(INDEX('DATA - Destination Database'!$E$8:$E$973,MATCH(N244,'DATA - Destination Database'!$C$8:$C$973,0)),"")</f>
        <v>B</v>
      </c>
      <c r="V244" s="56" t="str">
        <f>IFERROR(INDEX('DATA - Destination Database'!$F$8:$F$973,MATCH(N244,'DATA - Destination Database'!$C$8:$C$973,0)),"")</f>
        <v>H</v>
      </c>
      <c r="W244" s="56" t="str">
        <f>IFERROR(INDEX('DATA - Destination Database'!$G$8:$G$973,MATCH(N244,'DATA - Destination Database'!$C$8:$C$973,0)),"")</f>
        <v>Y</v>
      </c>
      <c r="X244" s="96" t="str">
        <f>IFERROR(INDEX('DATA - Destination Database'!$H$8:$H$973,MATCH(N244,'DATA - Destination Database'!$C$8:$C$973,0)),"")</f>
        <v>Turkey</v>
      </c>
    </row>
    <row r="245" spans="2:24" ht="14.4" customHeight="1" x14ac:dyDescent="0.3">
      <c r="B245" s="95" t="s">
        <v>56</v>
      </c>
      <c r="C245" s="95" t="s">
        <v>2195</v>
      </c>
      <c r="D245" s="95" t="s">
        <v>1394</v>
      </c>
      <c r="E245" s="95" t="s">
        <v>2858</v>
      </c>
      <c r="F245" s="95" t="s">
        <v>2862</v>
      </c>
      <c r="G245" s="97" t="s">
        <v>1975</v>
      </c>
      <c r="H245" s="23">
        <v>0.54166666666666663</v>
      </c>
      <c r="I245" s="95" t="s">
        <v>2857</v>
      </c>
      <c r="J245" s="17">
        <v>3</v>
      </c>
      <c r="K245" s="17">
        <v>0</v>
      </c>
      <c r="L245" s="98">
        <v>43637</v>
      </c>
      <c r="M245" s="95" t="s">
        <v>3848</v>
      </c>
      <c r="N245" s="95" t="str">
        <f t="shared" si="21"/>
        <v>SKU427</v>
      </c>
      <c r="O245" s="17" t="str">
        <f t="shared" si="22"/>
        <v>Yes</v>
      </c>
      <c r="P245" s="27">
        <f t="shared" si="23"/>
        <v>58</v>
      </c>
      <c r="Q245" s="17" t="str">
        <f t="shared" si="24"/>
        <v>No</v>
      </c>
      <c r="R245" s="42">
        <f t="shared" si="25"/>
        <v>43634</v>
      </c>
      <c r="S245" s="96" t="str">
        <f>IFERROR(INDEX('DATA - Destination Database'!$B$8:$B$973,MATCH(N245,'DATA - Destination Database'!$C$8:$C$973,0)),"")</f>
        <v>ID143</v>
      </c>
      <c r="T245" s="55">
        <f>IFERROR(INDEX('DATA - Destination Database'!$D$8:$D$973,MATCH(N245,'DATA - Destination Database'!$C$8:$C$973,0)),"")</f>
        <v>2</v>
      </c>
      <c r="U245" s="56" t="str">
        <f>IFERROR(INDEX('DATA - Destination Database'!$E$8:$E$973,MATCH(N245,'DATA - Destination Database'!$C$8:$C$973,0)),"")</f>
        <v>T</v>
      </c>
      <c r="V245" s="56" t="str">
        <f>IFERROR(INDEX('DATA - Destination Database'!$F$8:$F$973,MATCH(N245,'DATA - Destination Database'!$C$8:$C$973,0)),"")</f>
        <v>M</v>
      </c>
      <c r="W245" s="56" t="str">
        <f>IFERROR(INDEX('DATA - Destination Database'!$G$8:$G$973,MATCH(N245,'DATA - Destination Database'!$C$8:$C$973,0)),"")</f>
        <v>Y</v>
      </c>
      <c r="X245" s="96" t="str">
        <f>IFERROR(INDEX('DATA - Destination Database'!$H$8:$H$973,MATCH(N245,'DATA - Destination Database'!$C$8:$C$973,0)),"")</f>
        <v>Mexico</v>
      </c>
    </row>
    <row r="246" spans="2:24" ht="14.4" customHeight="1" x14ac:dyDescent="0.3">
      <c r="B246" s="95" t="s">
        <v>59</v>
      </c>
      <c r="C246" s="95" t="s">
        <v>2196</v>
      </c>
      <c r="D246" s="95" t="s">
        <v>1397</v>
      </c>
      <c r="E246" s="95" t="s">
        <v>2859</v>
      </c>
      <c r="F246" s="95" t="s">
        <v>2862</v>
      </c>
      <c r="G246" s="97" t="s">
        <v>1975</v>
      </c>
      <c r="H246" s="23">
        <v>0.54166666666666663</v>
      </c>
      <c r="I246" s="95" t="s">
        <v>2854</v>
      </c>
      <c r="J246" s="17">
        <v>3.2</v>
      </c>
      <c r="K246" s="17">
        <v>0</v>
      </c>
      <c r="L246" s="98">
        <v>43651</v>
      </c>
      <c r="M246" s="95" t="s">
        <v>3848</v>
      </c>
      <c r="N246" s="95" t="str">
        <f t="shared" si="21"/>
        <v>SKU430</v>
      </c>
      <c r="O246" s="17" t="str">
        <f t="shared" si="22"/>
        <v>Yes</v>
      </c>
      <c r="P246" s="27">
        <f t="shared" si="23"/>
        <v>58</v>
      </c>
      <c r="Q246" s="17" t="str">
        <f t="shared" si="24"/>
        <v>No</v>
      </c>
      <c r="R246" s="42">
        <f t="shared" si="25"/>
        <v>43634</v>
      </c>
      <c r="S246" s="96" t="str">
        <f>IFERROR(INDEX('DATA - Destination Database'!$B$8:$B$973,MATCH(N246,'DATA - Destination Database'!$C$8:$C$973,0)),"")</f>
        <v>ID272</v>
      </c>
      <c r="T246" s="55">
        <f>IFERROR(INDEX('DATA - Destination Database'!$D$8:$D$973,MATCH(N246,'DATA - Destination Database'!$C$8:$C$973,0)),"")</f>
        <v>2</v>
      </c>
      <c r="U246" s="56" t="str">
        <f>IFERROR(INDEX('DATA - Destination Database'!$E$8:$E$973,MATCH(N246,'DATA - Destination Database'!$C$8:$C$973,0)),"")</f>
        <v>F</v>
      </c>
      <c r="V246" s="56" t="str">
        <f>IFERROR(INDEX('DATA - Destination Database'!$F$8:$F$973,MATCH(N246,'DATA - Destination Database'!$C$8:$C$973,0)),"")</f>
        <v>H</v>
      </c>
      <c r="W246" s="56" t="str">
        <f>IFERROR(INDEX('DATA - Destination Database'!$G$8:$G$973,MATCH(N246,'DATA - Destination Database'!$C$8:$C$973,0)),"")</f>
        <v/>
      </c>
      <c r="X246" s="96" t="str">
        <f>IFERROR(INDEX('DATA - Destination Database'!$H$8:$H$973,MATCH(N246,'DATA - Destination Database'!$C$8:$C$973,0)),"")</f>
        <v>Iceland</v>
      </c>
    </row>
    <row r="247" spans="2:24" ht="14.4" customHeight="1" x14ac:dyDescent="0.3">
      <c r="B247" s="95" t="s">
        <v>57</v>
      </c>
      <c r="C247" s="95" t="s">
        <v>2197</v>
      </c>
      <c r="D247" s="95" t="s">
        <v>1400</v>
      </c>
      <c r="E247" s="95" t="s">
        <v>2860</v>
      </c>
      <c r="F247" s="95" t="s">
        <v>2862</v>
      </c>
      <c r="G247" s="97" t="s">
        <v>1975</v>
      </c>
      <c r="H247" s="23">
        <v>0.54166666666666663</v>
      </c>
      <c r="I247" s="95" t="s">
        <v>2855</v>
      </c>
      <c r="J247" s="17">
        <v>3.4</v>
      </c>
      <c r="K247" s="17">
        <v>0</v>
      </c>
      <c r="L247" s="98">
        <v>43635</v>
      </c>
      <c r="M247" s="95" t="s">
        <v>3848</v>
      </c>
      <c r="N247" s="95" t="str">
        <f t="shared" si="21"/>
        <v>SKU433</v>
      </c>
      <c r="O247" s="17" t="str">
        <f t="shared" si="22"/>
        <v>Yes</v>
      </c>
      <c r="P247" s="27">
        <f t="shared" si="23"/>
        <v>58</v>
      </c>
      <c r="Q247" s="17" t="str">
        <f t="shared" si="24"/>
        <v>No</v>
      </c>
      <c r="R247" s="42">
        <f t="shared" si="25"/>
        <v>43634</v>
      </c>
      <c r="S247" s="96" t="str">
        <f>IFERROR(INDEX('DATA - Destination Database'!$B$8:$B$973,MATCH(N247,'DATA - Destination Database'!$C$8:$C$973,0)),"")</f>
        <v>ID623</v>
      </c>
      <c r="T247" s="55">
        <f>IFERROR(INDEX('DATA - Destination Database'!$D$8:$D$973,MATCH(N247,'DATA - Destination Database'!$C$8:$C$973,0)),"")</f>
        <v>3</v>
      </c>
      <c r="U247" s="56" t="str">
        <f>IFERROR(INDEX('DATA - Destination Database'!$E$8:$E$973,MATCH(N247,'DATA - Destination Database'!$C$8:$C$973,0)),"")</f>
        <v>T</v>
      </c>
      <c r="V247" s="56" t="str">
        <f>IFERROR(INDEX('DATA - Destination Database'!$F$8:$F$973,MATCH(N247,'DATA - Destination Database'!$C$8:$C$973,0)),"")</f>
        <v>H</v>
      </c>
      <c r="W247" s="56" t="str">
        <f>IFERROR(INDEX('DATA - Destination Database'!$G$8:$G$973,MATCH(N247,'DATA - Destination Database'!$C$8:$C$973,0)),"")</f>
        <v/>
      </c>
      <c r="X247" s="96" t="str">
        <f>IFERROR(INDEX('DATA - Destination Database'!$H$8:$H$973,MATCH(N247,'DATA - Destination Database'!$C$8:$C$973,0)),"")</f>
        <v>Morocco</v>
      </c>
    </row>
    <row r="248" spans="2:24" ht="14.4" customHeight="1" x14ac:dyDescent="0.3">
      <c r="B248" s="95" t="s">
        <v>59</v>
      </c>
      <c r="C248" s="95" t="s">
        <v>2198</v>
      </c>
      <c r="D248" s="95" t="s">
        <v>1149</v>
      </c>
      <c r="E248" s="95" t="s">
        <v>2858</v>
      </c>
      <c r="F248" s="95" t="s">
        <v>2862</v>
      </c>
      <c r="G248" s="97" t="s">
        <v>1959</v>
      </c>
      <c r="H248" s="23">
        <v>0.54166666666666663</v>
      </c>
      <c r="I248" s="95" t="s">
        <v>2855</v>
      </c>
      <c r="J248" s="17">
        <v>3.6</v>
      </c>
      <c r="K248" s="17">
        <v>0</v>
      </c>
      <c r="L248" s="98">
        <v>43616</v>
      </c>
      <c r="M248" s="95" t="s">
        <v>3848</v>
      </c>
      <c r="N248" s="95" t="str">
        <f t="shared" si="21"/>
        <v>SKU170</v>
      </c>
      <c r="O248" s="17" t="str">
        <f t="shared" si="22"/>
        <v>Yes</v>
      </c>
      <c r="P248" s="27">
        <f t="shared" si="23"/>
        <v>84</v>
      </c>
      <c r="Q248" s="17" t="str">
        <f t="shared" si="24"/>
        <v>No</v>
      </c>
      <c r="R248" s="42">
        <f t="shared" si="25"/>
        <v>43608</v>
      </c>
      <c r="S248" s="96" t="str">
        <f>IFERROR(INDEX('DATA - Destination Database'!$B$8:$B$973,MATCH(N248,'DATA - Destination Database'!$C$8:$C$973,0)),"")</f>
        <v>ID238</v>
      </c>
      <c r="T248" s="55">
        <f>IFERROR(INDEX('DATA - Destination Database'!$D$8:$D$973,MATCH(N248,'DATA - Destination Database'!$C$8:$C$973,0)),"")</f>
        <v>2</v>
      </c>
      <c r="U248" s="56" t="str">
        <f>IFERROR(INDEX('DATA - Destination Database'!$E$8:$E$973,MATCH(N248,'DATA - Destination Database'!$C$8:$C$973,0)),"")</f>
        <v>B</v>
      </c>
      <c r="V248" s="56" t="str">
        <f>IFERROR(INDEX('DATA - Destination Database'!$F$8:$F$973,MATCH(N248,'DATA - Destination Database'!$C$8:$C$973,0)),"")</f>
        <v>H</v>
      </c>
      <c r="W248" s="56" t="str">
        <f>IFERROR(INDEX('DATA - Destination Database'!$G$8:$G$973,MATCH(N248,'DATA - Destination Database'!$C$8:$C$973,0)),"")</f>
        <v/>
      </c>
      <c r="X248" s="96" t="str">
        <f>IFERROR(INDEX('DATA - Destination Database'!$H$8:$H$973,MATCH(N248,'DATA - Destination Database'!$C$8:$C$973,0)),"")</f>
        <v>Russia</v>
      </c>
    </row>
    <row r="249" spans="2:24" ht="14.4" customHeight="1" x14ac:dyDescent="0.3">
      <c r="B249" s="95" t="s">
        <v>57</v>
      </c>
      <c r="C249" s="95" t="s">
        <v>2199</v>
      </c>
      <c r="D249" s="95" t="s">
        <v>1102</v>
      </c>
      <c r="E249" s="95" t="s">
        <v>2859</v>
      </c>
      <c r="F249" s="95" t="s">
        <v>2862</v>
      </c>
      <c r="G249" s="97" t="s">
        <v>1957</v>
      </c>
      <c r="H249" s="23">
        <v>0.54166666666666663</v>
      </c>
      <c r="I249" s="95" t="s">
        <v>2856</v>
      </c>
      <c r="J249" s="17">
        <v>3.8</v>
      </c>
      <c r="K249" s="17">
        <v>0</v>
      </c>
      <c r="L249" s="98">
        <v>43607</v>
      </c>
      <c r="M249" s="95" t="s">
        <v>3848</v>
      </c>
      <c r="N249" s="95" t="str">
        <f t="shared" ref="N249:N312" si="26">TRIM(D249)</f>
        <v>SKU123</v>
      </c>
      <c r="O249" s="17" t="str">
        <f t="shared" si="22"/>
        <v>Yes</v>
      </c>
      <c r="P249" s="27">
        <f t="shared" si="23"/>
        <v>86</v>
      </c>
      <c r="Q249" s="17" t="str">
        <f t="shared" si="24"/>
        <v>No</v>
      </c>
      <c r="R249" s="42">
        <f t="shared" si="25"/>
        <v>43606</v>
      </c>
      <c r="S249" s="96" t="str">
        <f>IFERROR(INDEX('DATA - Destination Database'!$B$8:$B$973,MATCH(N249,'DATA - Destination Database'!$C$8:$C$973,0)),"")</f>
        <v>ID275</v>
      </c>
      <c r="T249" s="55">
        <f>IFERROR(INDEX('DATA - Destination Database'!$D$8:$D$973,MATCH(N249,'DATA - Destination Database'!$C$8:$C$973,0)),"")</f>
        <v>3</v>
      </c>
      <c r="U249" s="56" t="str">
        <f>IFERROR(INDEX('DATA - Destination Database'!$E$8:$E$973,MATCH(N249,'DATA - Destination Database'!$C$8:$C$973,0)),"")</f>
        <v>T</v>
      </c>
      <c r="V249" s="56" t="str">
        <f>IFERROR(INDEX('DATA - Destination Database'!$F$8:$F$973,MATCH(N249,'DATA - Destination Database'!$C$8:$C$973,0)),"")</f>
        <v>H</v>
      </c>
      <c r="W249" s="56" t="str">
        <f>IFERROR(INDEX('DATA - Destination Database'!$G$8:$G$973,MATCH(N249,'DATA - Destination Database'!$C$8:$C$973,0)),"")</f>
        <v/>
      </c>
      <c r="X249" s="96" t="str">
        <f>IFERROR(INDEX('DATA - Destination Database'!$H$8:$H$973,MATCH(N249,'DATA - Destination Database'!$C$8:$C$973,0)),"")</f>
        <v>Spain</v>
      </c>
    </row>
    <row r="250" spans="2:24" ht="14.4" customHeight="1" x14ac:dyDescent="0.3">
      <c r="B250" s="95" t="s">
        <v>55</v>
      </c>
      <c r="C250" s="95" t="s">
        <v>2199</v>
      </c>
      <c r="D250" s="95" t="s">
        <v>1403</v>
      </c>
      <c r="E250" s="95" t="s">
        <v>2860</v>
      </c>
      <c r="F250" s="95" t="s">
        <v>2862</v>
      </c>
      <c r="G250" s="97" t="s">
        <v>1975</v>
      </c>
      <c r="H250" s="23">
        <v>0.54166666666666663</v>
      </c>
      <c r="I250" s="95" t="s">
        <v>2857</v>
      </c>
      <c r="J250" s="17">
        <v>4</v>
      </c>
      <c r="K250" s="17">
        <v>1</v>
      </c>
      <c r="L250" s="98">
        <v>43651</v>
      </c>
      <c r="M250" s="95" t="s">
        <v>3848</v>
      </c>
      <c r="N250" s="95" t="str">
        <f t="shared" si="26"/>
        <v>SKU436</v>
      </c>
      <c r="O250" s="17" t="str">
        <f t="shared" si="22"/>
        <v>Yes</v>
      </c>
      <c r="P250" s="27">
        <f t="shared" si="23"/>
        <v>58</v>
      </c>
      <c r="Q250" s="17" t="str">
        <f t="shared" si="24"/>
        <v>No</v>
      </c>
      <c r="R250" s="42">
        <f t="shared" si="25"/>
        <v>43634</v>
      </c>
      <c r="S250" s="96" t="str">
        <f>IFERROR(INDEX('DATA - Destination Database'!$B$8:$B$973,MATCH(N250,'DATA - Destination Database'!$C$8:$C$973,0)),"")</f>
        <v>ID276</v>
      </c>
      <c r="T250" s="55">
        <f>IFERROR(INDEX('DATA - Destination Database'!$D$8:$D$973,MATCH(N250,'DATA - Destination Database'!$C$8:$C$973,0)),"")</f>
        <v>1</v>
      </c>
      <c r="U250" s="56" t="str">
        <f>IFERROR(INDEX('DATA - Destination Database'!$E$8:$E$973,MATCH(N250,'DATA - Destination Database'!$C$8:$C$973,0)),"")</f>
        <v>F</v>
      </c>
      <c r="V250" s="56" t="str">
        <f>IFERROR(INDEX('DATA - Destination Database'!$F$8:$F$973,MATCH(N250,'DATA - Destination Database'!$C$8:$C$973,0)),"")</f>
        <v>H</v>
      </c>
      <c r="W250" s="56" t="str">
        <f>IFERROR(INDEX('DATA - Destination Database'!$G$8:$G$973,MATCH(N250,'DATA - Destination Database'!$C$8:$C$973,0)),"")</f>
        <v/>
      </c>
      <c r="X250" s="96" t="str">
        <f>IFERROR(INDEX('DATA - Destination Database'!$H$8:$H$973,MATCH(N250,'DATA - Destination Database'!$C$8:$C$973,0)),"")</f>
        <v>Sweden</v>
      </c>
    </row>
    <row r="251" spans="2:24" ht="14.4" customHeight="1" x14ac:dyDescent="0.3">
      <c r="B251" s="95" t="s">
        <v>58</v>
      </c>
      <c r="C251" s="95" t="s">
        <v>2200</v>
      </c>
      <c r="D251" s="95" t="s">
        <v>1406</v>
      </c>
      <c r="E251" s="95" t="s">
        <v>2858</v>
      </c>
      <c r="F251" s="95" t="s">
        <v>2862</v>
      </c>
      <c r="G251" s="97" t="s">
        <v>1975</v>
      </c>
      <c r="H251" s="23">
        <v>0.54166666666666663</v>
      </c>
      <c r="I251" s="95" t="s">
        <v>2854</v>
      </c>
      <c r="J251" s="17">
        <v>1</v>
      </c>
      <c r="K251" s="17">
        <v>0</v>
      </c>
      <c r="L251" s="98">
        <v>43636</v>
      </c>
      <c r="M251" s="95" t="s">
        <v>3848</v>
      </c>
      <c r="N251" s="95" t="str">
        <f t="shared" si="26"/>
        <v>SKU439</v>
      </c>
      <c r="O251" s="17" t="str">
        <f t="shared" si="22"/>
        <v>Yes</v>
      </c>
      <c r="P251" s="27">
        <f t="shared" si="23"/>
        <v>58</v>
      </c>
      <c r="Q251" s="17" t="str">
        <f t="shared" si="24"/>
        <v>No</v>
      </c>
      <c r="R251" s="42">
        <f t="shared" si="25"/>
        <v>43634</v>
      </c>
      <c r="S251" s="96" t="str">
        <f>IFERROR(INDEX('DATA - Destination Database'!$B$8:$B$973,MATCH(N251,'DATA - Destination Database'!$C$8:$C$973,0)),"")</f>
        <v>ID147</v>
      </c>
      <c r="T251" s="55">
        <f>IFERROR(INDEX('DATA - Destination Database'!$D$8:$D$973,MATCH(N251,'DATA - Destination Database'!$C$8:$C$973,0)),"")</f>
        <v>2</v>
      </c>
      <c r="U251" s="56" t="str">
        <f>IFERROR(INDEX('DATA - Destination Database'!$E$8:$E$973,MATCH(N251,'DATA - Destination Database'!$C$8:$C$973,0)),"")</f>
        <v>T</v>
      </c>
      <c r="V251" s="56" t="str">
        <f>IFERROR(INDEX('DATA - Destination Database'!$F$8:$F$973,MATCH(N251,'DATA - Destination Database'!$C$8:$C$973,0)),"")</f>
        <v>M</v>
      </c>
      <c r="W251" s="56" t="str">
        <f>IFERROR(INDEX('DATA - Destination Database'!$G$8:$G$973,MATCH(N251,'DATA - Destination Database'!$C$8:$C$973,0)),"")</f>
        <v/>
      </c>
      <c r="X251" s="96" t="str">
        <f>IFERROR(INDEX('DATA - Destination Database'!$H$8:$H$973,MATCH(N251,'DATA - Destination Database'!$C$8:$C$973,0)),"")</f>
        <v>Germany</v>
      </c>
    </row>
    <row r="252" spans="2:24" ht="14.4" customHeight="1" x14ac:dyDescent="0.3">
      <c r="B252" s="95" t="s">
        <v>57</v>
      </c>
      <c r="C252" s="95" t="s">
        <v>2201</v>
      </c>
      <c r="D252" s="95" t="s">
        <v>1152</v>
      </c>
      <c r="E252" s="95" t="s">
        <v>2859</v>
      </c>
      <c r="F252" s="95" t="s">
        <v>2862</v>
      </c>
      <c r="G252" s="97" t="s">
        <v>1960</v>
      </c>
      <c r="H252" s="23">
        <v>0.54166666666666663</v>
      </c>
      <c r="I252" s="95" t="s">
        <v>2855</v>
      </c>
      <c r="J252" s="17">
        <v>2</v>
      </c>
      <c r="K252" s="17">
        <v>0</v>
      </c>
      <c r="L252" s="98">
        <v>43619</v>
      </c>
      <c r="M252" s="95" t="s">
        <v>3848</v>
      </c>
      <c r="N252" s="95" t="str">
        <f t="shared" si="26"/>
        <v>SKU173</v>
      </c>
      <c r="O252" s="17" t="str">
        <f t="shared" si="22"/>
        <v>Yes</v>
      </c>
      <c r="P252" s="27">
        <f t="shared" si="23"/>
        <v>83</v>
      </c>
      <c r="Q252" s="17" t="str">
        <f t="shared" si="24"/>
        <v>No</v>
      </c>
      <c r="R252" s="42">
        <f t="shared" si="25"/>
        <v>43609</v>
      </c>
      <c r="S252" s="96" t="str">
        <f>IFERROR(INDEX('DATA - Destination Database'!$B$8:$B$973,MATCH(N252,'DATA - Destination Database'!$C$8:$C$973,0)),"")</f>
        <v>ID442</v>
      </c>
      <c r="T252" s="55">
        <f>IFERROR(INDEX('DATA - Destination Database'!$D$8:$D$973,MATCH(N252,'DATA - Destination Database'!$C$8:$C$973,0)),"")</f>
        <v>2</v>
      </c>
      <c r="U252" s="56" t="str">
        <f>IFERROR(INDEX('DATA - Destination Database'!$E$8:$E$973,MATCH(N252,'DATA - Destination Database'!$C$8:$C$973,0)),"")</f>
        <v>B</v>
      </c>
      <c r="V252" s="56" t="str">
        <f>IFERROR(INDEX('DATA - Destination Database'!$F$8:$F$973,MATCH(N252,'DATA - Destination Database'!$C$8:$C$973,0)),"")</f>
        <v>H</v>
      </c>
      <c r="W252" s="56" t="str">
        <f>IFERROR(INDEX('DATA - Destination Database'!$G$8:$G$973,MATCH(N252,'DATA - Destination Database'!$C$8:$C$973,0)),"")</f>
        <v>Y</v>
      </c>
      <c r="X252" s="96" t="str">
        <f>IFERROR(INDEX('DATA - Destination Database'!$H$8:$H$973,MATCH(N252,'DATA - Destination Database'!$C$8:$C$973,0)),"")</f>
        <v xml:space="preserve">France </v>
      </c>
    </row>
    <row r="253" spans="2:24" ht="14.4" customHeight="1" x14ac:dyDescent="0.3">
      <c r="B253" s="95" t="s">
        <v>56</v>
      </c>
      <c r="C253" s="95" t="s">
        <v>2201</v>
      </c>
      <c r="D253" s="95" t="s">
        <v>1409</v>
      </c>
      <c r="E253" s="95" t="s">
        <v>2860</v>
      </c>
      <c r="F253" s="95" t="s">
        <v>2862</v>
      </c>
      <c r="G253" s="97" t="s">
        <v>1975</v>
      </c>
      <c r="H253" s="23">
        <v>0.54166666666666663</v>
      </c>
      <c r="I253" s="95" t="s">
        <v>2855</v>
      </c>
      <c r="J253" s="17">
        <v>3</v>
      </c>
      <c r="K253" s="17">
        <v>0</v>
      </c>
      <c r="L253" s="98">
        <v>43634</v>
      </c>
      <c r="M253" s="95" t="s">
        <v>3848</v>
      </c>
      <c r="N253" s="95" t="str">
        <f t="shared" si="26"/>
        <v>SKU442</v>
      </c>
      <c r="O253" s="17" t="str">
        <f t="shared" si="22"/>
        <v>Yes</v>
      </c>
      <c r="P253" s="27">
        <f t="shared" si="23"/>
        <v>58</v>
      </c>
      <c r="Q253" s="17" t="str">
        <f t="shared" si="24"/>
        <v>No</v>
      </c>
      <c r="R253" s="42">
        <f t="shared" si="25"/>
        <v>43634</v>
      </c>
      <c r="S253" s="96" t="str">
        <f>IFERROR(INDEX('DATA - Destination Database'!$B$8:$B$973,MATCH(N253,'DATA - Destination Database'!$C$8:$C$973,0)),"")</f>
        <v>ID280</v>
      </c>
      <c r="T253" s="55">
        <f>IFERROR(INDEX('DATA - Destination Database'!$D$8:$D$973,MATCH(N253,'DATA - Destination Database'!$C$8:$C$973,0)),"")</f>
        <v>2</v>
      </c>
      <c r="U253" s="56" t="str">
        <f>IFERROR(INDEX('DATA - Destination Database'!$E$8:$E$973,MATCH(N253,'DATA - Destination Database'!$C$8:$C$973,0)),"")</f>
        <v>F</v>
      </c>
      <c r="V253" s="56" t="str">
        <f>IFERROR(INDEX('DATA - Destination Database'!$F$8:$F$973,MATCH(N253,'DATA - Destination Database'!$C$8:$C$973,0)),"")</f>
        <v>H</v>
      </c>
      <c r="W253" s="56" t="str">
        <f>IFERROR(INDEX('DATA - Destination Database'!$G$8:$G$973,MATCH(N253,'DATA - Destination Database'!$C$8:$C$973,0)),"")</f>
        <v>Y</v>
      </c>
      <c r="X253" s="96" t="str">
        <f>IFERROR(INDEX('DATA - Destination Database'!$H$8:$H$973,MATCH(N253,'DATA - Destination Database'!$C$8:$C$973,0)),"")</f>
        <v xml:space="preserve">India </v>
      </c>
    </row>
    <row r="254" spans="2:24" ht="14.4" customHeight="1" x14ac:dyDescent="0.3">
      <c r="B254" s="95" t="s">
        <v>59</v>
      </c>
      <c r="C254" s="95" t="s">
        <v>2202</v>
      </c>
      <c r="D254" s="95" t="s">
        <v>1412</v>
      </c>
      <c r="E254" s="95" t="s">
        <v>2858</v>
      </c>
      <c r="F254" s="95" t="s">
        <v>2862</v>
      </c>
      <c r="G254" s="97" t="s">
        <v>1975</v>
      </c>
      <c r="H254" s="23">
        <v>0.54166666666666663</v>
      </c>
      <c r="I254" s="95" t="s">
        <v>2856</v>
      </c>
      <c r="J254" s="17">
        <v>4</v>
      </c>
      <c r="K254" s="17">
        <v>0</v>
      </c>
      <c r="L254" s="98">
        <v>43634</v>
      </c>
      <c r="M254" s="95" t="s">
        <v>3848</v>
      </c>
      <c r="N254" s="95" t="str">
        <f t="shared" si="26"/>
        <v>SKU445</v>
      </c>
      <c r="O254" s="17" t="str">
        <f t="shared" si="22"/>
        <v>Yes</v>
      </c>
      <c r="P254" s="27">
        <f t="shared" si="23"/>
        <v>58</v>
      </c>
      <c r="Q254" s="17" t="str">
        <f t="shared" si="24"/>
        <v>No</v>
      </c>
      <c r="R254" s="42">
        <f t="shared" si="25"/>
        <v>43634</v>
      </c>
      <c r="S254" s="96" t="str">
        <f>IFERROR(INDEX('DATA - Destination Database'!$B$8:$B$973,MATCH(N254,'DATA - Destination Database'!$C$8:$C$973,0)),"")</f>
        <v>ID148</v>
      </c>
      <c r="T254" s="55">
        <f>IFERROR(INDEX('DATA - Destination Database'!$D$8:$D$973,MATCH(N254,'DATA - Destination Database'!$C$8:$C$973,0)),"")</f>
        <v>2</v>
      </c>
      <c r="U254" s="56" t="str">
        <f>IFERROR(INDEX('DATA - Destination Database'!$E$8:$E$973,MATCH(N254,'DATA - Destination Database'!$C$8:$C$973,0)),"")</f>
        <v>F</v>
      </c>
      <c r="V254" s="56" t="str">
        <f>IFERROR(INDEX('DATA - Destination Database'!$F$8:$F$973,MATCH(N254,'DATA - Destination Database'!$C$8:$C$973,0)),"")</f>
        <v>M</v>
      </c>
      <c r="W254" s="56" t="str">
        <f>IFERROR(INDEX('DATA - Destination Database'!$G$8:$G$973,MATCH(N254,'DATA - Destination Database'!$C$8:$C$973,0)),"")</f>
        <v>Y</v>
      </c>
      <c r="X254" s="96" t="str">
        <f>IFERROR(INDEX('DATA - Destination Database'!$H$8:$H$973,MATCH(N254,'DATA - Destination Database'!$C$8:$C$973,0)),"")</f>
        <v xml:space="preserve">Eritrea </v>
      </c>
    </row>
    <row r="255" spans="2:24" ht="14.4" customHeight="1" x14ac:dyDescent="0.3">
      <c r="B255" s="95" t="s">
        <v>55</v>
      </c>
      <c r="C255" s="95" t="s">
        <v>2203</v>
      </c>
      <c r="D255" s="95" t="s">
        <v>1105</v>
      </c>
      <c r="E255" s="95" t="s">
        <v>2859</v>
      </c>
      <c r="F255" s="95" t="s">
        <v>2862</v>
      </c>
      <c r="G255" s="97" t="s">
        <v>1958</v>
      </c>
      <c r="H255" s="23">
        <v>0.54166666666666663</v>
      </c>
      <c r="I255" s="95" t="s">
        <v>2857</v>
      </c>
      <c r="J255" s="17">
        <v>1</v>
      </c>
      <c r="K255" s="17">
        <v>0</v>
      </c>
      <c r="L255" s="98">
        <v>43665</v>
      </c>
      <c r="M255" s="95" t="s">
        <v>3848</v>
      </c>
      <c r="N255" s="95" t="str">
        <f t="shared" si="26"/>
        <v>SKU126</v>
      </c>
      <c r="O255" s="17" t="str">
        <f t="shared" si="22"/>
        <v>Yes</v>
      </c>
      <c r="P255" s="27">
        <f t="shared" si="23"/>
        <v>85</v>
      </c>
      <c r="Q255" s="17" t="str">
        <f t="shared" si="24"/>
        <v>No</v>
      </c>
      <c r="R255" s="42">
        <f t="shared" si="25"/>
        <v>43607</v>
      </c>
      <c r="S255" s="96" t="str">
        <f>IFERROR(INDEX('DATA - Destination Database'!$B$8:$B$973,MATCH(N255,'DATA - Destination Database'!$C$8:$C$973,0)),"")</f>
        <v>ID447</v>
      </c>
      <c r="T255" s="55">
        <f>IFERROR(INDEX('DATA - Destination Database'!$D$8:$D$973,MATCH(N255,'DATA - Destination Database'!$C$8:$C$973,0)),"")</f>
        <v>1</v>
      </c>
      <c r="U255" s="56" t="str">
        <f>IFERROR(INDEX('DATA - Destination Database'!$E$8:$E$973,MATCH(N255,'DATA - Destination Database'!$C$8:$C$973,0)),"")</f>
        <v>T</v>
      </c>
      <c r="V255" s="56" t="str">
        <f>IFERROR(INDEX('DATA - Destination Database'!$F$8:$F$973,MATCH(N255,'DATA - Destination Database'!$C$8:$C$973,0)),"")</f>
        <v>H</v>
      </c>
      <c r="W255" s="56" t="str">
        <f>IFERROR(INDEX('DATA - Destination Database'!$G$8:$G$973,MATCH(N255,'DATA - Destination Database'!$C$8:$C$973,0)),"")</f>
        <v/>
      </c>
      <c r="X255" s="96" t="str">
        <f>IFERROR(INDEX('DATA - Destination Database'!$H$8:$H$973,MATCH(N255,'DATA - Destination Database'!$C$8:$C$973,0)),"")</f>
        <v>Canada</v>
      </c>
    </row>
    <row r="256" spans="2:24" ht="14.4" customHeight="1" x14ac:dyDescent="0.3">
      <c r="B256" s="95" t="s">
        <v>57</v>
      </c>
      <c r="C256" s="95" t="s">
        <v>2204</v>
      </c>
      <c r="D256" s="95" t="s">
        <v>1415</v>
      </c>
      <c r="E256" s="95" t="s">
        <v>2860</v>
      </c>
      <c r="F256" s="95" t="s">
        <v>2862</v>
      </c>
      <c r="G256" s="97" t="s">
        <v>1975</v>
      </c>
      <c r="H256" s="23">
        <v>0.54166666666666663</v>
      </c>
      <c r="I256" s="95" t="s">
        <v>2854</v>
      </c>
      <c r="J256" s="17">
        <v>2.8</v>
      </c>
      <c r="K256" s="17">
        <v>0</v>
      </c>
      <c r="L256" s="98">
        <v>43637</v>
      </c>
      <c r="M256" s="95" t="s">
        <v>3848</v>
      </c>
      <c r="N256" s="95" t="str">
        <f t="shared" si="26"/>
        <v>SKU448</v>
      </c>
      <c r="O256" s="17" t="str">
        <f t="shared" si="22"/>
        <v>Yes</v>
      </c>
      <c r="P256" s="27">
        <f t="shared" si="23"/>
        <v>58</v>
      </c>
      <c r="Q256" s="17" t="str">
        <f t="shared" si="24"/>
        <v>No</v>
      </c>
      <c r="R256" s="42">
        <f t="shared" si="25"/>
        <v>43634</v>
      </c>
      <c r="S256" s="96" t="str">
        <f>IFERROR(INDEX('DATA - Destination Database'!$B$8:$B$973,MATCH(N256,'DATA - Destination Database'!$C$8:$C$973,0)),"")</f>
        <v>ID418</v>
      </c>
      <c r="T256" s="55">
        <f>IFERROR(INDEX('DATA - Destination Database'!$D$8:$D$973,MATCH(N256,'DATA - Destination Database'!$C$8:$C$973,0)),"")</f>
        <v>2</v>
      </c>
      <c r="U256" s="56" t="str">
        <f>IFERROR(INDEX('DATA - Destination Database'!$E$8:$E$973,MATCH(N256,'DATA - Destination Database'!$C$8:$C$973,0)),"")</f>
        <v>B</v>
      </c>
      <c r="V256" s="56" t="str">
        <f>IFERROR(INDEX('DATA - Destination Database'!$F$8:$F$973,MATCH(N256,'DATA - Destination Database'!$C$8:$C$973,0)),"")</f>
        <v>H</v>
      </c>
      <c r="W256" s="56" t="str">
        <f>IFERROR(INDEX('DATA - Destination Database'!$G$8:$G$973,MATCH(N256,'DATA - Destination Database'!$C$8:$C$973,0)),"")</f>
        <v/>
      </c>
      <c r="X256" s="96" t="str">
        <f>IFERROR(INDEX('DATA - Destination Database'!$H$8:$H$973,MATCH(N256,'DATA - Destination Database'!$C$8:$C$973,0)),"")</f>
        <v xml:space="preserve">Indonesia </v>
      </c>
    </row>
    <row r="257" spans="2:24" ht="14.4" customHeight="1" x14ac:dyDescent="0.3">
      <c r="B257" s="95" t="s">
        <v>55</v>
      </c>
      <c r="C257" s="95" t="s">
        <v>2205</v>
      </c>
      <c r="D257" s="95" t="s">
        <v>1155</v>
      </c>
      <c r="E257" s="95" t="s">
        <v>2858</v>
      </c>
      <c r="F257" s="95" t="s">
        <v>2863</v>
      </c>
      <c r="G257" s="97" t="s">
        <v>1960</v>
      </c>
      <c r="H257" s="23">
        <v>0.54166666666666663</v>
      </c>
      <c r="I257" s="95" t="s">
        <v>2855</v>
      </c>
      <c r="J257" s="17">
        <v>3</v>
      </c>
      <c r="K257" s="17">
        <v>0</v>
      </c>
      <c r="L257" s="98">
        <v>43619</v>
      </c>
      <c r="M257" s="95" t="s">
        <v>3848</v>
      </c>
      <c r="N257" s="95" t="str">
        <f t="shared" si="26"/>
        <v>SKU176</v>
      </c>
      <c r="O257" s="17" t="str">
        <f t="shared" si="22"/>
        <v>Yes</v>
      </c>
      <c r="P257" s="27">
        <f t="shared" si="23"/>
        <v>83</v>
      </c>
      <c r="Q257" s="17" t="str">
        <f t="shared" si="24"/>
        <v>No</v>
      </c>
      <c r="R257" s="42">
        <f t="shared" si="25"/>
        <v>43609</v>
      </c>
      <c r="S257" s="96" t="str">
        <f>IFERROR(INDEX('DATA - Destination Database'!$B$8:$B$973,MATCH(N257,'DATA - Destination Database'!$C$8:$C$973,0)),"")</f>
        <v>ID249</v>
      </c>
      <c r="T257" s="55">
        <f>IFERROR(INDEX('DATA - Destination Database'!$D$8:$D$973,MATCH(N257,'DATA - Destination Database'!$C$8:$C$973,0)),"")</f>
        <v>2</v>
      </c>
      <c r="U257" s="56" t="str">
        <f>IFERROR(INDEX('DATA - Destination Database'!$E$8:$E$973,MATCH(N257,'DATA - Destination Database'!$C$8:$C$973,0)),"")</f>
        <v>A</v>
      </c>
      <c r="V257" s="56" t="str">
        <f>IFERROR(INDEX('DATA - Destination Database'!$F$8:$F$973,MATCH(N257,'DATA - Destination Database'!$C$8:$C$973,0)),"")</f>
        <v>H</v>
      </c>
      <c r="W257" s="56" t="str">
        <f>IFERROR(INDEX('DATA - Destination Database'!$G$8:$G$973,MATCH(N257,'DATA - Destination Database'!$C$8:$C$973,0)),"")</f>
        <v>Y</v>
      </c>
      <c r="X257" s="96" t="str">
        <f>IFERROR(INDEX('DATA - Destination Database'!$H$8:$H$973,MATCH(N257,'DATA - Destination Database'!$C$8:$C$973,0)),"")</f>
        <v>Hong Kong</v>
      </c>
    </row>
    <row r="258" spans="2:24" ht="14.4" customHeight="1" x14ac:dyDescent="0.3">
      <c r="B258" s="95" t="s">
        <v>55</v>
      </c>
      <c r="C258" s="95" t="s">
        <v>2206</v>
      </c>
      <c r="D258" s="95" t="s">
        <v>1418</v>
      </c>
      <c r="E258" s="95" t="s">
        <v>2859</v>
      </c>
      <c r="F258" s="95" t="s">
        <v>2862</v>
      </c>
      <c r="G258" s="97" t="s">
        <v>1975</v>
      </c>
      <c r="H258" s="23">
        <v>0.54166666666666663</v>
      </c>
      <c r="I258" s="95" t="s">
        <v>2855</v>
      </c>
      <c r="J258" s="17">
        <v>3.2</v>
      </c>
      <c r="K258" s="17">
        <v>0</v>
      </c>
      <c r="L258" s="98">
        <v>43634</v>
      </c>
      <c r="M258" s="95" t="s">
        <v>3848</v>
      </c>
      <c r="N258" s="95" t="str">
        <f t="shared" si="26"/>
        <v>SKU451</v>
      </c>
      <c r="O258" s="17" t="str">
        <f t="shared" si="22"/>
        <v>Yes</v>
      </c>
      <c r="P258" s="27">
        <f t="shared" si="23"/>
        <v>58</v>
      </c>
      <c r="Q258" s="17" t="str">
        <f t="shared" si="24"/>
        <v>No</v>
      </c>
      <c r="R258" s="42">
        <f t="shared" si="25"/>
        <v>43634</v>
      </c>
      <c r="S258" s="96" t="str">
        <f>IFERROR(INDEX('DATA - Destination Database'!$B$8:$B$973,MATCH(N258,'DATA - Destination Database'!$C$8:$C$973,0)),"")</f>
        <v>ID453</v>
      </c>
      <c r="T258" s="55">
        <f>IFERROR(INDEX('DATA - Destination Database'!$D$8:$D$973,MATCH(N258,'DATA - Destination Database'!$C$8:$C$973,0)),"")</f>
        <v>1</v>
      </c>
      <c r="U258" s="56" t="str">
        <f>IFERROR(INDEX('DATA - Destination Database'!$E$8:$E$973,MATCH(N258,'DATA - Destination Database'!$C$8:$C$973,0)),"")</f>
        <v>A</v>
      </c>
      <c r="V258" s="56" t="str">
        <f>IFERROR(INDEX('DATA - Destination Database'!$F$8:$F$973,MATCH(N258,'DATA - Destination Database'!$C$8:$C$973,0)),"")</f>
        <v>H</v>
      </c>
      <c r="W258" s="56" t="str">
        <f>IFERROR(INDEX('DATA - Destination Database'!$G$8:$G$973,MATCH(N258,'DATA - Destination Database'!$C$8:$C$973,0)),"")</f>
        <v/>
      </c>
      <c r="X258" s="96" t="str">
        <f>IFERROR(INDEX('DATA - Destination Database'!$H$8:$H$973,MATCH(N258,'DATA - Destination Database'!$C$8:$C$973,0)),"")</f>
        <v>Italy</v>
      </c>
    </row>
    <row r="259" spans="2:24" ht="14.4" customHeight="1" x14ac:dyDescent="0.3">
      <c r="B259" s="95" t="s">
        <v>55</v>
      </c>
      <c r="C259" s="95" t="s">
        <v>2207</v>
      </c>
      <c r="D259" s="95" t="s">
        <v>1421</v>
      </c>
      <c r="E259" s="95" t="s">
        <v>2860</v>
      </c>
      <c r="F259" s="95" t="s">
        <v>2862</v>
      </c>
      <c r="G259" s="97" t="s">
        <v>1976</v>
      </c>
      <c r="H259" s="23">
        <v>0.54166666666666663</v>
      </c>
      <c r="I259" s="95" t="s">
        <v>2856</v>
      </c>
      <c r="J259" s="17">
        <v>3.4</v>
      </c>
      <c r="K259" s="17">
        <v>0</v>
      </c>
      <c r="L259" s="98">
        <v>43656</v>
      </c>
      <c r="M259" s="95" t="s">
        <v>3848</v>
      </c>
      <c r="N259" s="95" t="str">
        <f t="shared" si="26"/>
        <v>SKU456</v>
      </c>
      <c r="O259" s="17" t="str">
        <f t="shared" si="22"/>
        <v>Yes</v>
      </c>
      <c r="P259" s="27">
        <f t="shared" si="23"/>
        <v>57</v>
      </c>
      <c r="Q259" s="17" t="str">
        <f t="shared" si="24"/>
        <v>No</v>
      </c>
      <c r="R259" s="42">
        <f t="shared" si="25"/>
        <v>43635</v>
      </c>
      <c r="S259" s="96" t="str">
        <f>IFERROR(INDEX('DATA - Destination Database'!$B$8:$B$973,MATCH(N259,'DATA - Destination Database'!$C$8:$C$973,0)),"")</f>
        <v>ID645</v>
      </c>
      <c r="T259" s="55">
        <f>IFERROR(INDEX('DATA - Destination Database'!$D$8:$D$973,MATCH(N259,'DATA - Destination Database'!$C$8:$C$973,0)),"")</f>
        <v>1</v>
      </c>
      <c r="U259" s="56" t="str">
        <f>IFERROR(INDEX('DATA - Destination Database'!$E$8:$E$973,MATCH(N259,'DATA - Destination Database'!$C$8:$C$973,0)),"")</f>
        <v>A</v>
      </c>
      <c r="V259" s="56" t="str">
        <f>IFERROR(INDEX('DATA - Destination Database'!$F$8:$F$973,MATCH(N259,'DATA - Destination Database'!$C$8:$C$973,0)),"")</f>
        <v>H</v>
      </c>
      <c r="W259" s="56" t="str">
        <f>IFERROR(INDEX('DATA - Destination Database'!$G$8:$G$973,MATCH(N259,'DATA - Destination Database'!$C$8:$C$973,0)),"")</f>
        <v>Y</v>
      </c>
      <c r="X259" s="96" t="str">
        <f>IFERROR(INDEX('DATA - Destination Database'!$H$8:$H$973,MATCH(N259,'DATA - Destination Database'!$C$8:$C$973,0)),"")</f>
        <v>Belgium</v>
      </c>
    </row>
    <row r="260" spans="2:24" ht="14.4" customHeight="1" x14ac:dyDescent="0.3">
      <c r="B260" s="95" t="s">
        <v>58</v>
      </c>
      <c r="C260" s="95" t="s">
        <v>2208</v>
      </c>
      <c r="D260" s="95" t="s">
        <v>1108</v>
      </c>
      <c r="E260" s="95" t="s">
        <v>2858</v>
      </c>
      <c r="F260" s="95" t="s">
        <v>2862</v>
      </c>
      <c r="G260" s="97" t="s">
        <v>1958</v>
      </c>
      <c r="H260" s="23">
        <v>0.54166666666666663</v>
      </c>
      <c r="I260" s="95" t="s">
        <v>2857</v>
      </c>
      <c r="J260" s="17">
        <v>3.6</v>
      </c>
      <c r="K260" s="17">
        <v>1</v>
      </c>
      <c r="L260" s="98">
        <v>43609</v>
      </c>
      <c r="M260" s="95" t="s">
        <v>3848</v>
      </c>
      <c r="N260" s="95" t="str">
        <f t="shared" si="26"/>
        <v>SKU129</v>
      </c>
      <c r="O260" s="17" t="str">
        <f t="shared" si="22"/>
        <v>Yes</v>
      </c>
      <c r="P260" s="27">
        <f t="shared" si="23"/>
        <v>85</v>
      </c>
      <c r="Q260" s="17" t="str">
        <f t="shared" si="24"/>
        <v>No</v>
      </c>
      <c r="R260" s="42">
        <f t="shared" si="25"/>
        <v>43607</v>
      </c>
      <c r="S260" s="96" t="str">
        <f>IFERROR(INDEX('DATA - Destination Database'!$B$8:$B$973,MATCH(N260,'DATA - Destination Database'!$C$8:$C$973,0)),"")</f>
        <v>ID154</v>
      </c>
      <c r="T260" s="55">
        <f>IFERROR(INDEX('DATA - Destination Database'!$D$8:$D$973,MATCH(N260,'DATA - Destination Database'!$C$8:$C$973,0)),"")</f>
        <v>3</v>
      </c>
      <c r="U260" s="56" t="str">
        <f>IFERROR(INDEX('DATA - Destination Database'!$E$8:$E$973,MATCH(N260,'DATA - Destination Database'!$C$8:$C$973,0)),"")</f>
        <v>B</v>
      </c>
      <c r="V260" s="56" t="str">
        <f>IFERROR(INDEX('DATA - Destination Database'!$F$8:$F$973,MATCH(N260,'DATA - Destination Database'!$C$8:$C$973,0)),"")</f>
        <v>M</v>
      </c>
      <c r="W260" s="56" t="str">
        <f>IFERROR(INDEX('DATA - Destination Database'!$G$8:$G$973,MATCH(N260,'DATA - Destination Database'!$C$8:$C$973,0)),"")</f>
        <v>Y</v>
      </c>
      <c r="X260" s="96" t="str">
        <f>IFERROR(INDEX('DATA - Destination Database'!$H$8:$H$973,MATCH(N260,'DATA - Destination Database'!$C$8:$C$973,0)),"")</f>
        <v>Argentina</v>
      </c>
    </row>
    <row r="261" spans="2:24" ht="14.4" customHeight="1" x14ac:dyDescent="0.3">
      <c r="B261" s="95" t="s">
        <v>58</v>
      </c>
      <c r="C261" s="95" t="s">
        <v>2208</v>
      </c>
      <c r="D261" s="95" t="s">
        <v>1158</v>
      </c>
      <c r="E261" s="95" t="s">
        <v>2859</v>
      </c>
      <c r="F261" s="95" t="s">
        <v>2862</v>
      </c>
      <c r="G261" s="97" t="s">
        <v>1960</v>
      </c>
      <c r="H261" s="23">
        <v>0.54166666666666663</v>
      </c>
      <c r="I261" s="95" t="s">
        <v>2854</v>
      </c>
      <c r="J261" s="17">
        <v>3.8</v>
      </c>
      <c r="K261" s="17">
        <v>0</v>
      </c>
      <c r="L261" s="98">
        <v>43619</v>
      </c>
      <c r="M261" s="95" t="s">
        <v>3848</v>
      </c>
      <c r="N261" s="95" t="str">
        <f t="shared" si="26"/>
        <v>SKU179</v>
      </c>
      <c r="O261" s="17" t="str">
        <f t="shared" si="22"/>
        <v>Yes</v>
      </c>
      <c r="P261" s="27">
        <f t="shared" si="23"/>
        <v>83</v>
      </c>
      <c r="Q261" s="17" t="str">
        <f t="shared" si="24"/>
        <v>No</v>
      </c>
      <c r="R261" s="42">
        <f t="shared" si="25"/>
        <v>43609</v>
      </c>
      <c r="S261" s="96" t="str">
        <f>IFERROR(INDEX('DATA - Destination Database'!$B$8:$B$973,MATCH(N261,'DATA - Destination Database'!$C$8:$C$973,0)),"")</f>
        <v>ID219</v>
      </c>
      <c r="T261" s="55">
        <f>IFERROR(INDEX('DATA - Destination Database'!$D$8:$D$973,MATCH(N261,'DATA - Destination Database'!$C$8:$C$973,0)),"")</f>
        <v>3</v>
      </c>
      <c r="U261" s="56" t="str">
        <f>IFERROR(INDEX('DATA - Destination Database'!$E$8:$E$973,MATCH(N261,'DATA - Destination Database'!$C$8:$C$973,0)),"")</f>
        <v>T</v>
      </c>
      <c r="V261" s="56" t="str">
        <f>IFERROR(INDEX('DATA - Destination Database'!$F$8:$F$973,MATCH(N261,'DATA - Destination Database'!$C$8:$C$973,0)),"")</f>
        <v>H</v>
      </c>
      <c r="W261" s="56" t="str">
        <f>IFERROR(INDEX('DATA - Destination Database'!$G$8:$G$973,MATCH(N261,'DATA - Destination Database'!$C$8:$C$973,0)),"")</f>
        <v>Y</v>
      </c>
      <c r="X261" s="96" t="str">
        <f>IFERROR(INDEX('DATA - Destination Database'!$H$8:$H$973,MATCH(N261,'DATA - Destination Database'!$C$8:$C$973,0)),"")</f>
        <v>Maldives</v>
      </c>
    </row>
    <row r="262" spans="2:24" ht="14.4" customHeight="1" x14ac:dyDescent="0.3">
      <c r="B262" s="95" t="s">
        <v>59</v>
      </c>
      <c r="C262" s="95" t="s">
        <v>2208</v>
      </c>
      <c r="D262" s="95" t="s">
        <v>1424</v>
      </c>
      <c r="E262" s="95" t="s">
        <v>2860</v>
      </c>
      <c r="F262" s="95" t="s">
        <v>2862</v>
      </c>
      <c r="G262" s="97" t="s">
        <v>1976</v>
      </c>
      <c r="H262" s="23">
        <v>0.54166666666666663</v>
      </c>
      <c r="I262" s="95" t="s">
        <v>2855</v>
      </c>
      <c r="J262" s="17">
        <v>4</v>
      </c>
      <c r="K262" s="17">
        <v>0</v>
      </c>
      <c r="L262" s="98">
        <v>43637</v>
      </c>
      <c r="M262" s="95" t="s">
        <v>3848</v>
      </c>
      <c r="N262" s="95" t="str">
        <f t="shared" si="26"/>
        <v>SKU460</v>
      </c>
      <c r="O262" s="17" t="str">
        <f t="shared" si="22"/>
        <v>Yes</v>
      </c>
      <c r="P262" s="27">
        <f t="shared" si="23"/>
        <v>57</v>
      </c>
      <c r="Q262" s="17" t="str">
        <f t="shared" si="24"/>
        <v>No</v>
      </c>
      <c r="R262" s="42">
        <f t="shared" si="25"/>
        <v>43635</v>
      </c>
      <c r="S262" s="96" t="str">
        <f>IFERROR(INDEX('DATA - Destination Database'!$B$8:$B$973,MATCH(N262,'DATA - Destination Database'!$C$8:$C$973,0)),"")</f>
        <v>ID650</v>
      </c>
      <c r="T262" s="55">
        <f>IFERROR(INDEX('DATA - Destination Database'!$D$8:$D$973,MATCH(N262,'DATA - Destination Database'!$C$8:$C$973,0)),"")</f>
        <v>1</v>
      </c>
      <c r="U262" s="56" t="str">
        <f>IFERROR(INDEX('DATA - Destination Database'!$E$8:$E$973,MATCH(N262,'DATA - Destination Database'!$C$8:$C$973,0)),"")</f>
        <v>B</v>
      </c>
      <c r="V262" s="56" t="str">
        <f>IFERROR(INDEX('DATA - Destination Database'!$F$8:$F$973,MATCH(N262,'DATA - Destination Database'!$C$8:$C$973,0)),"")</f>
        <v>H</v>
      </c>
      <c r="W262" s="56" t="str">
        <f>IFERROR(INDEX('DATA - Destination Database'!$G$8:$G$973,MATCH(N262,'DATA - Destination Database'!$C$8:$C$973,0)),"")</f>
        <v/>
      </c>
      <c r="X262" s="96" t="str">
        <f>IFERROR(INDEX('DATA - Destination Database'!$H$8:$H$973,MATCH(N262,'DATA - Destination Database'!$C$8:$C$973,0)),"")</f>
        <v>China</v>
      </c>
    </row>
    <row r="263" spans="2:24" ht="14.4" customHeight="1" x14ac:dyDescent="0.3">
      <c r="B263" s="95" t="s">
        <v>57</v>
      </c>
      <c r="C263" s="95" t="s">
        <v>2209</v>
      </c>
      <c r="D263" s="95" t="s">
        <v>1427</v>
      </c>
      <c r="E263" s="95" t="s">
        <v>2858</v>
      </c>
      <c r="F263" s="95" t="s">
        <v>2862</v>
      </c>
      <c r="G263" s="97" t="s">
        <v>1976</v>
      </c>
      <c r="H263" s="23">
        <v>0.54166666666666663</v>
      </c>
      <c r="I263" s="95" t="s">
        <v>2855</v>
      </c>
      <c r="J263" s="17">
        <v>1</v>
      </c>
      <c r="K263" s="17">
        <v>0</v>
      </c>
      <c r="L263" s="98">
        <v>43637</v>
      </c>
      <c r="M263" s="95" t="s">
        <v>3848</v>
      </c>
      <c r="N263" s="95" t="str">
        <f t="shared" si="26"/>
        <v>SKU463</v>
      </c>
      <c r="O263" s="17" t="str">
        <f t="shared" si="22"/>
        <v>Yes</v>
      </c>
      <c r="P263" s="27">
        <f t="shared" si="23"/>
        <v>57</v>
      </c>
      <c r="Q263" s="17" t="str">
        <f t="shared" si="24"/>
        <v>No</v>
      </c>
      <c r="R263" s="42">
        <f t="shared" si="25"/>
        <v>43635</v>
      </c>
      <c r="S263" s="96" t="str">
        <f>IFERROR(INDEX('DATA - Destination Database'!$B$8:$B$973,MATCH(N263,'DATA - Destination Database'!$C$8:$C$973,0)),"")</f>
        <v>ID152</v>
      </c>
      <c r="T263" s="55">
        <f>IFERROR(INDEX('DATA - Destination Database'!$D$8:$D$973,MATCH(N263,'DATA - Destination Database'!$C$8:$C$973,0)),"")</f>
        <v>2</v>
      </c>
      <c r="U263" s="56" t="str">
        <f>IFERROR(INDEX('DATA - Destination Database'!$E$8:$E$973,MATCH(N263,'DATA - Destination Database'!$C$8:$C$973,0)),"")</f>
        <v>F</v>
      </c>
      <c r="V263" s="56" t="str">
        <f>IFERROR(INDEX('DATA - Destination Database'!$F$8:$F$973,MATCH(N263,'DATA - Destination Database'!$C$8:$C$973,0)),"")</f>
        <v>M</v>
      </c>
      <c r="W263" s="56" t="str">
        <f>IFERROR(INDEX('DATA - Destination Database'!$G$8:$G$973,MATCH(N263,'DATA - Destination Database'!$C$8:$C$973,0)),"")</f>
        <v/>
      </c>
      <c r="X263" s="96" t="str">
        <f>IFERROR(INDEX('DATA - Destination Database'!$H$8:$H$973,MATCH(N263,'DATA - Destination Database'!$C$8:$C$973,0)),"")</f>
        <v>Peru</v>
      </c>
    </row>
    <row r="264" spans="2:24" ht="14.4" customHeight="1" x14ac:dyDescent="0.3">
      <c r="B264" s="95" t="s">
        <v>55</v>
      </c>
      <c r="C264" s="95" t="s">
        <v>2210</v>
      </c>
      <c r="D264" s="95" t="s">
        <v>1430</v>
      </c>
      <c r="E264" s="95" t="s">
        <v>2859</v>
      </c>
      <c r="F264" s="95" t="s">
        <v>2862</v>
      </c>
      <c r="G264" s="97" t="s">
        <v>1977</v>
      </c>
      <c r="H264" s="23">
        <v>0.54166666666666663</v>
      </c>
      <c r="I264" s="95" t="s">
        <v>2856</v>
      </c>
      <c r="J264" s="17">
        <v>2</v>
      </c>
      <c r="K264" s="17">
        <v>0</v>
      </c>
      <c r="L264" s="98">
        <v>43636</v>
      </c>
      <c r="M264" s="95" t="s">
        <v>3848</v>
      </c>
      <c r="N264" s="95" t="str">
        <f t="shared" si="26"/>
        <v>SKU466</v>
      </c>
      <c r="O264" s="17" t="str">
        <f t="shared" si="22"/>
        <v>Yes</v>
      </c>
      <c r="P264" s="27">
        <f t="shared" si="23"/>
        <v>56</v>
      </c>
      <c r="Q264" s="17" t="str">
        <f t="shared" si="24"/>
        <v>No</v>
      </c>
      <c r="R264" s="42">
        <f t="shared" si="25"/>
        <v>43636</v>
      </c>
      <c r="S264" s="96" t="str">
        <f>IFERROR(INDEX('DATA - Destination Database'!$B$8:$B$973,MATCH(N264,'DATA - Destination Database'!$C$8:$C$973,0)),"")</f>
        <v>ID221</v>
      </c>
      <c r="T264" s="55">
        <f>IFERROR(INDEX('DATA - Destination Database'!$D$8:$D$973,MATCH(N264,'DATA - Destination Database'!$C$8:$C$973,0)),"")</f>
        <v>3</v>
      </c>
      <c r="U264" s="56" t="str">
        <f>IFERROR(INDEX('DATA - Destination Database'!$E$8:$E$973,MATCH(N264,'DATA - Destination Database'!$C$8:$C$973,0)),"")</f>
        <v>A</v>
      </c>
      <c r="V264" s="56" t="str">
        <f>IFERROR(INDEX('DATA - Destination Database'!$F$8:$F$973,MATCH(N264,'DATA - Destination Database'!$C$8:$C$973,0)),"")</f>
        <v>H</v>
      </c>
      <c r="W264" s="56" t="str">
        <f>IFERROR(INDEX('DATA - Destination Database'!$G$8:$G$973,MATCH(N264,'DATA - Destination Database'!$C$8:$C$973,0)),"")</f>
        <v/>
      </c>
      <c r="X264" s="96" t="str">
        <f>IFERROR(INDEX('DATA - Destination Database'!$H$8:$H$973,MATCH(N264,'DATA - Destination Database'!$C$8:$C$973,0)),"")</f>
        <v>Ireland</v>
      </c>
    </row>
    <row r="265" spans="2:24" ht="14.4" customHeight="1" x14ac:dyDescent="0.3">
      <c r="B265" s="95" t="s">
        <v>56</v>
      </c>
      <c r="C265" s="95" t="s">
        <v>2211</v>
      </c>
      <c r="D265" s="95" t="s">
        <v>1161</v>
      </c>
      <c r="E265" s="95" t="s">
        <v>2860</v>
      </c>
      <c r="F265" s="95" t="s">
        <v>2862</v>
      </c>
      <c r="G265" s="97" t="s">
        <v>1960</v>
      </c>
      <c r="H265" s="23">
        <v>0.54166666666666663</v>
      </c>
      <c r="I265" s="95" t="s">
        <v>2857</v>
      </c>
      <c r="J265" s="17">
        <v>3</v>
      </c>
      <c r="K265" s="17">
        <v>0</v>
      </c>
      <c r="L265" s="98">
        <v>43619</v>
      </c>
      <c r="M265" s="95" t="s">
        <v>3848</v>
      </c>
      <c r="N265" s="95" t="str">
        <f t="shared" si="26"/>
        <v>SKU182</v>
      </c>
      <c r="O265" s="17" t="str">
        <f t="shared" si="22"/>
        <v>Yes</v>
      </c>
      <c r="P265" s="27">
        <f t="shared" si="23"/>
        <v>83</v>
      </c>
      <c r="Q265" s="17" t="str">
        <f t="shared" si="24"/>
        <v>No</v>
      </c>
      <c r="R265" s="42">
        <f t="shared" si="25"/>
        <v>43609</v>
      </c>
      <c r="S265" s="96" t="str">
        <f>IFERROR(INDEX('DATA - Destination Database'!$B$8:$B$973,MATCH(N265,'DATA - Destination Database'!$C$8:$C$973,0)),"")</f>
        <v>ID291</v>
      </c>
      <c r="T265" s="55">
        <f>IFERROR(INDEX('DATA - Destination Database'!$D$8:$D$973,MATCH(N265,'DATA - Destination Database'!$C$8:$C$973,0)),"")</f>
        <v>2</v>
      </c>
      <c r="U265" s="56" t="str">
        <f>IFERROR(INDEX('DATA - Destination Database'!$E$8:$E$973,MATCH(N265,'DATA - Destination Database'!$C$8:$C$973,0)),"")</f>
        <v>T</v>
      </c>
      <c r="V265" s="56" t="str">
        <f>IFERROR(INDEX('DATA - Destination Database'!$F$8:$F$973,MATCH(N265,'DATA - Destination Database'!$C$8:$C$973,0)),"")</f>
        <v>H</v>
      </c>
      <c r="W265" s="56" t="str">
        <f>IFERROR(INDEX('DATA - Destination Database'!$G$8:$G$973,MATCH(N265,'DATA - Destination Database'!$C$8:$C$973,0)),"")</f>
        <v>Y</v>
      </c>
      <c r="X265" s="96" t="str">
        <f>IFERROR(INDEX('DATA - Destination Database'!$H$8:$H$973,MATCH(N265,'DATA - Destination Database'!$C$8:$C$973,0)),"")</f>
        <v>Poland</v>
      </c>
    </row>
    <row r="266" spans="2:24" ht="14.4" customHeight="1" x14ac:dyDescent="0.3">
      <c r="B266" s="95" t="s">
        <v>58</v>
      </c>
      <c r="C266" s="95" t="s">
        <v>2212</v>
      </c>
      <c r="D266" s="95" t="s">
        <v>1433</v>
      </c>
      <c r="E266" s="95" t="s">
        <v>2858</v>
      </c>
      <c r="F266" s="95" t="s">
        <v>2862</v>
      </c>
      <c r="G266" s="97" t="s">
        <v>1977</v>
      </c>
      <c r="H266" s="23">
        <v>0.54166666666666663</v>
      </c>
      <c r="I266" s="95" t="s">
        <v>2854</v>
      </c>
      <c r="J266" s="17">
        <v>4</v>
      </c>
      <c r="K266" s="17">
        <v>0</v>
      </c>
      <c r="L266" s="98">
        <v>43640</v>
      </c>
      <c r="M266" s="95" t="s">
        <v>3848</v>
      </c>
      <c r="N266" s="95" t="str">
        <f t="shared" si="26"/>
        <v>SKU469</v>
      </c>
      <c r="O266" s="17" t="str">
        <f t="shared" si="22"/>
        <v>Yes</v>
      </c>
      <c r="P266" s="27">
        <f t="shared" si="23"/>
        <v>56</v>
      </c>
      <c r="Q266" s="17" t="str">
        <f t="shared" si="24"/>
        <v>No</v>
      </c>
      <c r="R266" s="42">
        <f t="shared" si="25"/>
        <v>43636</v>
      </c>
      <c r="S266" s="96" t="str">
        <f>IFERROR(INDEX('DATA - Destination Database'!$B$8:$B$973,MATCH(N266,'DATA - Destination Database'!$C$8:$C$973,0)),"")</f>
        <v>ID260</v>
      </c>
      <c r="T266" s="55">
        <f>IFERROR(INDEX('DATA - Destination Database'!$D$8:$D$973,MATCH(N266,'DATA - Destination Database'!$C$8:$C$973,0)),"")</f>
        <v>1</v>
      </c>
      <c r="U266" s="56" t="str">
        <f>IFERROR(INDEX('DATA - Destination Database'!$E$8:$E$973,MATCH(N266,'DATA - Destination Database'!$C$8:$C$973,0)),"")</f>
        <v>F</v>
      </c>
      <c r="V266" s="56" t="str">
        <f>IFERROR(INDEX('DATA - Destination Database'!$F$8:$F$973,MATCH(N266,'DATA - Destination Database'!$C$8:$C$973,0)),"")</f>
        <v>H</v>
      </c>
      <c r="W266" s="56" t="str">
        <f>IFERROR(INDEX('DATA - Destination Database'!$G$8:$G$973,MATCH(N266,'DATA - Destination Database'!$C$8:$C$973,0)),"")</f>
        <v>Y</v>
      </c>
      <c r="X266" s="96" t="str">
        <f>IFERROR(INDEX('DATA - Destination Database'!$H$8:$H$973,MATCH(N266,'DATA - Destination Database'!$C$8:$C$973,0)),"")</f>
        <v>Malta</v>
      </c>
    </row>
    <row r="267" spans="2:24" ht="14.4" customHeight="1" x14ac:dyDescent="0.3">
      <c r="B267" s="95" t="s">
        <v>56</v>
      </c>
      <c r="C267" s="95" t="s">
        <v>2213</v>
      </c>
      <c r="D267" s="95" t="s">
        <v>1111</v>
      </c>
      <c r="E267" s="95" t="s">
        <v>2859</v>
      </c>
      <c r="F267" s="95" t="s">
        <v>2862</v>
      </c>
      <c r="G267" s="97" t="s">
        <v>1958</v>
      </c>
      <c r="H267" s="23">
        <v>0.54166666666666663</v>
      </c>
      <c r="I267" s="95" t="s">
        <v>2855</v>
      </c>
      <c r="J267" s="17">
        <v>1</v>
      </c>
      <c r="K267" s="17">
        <v>0</v>
      </c>
      <c r="L267" s="98">
        <v>43612</v>
      </c>
      <c r="M267" s="95" t="s">
        <v>3848</v>
      </c>
      <c r="N267" s="95" t="str">
        <f t="shared" si="26"/>
        <v>SKU132</v>
      </c>
      <c r="O267" s="17" t="str">
        <f t="shared" si="22"/>
        <v>Yes</v>
      </c>
      <c r="P267" s="27">
        <f t="shared" si="23"/>
        <v>85</v>
      </c>
      <c r="Q267" s="17" t="str">
        <f t="shared" si="24"/>
        <v>No</v>
      </c>
      <c r="R267" s="42">
        <f t="shared" si="25"/>
        <v>43607</v>
      </c>
      <c r="S267" s="96" t="str">
        <f>IFERROR(INDEX('DATA - Destination Database'!$B$8:$B$973,MATCH(N267,'DATA - Destination Database'!$C$8:$C$973,0)),"")</f>
        <v>ID223</v>
      </c>
      <c r="T267" s="55">
        <f>IFERROR(INDEX('DATA - Destination Database'!$D$8:$D$973,MATCH(N267,'DATA - Destination Database'!$C$8:$C$973,0)),"")</f>
        <v>2</v>
      </c>
      <c r="U267" s="56" t="str">
        <f>IFERROR(INDEX('DATA - Destination Database'!$E$8:$E$973,MATCH(N267,'DATA - Destination Database'!$C$8:$C$973,0)),"")</f>
        <v>T</v>
      </c>
      <c r="V267" s="56" t="str">
        <f>IFERROR(INDEX('DATA - Destination Database'!$F$8:$F$973,MATCH(N267,'DATA - Destination Database'!$C$8:$C$973,0)),"")</f>
        <v>H</v>
      </c>
      <c r="W267" s="56" t="str">
        <f>IFERROR(INDEX('DATA - Destination Database'!$G$8:$G$973,MATCH(N267,'DATA - Destination Database'!$C$8:$C$973,0)),"")</f>
        <v>Y</v>
      </c>
      <c r="X267" s="96" t="str">
        <f>IFERROR(INDEX('DATA - Destination Database'!$H$8:$H$973,MATCH(N267,'DATA - Destination Database'!$C$8:$C$973,0)),"")</f>
        <v>Turkey</v>
      </c>
    </row>
    <row r="268" spans="2:24" ht="14.4" customHeight="1" x14ac:dyDescent="0.3">
      <c r="B268" s="95" t="s">
        <v>56</v>
      </c>
      <c r="C268" s="95" t="s">
        <v>2214</v>
      </c>
      <c r="D268" s="95" t="s">
        <v>1436</v>
      </c>
      <c r="E268" s="95" t="s">
        <v>2860</v>
      </c>
      <c r="F268" s="95" t="s">
        <v>2862</v>
      </c>
      <c r="G268" s="97" t="s">
        <v>1977</v>
      </c>
      <c r="H268" s="23">
        <v>0.54166666666666663</v>
      </c>
      <c r="I268" s="95" t="s">
        <v>2855</v>
      </c>
      <c r="J268" s="17">
        <v>2.8</v>
      </c>
      <c r="K268" s="17">
        <v>0</v>
      </c>
      <c r="L268" s="98">
        <v>43637</v>
      </c>
      <c r="M268" s="95" t="s">
        <v>3848</v>
      </c>
      <c r="N268" s="95" t="str">
        <f t="shared" si="26"/>
        <v>SKU472</v>
      </c>
      <c r="O268" s="17" t="str">
        <f t="shared" si="22"/>
        <v>Yes</v>
      </c>
      <c r="P268" s="27">
        <f t="shared" si="23"/>
        <v>56</v>
      </c>
      <c r="Q268" s="17" t="str">
        <f t="shared" si="24"/>
        <v>No</v>
      </c>
      <c r="R268" s="42">
        <f t="shared" si="25"/>
        <v>43636</v>
      </c>
      <c r="S268" s="96" t="str">
        <f>IFERROR(INDEX('DATA - Destination Database'!$B$8:$B$973,MATCH(N268,'DATA - Destination Database'!$C$8:$C$973,0)),"")</f>
        <v>ID658</v>
      </c>
      <c r="T268" s="55">
        <f>IFERROR(INDEX('DATA - Destination Database'!$D$8:$D$973,MATCH(N268,'DATA - Destination Database'!$C$8:$C$973,0)),"")</f>
        <v>2</v>
      </c>
      <c r="U268" s="56" t="str">
        <f>IFERROR(INDEX('DATA - Destination Database'!$E$8:$E$973,MATCH(N268,'DATA - Destination Database'!$C$8:$C$973,0)),"")</f>
        <v>B</v>
      </c>
      <c r="V268" s="56" t="str">
        <f>IFERROR(INDEX('DATA - Destination Database'!$F$8:$F$973,MATCH(N268,'DATA - Destination Database'!$C$8:$C$973,0)),"")</f>
        <v>H</v>
      </c>
      <c r="W268" s="56" t="str">
        <f>IFERROR(INDEX('DATA - Destination Database'!$G$8:$G$973,MATCH(N268,'DATA - Destination Database'!$C$8:$C$973,0)),"")</f>
        <v>Y</v>
      </c>
      <c r="X268" s="96" t="str">
        <f>IFERROR(INDEX('DATA - Destination Database'!$H$8:$H$973,MATCH(N268,'DATA - Destination Database'!$C$8:$C$973,0)),"")</f>
        <v>Mexico</v>
      </c>
    </row>
    <row r="269" spans="2:24" ht="14.4" customHeight="1" x14ac:dyDescent="0.3">
      <c r="B269" s="95" t="s">
        <v>59</v>
      </c>
      <c r="C269" s="95" t="s">
        <v>2215</v>
      </c>
      <c r="D269" s="95" t="s">
        <v>1164</v>
      </c>
      <c r="E269" s="95" t="s">
        <v>2858</v>
      </c>
      <c r="F269" s="95" t="s">
        <v>2862</v>
      </c>
      <c r="G269" s="97" t="s">
        <v>1960</v>
      </c>
      <c r="H269" s="23">
        <v>0.54166666666666663</v>
      </c>
      <c r="I269" s="95" t="s">
        <v>2856</v>
      </c>
      <c r="J269" s="17">
        <v>3</v>
      </c>
      <c r="K269" s="17">
        <v>0</v>
      </c>
      <c r="L269" s="98">
        <v>43627</v>
      </c>
      <c r="M269" s="95" t="s">
        <v>3848</v>
      </c>
      <c r="N269" s="95" t="str">
        <f t="shared" si="26"/>
        <v>SKU185</v>
      </c>
      <c r="O269" s="17" t="str">
        <f t="shared" ref="O269:O332" si="27">IF(L269="","No","Yes")</f>
        <v>Yes</v>
      </c>
      <c r="P269" s="27">
        <f t="shared" ref="P269:P332" si="28">$C$7-G269</f>
        <v>83</v>
      </c>
      <c r="Q269" s="17" t="str">
        <f t="shared" ref="Q269:Q332" si="29">IF(AND(O269="No",P269&gt;$C$8),"Yes","No")</f>
        <v>No</v>
      </c>
      <c r="R269" s="42">
        <f t="shared" ref="R269:R332" si="30">DATEVALUE(G269)</f>
        <v>43609</v>
      </c>
      <c r="S269" s="96" t="str">
        <f>IFERROR(INDEX('DATA - Destination Database'!$B$8:$B$973,MATCH(N269,'DATA - Destination Database'!$C$8:$C$973,0)),"")</f>
        <v>ID162</v>
      </c>
      <c r="T269" s="55">
        <f>IFERROR(INDEX('DATA - Destination Database'!$D$8:$D$973,MATCH(N269,'DATA - Destination Database'!$C$8:$C$973,0)),"")</f>
        <v>2</v>
      </c>
      <c r="U269" s="56" t="str">
        <f>IFERROR(INDEX('DATA - Destination Database'!$E$8:$E$973,MATCH(N269,'DATA - Destination Database'!$C$8:$C$973,0)),"")</f>
        <v>B</v>
      </c>
      <c r="V269" s="56" t="str">
        <f>IFERROR(INDEX('DATA - Destination Database'!$F$8:$F$973,MATCH(N269,'DATA - Destination Database'!$C$8:$C$973,0)),"")</f>
        <v>M</v>
      </c>
      <c r="W269" s="56" t="str">
        <f>IFERROR(INDEX('DATA - Destination Database'!$G$8:$G$973,MATCH(N269,'DATA - Destination Database'!$C$8:$C$973,0)),"")</f>
        <v/>
      </c>
      <c r="X269" s="96" t="str">
        <f>IFERROR(INDEX('DATA - Destination Database'!$H$8:$H$973,MATCH(N269,'DATA - Destination Database'!$C$8:$C$973,0)),"")</f>
        <v>Iceland</v>
      </c>
    </row>
    <row r="270" spans="2:24" ht="14.4" customHeight="1" x14ac:dyDescent="0.3">
      <c r="B270" s="95" t="s">
        <v>59</v>
      </c>
      <c r="C270" s="95" t="s">
        <v>2215</v>
      </c>
      <c r="D270" s="95" t="s">
        <v>1439</v>
      </c>
      <c r="E270" s="95" t="s">
        <v>2859</v>
      </c>
      <c r="F270" s="95" t="s">
        <v>2862</v>
      </c>
      <c r="G270" s="97" t="s">
        <v>1977</v>
      </c>
      <c r="H270" s="23">
        <v>0.54166666666666663</v>
      </c>
      <c r="I270" s="95" t="s">
        <v>2857</v>
      </c>
      <c r="J270" s="17">
        <v>3.2</v>
      </c>
      <c r="K270" s="17">
        <v>1</v>
      </c>
      <c r="L270" s="98">
        <v>43637</v>
      </c>
      <c r="M270" s="95" t="s">
        <v>3848</v>
      </c>
      <c r="N270" s="95" t="str">
        <f t="shared" si="26"/>
        <v>SKU475</v>
      </c>
      <c r="O270" s="17" t="str">
        <f t="shared" si="27"/>
        <v>Yes</v>
      </c>
      <c r="P270" s="27">
        <f t="shared" si="28"/>
        <v>56</v>
      </c>
      <c r="Q270" s="17" t="str">
        <f t="shared" si="29"/>
        <v>No</v>
      </c>
      <c r="R270" s="42">
        <f t="shared" si="30"/>
        <v>43636</v>
      </c>
      <c r="S270" s="96" t="str">
        <f>IFERROR(INDEX('DATA - Destination Database'!$B$8:$B$973,MATCH(N270,'DATA - Destination Database'!$C$8:$C$973,0)),"")</f>
        <v>ID305</v>
      </c>
      <c r="T270" s="55">
        <f>IFERROR(INDEX('DATA - Destination Database'!$D$8:$D$973,MATCH(N270,'DATA - Destination Database'!$C$8:$C$973,0)),"")</f>
        <v>3</v>
      </c>
      <c r="U270" s="56" t="str">
        <f>IFERROR(INDEX('DATA - Destination Database'!$E$8:$E$973,MATCH(N270,'DATA - Destination Database'!$C$8:$C$973,0)),"")</f>
        <v>A</v>
      </c>
      <c r="V270" s="56" t="str">
        <f>IFERROR(INDEX('DATA - Destination Database'!$F$8:$F$973,MATCH(N270,'DATA - Destination Database'!$C$8:$C$973,0)),"")</f>
        <v>H</v>
      </c>
      <c r="W270" s="56" t="str">
        <f>IFERROR(INDEX('DATA - Destination Database'!$G$8:$G$973,MATCH(N270,'DATA - Destination Database'!$C$8:$C$973,0)),"")</f>
        <v/>
      </c>
      <c r="X270" s="96" t="str">
        <f>IFERROR(INDEX('DATA - Destination Database'!$H$8:$H$973,MATCH(N270,'DATA - Destination Database'!$C$8:$C$973,0)),"")</f>
        <v>Morocco</v>
      </c>
    </row>
    <row r="271" spans="2:24" ht="14.4" customHeight="1" x14ac:dyDescent="0.3">
      <c r="B271" s="95" t="s">
        <v>57</v>
      </c>
      <c r="C271" s="95" t="s">
        <v>2216</v>
      </c>
      <c r="D271" s="95" t="s">
        <v>1442</v>
      </c>
      <c r="E271" s="95" t="s">
        <v>2860</v>
      </c>
      <c r="F271" s="95" t="s">
        <v>2862</v>
      </c>
      <c r="G271" s="97" t="s">
        <v>1977</v>
      </c>
      <c r="H271" s="23">
        <v>0.54166666666666663</v>
      </c>
      <c r="I271" s="95" t="s">
        <v>2854</v>
      </c>
      <c r="J271" s="17">
        <v>3.4</v>
      </c>
      <c r="K271" s="17">
        <v>0</v>
      </c>
      <c r="L271" s="98">
        <v>43641</v>
      </c>
      <c r="M271" s="95" t="s">
        <v>3848</v>
      </c>
      <c r="N271" s="95" t="str">
        <f t="shared" si="26"/>
        <v>SKU478</v>
      </c>
      <c r="O271" s="17" t="str">
        <f t="shared" si="27"/>
        <v>Yes</v>
      </c>
      <c r="P271" s="27">
        <f t="shared" si="28"/>
        <v>56</v>
      </c>
      <c r="Q271" s="17" t="str">
        <f t="shared" si="29"/>
        <v>No</v>
      </c>
      <c r="R271" s="42">
        <f t="shared" si="30"/>
        <v>43636</v>
      </c>
      <c r="S271" s="96" t="str">
        <f>IFERROR(INDEX('DATA - Destination Database'!$B$8:$B$973,MATCH(N271,'DATA - Destination Database'!$C$8:$C$973,0)),"")</f>
        <v>ID448</v>
      </c>
      <c r="T271" s="55">
        <f>IFERROR(INDEX('DATA - Destination Database'!$D$8:$D$973,MATCH(N271,'DATA - Destination Database'!$C$8:$C$973,0)),"")</f>
        <v>2</v>
      </c>
      <c r="U271" s="56" t="str">
        <f>IFERROR(INDEX('DATA - Destination Database'!$E$8:$E$973,MATCH(N271,'DATA - Destination Database'!$C$8:$C$973,0)),"")</f>
        <v>F</v>
      </c>
      <c r="V271" s="56" t="str">
        <f>IFERROR(INDEX('DATA - Destination Database'!$F$8:$F$973,MATCH(N271,'DATA - Destination Database'!$C$8:$C$973,0)),"")</f>
        <v>H</v>
      </c>
      <c r="W271" s="56" t="str">
        <f>IFERROR(INDEX('DATA - Destination Database'!$G$8:$G$973,MATCH(N271,'DATA - Destination Database'!$C$8:$C$973,0)),"")</f>
        <v/>
      </c>
      <c r="X271" s="96" t="str">
        <f>IFERROR(INDEX('DATA - Destination Database'!$H$8:$H$973,MATCH(N271,'DATA - Destination Database'!$C$8:$C$973,0)),"")</f>
        <v>Russia</v>
      </c>
    </row>
    <row r="272" spans="2:24" ht="14.4" customHeight="1" x14ac:dyDescent="0.3">
      <c r="B272" s="95" t="s">
        <v>59</v>
      </c>
      <c r="C272" s="95" t="s">
        <v>2217</v>
      </c>
      <c r="D272" s="95" t="s">
        <v>1114</v>
      </c>
      <c r="E272" s="95" t="s">
        <v>2858</v>
      </c>
      <c r="F272" s="95" t="s">
        <v>2862</v>
      </c>
      <c r="G272" s="97" t="s">
        <v>1958</v>
      </c>
      <c r="H272" s="23">
        <v>0.54166666666666663</v>
      </c>
      <c r="I272" s="95" t="s">
        <v>2855</v>
      </c>
      <c r="J272" s="17">
        <v>3.6</v>
      </c>
      <c r="K272" s="17">
        <v>0</v>
      </c>
      <c r="L272" s="98">
        <v>43612</v>
      </c>
      <c r="M272" s="95" t="s">
        <v>3848</v>
      </c>
      <c r="N272" s="95" t="str">
        <f t="shared" si="26"/>
        <v>SKU135</v>
      </c>
      <c r="O272" s="17" t="str">
        <f t="shared" si="27"/>
        <v>Yes</v>
      </c>
      <c r="P272" s="27">
        <f t="shared" si="28"/>
        <v>85</v>
      </c>
      <c r="Q272" s="17" t="str">
        <f t="shared" si="29"/>
        <v>No</v>
      </c>
      <c r="R272" s="42">
        <f t="shared" si="30"/>
        <v>43607</v>
      </c>
      <c r="S272" s="96" t="str">
        <f>IFERROR(INDEX('DATA - Destination Database'!$B$8:$B$973,MATCH(N272,'DATA - Destination Database'!$C$8:$C$973,0)),"")</f>
        <v>ID165</v>
      </c>
      <c r="T272" s="55">
        <f>IFERROR(INDEX('DATA - Destination Database'!$D$8:$D$973,MATCH(N272,'DATA - Destination Database'!$C$8:$C$973,0)),"")</f>
        <v>3</v>
      </c>
      <c r="U272" s="56" t="str">
        <f>IFERROR(INDEX('DATA - Destination Database'!$E$8:$E$973,MATCH(N272,'DATA - Destination Database'!$C$8:$C$973,0)),"")</f>
        <v>A</v>
      </c>
      <c r="V272" s="56" t="str">
        <f>IFERROR(INDEX('DATA - Destination Database'!$F$8:$F$973,MATCH(N272,'DATA - Destination Database'!$C$8:$C$973,0)),"")</f>
        <v>H</v>
      </c>
      <c r="W272" s="56" t="str">
        <f>IFERROR(INDEX('DATA - Destination Database'!$G$8:$G$973,MATCH(N272,'DATA - Destination Database'!$C$8:$C$973,0)),"")</f>
        <v/>
      </c>
      <c r="X272" s="96" t="str">
        <f>IFERROR(INDEX('DATA - Destination Database'!$H$8:$H$973,MATCH(N272,'DATA - Destination Database'!$C$8:$C$973,0)),"")</f>
        <v>Spain</v>
      </c>
    </row>
    <row r="273" spans="2:24" ht="14.4" customHeight="1" x14ac:dyDescent="0.3">
      <c r="B273" s="95" t="s">
        <v>55</v>
      </c>
      <c r="C273" s="95" t="s">
        <v>2217</v>
      </c>
      <c r="D273" s="95" t="s">
        <v>1445</v>
      </c>
      <c r="E273" s="95" t="s">
        <v>2859</v>
      </c>
      <c r="F273" s="95" t="s">
        <v>2862</v>
      </c>
      <c r="G273" s="97" t="s">
        <v>1977</v>
      </c>
      <c r="H273" s="23">
        <v>0.54166666666666663</v>
      </c>
      <c r="I273" s="95" t="s">
        <v>2855</v>
      </c>
      <c r="J273" s="17">
        <v>3.8</v>
      </c>
      <c r="K273" s="17">
        <v>0</v>
      </c>
      <c r="L273" s="98">
        <v>43651</v>
      </c>
      <c r="M273" s="95" t="s">
        <v>3848</v>
      </c>
      <c r="N273" s="95" t="str">
        <f t="shared" si="26"/>
        <v>SKU481</v>
      </c>
      <c r="O273" s="17" t="str">
        <f t="shared" si="27"/>
        <v>Yes</v>
      </c>
      <c r="P273" s="27">
        <f t="shared" si="28"/>
        <v>56</v>
      </c>
      <c r="Q273" s="17" t="str">
        <f t="shared" si="29"/>
        <v>No</v>
      </c>
      <c r="R273" s="42">
        <f t="shared" si="30"/>
        <v>43636</v>
      </c>
      <c r="S273" s="96" t="str">
        <f>IFERROR(INDEX('DATA - Destination Database'!$B$8:$B$973,MATCH(N273,'DATA - Destination Database'!$C$8:$C$973,0)),"")</f>
        <v>ID486</v>
      </c>
      <c r="T273" s="55">
        <f>IFERROR(INDEX('DATA - Destination Database'!$D$8:$D$973,MATCH(N273,'DATA - Destination Database'!$C$8:$C$973,0)),"")</f>
        <v>1</v>
      </c>
      <c r="U273" s="56" t="str">
        <f>IFERROR(INDEX('DATA - Destination Database'!$E$8:$E$973,MATCH(N273,'DATA - Destination Database'!$C$8:$C$973,0)),"")</f>
        <v>B</v>
      </c>
      <c r="V273" s="56" t="str">
        <f>IFERROR(INDEX('DATA - Destination Database'!$F$8:$F$973,MATCH(N273,'DATA - Destination Database'!$C$8:$C$973,0)),"")</f>
        <v>H</v>
      </c>
      <c r="W273" s="56" t="str">
        <f>IFERROR(INDEX('DATA - Destination Database'!$G$8:$G$973,MATCH(N273,'DATA - Destination Database'!$C$8:$C$973,0)),"")</f>
        <v/>
      </c>
      <c r="X273" s="96" t="str">
        <f>IFERROR(INDEX('DATA - Destination Database'!$H$8:$H$973,MATCH(N273,'DATA - Destination Database'!$C$8:$C$973,0)),"")</f>
        <v>Sweden</v>
      </c>
    </row>
    <row r="274" spans="2:24" ht="14.4" customHeight="1" x14ac:dyDescent="0.3">
      <c r="B274" s="95" t="s">
        <v>57</v>
      </c>
      <c r="C274" s="95" t="s">
        <v>2218</v>
      </c>
      <c r="D274" s="95" t="s">
        <v>1167</v>
      </c>
      <c r="E274" s="95" t="s">
        <v>2860</v>
      </c>
      <c r="F274" s="95" t="s">
        <v>2862</v>
      </c>
      <c r="G274" s="97" t="s">
        <v>1960</v>
      </c>
      <c r="H274" s="23">
        <v>0.54166666666666663</v>
      </c>
      <c r="I274" s="95" t="s">
        <v>2856</v>
      </c>
      <c r="J274" s="17">
        <v>4</v>
      </c>
      <c r="K274" s="17">
        <v>0</v>
      </c>
      <c r="L274" s="98">
        <v>43627</v>
      </c>
      <c r="M274" s="95" t="s">
        <v>3848</v>
      </c>
      <c r="N274" s="95" t="str">
        <f t="shared" si="26"/>
        <v>SKU188</v>
      </c>
      <c r="O274" s="17" t="str">
        <f t="shared" si="27"/>
        <v>Yes</v>
      </c>
      <c r="P274" s="27">
        <f t="shared" si="28"/>
        <v>83</v>
      </c>
      <c r="Q274" s="17" t="str">
        <f t="shared" si="29"/>
        <v>No</v>
      </c>
      <c r="R274" s="42">
        <f t="shared" si="30"/>
        <v>43609</v>
      </c>
      <c r="S274" s="96" t="str">
        <f>IFERROR(INDEX('DATA - Destination Database'!$B$8:$B$973,MATCH(N274,'DATA - Destination Database'!$C$8:$C$973,0)),"")</f>
        <v>ID665</v>
      </c>
      <c r="T274" s="55">
        <f>IFERROR(INDEX('DATA - Destination Database'!$D$8:$D$973,MATCH(N274,'DATA - Destination Database'!$C$8:$C$973,0)),"")</f>
        <v>2</v>
      </c>
      <c r="U274" s="56" t="str">
        <f>IFERROR(INDEX('DATA - Destination Database'!$E$8:$E$973,MATCH(N274,'DATA - Destination Database'!$C$8:$C$973,0)),"")</f>
        <v>A</v>
      </c>
      <c r="V274" s="56" t="str">
        <f>IFERROR(INDEX('DATA - Destination Database'!$F$8:$F$973,MATCH(N274,'DATA - Destination Database'!$C$8:$C$973,0)),"")</f>
        <v>H</v>
      </c>
      <c r="W274" s="56" t="str">
        <f>IFERROR(INDEX('DATA - Destination Database'!$G$8:$G$973,MATCH(N274,'DATA - Destination Database'!$C$8:$C$973,0)),"")</f>
        <v/>
      </c>
      <c r="X274" s="96" t="str">
        <f>IFERROR(INDEX('DATA - Destination Database'!$H$8:$H$973,MATCH(N274,'DATA - Destination Database'!$C$8:$C$973,0)),"")</f>
        <v>Germany</v>
      </c>
    </row>
    <row r="275" spans="2:24" ht="14.4" customHeight="1" x14ac:dyDescent="0.3">
      <c r="B275" s="95" t="s">
        <v>58</v>
      </c>
      <c r="C275" s="95" t="s">
        <v>2219</v>
      </c>
      <c r="D275" s="95" t="s">
        <v>1448</v>
      </c>
      <c r="E275" s="95" t="s">
        <v>2858</v>
      </c>
      <c r="F275" s="95" t="s">
        <v>2862</v>
      </c>
      <c r="G275" s="97" t="s">
        <v>1977</v>
      </c>
      <c r="H275" s="23">
        <v>0.54166666666666663</v>
      </c>
      <c r="I275" s="95" t="s">
        <v>2857</v>
      </c>
      <c r="J275" s="17">
        <v>1</v>
      </c>
      <c r="K275" s="17">
        <v>0</v>
      </c>
      <c r="L275" s="98">
        <v>43651</v>
      </c>
      <c r="M275" s="95" t="s">
        <v>3848</v>
      </c>
      <c r="N275" s="95" t="str">
        <f t="shared" si="26"/>
        <v>SKU484</v>
      </c>
      <c r="O275" s="17" t="str">
        <f t="shared" si="27"/>
        <v>Yes</v>
      </c>
      <c r="P275" s="27">
        <f t="shared" si="28"/>
        <v>56</v>
      </c>
      <c r="Q275" s="17" t="str">
        <f t="shared" si="29"/>
        <v>No</v>
      </c>
      <c r="R275" s="42">
        <f t="shared" si="30"/>
        <v>43636</v>
      </c>
      <c r="S275" s="96" t="str">
        <f>IFERROR(INDEX('DATA - Destination Database'!$B$8:$B$973,MATCH(N275,'DATA - Destination Database'!$C$8:$C$973,0)),"")</f>
        <v>ID271</v>
      </c>
      <c r="T275" s="55">
        <f>IFERROR(INDEX('DATA - Destination Database'!$D$8:$D$973,MATCH(N275,'DATA - Destination Database'!$C$8:$C$973,0)),"")</f>
        <v>2</v>
      </c>
      <c r="U275" s="56" t="str">
        <f>IFERROR(INDEX('DATA - Destination Database'!$E$8:$E$973,MATCH(N275,'DATA - Destination Database'!$C$8:$C$973,0)),"")</f>
        <v>T</v>
      </c>
      <c r="V275" s="56" t="str">
        <f>IFERROR(INDEX('DATA - Destination Database'!$F$8:$F$973,MATCH(N275,'DATA - Destination Database'!$C$8:$C$973,0)),"")</f>
        <v>H</v>
      </c>
      <c r="W275" s="56" t="str">
        <f>IFERROR(INDEX('DATA - Destination Database'!$G$8:$G$973,MATCH(N275,'DATA - Destination Database'!$C$8:$C$973,0)),"")</f>
        <v>Y</v>
      </c>
      <c r="X275" s="96" t="str">
        <f>IFERROR(INDEX('DATA - Destination Database'!$H$8:$H$973,MATCH(N275,'DATA - Destination Database'!$C$8:$C$973,0)),"")</f>
        <v xml:space="preserve">France </v>
      </c>
    </row>
    <row r="276" spans="2:24" ht="14.4" customHeight="1" x14ac:dyDescent="0.3">
      <c r="B276" s="95" t="s">
        <v>56</v>
      </c>
      <c r="C276" s="95" t="s">
        <v>2220</v>
      </c>
      <c r="D276" s="95" t="s">
        <v>1451</v>
      </c>
      <c r="E276" s="95" t="s">
        <v>2859</v>
      </c>
      <c r="F276" s="95" t="s">
        <v>2863</v>
      </c>
      <c r="G276" s="97" t="s">
        <v>1977</v>
      </c>
      <c r="H276" s="23">
        <v>0.54166666666666663</v>
      </c>
      <c r="I276" s="95" t="s">
        <v>2854</v>
      </c>
      <c r="J276" s="17">
        <v>2</v>
      </c>
      <c r="K276" s="17">
        <v>0</v>
      </c>
      <c r="L276" s="98">
        <v>43651</v>
      </c>
      <c r="M276" s="95" t="s">
        <v>3848</v>
      </c>
      <c r="N276" s="95" t="str">
        <f t="shared" si="26"/>
        <v>SKU487</v>
      </c>
      <c r="O276" s="17" t="str">
        <f t="shared" si="27"/>
        <v>Yes</v>
      </c>
      <c r="P276" s="27">
        <f t="shared" si="28"/>
        <v>56</v>
      </c>
      <c r="Q276" s="17" t="str">
        <f t="shared" si="29"/>
        <v>No</v>
      </c>
      <c r="R276" s="42">
        <f t="shared" si="30"/>
        <v>43636</v>
      </c>
      <c r="S276" s="96" t="str">
        <f>IFERROR(INDEX('DATA - Destination Database'!$B$8:$B$973,MATCH(N276,'DATA - Destination Database'!$C$8:$C$973,0)),"")</f>
        <v>ID312</v>
      </c>
      <c r="T276" s="55">
        <f>IFERROR(INDEX('DATA - Destination Database'!$D$8:$D$973,MATCH(N276,'DATA - Destination Database'!$C$8:$C$973,0)),"")</f>
        <v>2</v>
      </c>
      <c r="U276" s="56" t="str">
        <f>IFERROR(INDEX('DATA - Destination Database'!$E$8:$E$973,MATCH(N276,'DATA - Destination Database'!$C$8:$C$973,0)),"")</f>
        <v>F</v>
      </c>
      <c r="V276" s="56" t="str">
        <f>IFERROR(INDEX('DATA - Destination Database'!$F$8:$F$973,MATCH(N276,'DATA - Destination Database'!$C$8:$C$973,0)),"")</f>
        <v>H</v>
      </c>
      <c r="W276" s="56" t="str">
        <f>IFERROR(INDEX('DATA - Destination Database'!$G$8:$G$973,MATCH(N276,'DATA - Destination Database'!$C$8:$C$973,0)),"")</f>
        <v>Y</v>
      </c>
      <c r="X276" s="96" t="str">
        <f>IFERROR(INDEX('DATA - Destination Database'!$H$8:$H$973,MATCH(N276,'DATA - Destination Database'!$C$8:$C$973,0)),"")</f>
        <v xml:space="preserve">India </v>
      </c>
    </row>
    <row r="277" spans="2:24" ht="14.4" customHeight="1" x14ac:dyDescent="0.3">
      <c r="B277" s="95" t="s">
        <v>55</v>
      </c>
      <c r="C277" s="95" t="s">
        <v>2221</v>
      </c>
      <c r="D277" s="95" t="s">
        <v>1170</v>
      </c>
      <c r="E277" s="95" t="s">
        <v>2860</v>
      </c>
      <c r="F277" s="95" t="s">
        <v>2862</v>
      </c>
      <c r="G277" s="97" t="s">
        <v>1960</v>
      </c>
      <c r="H277" s="23">
        <v>0.54166666666666663</v>
      </c>
      <c r="I277" s="95" t="s">
        <v>2855</v>
      </c>
      <c r="J277" s="17">
        <v>3</v>
      </c>
      <c r="K277" s="17">
        <v>0</v>
      </c>
      <c r="L277" s="98">
        <v>43627</v>
      </c>
      <c r="M277" s="95" t="s">
        <v>3848</v>
      </c>
      <c r="N277" s="95" t="str">
        <f t="shared" si="26"/>
        <v>SKU191</v>
      </c>
      <c r="O277" s="17" t="str">
        <f t="shared" si="27"/>
        <v>Yes</v>
      </c>
      <c r="P277" s="27">
        <f t="shared" si="28"/>
        <v>83</v>
      </c>
      <c r="Q277" s="17" t="str">
        <f t="shared" si="29"/>
        <v>No</v>
      </c>
      <c r="R277" s="42">
        <f t="shared" si="30"/>
        <v>43609</v>
      </c>
      <c r="S277" s="96" t="str">
        <f>IFERROR(INDEX('DATA - Destination Database'!$B$8:$B$973,MATCH(N277,'DATA - Destination Database'!$C$8:$C$973,0)),"")</f>
        <v>ID459</v>
      </c>
      <c r="T277" s="55">
        <f>IFERROR(INDEX('DATA - Destination Database'!$D$8:$D$973,MATCH(N277,'DATA - Destination Database'!$C$8:$C$973,0)),"")</f>
        <v>2</v>
      </c>
      <c r="U277" s="56" t="str">
        <f>IFERROR(INDEX('DATA - Destination Database'!$E$8:$E$973,MATCH(N277,'DATA - Destination Database'!$C$8:$C$973,0)),"")</f>
        <v>T</v>
      </c>
      <c r="V277" s="56" t="str">
        <f>IFERROR(INDEX('DATA - Destination Database'!$F$8:$F$973,MATCH(N277,'DATA - Destination Database'!$C$8:$C$973,0)),"")</f>
        <v>H</v>
      </c>
      <c r="W277" s="56" t="str">
        <f>IFERROR(INDEX('DATA - Destination Database'!$G$8:$G$973,MATCH(N277,'DATA - Destination Database'!$C$8:$C$973,0)),"")</f>
        <v>Y</v>
      </c>
      <c r="X277" s="96" t="str">
        <f>IFERROR(INDEX('DATA - Destination Database'!$H$8:$H$973,MATCH(N277,'DATA - Destination Database'!$C$8:$C$973,0)),"")</f>
        <v xml:space="preserve">Eritrea </v>
      </c>
    </row>
    <row r="278" spans="2:24" ht="14.4" customHeight="1" x14ac:dyDescent="0.3">
      <c r="B278" s="95" t="s">
        <v>59</v>
      </c>
      <c r="C278" s="95" t="s">
        <v>2221</v>
      </c>
      <c r="D278" s="95" t="s">
        <v>1454</v>
      </c>
      <c r="E278" s="95" t="s">
        <v>2858</v>
      </c>
      <c r="F278" s="95" t="s">
        <v>2862</v>
      </c>
      <c r="G278" s="97" t="s">
        <v>1978</v>
      </c>
      <c r="H278" s="23">
        <v>0.54166666666666663</v>
      </c>
      <c r="I278" s="95" t="s">
        <v>2855</v>
      </c>
      <c r="J278" s="17">
        <v>4</v>
      </c>
      <c r="K278" s="17">
        <v>0</v>
      </c>
      <c r="L278" s="98">
        <v>43656</v>
      </c>
      <c r="M278" s="95" t="s">
        <v>3848</v>
      </c>
      <c r="N278" s="95" t="str">
        <f t="shared" si="26"/>
        <v>SKU490</v>
      </c>
      <c r="O278" s="17" t="str">
        <f t="shared" si="27"/>
        <v>Yes</v>
      </c>
      <c r="P278" s="27">
        <f t="shared" si="28"/>
        <v>55</v>
      </c>
      <c r="Q278" s="17" t="str">
        <f t="shared" si="29"/>
        <v>No</v>
      </c>
      <c r="R278" s="42">
        <f t="shared" si="30"/>
        <v>43637</v>
      </c>
      <c r="S278" s="96" t="str">
        <f>IFERROR(INDEX('DATA - Destination Database'!$B$8:$B$973,MATCH(N278,'DATA - Destination Database'!$C$8:$C$973,0)),"")</f>
        <v>ID169</v>
      </c>
      <c r="T278" s="55">
        <f>IFERROR(INDEX('DATA - Destination Database'!$D$8:$D$973,MATCH(N278,'DATA - Destination Database'!$C$8:$C$973,0)),"")</f>
        <v>1</v>
      </c>
      <c r="U278" s="56" t="str">
        <f>IFERROR(INDEX('DATA - Destination Database'!$E$8:$E$973,MATCH(N278,'DATA - Destination Database'!$C$8:$C$973,0)),"")</f>
        <v>A</v>
      </c>
      <c r="V278" s="56" t="str">
        <f>IFERROR(INDEX('DATA - Destination Database'!$F$8:$F$973,MATCH(N278,'DATA - Destination Database'!$C$8:$C$973,0)),"")</f>
        <v>H</v>
      </c>
      <c r="W278" s="56" t="str">
        <f>IFERROR(INDEX('DATA - Destination Database'!$G$8:$G$973,MATCH(N278,'DATA - Destination Database'!$C$8:$C$973,0)),"")</f>
        <v/>
      </c>
      <c r="X278" s="96" t="str">
        <f>IFERROR(INDEX('DATA - Destination Database'!$H$8:$H$973,MATCH(N278,'DATA - Destination Database'!$C$8:$C$973,0)),"")</f>
        <v>Canada</v>
      </c>
    </row>
    <row r="279" spans="2:24" ht="14.4" customHeight="1" x14ac:dyDescent="0.3">
      <c r="B279" s="95" t="s">
        <v>57</v>
      </c>
      <c r="C279" s="95" t="s">
        <v>2222</v>
      </c>
      <c r="D279" s="95" t="s">
        <v>1117</v>
      </c>
      <c r="E279" s="95" t="s">
        <v>2859</v>
      </c>
      <c r="F279" s="95" t="s">
        <v>2862</v>
      </c>
      <c r="G279" s="97" t="s">
        <v>1958</v>
      </c>
      <c r="H279" s="23">
        <v>0.54166666666666663</v>
      </c>
      <c r="I279" s="95" t="s">
        <v>2856</v>
      </c>
      <c r="J279" s="17">
        <v>1</v>
      </c>
      <c r="K279" s="17">
        <v>0</v>
      </c>
      <c r="L279" s="98">
        <v>43612</v>
      </c>
      <c r="M279" s="95" t="s">
        <v>3848</v>
      </c>
      <c r="N279" s="95" t="str">
        <f t="shared" si="26"/>
        <v>SKU138</v>
      </c>
      <c r="O279" s="17" t="str">
        <f t="shared" si="27"/>
        <v>Yes</v>
      </c>
      <c r="P279" s="27">
        <f t="shared" si="28"/>
        <v>85</v>
      </c>
      <c r="Q279" s="17" t="str">
        <f t="shared" si="29"/>
        <v>No</v>
      </c>
      <c r="R279" s="42">
        <f t="shared" si="30"/>
        <v>43607</v>
      </c>
      <c r="S279" s="96" t="str">
        <f>IFERROR(INDEX('DATA - Destination Database'!$B$8:$B$973,MATCH(N279,'DATA - Destination Database'!$C$8:$C$973,0)),"")</f>
        <v>ID497</v>
      </c>
      <c r="T279" s="55">
        <f>IFERROR(INDEX('DATA - Destination Database'!$D$8:$D$973,MATCH(N279,'DATA - Destination Database'!$C$8:$C$973,0)),"")</f>
        <v>2</v>
      </c>
      <c r="U279" s="56" t="str">
        <f>IFERROR(INDEX('DATA - Destination Database'!$E$8:$E$973,MATCH(N279,'DATA - Destination Database'!$C$8:$C$973,0)),"")</f>
        <v>A</v>
      </c>
      <c r="V279" s="56" t="str">
        <f>IFERROR(INDEX('DATA - Destination Database'!$F$8:$F$973,MATCH(N279,'DATA - Destination Database'!$C$8:$C$973,0)),"")</f>
        <v>H</v>
      </c>
      <c r="W279" s="56" t="str">
        <f>IFERROR(INDEX('DATA - Destination Database'!$G$8:$G$973,MATCH(N279,'DATA - Destination Database'!$C$8:$C$973,0)),"")</f>
        <v/>
      </c>
      <c r="X279" s="96" t="str">
        <f>IFERROR(INDEX('DATA - Destination Database'!$H$8:$H$973,MATCH(N279,'DATA - Destination Database'!$C$8:$C$973,0)),"")</f>
        <v xml:space="preserve">Indonesia </v>
      </c>
    </row>
    <row r="280" spans="2:24" ht="14.4" customHeight="1" x14ac:dyDescent="0.3">
      <c r="B280" s="95" t="s">
        <v>57</v>
      </c>
      <c r="C280" s="95" t="s">
        <v>2223</v>
      </c>
      <c r="D280" s="95" t="s">
        <v>1457</v>
      </c>
      <c r="E280" s="95" t="s">
        <v>2860</v>
      </c>
      <c r="F280" s="95" t="s">
        <v>2862</v>
      </c>
      <c r="G280" s="97" t="s">
        <v>1978</v>
      </c>
      <c r="H280" s="23">
        <v>0.54166666666666663</v>
      </c>
      <c r="I280" s="95" t="s">
        <v>2857</v>
      </c>
      <c r="J280" s="17">
        <v>2.8</v>
      </c>
      <c r="K280" s="17">
        <v>1</v>
      </c>
      <c r="L280" s="98">
        <v>43640</v>
      </c>
      <c r="M280" s="95" t="s">
        <v>3848</v>
      </c>
      <c r="N280" s="95" t="str">
        <f t="shared" si="26"/>
        <v>SKU493</v>
      </c>
      <c r="O280" s="17" t="str">
        <f t="shared" si="27"/>
        <v>Yes</v>
      </c>
      <c r="P280" s="27">
        <f t="shared" si="28"/>
        <v>55</v>
      </c>
      <c r="Q280" s="17" t="str">
        <f t="shared" si="29"/>
        <v>No</v>
      </c>
      <c r="R280" s="42">
        <f t="shared" si="30"/>
        <v>43637</v>
      </c>
      <c r="S280" s="96" t="str">
        <f>IFERROR(INDEX('DATA - Destination Database'!$B$8:$B$973,MATCH(N280,'DATA - Destination Database'!$C$8:$C$973,0)),"")</f>
        <v>ID306</v>
      </c>
      <c r="T280" s="55">
        <f>IFERROR(INDEX('DATA - Destination Database'!$D$8:$D$973,MATCH(N280,'DATA - Destination Database'!$C$8:$C$973,0)),"")</f>
        <v>2</v>
      </c>
      <c r="U280" s="56" t="str">
        <f>IFERROR(INDEX('DATA - Destination Database'!$E$8:$E$973,MATCH(N280,'DATA - Destination Database'!$C$8:$C$973,0)),"")</f>
        <v>B</v>
      </c>
      <c r="V280" s="56" t="str">
        <f>IFERROR(INDEX('DATA - Destination Database'!$F$8:$F$973,MATCH(N280,'DATA - Destination Database'!$C$8:$C$973,0)),"")</f>
        <v>H</v>
      </c>
      <c r="W280" s="56" t="str">
        <f>IFERROR(INDEX('DATA - Destination Database'!$G$8:$G$973,MATCH(N280,'DATA - Destination Database'!$C$8:$C$973,0)),"")</f>
        <v>Y</v>
      </c>
      <c r="X280" s="96" t="str">
        <f>IFERROR(INDEX('DATA - Destination Database'!$H$8:$H$973,MATCH(N280,'DATA - Destination Database'!$C$8:$C$973,0)),"")</f>
        <v>Hong Kong</v>
      </c>
    </row>
    <row r="281" spans="2:24" ht="14.4" customHeight="1" x14ac:dyDescent="0.3">
      <c r="B281" s="95" t="s">
        <v>55</v>
      </c>
      <c r="C281" s="95" t="s">
        <v>2224</v>
      </c>
      <c r="D281" s="95" t="s">
        <v>1460</v>
      </c>
      <c r="E281" s="95" t="s">
        <v>2858</v>
      </c>
      <c r="F281" s="95" t="s">
        <v>2862</v>
      </c>
      <c r="G281" s="97" t="s">
        <v>1978</v>
      </c>
      <c r="H281" s="23">
        <v>0.54166666666666663</v>
      </c>
      <c r="I281" s="95" t="s">
        <v>2854</v>
      </c>
      <c r="J281" s="17">
        <v>3</v>
      </c>
      <c r="K281" s="17">
        <v>0</v>
      </c>
      <c r="L281" s="98">
        <v>43641</v>
      </c>
      <c r="M281" s="95" t="s">
        <v>3848</v>
      </c>
      <c r="N281" s="95" t="str">
        <f t="shared" si="26"/>
        <v>SKU496</v>
      </c>
      <c r="O281" s="17" t="str">
        <f t="shared" si="27"/>
        <v>Yes</v>
      </c>
      <c r="P281" s="27">
        <f t="shared" si="28"/>
        <v>55</v>
      </c>
      <c r="Q281" s="17" t="str">
        <f t="shared" si="29"/>
        <v>No</v>
      </c>
      <c r="R281" s="42">
        <f t="shared" si="30"/>
        <v>43637</v>
      </c>
      <c r="S281" s="96" t="str">
        <f>IFERROR(INDEX('DATA - Destination Database'!$B$8:$B$973,MATCH(N281,'DATA - Destination Database'!$C$8:$C$973,0)),"")</f>
        <v>ID159</v>
      </c>
      <c r="T281" s="55">
        <f>IFERROR(INDEX('DATA - Destination Database'!$D$8:$D$973,MATCH(N281,'DATA - Destination Database'!$C$8:$C$973,0)),"")</f>
        <v>1</v>
      </c>
      <c r="U281" s="56" t="str">
        <f>IFERROR(INDEX('DATA - Destination Database'!$E$8:$E$973,MATCH(N281,'DATA - Destination Database'!$C$8:$C$973,0)),"")</f>
        <v>T</v>
      </c>
      <c r="V281" s="56" t="str">
        <f>IFERROR(INDEX('DATA - Destination Database'!$F$8:$F$973,MATCH(N281,'DATA - Destination Database'!$C$8:$C$973,0)),"")</f>
        <v>M</v>
      </c>
      <c r="W281" s="56" t="str">
        <f>IFERROR(INDEX('DATA - Destination Database'!$G$8:$G$973,MATCH(N281,'DATA - Destination Database'!$C$8:$C$973,0)),"")</f>
        <v/>
      </c>
      <c r="X281" s="96" t="str">
        <f>IFERROR(INDEX('DATA - Destination Database'!$H$8:$H$973,MATCH(N281,'DATA - Destination Database'!$C$8:$C$973,0)),"")</f>
        <v>Italy</v>
      </c>
    </row>
    <row r="282" spans="2:24" ht="14.4" customHeight="1" x14ac:dyDescent="0.3">
      <c r="B282" s="95" t="s">
        <v>58</v>
      </c>
      <c r="C282" s="95" t="s">
        <v>2225</v>
      </c>
      <c r="D282" s="95" t="s">
        <v>1173</v>
      </c>
      <c r="E282" s="95" t="s">
        <v>2859</v>
      </c>
      <c r="F282" s="95" t="s">
        <v>2862</v>
      </c>
      <c r="G282" s="97" t="s">
        <v>1960</v>
      </c>
      <c r="H282" s="23">
        <v>0.54166666666666663</v>
      </c>
      <c r="I282" s="95" t="s">
        <v>2855</v>
      </c>
      <c r="J282" s="17">
        <v>3.2</v>
      </c>
      <c r="K282" s="17">
        <v>0</v>
      </c>
      <c r="L282" s="98">
        <v>43612</v>
      </c>
      <c r="M282" s="95" t="s">
        <v>3848</v>
      </c>
      <c r="N282" s="95" t="str">
        <f t="shared" si="26"/>
        <v>SKU194</v>
      </c>
      <c r="O282" s="17" t="str">
        <f t="shared" si="27"/>
        <v>Yes</v>
      </c>
      <c r="P282" s="27">
        <f t="shared" si="28"/>
        <v>83</v>
      </c>
      <c r="Q282" s="17" t="str">
        <f t="shared" si="29"/>
        <v>No</v>
      </c>
      <c r="R282" s="42">
        <f t="shared" si="30"/>
        <v>43609</v>
      </c>
      <c r="S282" s="96" t="str">
        <f>IFERROR(INDEX('DATA - Destination Database'!$B$8:$B$973,MATCH(N282,'DATA - Destination Database'!$C$8:$C$973,0)),"")</f>
        <v>ID234</v>
      </c>
      <c r="T282" s="55">
        <f>IFERROR(INDEX('DATA - Destination Database'!$D$8:$D$973,MATCH(N282,'DATA - Destination Database'!$C$8:$C$973,0)),"")</f>
        <v>1</v>
      </c>
      <c r="U282" s="56" t="str">
        <f>IFERROR(INDEX('DATA - Destination Database'!$E$8:$E$973,MATCH(N282,'DATA - Destination Database'!$C$8:$C$973,0)),"")</f>
        <v>B</v>
      </c>
      <c r="V282" s="56" t="str">
        <f>IFERROR(INDEX('DATA - Destination Database'!$F$8:$F$973,MATCH(N282,'DATA - Destination Database'!$C$8:$C$973,0)),"")</f>
        <v>H</v>
      </c>
      <c r="W282" s="56" t="str">
        <f>IFERROR(INDEX('DATA - Destination Database'!$G$8:$G$973,MATCH(N282,'DATA - Destination Database'!$C$8:$C$973,0)),"")</f>
        <v>Y</v>
      </c>
      <c r="X282" s="96" t="str">
        <f>IFERROR(INDEX('DATA - Destination Database'!$H$8:$H$973,MATCH(N282,'DATA - Destination Database'!$C$8:$C$973,0)),"")</f>
        <v>Belgium</v>
      </c>
    </row>
    <row r="283" spans="2:24" ht="14.4" customHeight="1" x14ac:dyDescent="0.3">
      <c r="B283" s="95" t="s">
        <v>58</v>
      </c>
      <c r="C283" s="95" t="s">
        <v>2226</v>
      </c>
      <c r="D283" s="95" t="s">
        <v>1463</v>
      </c>
      <c r="E283" s="95" t="s">
        <v>2860</v>
      </c>
      <c r="F283" s="95" t="s">
        <v>2862</v>
      </c>
      <c r="G283" s="97" t="s">
        <v>1978</v>
      </c>
      <c r="H283" s="23">
        <v>0.54166666666666663</v>
      </c>
      <c r="I283" s="95" t="s">
        <v>2855</v>
      </c>
      <c r="J283" s="17">
        <v>3.4</v>
      </c>
      <c r="K283" s="17">
        <v>0</v>
      </c>
      <c r="L283" s="98">
        <v>43640</v>
      </c>
      <c r="M283" s="95" t="s">
        <v>3848</v>
      </c>
      <c r="N283" s="95" t="str">
        <f t="shared" si="26"/>
        <v>SKU499</v>
      </c>
      <c r="O283" s="17" t="str">
        <f t="shared" si="27"/>
        <v>Yes</v>
      </c>
      <c r="P283" s="27">
        <f t="shared" si="28"/>
        <v>55</v>
      </c>
      <c r="Q283" s="17" t="str">
        <f t="shared" si="29"/>
        <v>No</v>
      </c>
      <c r="R283" s="42">
        <f t="shared" si="30"/>
        <v>43637</v>
      </c>
      <c r="S283" s="96" t="str">
        <f>IFERROR(INDEX('DATA - Destination Database'!$B$8:$B$973,MATCH(N283,'DATA - Destination Database'!$C$8:$C$973,0)),"")</f>
        <v>ID678</v>
      </c>
      <c r="T283" s="55">
        <f>IFERROR(INDEX('DATA - Destination Database'!$D$8:$D$973,MATCH(N283,'DATA - Destination Database'!$C$8:$C$973,0)),"")</f>
        <v>3</v>
      </c>
      <c r="U283" s="56" t="str">
        <f>IFERROR(INDEX('DATA - Destination Database'!$E$8:$E$973,MATCH(N283,'DATA - Destination Database'!$C$8:$C$973,0)),"")</f>
        <v>B</v>
      </c>
      <c r="V283" s="56" t="str">
        <f>IFERROR(INDEX('DATA - Destination Database'!$F$8:$F$973,MATCH(N283,'DATA - Destination Database'!$C$8:$C$973,0)),"")</f>
        <v>H</v>
      </c>
      <c r="W283" s="56" t="str">
        <f>IFERROR(INDEX('DATA - Destination Database'!$G$8:$G$973,MATCH(N283,'DATA - Destination Database'!$C$8:$C$973,0)),"")</f>
        <v>Y</v>
      </c>
      <c r="X283" s="96" t="str">
        <f>IFERROR(INDEX('DATA - Destination Database'!$H$8:$H$973,MATCH(N283,'DATA - Destination Database'!$C$8:$C$973,0)),"")</f>
        <v>Argentina</v>
      </c>
    </row>
    <row r="284" spans="2:24" ht="14.4" customHeight="1" x14ac:dyDescent="0.3">
      <c r="B284" s="95" t="s">
        <v>55</v>
      </c>
      <c r="C284" s="95" t="s">
        <v>2227</v>
      </c>
      <c r="D284" s="95" t="s">
        <v>1120</v>
      </c>
      <c r="E284" s="95" t="s">
        <v>2858</v>
      </c>
      <c r="F284" s="95" t="s">
        <v>2862</v>
      </c>
      <c r="G284" s="97" t="s">
        <v>1958</v>
      </c>
      <c r="H284" s="23">
        <v>0.54166666666666663</v>
      </c>
      <c r="I284" s="95" t="s">
        <v>2856</v>
      </c>
      <c r="J284" s="17">
        <v>3.6</v>
      </c>
      <c r="K284" s="17">
        <v>0</v>
      </c>
      <c r="L284" s="98">
        <v>43607</v>
      </c>
      <c r="M284" s="95" t="s">
        <v>3848</v>
      </c>
      <c r="N284" s="95" t="str">
        <f t="shared" si="26"/>
        <v>SKU141</v>
      </c>
      <c r="O284" s="17" t="str">
        <f t="shared" si="27"/>
        <v>Yes</v>
      </c>
      <c r="P284" s="27">
        <f t="shared" si="28"/>
        <v>85</v>
      </c>
      <c r="Q284" s="17" t="str">
        <f t="shared" si="29"/>
        <v>No</v>
      </c>
      <c r="R284" s="42">
        <f t="shared" si="30"/>
        <v>43607</v>
      </c>
      <c r="S284" s="96" t="str">
        <f>IFERROR(INDEX('DATA - Destination Database'!$B$8:$B$973,MATCH(N284,'DATA - Destination Database'!$C$8:$C$973,0)),"")</f>
        <v>ID282</v>
      </c>
      <c r="T284" s="55">
        <f>IFERROR(INDEX('DATA - Destination Database'!$D$8:$D$973,MATCH(N284,'DATA - Destination Database'!$C$8:$C$973,0)),"")</f>
        <v>3</v>
      </c>
      <c r="U284" s="56" t="str">
        <f>IFERROR(INDEX('DATA - Destination Database'!$E$8:$E$973,MATCH(N284,'DATA - Destination Database'!$C$8:$C$973,0)),"")</f>
        <v>B</v>
      </c>
      <c r="V284" s="56" t="str">
        <f>IFERROR(INDEX('DATA - Destination Database'!$F$8:$F$973,MATCH(N284,'DATA - Destination Database'!$C$8:$C$973,0)),"")</f>
        <v>H</v>
      </c>
      <c r="W284" s="56" t="str">
        <f>IFERROR(INDEX('DATA - Destination Database'!$G$8:$G$973,MATCH(N284,'DATA - Destination Database'!$C$8:$C$973,0)),"")</f>
        <v>Y</v>
      </c>
      <c r="X284" s="96" t="str">
        <f>IFERROR(INDEX('DATA - Destination Database'!$H$8:$H$973,MATCH(N284,'DATA - Destination Database'!$C$8:$C$973,0)),"")</f>
        <v>Maldives</v>
      </c>
    </row>
    <row r="285" spans="2:24" ht="14.4" customHeight="1" x14ac:dyDescent="0.3">
      <c r="B285" s="95" t="s">
        <v>56</v>
      </c>
      <c r="C285" s="95" t="s">
        <v>2227</v>
      </c>
      <c r="D285" s="95" t="s">
        <v>1466</v>
      </c>
      <c r="E285" s="95" t="s">
        <v>2859</v>
      </c>
      <c r="F285" s="95" t="s">
        <v>2862</v>
      </c>
      <c r="G285" s="97" t="s">
        <v>1978</v>
      </c>
      <c r="H285" s="23">
        <v>0.54166666666666663</v>
      </c>
      <c r="I285" s="95" t="s">
        <v>2857</v>
      </c>
      <c r="J285" s="17">
        <v>3.8</v>
      </c>
      <c r="K285" s="17">
        <v>0</v>
      </c>
      <c r="L285" s="98">
        <v>43640</v>
      </c>
      <c r="M285" s="95" t="s">
        <v>3848</v>
      </c>
      <c r="N285" s="95" t="str">
        <f t="shared" si="26"/>
        <v>SKU502</v>
      </c>
      <c r="O285" s="17" t="str">
        <f t="shared" si="27"/>
        <v>Yes</v>
      </c>
      <c r="P285" s="27">
        <f t="shared" si="28"/>
        <v>55</v>
      </c>
      <c r="Q285" s="17" t="str">
        <f t="shared" si="29"/>
        <v>No</v>
      </c>
      <c r="R285" s="42">
        <f t="shared" si="30"/>
        <v>43637</v>
      </c>
      <c r="S285" s="96" t="str">
        <f>IFERROR(INDEX('DATA - Destination Database'!$B$8:$B$973,MATCH(N285,'DATA - Destination Database'!$C$8:$C$973,0)),"")</f>
        <v>ID508</v>
      </c>
      <c r="T285" s="55">
        <f>IFERROR(INDEX('DATA - Destination Database'!$D$8:$D$973,MATCH(N285,'DATA - Destination Database'!$C$8:$C$973,0)),"")</f>
        <v>1</v>
      </c>
      <c r="U285" s="56" t="str">
        <f>IFERROR(INDEX('DATA - Destination Database'!$E$8:$E$973,MATCH(N285,'DATA - Destination Database'!$C$8:$C$973,0)),"")</f>
        <v>F</v>
      </c>
      <c r="V285" s="56" t="str">
        <f>IFERROR(INDEX('DATA - Destination Database'!$F$8:$F$973,MATCH(N285,'DATA - Destination Database'!$C$8:$C$973,0)),"")</f>
        <v>H</v>
      </c>
      <c r="W285" s="56" t="str">
        <f>IFERROR(INDEX('DATA - Destination Database'!$G$8:$G$973,MATCH(N285,'DATA - Destination Database'!$C$8:$C$973,0)),"")</f>
        <v/>
      </c>
      <c r="X285" s="96" t="str">
        <f>IFERROR(INDEX('DATA - Destination Database'!$H$8:$H$973,MATCH(N285,'DATA - Destination Database'!$C$8:$C$973,0)),"")</f>
        <v>China</v>
      </c>
    </row>
    <row r="286" spans="2:24" ht="14.4" customHeight="1" x14ac:dyDescent="0.3">
      <c r="B286" s="95" t="s">
        <v>56</v>
      </c>
      <c r="C286" s="95" t="s">
        <v>2228</v>
      </c>
      <c r="D286" s="95" t="s">
        <v>1176</v>
      </c>
      <c r="E286" s="95" t="s">
        <v>2860</v>
      </c>
      <c r="F286" s="95" t="s">
        <v>2862</v>
      </c>
      <c r="G286" s="97" t="s">
        <v>1961</v>
      </c>
      <c r="H286" s="23">
        <v>0.54166666666666663</v>
      </c>
      <c r="I286" s="95" t="s">
        <v>2854</v>
      </c>
      <c r="J286" s="17">
        <v>4</v>
      </c>
      <c r="K286" s="17">
        <v>0</v>
      </c>
      <c r="L286" s="98">
        <v>43613</v>
      </c>
      <c r="M286" s="95" t="s">
        <v>3848</v>
      </c>
      <c r="N286" s="95" t="str">
        <f t="shared" si="26"/>
        <v>SKU197</v>
      </c>
      <c r="O286" s="17" t="str">
        <f t="shared" si="27"/>
        <v>Yes</v>
      </c>
      <c r="P286" s="27">
        <f t="shared" si="28"/>
        <v>80</v>
      </c>
      <c r="Q286" s="17" t="str">
        <f t="shared" si="29"/>
        <v>No</v>
      </c>
      <c r="R286" s="42">
        <f t="shared" si="30"/>
        <v>43612</v>
      </c>
      <c r="S286" s="96" t="str">
        <f>IFERROR(INDEX('DATA - Destination Database'!$B$8:$B$973,MATCH(N286,'DATA - Destination Database'!$C$8:$C$973,0)),"")</f>
        <v>ID311</v>
      </c>
      <c r="T286" s="55">
        <f>IFERROR(INDEX('DATA - Destination Database'!$D$8:$D$973,MATCH(N286,'DATA - Destination Database'!$C$8:$C$973,0)),"")</f>
        <v>2</v>
      </c>
      <c r="U286" s="56" t="str">
        <f>IFERROR(INDEX('DATA - Destination Database'!$E$8:$E$973,MATCH(N286,'DATA - Destination Database'!$C$8:$C$973,0)),"")</f>
        <v>T</v>
      </c>
      <c r="V286" s="56" t="str">
        <f>IFERROR(INDEX('DATA - Destination Database'!$F$8:$F$973,MATCH(N286,'DATA - Destination Database'!$C$8:$C$973,0)),"")</f>
        <v>H</v>
      </c>
      <c r="W286" s="56" t="str">
        <f>IFERROR(INDEX('DATA - Destination Database'!$G$8:$G$973,MATCH(N286,'DATA - Destination Database'!$C$8:$C$973,0)),"")</f>
        <v/>
      </c>
      <c r="X286" s="96" t="str">
        <f>IFERROR(INDEX('DATA - Destination Database'!$H$8:$H$973,MATCH(N286,'DATA - Destination Database'!$C$8:$C$973,0)),"")</f>
        <v>Peru</v>
      </c>
    </row>
    <row r="287" spans="2:24" ht="14.4" customHeight="1" x14ac:dyDescent="0.3">
      <c r="B287" s="95" t="s">
        <v>59</v>
      </c>
      <c r="C287" s="95" t="s">
        <v>2228</v>
      </c>
      <c r="D287" s="95" t="s">
        <v>1469</v>
      </c>
      <c r="E287" s="95" t="s">
        <v>2858</v>
      </c>
      <c r="F287" s="95" t="s">
        <v>2862</v>
      </c>
      <c r="G287" s="97" t="s">
        <v>1978</v>
      </c>
      <c r="H287" s="23">
        <v>0.54166666666666663</v>
      </c>
      <c r="I287" s="95" t="s">
        <v>2855</v>
      </c>
      <c r="J287" s="17">
        <v>1</v>
      </c>
      <c r="K287" s="17">
        <v>0</v>
      </c>
      <c r="L287" s="98">
        <v>43641</v>
      </c>
      <c r="M287" s="95" t="s">
        <v>3848</v>
      </c>
      <c r="N287" s="95" t="str">
        <f t="shared" si="26"/>
        <v>SKU505</v>
      </c>
      <c r="O287" s="17" t="str">
        <f t="shared" si="27"/>
        <v>Yes</v>
      </c>
      <c r="P287" s="27">
        <f t="shared" si="28"/>
        <v>55</v>
      </c>
      <c r="Q287" s="17" t="str">
        <f t="shared" si="29"/>
        <v>No</v>
      </c>
      <c r="R287" s="42">
        <f t="shared" si="30"/>
        <v>43637</v>
      </c>
      <c r="S287" s="96" t="str">
        <f>IFERROR(INDEX('DATA - Destination Database'!$B$8:$B$973,MATCH(N287,'DATA - Destination Database'!$C$8:$C$973,0)),"")</f>
        <v>ID288</v>
      </c>
      <c r="T287" s="55">
        <f>IFERROR(INDEX('DATA - Destination Database'!$D$8:$D$973,MATCH(N287,'DATA - Destination Database'!$C$8:$C$973,0)),"")</f>
        <v>3</v>
      </c>
      <c r="U287" s="56" t="str">
        <f>IFERROR(INDEX('DATA - Destination Database'!$E$8:$E$973,MATCH(N287,'DATA - Destination Database'!$C$8:$C$973,0)),"")</f>
        <v>F</v>
      </c>
      <c r="V287" s="56" t="str">
        <f>IFERROR(INDEX('DATA - Destination Database'!$F$8:$F$973,MATCH(N287,'DATA - Destination Database'!$C$8:$C$973,0)),"")</f>
        <v>H</v>
      </c>
      <c r="W287" s="56" t="str">
        <f>IFERROR(INDEX('DATA - Destination Database'!$G$8:$G$973,MATCH(N287,'DATA - Destination Database'!$C$8:$C$973,0)),"")</f>
        <v/>
      </c>
      <c r="X287" s="96" t="str">
        <f>IFERROR(INDEX('DATA - Destination Database'!$H$8:$H$973,MATCH(N287,'DATA - Destination Database'!$C$8:$C$973,0)),"")</f>
        <v>Ireland</v>
      </c>
    </row>
    <row r="288" spans="2:24" ht="14.4" customHeight="1" x14ac:dyDescent="0.3">
      <c r="B288" s="95" t="s">
        <v>57</v>
      </c>
      <c r="C288" s="95" t="s">
        <v>2229</v>
      </c>
      <c r="D288" s="95" t="s">
        <v>1472</v>
      </c>
      <c r="E288" s="95" t="s">
        <v>2859</v>
      </c>
      <c r="F288" s="95" t="s">
        <v>2862</v>
      </c>
      <c r="G288" s="97" t="s">
        <v>1979</v>
      </c>
      <c r="H288" s="23">
        <v>0.54166666666666663</v>
      </c>
      <c r="I288" s="95" t="s">
        <v>2855</v>
      </c>
      <c r="J288" s="17">
        <v>2</v>
      </c>
      <c r="K288" s="17">
        <v>0</v>
      </c>
      <c r="L288" s="98">
        <v>43643</v>
      </c>
      <c r="M288" s="95" t="s">
        <v>3848</v>
      </c>
      <c r="N288" s="95" t="str">
        <f t="shared" si="26"/>
        <v>SKU508</v>
      </c>
      <c r="O288" s="17" t="str">
        <f t="shared" si="27"/>
        <v>Yes</v>
      </c>
      <c r="P288" s="27">
        <f t="shared" si="28"/>
        <v>52</v>
      </c>
      <c r="Q288" s="17" t="str">
        <f t="shared" si="29"/>
        <v>No</v>
      </c>
      <c r="R288" s="42">
        <f t="shared" si="30"/>
        <v>43640</v>
      </c>
      <c r="S288" s="96" t="str">
        <f>IFERROR(INDEX('DATA - Destination Database'!$B$8:$B$973,MATCH(N288,'DATA - Destination Database'!$C$8:$C$973,0)),"")</f>
        <v>ID237</v>
      </c>
      <c r="T288" s="55">
        <f>IFERROR(INDEX('DATA - Destination Database'!$D$8:$D$973,MATCH(N288,'DATA - Destination Database'!$C$8:$C$973,0)),"")</f>
        <v>2</v>
      </c>
      <c r="U288" s="56" t="str">
        <f>IFERROR(INDEX('DATA - Destination Database'!$E$8:$E$973,MATCH(N288,'DATA - Destination Database'!$C$8:$C$973,0)),"")</f>
        <v>A</v>
      </c>
      <c r="V288" s="56" t="str">
        <f>IFERROR(INDEX('DATA - Destination Database'!$F$8:$F$973,MATCH(N288,'DATA - Destination Database'!$C$8:$C$973,0)),"")</f>
        <v>H</v>
      </c>
      <c r="W288" s="56" t="str">
        <f>IFERROR(INDEX('DATA - Destination Database'!$G$8:$G$973,MATCH(N288,'DATA - Destination Database'!$C$8:$C$973,0)),"")</f>
        <v>Y</v>
      </c>
      <c r="X288" s="96" t="str">
        <f>IFERROR(INDEX('DATA - Destination Database'!$H$8:$H$973,MATCH(N288,'DATA - Destination Database'!$C$8:$C$973,0)),"")</f>
        <v>Poland</v>
      </c>
    </row>
    <row r="289" spans="2:24" ht="14.4" customHeight="1" x14ac:dyDescent="0.3">
      <c r="B289" s="95" t="s">
        <v>55</v>
      </c>
      <c r="C289" s="95" t="s">
        <v>2230</v>
      </c>
      <c r="D289" s="95" t="s">
        <v>1475</v>
      </c>
      <c r="E289" s="95" t="s">
        <v>2860</v>
      </c>
      <c r="F289" s="95" t="s">
        <v>2862</v>
      </c>
      <c r="G289" s="97" t="s">
        <v>1979</v>
      </c>
      <c r="H289" s="23">
        <v>0.54166666666666663</v>
      </c>
      <c r="I289" s="95" t="s">
        <v>2856</v>
      </c>
      <c r="J289" s="17">
        <v>3</v>
      </c>
      <c r="K289" s="17">
        <v>0</v>
      </c>
      <c r="L289" s="98">
        <v>43678</v>
      </c>
      <c r="M289" s="95" t="s">
        <v>3848</v>
      </c>
      <c r="N289" s="95" t="str">
        <f t="shared" si="26"/>
        <v>SKU511</v>
      </c>
      <c r="O289" s="17" t="str">
        <f t="shared" si="27"/>
        <v>Yes</v>
      </c>
      <c r="P289" s="27">
        <f t="shared" si="28"/>
        <v>52</v>
      </c>
      <c r="Q289" s="17" t="str">
        <f t="shared" si="29"/>
        <v>No</v>
      </c>
      <c r="R289" s="42">
        <f t="shared" si="30"/>
        <v>43640</v>
      </c>
      <c r="S289" s="96" t="str">
        <f>IFERROR(INDEX('DATA - Destination Database'!$B$8:$B$973,MATCH(N289,'DATA - Destination Database'!$C$8:$C$973,0)),"")</f>
        <v>ID685</v>
      </c>
      <c r="T289" s="55">
        <f>IFERROR(INDEX('DATA - Destination Database'!$D$8:$D$973,MATCH(N289,'DATA - Destination Database'!$C$8:$C$973,0)),"")</f>
        <v>1</v>
      </c>
      <c r="U289" s="56" t="str">
        <f>IFERROR(INDEX('DATA - Destination Database'!$E$8:$E$973,MATCH(N289,'DATA - Destination Database'!$C$8:$C$973,0)),"")</f>
        <v>A</v>
      </c>
      <c r="V289" s="56" t="str">
        <f>IFERROR(INDEX('DATA - Destination Database'!$F$8:$F$973,MATCH(N289,'DATA - Destination Database'!$C$8:$C$973,0)),"")</f>
        <v>H</v>
      </c>
      <c r="W289" s="56" t="str">
        <f>IFERROR(INDEX('DATA - Destination Database'!$G$8:$G$973,MATCH(N289,'DATA - Destination Database'!$C$8:$C$973,0)),"")</f>
        <v>Y</v>
      </c>
      <c r="X289" s="96" t="str">
        <f>IFERROR(INDEX('DATA - Destination Database'!$H$8:$H$973,MATCH(N289,'DATA - Destination Database'!$C$8:$C$973,0)),"")</f>
        <v>Malta</v>
      </c>
    </row>
    <row r="290" spans="2:24" ht="14.4" customHeight="1" x14ac:dyDescent="0.3">
      <c r="B290" s="95" t="s">
        <v>58</v>
      </c>
      <c r="C290" s="95" t="s">
        <v>2231</v>
      </c>
      <c r="D290" s="95" t="s">
        <v>1123</v>
      </c>
      <c r="E290" s="95" t="s">
        <v>2858</v>
      </c>
      <c r="F290" s="95" t="s">
        <v>2862</v>
      </c>
      <c r="G290" s="97" t="s">
        <v>1958</v>
      </c>
      <c r="H290" s="23">
        <v>0.54166666666666663</v>
      </c>
      <c r="I290" s="95" t="s">
        <v>2857</v>
      </c>
      <c r="J290" s="17">
        <v>4</v>
      </c>
      <c r="K290" s="17">
        <v>1</v>
      </c>
      <c r="L290" s="98">
        <v>43607</v>
      </c>
      <c r="M290" s="95" t="s">
        <v>3848</v>
      </c>
      <c r="N290" s="95" t="str">
        <f t="shared" si="26"/>
        <v>SKU144</v>
      </c>
      <c r="O290" s="17" t="str">
        <f t="shared" si="27"/>
        <v>Yes</v>
      </c>
      <c r="P290" s="27">
        <f t="shared" si="28"/>
        <v>85</v>
      </c>
      <c r="Q290" s="17" t="str">
        <f t="shared" si="29"/>
        <v>No</v>
      </c>
      <c r="R290" s="42">
        <f t="shared" si="30"/>
        <v>43607</v>
      </c>
      <c r="S290" s="96" t="str">
        <f>IFERROR(INDEX('DATA - Destination Database'!$B$8:$B$973,MATCH(N290,'DATA - Destination Database'!$C$8:$C$973,0)),"")</f>
        <v>ID163</v>
      </c>
      <c r="T290" s="55">
        <f>IFERROR(INDEX('DATA - Destination Database'!$D$8:$D$973,MATCH(N290,'DATA - Destination Database'!$C$8:$C$973,0)),"")</f>
        <v>2</v>
      </c>
      <c r="U290" s="56" t="str">
        <f>IFERROR(INDEX('DATA - Destination Database'!$E$8:$E$973,MATCH(N290,'DATA - Destination Database'!$C$8:$C$973,0)),"")</f>
        <v>T</v>
      </c>
      <c r="V290" s="56" t="str">
        <f>IFERROR(INDEX('DATA - Destination Database'!$F$8:$F$973,MATCH(N290,'DATA - Destination Database'!$C$8:$C$973,0)),"")</f>
        <v>M</v>
      </c>
      <c r="W290" s="56" t="str">
        <f>IFERROR(INDEX('DATA - Destination Database'!$G$8:$G$973,MATCH(N290,'DATA - Destination Database'!$C$8:$C$973,0)),"")</f>
        <v>Y</v>
      </c>
      <c r="X290" s="96" t="str">
        <f>IFERROR(INDEX('DATA - Destination Database'!$H$8:$H$973,MATCH(N290,'DATA - Destination Database'!$C$8:$C$973,0)),"")</f>
        <v>Turkey</v>
      </c>
    </row>
    <row r="291" spans="2:24" ht="14.4" customHeight="1" x14ac:dyDescent="0.3">
      <c r="B291" s="95" t="s">
        <v>59</v>
      </c>
      <c r="C291" s="95" t="s">
        <v>2231</v>
      </c>
      <c r="D291" s="95" t="s">
        <v>1179</v>
      </c>
      <c r="E291" s="95" t="s">
        <v>2859</v>
      </c>
      <c r="F291" s="95" t="s">
        <v>2862</v>
      </c>
      <c r="G291" s="97" t="s">
        <v>1961</v>
      </c>
      <c r="H291" s="23">
        <v>0.54166666666666663</v>
      </c>
      <c r="I291" s="95" t="s">
        <v>2854</v>
      </c>
      <c r="J291" s="17">
        <v>1</v>
      </c>
      <c r="K291" s="17">
        <v>0</v>
      </c>
      <c r="L291" s="98">
        <v>43612</v>
      </c>
      <c r="M291" s="95" t="s">
        <v>3848</v>
      </c>
      <c r="N291" s="95" t="str">
        <f t="shared" si="26"/>
        <v>SKU200</v>
      </c>
      <c r="O291" s="17" t="str">
        <f t="shared" si="27"/>
        <v>Yes</v>
      </c>
      <c r="P291" s="27">
        <f t="shared" si="28"/>
        <v>80</v>
      </c>
      <c r="Q291" s="17" t="str">
        <f t="shared" si="29"/>
        <v>No</v>
      </c>
      <c r="R291" s="42">
        <f t="shared" si="30"/>
        <v>43612</v>
      </c>
      <c r="S291" s="96" t="str">
        <f>IFERROR(INDEX('DATA - Destination Database'!$B$8:$B$973,MATCH(N291,'DATA - Destination Database'!$C$8:$C$973,0)),"")</f>
        <v>ID334</v>
      </c>
      <c r="T291" s="55">
        <f>IFERROR(INDEX('DATA - Destination Database'!$D$8:$D$973,MATCH(N291,'DATA - Destination Database'!$C$8:$C$973,0)),"")</f>
        <v>2</v>
      </c>
      <c r="U291" s="56" t="str">
        <f>IFERROR(INDEX('DATA - Destination Database'!$E$8:$E$973,MATCH(N291,'DATA - Destination Database'!$C$8:$C$973,0)),"")</f>
        <v>B</v>
      </c>
      <c r="V291" s="56" t="str">
        <f>IFERROR(INDEX('DATA - Destination Database'!$F$8:$F$973,MATCH(N291,'DATA - Destination Database'!$C$8:$C$973,0)),"")</f>
        <v>H</v>
      </c>
      <c r="W291" s="56" t="str">
        <f>IFERROR(INDEX('DATA - Destination Database'!$G$8:$G$973,MATCH(N291,'DATA - Destination Database'!$C$8:$C$973,0)),"")</f>
        <v>Y</v>
      </c>
      <c r="X291" s="96" t="str">
        <f>IFERROR(INDEX('DATA - Destination Database'!$H$8:$H$973,MATCH(N291,'DATA - Destination Database'!$C$8:$C$973,0)),"")</f>
        <v>Mexico</v>
      </c>
    </row>
    <row r="292" spans="2:24" ht="14.4" customHeight="1" x14ac:dyDescent="0.3">
      <c r="B292" s="95" t="s">
        <v>58</v>
      </c>
      <c r="C292" s="95" t="s">
        <v>2232</v>
      </c>
      <c r="D292" s="95" t="s">
        <v>1478</v>
      </c>
      <c r="E292" s="95" t="s">
        <v>2860</v>
      </c>
      <c r="F292" s="95" t="s">
        <v>2862</v>
      </c>
      <c r="G292" s="97" t="s">
        <v>1979</v>
      </c>
      <c r="H292" s="23">
        <v>0.54166666666666663</v>
      </c>
      <c r="I292" s="95" t="s">
        <v>2855</v>
      </c>
      <c r="J292" s="17">
        <v>2.8</v>
      </c>
      <c r="K292" s="17">
        <v>0</v>
      </c>
      <c r="L292" s="98">
        <v>43643</v>
      </c>
      <c r="M292" s="95" t="s">
        <v>3848</v>
      </c>
      <c r="N292" s="95" t="str">
        <f t="shared" si="26"/>
        <v>SKU514</v>
      </c>
      <c r="O292" s="17" t="str">
        <f t="shared" si="27"/>
        <v>Yes</v>
      </c>
      <c r="P292" s="27">
        <f t="shared" si="28"/>
        <v>52</v>
      </c>
      <c r="Q292" s="17" t="str">
        <f t="shared" si="29"/>
        <v>No</v>
      </c>
      <c r="R292" s="42">
        <f t="shared" si="30"/>
        <v>43640</v>
      </c>
      <c r="S292" s="96" t="str">
        <f>IFERROR(INDEX('DATA - Destination Database'!$B$8:$B$973,MATCH(N292,'DATA - Destination Database'!$C$8:$C$973,0)),"")</f>
        <v>ID488</v>
      </c>
      <c r="T292" s="55">
        <f>IFERROR(INDEX('DATA - Destination Database'!$D$8:$D$973,MATCH(N292,'DATA - Destination Database'!$C$8:$C$973,0)),"")</f>
        <v>2</v>
      </c>
      <c r="U292" s="56" t="str">
        <f>IFERROR(INDEX('DATA - Destination Database'!$E$8:$E$973,MATCH(N292,'DATA - Destination Database'!$C$8:$C$973,0)),"")</f>
        <v>F</v>
      </c>
      <c r="V292" s="56" t="str">
        <f>IFERROR(INDEX('DATA - Destination Database'!$F$8:$F$973,MATCH(N292,'DATA - Destination Database'!$C$8:$C$973,0)),"")</f>
        <v>H</v>
      </c>
      <c r="W292" s="56" t="str">
        <f>IFERROR(INDEX('DATA - Destination Database'!$G$8:$G$973,MATCH(N292,'DATA - Destination Database'!$C$8:$C$973,0)),"")</f>
        <v/>
      </c>
      <c r="X292" s="96" t="str">
        <f>IFERROR(INDEX('DATA - Destination Database'!$H$8:$H$973,MATCH(N292,'DATA - Destination Database'!$C$8:$C$973,0)),"")</f>
        <v>Iceland</v>
      </c>
    </row>
    <row r="293" spans="2:24" ht="14.4" customHeight="1" x14ac:dyDescent="0.3">
      <c r="B293" s="95" t="s">
        <v>56</v>
      </c>
      <c r="C293" s="95" t="s">
        <v>2233</v>
      </c>
      <c r="D293" s="95" t="s">
        <v>1481</v>
      </c>
      <c r="E293" s="95" t="s">
        <v>2858</v>
      </c>
      <c r="F293" s="95" t="s">
        <v>2862</v>
      </c>
      <c r="G293" s="97" t="s">
        <v>1979</v>
      </c>
      <c r="H293" s="23">
        <v>0.54166666666666663</v>
      </c>
      <c r="I293" s="95" t="s">
        <v>2855</v>
      </c>
      <c r="J293" s="17">
        <v>3</v>
      </c>
      <c r="K293" s="17">
        <v>0</v>
      </c>
      <c r="L293" s="98">
        <v>43641</v>
      </c>
      <c r="M293" s="95" t="s">
        <v>3848</v>
      </c>
      <c r="N293" s="95" t="str">
        <f t="shared" si="26"/>
        <v>SKU517</v>
      </c>
      <c r="O293" s="17" t="str">
        <f t="shared" si="27"/>
        <v>Yes</v>
      </c>
      <c r="P293" s="27">
        <f t="shared" si="28"/>
        <v>52</v>
      </c>
      <c r="Q293" s="17" t="str">
        <f t="shared" si="29"/>
        <v>No</v>
      </c>
      <c r="R293" s="42">
        <f t="shared" si="30"/>
        <v>43640</v>
      </c>
      <c r="S293" s="96" t="str">
        <f>IFERROR(INDEX('DATA - Destination Database'!$B$8:$B$973,MATCH(N293,'DATA - Destination Database'!$C$8:$C$973,0)),"")</f>
        <v>ID164</v>
      </c>
      <c r="T293" s="55">
        <f>IFERROR(INDEX('DATA - Destination Database'!$D$8:$D$973,MATCH(N293,'DATA - Destination Database'!$C$8:$C$973,0)),"")</f>
        <v>3</v>
      </c>
      <c r="U293" s="56" t="str">
        <f>IFERROR(INDEX('DATA - Destination Database'!$E$8:$E$973,MATCH(N293,'DATA - Destination Database'!$C$8:$C$973,0)),"")</f>
        <v>F</v>
      </c>
      <c r="V293" s="56" t="str">
        <f>IFERROR(INDEX('DATA - Destination Database'!$F$8:$F$973,MATCH(N293,'DATA - Destination Database'!$C$8:$C$973,0)),"")</f>
        <v>M</v>
      </c>
      <c r="W293" s="56" t="str">
        <f>IFERROR(INDEX('DATA - Destination Database'!$G$8:$G$973,MATCH(N293,'DATA - Destination Database'!$C$8:$C$973,0)),"")</f>
        <v/>
      </c>
      <c r="X293" s="96" t="str">
        <f>IFERROR(INDEX('DATA - Destination Database'!$H$8:$H$973,MATCH(N293,'DATA - Destination Database'!$C$8:$C$973,0)),"")</f>
        <v>Morocco</v>
      </c>
    </row>
    <row r="294" spans="2:24" ht="14.4" customHeight="1" x14ac:dyDescent="0.3">
      <c r="B294" s="95" t="s">
        <v>57</v>
      </c>
      <c r="C294" s="95" t="s">
        <v>2234</v>
      </c>
      <c r="D294" s="95" t="s">
        <v>1182</v>
      </c>
      <c r="E294" s="95" t="s">
        <v>2859</v>
      </c>
      <c r="F294" s="95" t="s">
        <v>2862</v>
      </c>
      <c r="G294" s="97" t="s">
        <v>1961</v>
      </c>
      <c r="H294" s="23">
        <v>0.54166666666666663</v>
      </c>
      <c r="I294" s="95" t="s">
        <v>2856</v>
      </c>
      <c r="J294" s="17">
        <v>3.2</v>
      </c>
      <c r="K294" s="17">
        <v>0</v>
      </c>
      <c r="L294" s="98">
        <v>43621</v>
      </c>
      <c r="M294" s="95" t="s">
        <v>3848</v>
      </c>
      <c r="N294" s="95" t="str">
        <f t="shared" si="26"/>
        <v>SKU203</v>
      </c>
      <c r="O294" s="17" t="str">
        <f t="shared" si="27"/>
        <v>Yes</v>
      </c>
      <c r="P294" s="27">
        <f t="shared" si="28"/>
        <v>80</v>
      </c>
      <c r="Q294" s="17" t="str">
        <f t="shared" si="29"/>
        <v>No</v>
      </c>
      <c r="R294" s="42">
        <f t="shared" si="30"/>
        <v>43612</v>
      </c>
      <c r="S294" s="96" t="str">
        <f>IFERROR(INDEX('DATA - Destination Database'!$B$8:$B$973,MATCH(N294,'DATA - Destination Database'!$C$8:$C$973,0)),"")</f>
        <v>ID338</v>
      </c>
      <c r="T294" s="55">
        <f>IFERROR(INDEX('DATA - Destination Database'!$D$8:$D$973,MATCH(N294,'DATA - Destination Database'!$C$8:$C$973,0)),"")</f>
        <v>2</v>
      </c>
      <c r="U294" s="56" t="str">
        <f>IFERROR(INDEX('DATA - Destination Database'!$E$8:$E$973,MATCH(N294,'DATA - Destination Database'!$C$8:$C$973,0)),"")</f>
        <v>B</v>
      </c>
      <c r="V294" s="56" t="str">
        <f>IFERROR(INDEX('DATA - Destination Database'!$F$8:$F$973,MATCH(N294,'DATA - Destination Database'!$C$8:$C$973,0)),"")</f>
        <v>H</v>
      </c>
      <c r="W294" s="56" t="str">
        <f>IFERROR(INDEX('DATA - Destination Database'!$G$8:$G$973,MATCH(N294,'DATA - Destination Database'!$C$8:$C$973,0)),"")</f>
        <v/>
      </c>
      <c r="X294" s="96" t="str">
        <f>IFERROR(INDEX('DATA - Destination Database'!$H$8:$H$973,MATCH(N294,'DATA - Destination Database'!$C$8:$C$973,0)),"")</f>
        <v>Russia</v>
      </c>
    </row>
    <row r="295" spans="2:24" ht="14.4" customHeight="1" x14ac:dyDescent="0.3">
      <c r="B295" s="95" t="s">
        <v>59</v>
      </c>
      <c r="C295" s="95" t="s">
        <v>2234</v>
      </c>
      <c r="D295" s="95" t="s">
        <v>1484</v>
      </c>
      <c r="E295" s="95" t="s">
        <v>2860</v>
      </c>
      <c r="F295" s="95" t="s">
        <v>2863</v>
      </c>
      <c r="G295" s="97" t="s">
        <v>1979</v>
      </c>
      <c r="H295" s="23">
        <v>0.54166666666666663</v>
      </c>
      <c r="I295" s="95" t="s">
        <v>2857</v>
      </c>
      <c r="J295" s="17">
        <v>3.4</v>
      </c>
      <c r="K295" s="17">
        <v>0</v>
      </c>
      <c r="L295" s="98">
        <v>43642</v>
      </c>
      <c r="M295" s="95" t="s">
        <v>3848</v>
      </c>
      <c r="N295" s="95" t="str">
        <f t="shared" si="26"/>
        <v>SKU520</v>
      </c>
      <c r="O295" s="17" t="str">
        <f t="shared" si="27"/>
        <v>Yes</v>
      </c>
      <c r="P295" s="27">
        <f t="shared" si="28"/>
        <v>52</v>
      </c>
      <c r="Q295" s="17" t="str">
        <f t="shared" si="29"/>
        <v>No</v>
      </c>
      <c r="R295" s="42">
        <f t="shared" si="30"/>
        <v>43640</v>
      </c>
      <c r="S295" s="96" t="str">
        <f>IFERROR(INDEX('DATA - Destination Database'!$B$8:$B$973,MATCH(N295,'DATA - Destination Database'!$C$8:$C$973,0)),"")</f>
        <v>ID693</v>
      </c>
      <c r="T295" s="55">
        <f>IFERROR(INDEX('DATA - Destination Database'!$D$8:$D$973,MATCH(N295,'DATA - Destination Database'!$C$8:$C$973,0)),"")</f>
        <v>3</v>
      </c>
      <c r="U295" s="56" t="str">
        <f>IFERROR(INDEX('DATA - Destination Database'!$E$8:$E$973,MATCH(N295,'DATA - Destination Database'!$C$8:$C$973,0)),"")</f>
        <v>A</v>
      </c>
      <c r="V295" s="56" t="str">
        <f>IFERROR(INDEX('DATA - Destination Database'!$F$8:$F$973,MATCH(N295,'DATA - Destination Database'!$C$8:$C$973,0)),"")</f>
        <v>H</v>
      </c>
      <c r="W295" s="56" t="str">
        <f>IFERROR(INDEX('DATA - Destination Database'!$G$8:$G$973,MATCH(N295,'DATA - Destination Database'!$C$8:$C$973,0)),"")</f>
        <v/>
      </c>
      <c r="X295" s="96" t="str">
        <f>IFERROR(INDEX('DATA - Destination Database'!$H$8:$H$973,MATCH(N295,'DATA - Destination Database'!$C$8:$C$973,0)),"")</f>
        <v>Spain</v>
      </c>
    </row>
    <row r="296" spans="2:24" ht="14.4" customHeight="1" x14ac:dyDescent="0.3">
      <c r="B296" s="95" t="s">
        <v>56</v>
      </c>
      <c r="C296" s="95" t="s">
        <v>2235</v>
      </c>
      <c r="D296" s="95" t="s">
        <v>1126</v>
      </c>
      <c r="E296" s="95" t="s">
        <v>2858</v>
      </c>
      <c r="F296" s="95" t="s">
        <v>2862</v>
      </c>
      <c r="G296" s="97" t="s">
        <v>1959</v>
      </c>
      <c r="H296" s="23">
        <v>0.54166666666666663</v>
      </c>
      <c r="I296" s="95" t="s">
        <v>2854</v>
      </c>
      <c r="J296" s="17">
        <v>3.6</v>
      </c>
      <c r="K296" s="17">
        <v>0</v>
      </c>
      <c r="L296" s="98">
        <v>43614</v>
      </c>
      <c r="M296" s="95" t="s">
        <v>3848</v>
      </c>
      <c r="N296" s="95" t="str">
        <f t="shared" si="26"/>
        <v>SKU147</v>
      </c>
      <c r="O296" s="17" t="str">
        <f t="shared" si="27"/>
        <v>Yes</v>
      </c>
      <c r="P296" s="27">
        <f t="shared" si="28"/>
        <v>84</v>
      </c>
      <c r="Q296" s="17" t="str">
        <f t="shared" si="29"/>
        <v>No</v>
      </c>
      <c r="R296" s="42">
        <f t="shared" si="30"/>
        <v>43608</v>
      </c>
      <c r="S296" s="96" t="str">
        <f>IFERROR(INDEX('DATA - Destination Database'!$B$8:$B$973,MATCH(N296,'DATA - Destination Database'!$C$8:$C$973,0)),"")</f>
        <v>ID184</v>
      </c>
      <c r="T296" s="55">
        <f>IFERROR(INDEX('DATA - Destination Database'!$D$8:$D$973,MATCH(N296,'DATA - Destination Database'!$C$8:$C$973,0)),"")</f>
        <v>1</v>
      </c>
      <c r="U296" s="56" t="str">
        <f>IFERROR(INDEX('DATA - Destination Database'!$E$8:$E$973,MATCH(N296,'DATA - Destination Database'!$C$8:$C$973,0)),"")</f>
        <v>F</v>
      </c>
      <c r="V296" s="56" t="str">
        <f>IFERROR(INDEX('DATA - Destination Database'!$F$8:$F$973,MATCH(N296,'DATA - Destination Database'!$C$8:$C$973,0)),"")</f>
        <v>H</v>
      </c>
      <c r="W296" s="56" t="str">
        <f>IFERROR(INDEX('DATA - Destination Database'!$G$8:$G$973,MATCH(N296,'DATA - Destination Database'!$C$8:$C$973,0)),"")</f>
        <v/>
      </c>
      <c r="X296" s="96" t="str">
        <f>IFERROR(INDEX('DATA - Destination Database'!$H$8:$H$973,MATCH(N296,'DATA - Destination Database'!$C$8:$C$973,0)),"")</f>
        <v>Sweden</v>
      </c>
    </row>
    <row r="297" spans="2:24" ht="14.4" customHeight="1" x14ac:dyDescent="0.3">
      <c r="B297" s="95" t="s">
        <v>57</v>
      </c>
      <c r="C297" s="95" t="s">
        <v>2235</v>
      </c>
      <c r="D297" s="95" t="s">
        <v>1487</v>
      </c>
      <c r="E297" s="95" t="s">
        <v>2859</v>
      </c>
      <c r="F297" s="95" t="s">
        <v>2862</v>
      </c>
      <c r="G297" s="97" t="s">
        <v>1980</v>
      </c>
      <c r="H297" s="23">
        <v>0.54166666666666663</v>
      </c>
      <c r="I297" s="95" t="s">
        <v>2855</v>
      </c>
      <c r="J297" s="17">
        <v>3.8</v>
      </c>
      <c r="K297" s="17">
        <v>0</v>
      </c>
      <c r="L297" s="98">
        <v>43643</v>
      </c>
      <c r="M297" s="95" t="s">
        <v>3848</v>
      </c>
      <c r="N297" s="95" t="str">
        <f t="shared" si="26"/>
        <v>SKU523</v>
      </c>
      <c r="O297" s="17" t="str">
        <f t="shared" si="27"/>
        <v>Yes</v>
      </c>
      <c r="P297" s="27">
        <f t="shared" si="28"/>
        <v>51</v>
      </c>
      <c r="Q297" s="17" t="str">
        <f t="shared" si="29"/>
        <v>No</v>
      </c>
      <c r="R297" s="42">
        <f t="shared" si="30"/>
        <v>43641</v>
      </c>
      <c r="S297" s="96" t="str">
        <f>IFERROR(INDEX('DATA - Destination Database'!$B$8:$B$973,MATCH(N297,'DATA - Destination Database'!$C$8:$C$973,0)),"")</f>
        <v>ID341</v>
      </c>
      <c r="T297" s="55">
        <f>IFERROR(INDEX('DATA - Destination Database'!$D$8:$D$973,MATCH(N297,'DATA - Destination Database'!$C$8:$C$973,0)),"")</f>
        <v>2</v>
      </c>
      <c r="U297" s="56" t="str">
        <f>IFERROR(INDEX('DATA - Destination Database'!$E$8:$E$973,MATCH(N297,'DATA - Destination Database'!$C$8:$C$973,0)),"")</f>
        <v>A</v>
      </c>
      <c r="V297" s="56" t="str">
        <f>IFERROR(INDEX('DATA - Destination Database'!$F$8:$F$973,MATCH(N297,'DATA - Destination Database'!$C$8:$C$973,0)),"")</f>
        <v>H</v>
      </c>
      <c r="W297" s="56" t="str">
        <f>IFERROR(INDEX('DATA - Destination Database'!$G$8:$G$973,MATCH(N297,'DATA - Destination Database'!$C$8:$C$973,0)),"")</f>
        <v/>
      </c>
      <c r="X297" s="96" t="str">
        <f>IFERROR(INDEX('DATA - Destination Database'!$H$8:$H$973,MATCH(N297,'DATA - Destination Database'!$C$8:$C$973,0)),"")</f>
        <v>Germany</v>
      </c>
    </row>
    <row r="298" spans="2:24" ht="14.4" customHeight="1" x14ac:dyDescent="0.3">
      <c r="B298" s="95" t="s">
        <v>55</v>
      </c>
      <c r="C298" s="95" t="s">
        <v>2236</v>
      </c>
      <c r="D298" s="95" t="s">
        <v>1490</v>
      </c>
      <c r="E298" s="95" t="s">
        <v>2860</v>
      </c>
      <c r="F298" s="95" t="s">
        <v>2862</v>
      </c>
      <c r="G298" s="97" t="s">
        <v>1980</v>
      </c>
      <c r="H298" s="23">
        <v>0.54166666666666663</v>
      </c>
      <c r="I298" s="95" t="s">
        <v>2855</v>
      </c>
      <c r="J298" s="17">
        <v>4</v>
      </c>
      <c r="K298" s="17">
        <v>0</v>
      </c>
      <c r="L298" s="98">
        <v>43641</v>
      </c>
      <c r="M298" s="95" t="s">
        <v>3848</v>
      </c>
      <c r="N298" s="95" t="str">
        <f t="shared" si="26"/>
        <v>SKU526</v>
      </c>
      <c r="O298" s="17" t="str">
        <f t="shared" si="27"/>
        <v>Yes</v>
      </c>
      <c r="P298" s="27">
        <f t="shared" si="28"/>
        <v>51</v>
      </c>
      <c r="Q298" s="17" t="str">
        <f t="shared" si="29"/>
        <v>No</v>
      </c>
      <c r="R298" s="42">
        <f t="shared" si="30"/>
        <v>43641</v>
      </c>
      <c r="S298" s="96" t="str">
        <f>IFERROR(INDEX('DATA - Destination Database'!$B$8:$B$973,MATCH(N298,'DATA - Destination Database'!$C$8:$C$973,0)),"")</f>
        <v>ID698</v>
      </c>
      <c r="T298" s="55">
        <f>IFERROR(INDEX('DATA - Destination Database'!$D$8:$D$973,MATCH(N298,'DATA - Destination Database'!$C$8:$C$973,0)),"")</f>
        <v>2</v>
      </c>
      <c r="U298" s="56" t="str">
        <f>IFERROR(INDEX('DATA - Destination Database'!$E$8:$E$973,MATCH(N298,'DATA - Destination Database'!$C$8:$C$973,0)),"")</f>
        <v>B</v>
      </c>
      <c r="V298" s="56" t="str">
        <f>IFERROR(INDEX('DATA - Destination Database'!$F$8:$F$973,MATCH(N298,'DATA - Destination Database'!$C$8:$C$973,0)),"")</f>
        <v>H</v>
      </c>
      <c r="W298" s="56" t="str">
        <f>IFERROR(INDEX('DATA - Destination Database'!$G$8:$G$973,MATCH(N298,'DATA - Destination Database'!$C$8:$C$973,0)),"")</f>
        <v>Y</v>
      </c>
      <c r="X298" s="96" t="str">
        <f>IFERROR(INDEX('DATA - Destination Database'!$H$8:$H$973,MATCH(N298,'DATA - Destination Database'!$C$8:$C$973,0)),"")</f>
        <v xml:space="preserve">France </v>
      </c>
    </row>
    <row r="299" spans="2:24" ht="14.4" customHeight="1" x14ac:dyDescent="0.3">
      <c r="B299" s="95" t="s">
        <v>55</v>
      </c>
      <c r="C299" s="95" t="s">
        <v>2237</v>
      </c>
      <c r="D299" s="95" t="s">
        <v>1185</v>
      </c>
      <c r="E299" s="95" t="s">
        <v>2858</v>
      </c>
      <c r="F299" s="95" t="s">
        <v>2862</v>
      </c>
      <c r="G299" s="97" t="s">
        <v>1961</v>
      </c>
      <c r="H299" s="23">
        <v>0.54166666666666663</v>
      </c>
      <c r="I299" s="95" t="s">
        <v>2856</v>
      </c>
      <c r="J299" s="17">
        <v>1</v>
      </c>
      <c r="K299" s="17">
        <v>0</v>
      </c>
      <c r="L299" s="98">
        <v>43621</v>
      </c>
      <c r="M299" s="95" t="s">
        <v>3848</v>
      </c>
      <c r="N299" s="95" t="str">
        <f t="shared" si="26"/>
        <v>SKU206</v>
      </c>
      <c r="O299" s="17" t="str">
        <f t="shared" si="27"/>
        <v>Yes</v>
      </c>
      <c r="P299" s="27">
        <f t="shared" si="28"/>
        <v>80</v>
      </c>
      <c r="Q299" s="17" t="str">
        <f t="shared" si="29"/>
        <v>No</v>
      </c>
      <c r="R299" s="42">
        <f t="shared" si="30"/>
        <v>43612</v>
      </c>
      <c r="S299" s="96" t="str">
        <f>IFERROR(INDEX('DATA - Destination Database'!$B$8:$B$973,MATCH(N299,'DATA - Destination Database'!$C$8:$C$973,0)),"")</f>
        <v>ID166</v>
      </c>
      <c r="T299" s="55">
        <f>IFERROR(INDEX('DATA - Destination Database'!$D$8:$D$973,MATCH(N299,'DATA - Destination Database'!$C$8:$C$973,0)),"")</f>
        <v>2</v>
      </c>
      <c r="U299" s="56" t="str">
        <f>IFERROR(INDEX('DATA - Destination Database'!$E$8:$E$973,MATCH(N299,'DATA - Destination Database'!$C$8:$C$973,0)),"")</f>
        <v>B</v>
      </c>
      <c r="V299" s="56" t="str">
        <f>IFERROR(INDEX('DATA - Destination Database'!$F$8:$F$973,MATCH(N299,'DATA - Destination Database'!$C$8:$C$973,0)),"")</f>
        <v>H</v>
      </c>
      <c r="W299" s="56" t="str">
        <f>IFERROR(INDEX('DATA - Destination Database'!$G$8:$G$973,MATCH(N299,'DATA - Destination Database'!$C$8:$C$973,0)),"")</f>
        <v>Y</v>
      </c>
      <c r="X299" s="96" t="str">
        <f>IFERROR(INDEX('DATA - Destination Database'!$H$8:$H$973,MATCH(N299,'DATA - Destination Database'!$C$8:$C$973,0)),"")</f>
        <v xml:space="preserve">India </v>
      </c>
    </row>
    <row r="300" spans="2:24" ht="14.4" customHeight="1" x14ac:dyDescent="0.3">
      <c r="B300" s="95" t="s">
        <v>58</v>
      </c>
      <c r="C300" s="95" t="s">
        <v>2238</v>
      </c>
      <c r="D300" s="95" t="s">
        <v>1493</v>
      </c>
      <c r="E300" s="95" t="s">
        <v>2859</v>
      </c>
      <c r="F300" s="95" t="s">
        <v>2862</v>
      </c>
      <c r="G300" s="97" t="s">
        <v>1980</v>
      </c>
      <c r="H300" s="23">
        <v>0.54166666666666663</v>
      </c>
      <c r="I300" s="95" t="s">
        <v>2857</v>
      </c>
      <c r="J300" s="17">
        <v>2</v>
      </c>
      <c r="K300" s="17">
        <v>1</v>
      </c>
      <c r="L300" s="98">
        <v>43650</v>
      </c>
      <c r="M300" s="95" t="s">
        <v>3848</v>
      </c>
      <c r="N300" s="95" t="str">
        <f t="shared" si="26"/>
        <v>SKU529</v>
      </c>
      <c r="O300" s="17" t="str">
        <f t="shared" si="27"/>
        <v>Yes</v>
      </c>
      <c r="P300" s="27">
        <f t="shared" si="28"/>
        <v>51</v>
      </c>
      <c r="Q300" s="17" t="str">
        <f t="shared" si="29"/>
        <v>No</v>
      </c>
      <c r="R300" s="42">
        <f t="shared" si="30"/>
        <v>43641</v>
      </c>
      <c r="S300" s="96" t="str">
        <f>IFERROR(INDEX('DATA - Destination Database'!$B$8:$B$973,MATCH(N300,'DATA - Destination Database'!$C$8:$C$973,0)),"")</f>
        <v>ID541</v>
      </c>
      <c r="T300" s="55">
        <f>IFERROR(INDEX('DATA - Destination Database'!$D$8:$D$973,MATCH(N300,'DATA - Destination Database'!$C$8:$C$973,0)),"")</f>
        <v>2</v>
      </c>
      <c r="U300" s="56" t="str">
        <f>IFERROR(INDEX('DATA - Destination Database'!$E$8:$E$973,MATCH(N300,'DATA - Destination Database'!$C$8:$C$973,0)),"")</f>
        <v>A</v>
      </c>
      <c r="V300" s="56" t="str">
        <f>IFERROR(INDEX('DATA - Destination Database'!$F$8:$F$973,MATCH(N300,'DATA - Destination Database'!$C$8:$C$973,0)),"")</f>
        <v>H</v>
      </c>
      <c r="W300" s="56" t="str">
        <f>IFERROR(INDEX('DATA - Destination Database'!$G$8:$G$973,MATCH(N300,'DATA - Destination Database'!$C$8:$C$973,0)),"")</f>
        <v>Y</v>
      </c>
      <c r="X300" s="96" t="str">
        <f>IFERROR(INDEX('DATA - Destination Database'!$H$8:$H$973,MATCH(N300,'DATA - Destination Database'!$C$8:$C$973,0)),"")</f>
        <v xml:space="preserve">Eritrea </v>
      </c>
    </row>
    <row r="301" spans="2:24" ht="14.4" customHeight="1" x14ac:dyDescent="0.3">
      <c r="B301" s="95" t="s">
        <v>56</v>
      </c>
      <c r="C301" s="95" t="s">
        <v>2239</v>
      </c>
      <c r="D301" s="95" t="s">
        <v>1496</v>
      </c>
      <c r="E301" s="95" t="s">
        <v>2860</v>
      </c>
      <c r="F301" s="95" t="s">
        <v>2862</v>
      </c>
      <c r="G301" s="97" t="s">
        <v>1980</v>
      </c>
      <c r="H301" s="23">
        <v>0.54166666666666663</v>
      </c>
      <c r="I301" s="95" t="s">
        <v>2854</v>
      </c>
      <c r="J301" s="17">
        <v>3</v>
      </c>
      <c r="K301" s="17">
        <v>0</v>
      </c>
      <c r="L301" s="98">
        <v>43650</v>
      </c>
      <c r="M301" s="95" t="s">
        <v>3848</v>
      </c>
      <c r="N301" s="95" t="str">
        <f t="shared" si="26"/>
        <v>SKU532</v>
      </c>
      <c r="O301" s="17" t="str">
        <f t="shared" si="27"/>
        <v>Yes</v>
      </c>
      <c r="P301" s="27">
        <f t="shared" si="28"/>
        <v>51</v>
      </c>
      <c r="Q301" s="17" t="str">
        <f t="shared" si="29"/>
        <v>No</v>
      </c>
      <c r="R301" s="42">
        <f t="shared" si="30"/>
        <v>43641</v>
      </c>
      <c r="S301" s="96" t="str">
        <f>IFERROR(INDEX('DATA - Destination Database'!$B$8:$B$973,MATCH(N301,'DATA - Destination Database'!$C$8:$C$973,0)),"")</f>
        <v>ID325</v>
      </c>
      <c r="T301" s="55">
        <f>IFERROR(INDEX('DATA - Destination Database'!$D$8:$D$973,MATCH(N301,'DATA - Destination Database'!$C$8:$C$973,0)),"")</f>
        <v>1</v>
      </c>
      <c r="U301" s="56" t="str">
        <f>IFERROR(INDEX('DATA - Destination Database'!$E$8:$E$973,MATCH(N301,'DATA - Destination Database'!$C$8:$C$973,0)),"")</f>
        <v>A</v>
      </c>
      <c r="V301" s="56" t="str">
        <f>IFERROR(INDEX('DATA - Destination Database'!$F$8:$F$973,MATCH(N301,'DATA - Destination Database'!$C$8:$C$973,0)),"")</f>
        <v>H</v>
      </c>
      <c r="W301" s="56" t="str">
        <f>IFERROR(INDEX('DATA - Destination Database'!$G$8:$G$973,MATCH(N301,'DATA - Destination Database'!$C$8:$C$973,0)),"")</f>
        <v/>
      </c>
      <c r="X301" s="96" t="str">
        <f>IFERROR(INDEX('DATA - Destination Database'!$H$8:$H$973,MATCH(N301,'DATA - Destination Database'!$C$8:$C$973,0)),"")</f>
        <v>Canada</v>
      </c>
    </row>
    <row r="302" spans="2:24" ht="14.4" customHeight="1" x14ac:dyDescent="0.3">
      <c r="B302" s="95" t="s">
        <v>59</v>
      </c>
      <c r="C302" s="95" t="s">
        <v>2240</v>
      </c>
      <c r="D302" s="95" t="s">
        <v>1129</v>
      </c>
      <c r="E302" s="95" t="s">
        <v>2858</v>
      </c>
      <c r="F302" s="95" t="s">
        <v>2862</v>
      </c>
      <c r="G302" s="97" t="s">
        <v>1959</v>
      </c>
      <c r="H302" s="23">
        <v>0.54166666666666663</v>
      </c>
      <c r="I302" s="95" t="s">
        <v>2855</v>
      </c>
      <c r="J302" s="17">
        <v>4</v>
      </c>
      <c r="K302" s="17">
        <v>0</v>
      </c>
      <c r="L302" s="98">
        <v>43614</v>
      </c>
      <c r="M302" s="95" t="s">
        <v>3848</v>
      </c>
      <c r="N302" s="95" t="str">
        <f t="shared" si="26"/>
        <v>SKU150</v>
      </c>
      <c r="O302" s="17" t="str">
        <f t="shared" si="27"/>
        <v>Yes</v>
      </c>
      <c r="P302" s="27">
        <f t="shared" si="28"/>
        <v>84</v>
      </c>
      <c r="Q302" s="17" t="str">
        <f t="shared" si="29"/>
        <v>No</v>
      </c>
      <c r="R302" s="42">
        <f t="shared" si="30"/>
        <v>43608</v>
      </c>
      <c r="S302" s="96" t="str">
        <f>IFERROR(INDEX('DATA - Destination Database'!$B$8:$B$973,MATCH(N302,'DATA - Destination Database'!$C$8:$C$973,0)),"")</f>
        <v>ID168</v>
      </c>
      <c r="T302" s="55">
        <f>IFERROR(INDEX('DATA - Destination Database'!$D$8:$D$973,MATCH(N302,'DATA - Destination Database'!$C$8:$C$973,0)),"")</f>
        <v>2</v>
      </c>
      <c r="U302" s="56" t="str">
        <f>IFERROR(INDEX('DATA - Destination Database'!$E$8:$E$973,MATCH(N302,'DATA - Destination Database'!$C$8:$C$973,0)),"")</f>
        <v>F</v>
      </c>
      <c r="V302" s="56" t="str">
        <f>IFERROR(INDEX('DATA - Destination Database'!$F$8:$F$973,MATCH(N302,'DATA - Destination Database'!$C$8:$C$973,0)),"")</f>
        <v>H</v>
      </c>
      <c r="W302" s="56" t="str">
        <f>IFERROR(INDEX('DATA - Destination Database'!$G$8:$G$973,MATCH(N302,'DATA - Destination Database'!$C$8:$C$973,0)),"")</f>
        <v/>
      </c>
      <c r="X302" s="96" t="str">
        <f>IFERROR(INDEX('DATA - Destination Database'!$H$8:$H$973,MATCH(N302,'DATA - Destination Database'!$C$8:$C$973,0)),"")</f>
        <v xml:space="preserve">Indonesia </v>
      </c>
    </row>
    <row r="303" spans="2:24" ht="14.4" customHeight="1" x14ac:dyDescent="0.3">
      <c r="B303" s="95" t="s">
        <v>58</v>
      </c>
      <c r="C303" s="95" t="s">
        <v>2241</v>
      </c>
      <c r="D303" s="95" t="s">
        <v>1188</v>
      </c>
      <c r="E303" s="95" t="s">
        <v>2859</v>
      </c>
      <c r="F303" s="95" t="s">
        <v>2862</v>
      </c>
      <c r="G303" s="97" t="s">
        <v>1961</v>
      </c>
      <c r="H303" s="23">
        <v>0.54166666666666663</v>
      </c>
      <c r="I303" s="95" t="s">
        <v>2855</v>
      </c>
      <c r="J303" s="17">
        <v>1</v>
      </c>
      <c r="K303" s="17">
        <v>0</v>
      </c>
      <c r="L303" s="98">
        <v>43621</v>
      </c>
      <c r="M303" s="95" t="s">
        <v>3848</v>
      </c>
      <c r="N303" s="95" t="str">
        <f t="shared" si="26"/>
        <v>SKU209</v>
      </c>
      <c r="O303" s="17" t="str">
        <f t="shared" si="27"/>
        <v>Yes</v>
      </c>
      <c r="P303" s="27">
        <f t="shared" si="28"/>
        <v>80</v>
      </c>
      <c r="Q303" s="17" t="str">
        <f t="shared" si="29"/>
        <v>No</v>
      </c>
      <c r="R303" s="42">
        <f t="shared" si="30"/>
        <v>43612</v>
      </c>
      <c r="S303" s="96" t="str">
        <f>IFERROR(INDEX('DATA - Destination Database'!$B$8:$B$973,MATCH(N303,'DATA - Destination Database'!$C$8:$C$973,0)),"")</f>
        <v>ID546</v>
      </c>
      <c r="T303" s="55">
        <f>IFERROR(INDEX('DATA - Destination Database'!$D$8:$D$973,MATCH(N303,'DATA - Destination Database'!$C$8:$C$973,0)),"")</f>
        <v>2</v>
      </c>
      <c r="U303" s="56" t="str">
        <f>IFERROR(INDEX('DATA - Destination Database'!$E$8:$E$973,MATCH(N303,'DATA - Destination Database'!$C$8:$C$973,0)),"")</f>
        <v>B</v>
      </c>
      <c r="V303" s="56" t="str">
        <f>IFERROR(INDEX('DATA - Destination Database'!$F$8:$F$973,MATCH(N303,'DATA - Destination Database'!$C$8:$C$973,0)),"")</f>
        <v>H</v>
      </c>
      <c r="W303" s="56" t="str">
        <f>IFERROR(INDEX('DATA - Destination Database'!$G$8:$G$973,MATCH(N303,'DATA - Destination Database'!$C$8:$C$973,0)),"")</f>
        <v>Y</v>
      </c>
      <c r="X303" s="96" t="str">
        <f>IFERROR(INDEX('DATA - Destination Database'!$H$8:$H$973,MATCH(N303,'DATA - Destination Database'!$C$8:$C$973,0)),"")</f>
        <v>Hong Kong</v>
      </c>
    </row>
    <row r="304" spans="2:24" ht="14.4" customHeight="1" x14ac:dyDescent="0.3">
      <c r="B304" s="95" t="s">
        <v>59</v>
      </c>
      <c r="C304" s="95" t="s">
        <v>2241</v>
      </c>
      <c r="D304" s="95" t="s">
        <v>1499</v>
      </c>
      <c r="E304" s="95" t="s">
        <v>2860</v>
      </c>
      <c r="F304" s="95" t="s">
        <v>2862</v>
      </c>
      <c r="G304" s="97" t="s">
        <v>1980</v>
      </c>
      <c r="H304" s="23">
        <v>0.54166666666666663</v>
      </c>
      <c r="I304" s="95" t="s">
        <v>2856</v>
      </c>
      <c r="J304" s="17">
        <v>2.8</v>
      </c>
      <c r="K304" s="17">
        <v>0</v>
      </c>
      <c r="L304" s="98">
        <v>43643</v>
      </c>
      <c r="M304" s="95" t="s">
        <v>3848</v>
      </c>
      <c r="N304" s="95" t="str">
        <f t="shared" si="26"/>
        <v>SKU535</v>
      </c>
      <c r="O304" s="17" t="str">
        <f t="shared" si="27"/>
        <v>Yes</v>
      </c>
      <c r="P304" s="27">
        <f t="shared" si="28"/>
        <v>51</v>
      </c>
      <c r="Q304" s="17" t="str">
        <f t="shared" si="29"/>
        <v>No</v>
      </c>
      <c r="R304" s="42">
        <f t="shared" si="30"/>
        <v>43641</v>
      </c>
      <c r="S304" s="96" t="str">
        <f>IFERROR(INDEX('DATA - Destination Database'!$B$8:$B$973,MATCH(N304,'DATA - Destination Database'!$C$8:$C$973,0)),"")</f>
        <v>ID510</v>
      </c>
      <c r="T304" s="55">
        <f>IFERROR(INDEX('DATA - Destination Database'!$D$8:$D$973,MATCH(N304,'DATA - Destination Database'!$C$8:$C$973,0)),"")</f>
        <v>1</v>
      </c>
      <c r="U304" s="56" t="str">
        <f>IFERROR(INDEX('DATA - Destination Database'!$E$8:$E$973,MATCH(N304,'DATA - Destination Database'!$C$8:$C$973,0)),"")</f>
        <v>B</v>
      </c>
      <c r="V304" s="56" t="str">
        <f>IFERROR(INDEX('DATA - Destination Database'!$F$8:$F$973,MATCH(N304,'DATA - Destination Database'!$C$8:$C$973,0)),"")</f>
        <v>H</v>
      </c>
      <c r="W304" s="56" t="str">
        <f>IFERROR(INDEX('DATA - Destination Database'!$G$8:$G$973,MATCH(N304,'DATA - Destination Database'!$C$8:$C$973,0)),"")</f>
        <v/>
      </c>
      <c r="X304" s="96" t="str">
        <f>IFERROR(INDEX('DATA - Destination Database'!$H$8:$H$973,MATCH(N304,'DATA - Destination Database'!$C$8:$C$973,0)),"")</f>
        <v>Italy</v>
      </c>
    </row>
    <row r="305" spans="2:24" ht="14.4" customHeight="1" x14ac:dyDescent="0.3">
      <c r="B305" s="95" t="s">
        <v>57</v>
      </c>
      <c r="C305" s="95" t="s">
        <v>2242</v>
      </c>
      <c r="D305" s="95" t="s">
        <v>1502</v>
      </c>
      <c r="E305" s="95" t="s">
        <v>2858</v>
      </c>
      <c r="F305" s="95" t="s">
        <v>2862</v>
      </c>
      <c r="G305" s="97" t="s">
        <v>1980</v>
      </c>
      <c r="H305" s="23">
        <v>0.54166666666666663</v>
      </c>
      <c r="I305" s="95" t="s">
        <v>2857</v>
      </c>
      <c r="J305" s="17">
        <v>3</v>
      </c>
      <c r="K305" s="17">
        <v>0</v>
      </c>
      <c r="L305" s="98">
        <v>43642</v>
      </c>
      <c r="M305" s="95" t="s">
        <v>3848</v>
      </c>
      <c r="N305" s="95" t="str">
        <f t="shared" si="26"/>
        <v>SKU538</v>
      </c>
      <c r="O305" s="17" t="str">
        <f t="shared" si="27"/>
        <v>Yes</v>
      </c>
      <c r="P305" s="27">
        <f t="shared" si="28"/>
        <v>51</v>
      </c>
      <c r="Q305" s="17" t="str">
        <f t="shared" si="29"/>
        <v>No</v>
      </c>
      <c r="R305" s="42">
        <f t="shared" si="30"/>
        <v>43641</v>
      </c>
      <c r="S305" s="96" t="str">
        <f>IFERROR(INDEX('DATA - Destination Database'!$B$8:$B$973,MATCH(N305,'DATA - Destination Database'!$C$8:$C$973,0)),"")</f>
        <v>ID191</v>
      </c>
      <c r="T305" s="55">
        <f>IFERROR(INDEX('DATA - Destination Database'!$D$8:$D$973,MATCH(N305,'DATA - Destination Database'!$C$8:$C$973,0)),"")</f>
        <v>1</v>
      </c>
      <c r="U305" s="56" t="str">
        <f>IFERROR(INDEX('DATA - Destination Database'!$E$8:$E$973,MATCH(N305,'DATA - Destination Database'!$C$8:$C$973,0)),"")</f>
        <v>T</v>
      </c>
      <c r="V305" s="56" t="str">
        <f>IFERROR(INDEX('DATA - Destination Database'!$F$8:$F$973,MATCH(N305,'DATA - Destination Database'!$C$8:$C$973,0)),"")</f>
        <v>H</v>
      </c>
      <c r="W305" s="56" t="str">
        <f>IFERROR(INDEX('DATA - Destination Database'!$G$8:$G$973,MATCH(N305,'DATA - Destination Database'!$C$8:$C$973,0)),"")</f>
        <v>Y</v>
      </c>
      <c r="X305" s="96" t="str">
        <f>IFERROR(INDEX('DATA - Destination Database'!$H$8:$H$973,MATCH(N305,'DATA - Destination Database'!$C$8:$C$973,0)),"")</f>
        <v>Belgium</v>
      </c>
    </row>
    <row r="306" spans="2:24" ht="14.4" customHeight="1" x14ac:dyDescent="0.3">
      <c r="B306" s="95" t="s">
        <v>55</v>
      </c>
      <c r="C306" s="95" t="s">
        <v>2243</v>
      </c>
      <c r="D306" s="95" t="s">
        <v>1505</v>
      </c>
      <c r="E306" s="95" t="s">
        <v>2859</v>
      </c>
      <c r="F306" s="95" t="s">
        <v>2862</v>
      </c>
      <c r="G306" s="97" t="s">
        <v>1981</v>
      </c>
      <c r="H306" s="23">
        <v>0.54166666666666663</v>
      </c>
      <c r="I306" s="95" t="s">
        <v>2854</v>
      </c>
      <c r="J306" s="17">
        <v>3.2</v>
      </c>
      <c r="K306" s="17">
        <v>0</v>
      </c>
      <c r="L306" s="98">
        <v>43650</v>
      </c>
      <c r="M306" s="95" t="s">
        <v>3848</v>
      </c>
      <c r="N306" s="95" t="str">
        <f t="shared" si="26"/>
        <v>SKU541</v>
      </c>
      <c r="O306" s="17" t="str">
        <f t="shared" si="27"/>
        <v>Yes</v>
      </c>
      <c r="P306" s="27">
        <f t="shared" si="28"/>
        <v>50</v>
      </c>
      <c r="Q306" s="17" t="str">
        <f t="shared" si="29"/>
        <v>No</v>
      </c>
      <c r="R306" s="42">
        <f t="shared" si="30"/>
        <v>43642</v>
      </c>
      <c r="S306" s="96" t="str">
        <f>IFERROR(INDEX('DATA - Destination Database'!$B$8:$B$973,MATCH(N306,'DATA - Destination Database'!$C$8:$C$973,0)),"")</f>
        <v>ID552</v>
      </c>
      <c r="T306" s="55">
        <f>IFERROR(INDEX('DATA - Destination Database'!$D$8:$D$973,MATCH(N306,'DATA - Destination Database'!$C$8:$C$973,0)),"")</f>
        <v>3</v>
      </c>
      <c r="U306" s="56" t="str">
        <f>IFERROR(INDEX('DATA - Destination Database'!$E$8:$E$973,MATCH(N306,'DATA - Destination Database'!$C$8:$C$973,0)),"")</f>
        <v>F</v>
      </c>
      <c r="V306" s="56" t="str">
        <f>IFERROR(INDEX('DATA - Destination Database'!$F$8:$F$973,MATCH(N306,'DATA - Destination Database'!$C$8:$C$973,0)),"")</f>
        <v>H</v>
      </c>
      <c r="W306" s="56" t="str">
        <f>IFERROR(INDEX('DATA - Destination Database'!$G$8:$G$973,MATCH(N306,'DATA - Destination Database'!$C$8:$C$973,0)),"")</f>
        <v>Y</v>
      </c>
      <c r="X306" s="96" t="str">
        <f>IFERROR(INDEX('DATA - Destination Database'!$H$8:$H$973,MATCH(N306,'DATA - Destination Database'!$C$8:$C$973,0)),"")</f>
        <v>Argentina</v>
      </c>
    </row>
    <row r="307" spans="2:24" ht="14.4" customHeight="1" x14ac:dyDescent="0.3">
      <c r="B307" s="95" t="s">
        <v>57</v>
      </c>
      <c r="C307" s="95" t="s">
        <v>2244</v>
      </c>
      <c r="D307" s="95" t="s">
        <v>1191</v>
      </c>
      <c r="E307" s="95" t="s">
        <v>2860</v>
      </c>
      <c r="F307" s="95" t="s">
        <v>2862</v>
      </c>
      <c r="G307" s="97" t="s">
        <v>1961</v>
      </c>
      <c r="H307" s="23">
        <v>0.54166666666666663</v>
      </c>
      <c r="I307" s="95" t="s">
        <v>2855</v>
      </c>
      <c r="J307" s="17">
        <v>3.4</v>
      </c>
      <c r="K307" s="17">
        <v>0</v>
      </c>
      <c r="L307" s="98">
        <v>43622</v>
      </c>
      <c r="M307" s="95" t="s">
        <v>3848</v>
      </c>
      <c r="N307" s="95" t="str">
        <f t="shared" si="26"/>
        <v>SKU213</v>
      </c>
      <c r="O307" s="17" t="str">
        <f t="shared" si="27"/>
        <v>Yes</v>
      </c>
      <c r="P307" s="27">
        <f t="shared" si="28"/>
        <v>80</v>
      </c>
      <c r="Q307" s="17" t="str">
        <f t="shared" si="29"/>
        <v>No</v>
      </c>
      <c r="R307" s="42">
        <f t="shared" si="30"/>
        <v>43612</v>
      </c>
      <c r="S307" s="96" t="str">
        <f>IFERROR(INDEX('DATA - Destination Database'!$B$8:$B$973,MATCH(N307,'DATA - Destination Database'!$C$8:$C$973,0)),"")</f>
        <v>ID517</v>
      </c>
      <c r="T307" s="55">
        <f>IFERROR(INDEX('DATA - Destination Database'!$D$8:$D$973,MATCH(N307,'DATA - Destination Database'!$C$8:$C$973,0)),"")</f>
        <v>3</v>
      </c>
      <c r="U307" s="56" t="str">
        <f>IFERROR(INDEX('DATA - Destination Database'!$E$8:$E$973,MATCH(N307,'DATA - Destination Database'!$C$8:$C$973,0)),"")</f>
        <v>A</v>
      </c>
      <c r="V307" s="56" t="str">
        <f>IFERROR(INDEX('DATA - Destination Database'!$F$8:$F$973,MATCH(N307,'DATA - Destination Database'!$C$8:$C$973,0)),"")</f>
        <v>H</v>
      </c>
      <c r="W307" s="56" t="str">
        <f>IFERROR(INDEX('DATA - Destination Database'!$G$8:$G$973,MATCH(N307,'DATA - Destination Database'!$C$8:$C$973,0)),"")</f>
        <v>Y</v>
      </c>
      <c r="X307" s="96" t="str">
        <f>IFERROR(INDEX('DATA - Destination Database'!$H$8:$H$973,MATCH(N307,'DATA - Destination Database'!$C$8:$C$973,0)),"")</f>
        <v>Maldives</v>
      </c>
    </row>
    <row r="308" spans="2:24" ht="14.4" customHeight="1" x14ac:dyDescent="0.3">
      <c r="B308" s="95" t="s">
        <v>57</v>
      </c>
      <c r="C308" s="95" t="s">
        <v>2245</v>
      </c>
      <c r="D308" s="95" t="s">
        <v>1132</v>
      </c>
      <c r="E308" s="95" t="s">
        <v>2858</v>
      </c>
      <c r="F308" s="95" t="s">
        <v>2862</v>
      </c>
      <c r="G308" s="97" t="s">
        <v>1959</v>
      </c>
      <c r="H308" s="23">
        <v>0.54166666666666663</v>
      </c>
      <c r="I308" s="95" t="s">
        <v>2855</v>
      </c>
      <c r="J308" s="17">
        <v>3.6</v>
      </c>
      <c r="K308" s="17">
        <v>0</v>
      </c>
      <c r="L308" s="98">
        <v>43614</v>
      </c>
      <c r="M308" s="95" t="s">
        <v>3848</v>
      </c>
      <c r="N308" s="95" t="str">
        <f t="shared" si="26"/>
        <v>SKU153</v>
      </c>
      <c r="O308" s="17" t="str">
        <f t="shared" si="27"/>
        <v>Yes</v>
      </c>
      <c r="P308" s="27">
        <f t="shared" si="28"/>
        <v>84</v>
      </c>
      <c r="Q308" s="17" t="str">
        <f t="shared" si="29"/>
        <v>No</v>
      </c>
      <c r="R308" s="42">
        <f t="shared" si="30"/>
        <v>43608</v>
      </c>
      <c r="S308" s="96" t="str">
        <f>IFERROR(INDEX('DATA - Destination Database'!$B$8:$B$973,MATCH(N308,'DATA - Destination Database'!$C$8:$C$973,0)),"")</f>
        <v>ID195</v>
      </c>
      <c r="T308" s="55">
        <f>IFERROR(INDEX('DATA - Destination Database'!$D$8:$D$973,MATCH(N308,'DATA - Destination Database'!$C$8:$C$973,0)),"")</f>
        <v>1</v>
      </c>
      <c r="U308" s="56" t="str">
        <f>IFERROR(INDEX('DATA - Destination Database'!$E$8:$E$973,MATCH(N308,'DATA - Destination Database'!$C$8:$C$973,0)),"")</f>
        <v>T</v>
      </c>
      <c r="V308" s="56" t="str">
        <f>IFERROR(INDEX('DATA - Destination Database'!$F$8:$F$973,MATCH(N308,'DATA - Destination Database'!$C$8:$C$973,0)),"")</f>
        <v>H</v>
      </c>
      <c r="W308" s="56" t="str">
        <f>IFERROR(INDEX('DATA - Destination Database'!$G$8:$G$973,MATCH(N308,'DATA - Destination Database'!$C$8:$C$973,0)),"")</f>
        <v/>
      </c>
      <c r="X308" s="96" t="str">
        <f>IFERROR(INDEX('DATA - Destination Database'!$H$8:$H$973,MATCH(N308,'DATA - Destination Database'!$C$8:$C$973,0)),"")</f>
        <v>China</v>
      </c>
    </row>
    <row r="309" spans="2:24" ht="14.4" customHeight="1" x14ac:dyDescent="0.3">
      <c r="B309" s="95" t="s">
        <v>58</v>
      </c>
      <c r="C309" s="95" t="s">
        <v>2245</v>
      </c>
      <c r="D309" s="95" t="s">
        <v>1508</v>
      </c>
      <c r="E309" s="95" t="s">
        <v>2859</v>
      </c>
      <c r="F309" s="95" t="s">
        <v>2862</v>
      </c>
      <c r="G309" s="97" t="s">
        <v>1981</v>
      </c>
      <c r="H309" s="23">
        <v>0.54166666666666663</v>
      </c>
      <c r="I309" s="95" t="s">
        <v>2856</v>
      </c>
      <c r="J309" s="17">
        <v>3.8</v>
      </c>
      <c r="K309" s="17">
        <v>0</v>
      </c>
      <c r="L309" s="98">
        <v>43658</v>
      </c>
      <c r="M309" s="95" t="s">
        <v>3848</v>
      </c>
      <c r="N309" s="95" t="str">
        <f t="shared" si="26"/>
        <v>SKU544</v>
      </c>
      <c r="O309" s="17" t="str">
        <f t="shared" si="27"/>
        <v>Yes</v>
      </c>
      <c r="P309" s="27">
        <f t="shared" si="28"/>
        <v>50</v>
      </c>
      <c r="Q309" s="17" t="str">
        <f t="shared" si="29"/>
        <v>No</v>
      </c>
      <c r="R309" s="42">
        <f t="shared" si="30"/>
        <v>43642</v>
      </c>
      <c r="S309" s="96" t="str">
        <f>IFERROR(INDEX('DATA - Destination Database'!$B$8:$B$973,MATCH(N309,'DATA - Destination Database'!$C$8:$C$973,0)),"")</f>
        <v>ID252</v>
      </c>
      <c r="T309" s="55">
        <f>IFERROR(INDEX('DATA - Destination Database'!$D$8:$D$973,MATCH(N309,'DATA - Destination Database'!$C$8:$C$973,0)),"")</f>
        <v>2</v>
      </c>
      <c r="U309" s="56" t="str">
        <f>IFERROR(INDEX('DATA - Destination Database'!$E$8:$E$973,MATCH(N309,'DATA - Destination Database'!$C$8:$C$973,0)),"")</f>
        <v>F</v>
      </c>
      <c r="V309" s="56" t="str">
        <f>IFERROR(INDEX('DATA - Destination Database'!$F$8:$F$973,MATCH(N309,'DATA - Destination Database'!$C$8:$C$973,0)),"")</f>
        <v>H</v>
      </c>
      <c r="W309" s="56" t="str">
        <f>IFERROR(INDEX('DATA - Destination Database'!$G$8:$G$973,MATCH(N309,'DATA - Destination Database'!$C$8:$C$973,0)),"")</f>
        <v/>
      </c>
      <c r="X309" s="96" t="str">
        <f>IFERROR(INDEX('DATA - Destination Database'!$H$8:$H$973,MATCH(N309,'DATA - Destination Database'!$C$8:$C$973,0)),"")</f>
        <v>Peru</v>
      </c>
    </row>
    <row r="310" spans="2:24" ht="14.4" customHeight="1" x14ac:dyDescent="0.3">
      <c r="B310" s="95" t="s">
        <v>56</v>
      </c>
      <c r="C310" s="95" t="s">
        <v>2246</v>
      </c>
      <c r="D310" s="95" t="s">
        <v>1511</v>
      </c>
      <c r="E310" s="95" t="s">
        <v>2860</v>
      </c>
      <c r="F310" s="95" t="s">
        <v>2862</v>
      </c>
      <c r="G310" s="97" t="s">
        <v>1981</v>
      </c>
      <c r="H310" s="23">
        <v>0.54166666666666663</v>
      </c>
      <c r="I310" s="95" t="s">
        <v>2857</v>
      </c>
      <c r="J310" s="17">
        <v>4</v>
      </c>
      <c r="K310" s="17">
        <v>1</v>
      </c>
      <c r="L310" s="98">
        <v>43644</v>
      </c>
      <c r="M310" s="95" t="s">
        <v>3848</v>
      </c>
      <c r="N310" s="95" t="str">
        <f t="shared" si="26"/>
        <v>SKU547</v>
      </c>
      <c r="O310" s="17" t="str">
        <f t="shared" si="27"/>
        <v>Yes</v>
      </c>
      <c r="P310" s="27">
        <f t="shared" si="28"/>
        <v>50</v>
      </c>
      <c r="Q310" s="17" t="str">
        <f t="shared" si="29"/>
        <v>No</v>
      </c>
      <c r="R310" s="42">
        <f t="shared" si="30"/>
        <v>43642</v>
      </c>
      <c r="S310" s="96" t="str">
        <f>IFERROR(INDEX('DATA - Destination Database'!$B$8:$B$973,MATCH(N310,'DATA - Destination Database'!$C$8:$C$973,0)),"")</f>
        <v>ID713</v>
      </c>
      <c r="T310" s="55">
        <f>IFERROR(INDEX('DATA - Destination Database'!$D$8:$D$973,MATCH(N310,'DATA - Destination Database'!$C$8:$C$973,0)),"")</f>
        <v>3</v>
      </c>
      <c r="U310" s="56" t="str">
        <f>IFERROR(INDEX('DATA - Destination Database'!$E$8:$E$973,MATCH(N310,'DATA - Destination Database'!$C$8:$C$973,0)),"")</f>
        <v>A</v>
      </c>
      <c r="V310" s="56" t="str">
        <f>IFERROR(INDEX('DATA - Destination Database'!$F$8:$F$973,MATCH(N310,'DATA - Destination Database'!$C$8:$C$973,0)),"")</f>
        <v>H</v>
      </c>
      <c r="W310" s="56" t="str">
        <f>IFERROR(INDEX('DATA - Destination Database'!$G$8:$G$973,MATCH(N310,'DATA - Destination Database'!$C$8:$C$973,0)),"")</f>
        <v/>
      </c>
      <c r="X310" s="96" t="str">
        <f>IFERROR(INDEX('DATA - Destination Database'!$H$8:$H$973,MATCH(N310,'DATA - Destination Database'!$C$8:$C$973,0)),"")</f>
        <v>Ireland</v>
      </c>
    </row>
    <row r="311" spans="2:24" ht="14.4" customHeight="1" x14ac:dyDescent="0.3">
      <c r="B311" s="95" t="s">
        <v>55</v>
      </c>
      <c r="C311" s="95" t="s">
        <v>2247</v>
      </c>
      <c r="D311" s="95" t="s">
        <v>1194</v>
      </c>
      <c r="E311" s="95" t="s">
        <v>2858</v>
      </c>
      <c r="F311" s="95" t="s">
        <v>2862</v>
      </c>
      <c r="G311" s="97" t="s">
        <v>1961</v>
      </c>
      <c r="H311" s="23">
        <v>0.54166666666666663</v>
      </c>
      <c r="I311" s="95" t="s">
        <v>2854</v>
      </c>
      <c r="J311" s="17">
        <v>1</v>
      </c>
      <c r="K311" s="17">
        <v>0</v>
      </c>
      <c r="L311" s="98">
        <v>43620</v>
      </c>
      <c r="M311" s="95" t="s">
        <v>3848</v>
      </c>
      <c r="N311" s="95" t="str">
        <f t="shared" si="26"/>
        <v>SKU216</v>
      </c>
      <c r="O311" s="17" t="str">
        <f t="shared" si="27"/>
        <v>Yes</v>
      </c>
      <c r="P311" s="27">
        <f t="shared" si="28"/>
        <v>80</v>
      </c>
      <c r="Q311" s="17" t="str">
        <f t="shared" si="29"/>
        <v>No</v>
      </c>
      <c r="R311" s="42">
        <f t="shared" si="30"/>
        <v>43612</v>
      </c>
      <c r="S311" s="96" t="str">
        <f>IFERROR(INDEX('DATA - Destination Database'!$B$8:$B$973,MATCH(N311,'DATA - Destination Database'!$C$8:$C$973,0)),"")</f>
        <v>ID315</v>
      </c>
      <c r="T311" s="55">
        <f>IFERROR(INDEX('DATA - Destination Database'!$D$8:$D$973,MATCH(N311,'DATA - Destination Database'!$C$8:$C$973,0)),"")</f>
        <v>2</v>
      </c>
      <c r="U311" s="56" t="str">
        <f>IFERROR(INDEX('DATA - Destination Database'!$E$8:$E$973,MATCH(N311,'DATA - Destination Database'!$C$8:$C$973,0)),"")</f>
        <v>T</v>
      </c>
      <c r="V311" s="56" t="str">
        <f>IFERROR(INDEX('DATA - Destination Database'!$F$8:$F$973,MATCH(N311,'DATA - Destination Database'!$C$8:$C$973,0)),"")</f>
        <v>H</v>
      </c>
      <c r="W311" s="56" t="str">
        <f>IFERROR(INDEX('DATA - Destination Database'!$G$8:$G$973,MATCH(N311,'DATA - Destination Database'!$C$8:$C$973,0)),"")</f>
        <v>Y</v>
      </c>
      <c r="X311" s="96" t="str">
        <f>IFERROR(INDEX('DATA - Destination Database'!$H$8:$H$973,MATCH(N311,'DATA - Destination Database'!$C$8:$C$973,0)),"")</f>
        <v>Poland</v>
      </c>
    </row>
    <row r="312" spans="2:24" ht="14.4" customHeight="1" x14ac:dyDescent="0.3">
      <c r="B312" s="95" t="s">
        <v>56</v>
      </c>
      <c r="C312" s="95" t="s">
        <v>2247</v>
      </c>
      <c r="D312" s="95" t="s">
        <v>1514</v>
      </c>
      <c r="E312" s="95" t="s">
        <v>2859</v>
      </c>
      <c r="F312" s="95" t="s">
        <v>2862</v>
      </c>
      <c r="G312" s="97" t="s">
        <v>1982</v>
      </c>
      <c r="H312" s="23">
        <v>0.54166666666666663</v>
      </c>
      <c r="I312" s="95" t="s">
        <v>2855</v>
      </c>
      <c r="J312" s="17">
        <v>2</v>
      </c>
      <c r="K312" s="17">
        <v>0</v>
      </c>
      <c r="L312" s="98">
        <v>43665</v>
      </c>
      <c r="M312" s="95" t="s">
        <v>3848</v>
      </c>
      <c r="N312" s="95" t="str">
        <f t="shared" si="26"/>
        <v>SKU552</v>
      </c>
      <c r="O312" s="17" t="str">
        <f t="shared" si="27"/>
        <v>Yes</v>
      </c>
      <c r="P312" s="27">
        <f t="shared" si="28"/>
        <v>49</v>
      </c>
      <c r="Q312" s="17" t="str">
        <f t="shared" si="29"/>
        <v>No</v>
      </c>
      <c r="R312" s="42">
        <f t="shared" si="30"/>
        <v>43643</v>
      </c>
      <c r="S312" s="96" t="str">
        <f>IFERROR(INDEX('DATA - Destination Database'!$B$8:$B$973,MATCH(N312,'DATA - Destination Database'!$C$8:$C$973,0)),"")</f>
        <v>ID254</v>
      </c>
      <c r="T312" s="55">
        <f>IFERROR(INDEX('DATA - Destination Database'!$D$8:$D$973,MATCH(N312,'DATA - Destination Database'!$C$8:$C$973,0)),"")</f>
        <v>1</v>
      </c>
      <c r="U312" s="56" t="str">
        <f>IFERROR(INDEX('DATA - Destination Database'!$E$8:$E$973,MATCH(N312,'DATA - Destination Database'!$C$8:$C$973,0)),"")</f>
        <v>B</v>
      </c>
      <c r="V312" s="56" t="str">
        <f>IFERROR(INDEX('DATA - Destination Database'!$F$8:$F$973,MATCH(N312,'DATA - Destination Database'!$C$8:$C$973,0)),"")</f>
        <v>H</v>
      </c>
      <c r="W312" s="56" t="str">
        <f>IFERROR(INDEX('DATA - Destination Database'!$G$8:$G$973,MATCH(N312,'DATA - Destination Database'!$C$8:$C$973,0)),"")</f>
        <v>Y</v>
      </c>
      <c r="X312" s="96" t="str">
        <f>IFERROR(INDEX('DATA - Destination Database'!$H$8:$H$973,MATCH(N312,'DATA - Destination Database'!$C$8:$C$973,0)),"")</f>
        <v>Malta</v>
      </c>
    </row>
    <row r="313" spans="2:24" ht="14.4" customHeight="1" x14ac:dyDescent="0.3">
      <c r="B313" s="95" t="s">
        <v>59</v>
      </c>
      <c r="C313" s="95" t="s">
        <v>2248</v>
      </c>
      <c r="D313" s="95" t="s">
        <v>1517</v>
      </c>
      <c r="E313" s="95" t="s">
        <v>2860</v>
      </c>
      <c r="F313" s="95" t="s">
        <v>2862</v>
      </c>
      <c r="G313" s="97" t="s">
        <v>1982</v>
      </c>
      <c r="H313" s="23">
        <v>0.54166666666666663</v>
      </c>
      <c r="I313" s="95" t="s">
        <v>2855</v>
      </c>
      <c r="J313" s="17">
        <v>3</v>
      </c>
      <c r="K313" s="17">
        <v>0</v>
      </c>
      <c r="L313" s="98">
        <v>43649</v>
      </c>
      <c r="M313" s="95" t="s">
        <v>3848</v>
      </c>
      <c r="N313" s="95" t="str">
        <f t="shared" ref="N313:N376" si="31">TRIM(D313)</f>
        <v>SKU555</v>
      </c>
      <c r="O313" s="17" t="str">
        <f t="shared" si="27"/>
        <v>Yes</v>
      </c>
      <c r="P313" s="27">
        <f t="shared" si="28"/>
        <v>49</v>
      </c>
      <c r="Q313" s="17" t="str">
        <f t="shared" si="29"/>
        <v>No</v>
      </c>
      <c r="R313" s="42">
        <f t="shared" si="30"/>
        <v>43643</v>
      </c>
      <c r="S313" s="96" t="str">
        <f>IFERROR(INDEX('DATA - Destination Database'!$B$8:$B$973,MATCH(N313,'DATA - Destination Database'!$C$8:$C$973,0)),"")</f>
        <v>ID528</v>
      </c>
      <c r="T313" s="55">
        <f>IFERROR(INDEX('DATA - Destination Database'!$D$8:$D$973,MATCH(N313,'DATA - Destination Database'!$C$8:$C$973,0)),"")</f>
        <v>2</v>
      </c>
      <c r="U313" s="56" t="str">
        <f>IFERROR(INDEX('DATA - Destination Database'!$E$8:$E$973,MATCH(N313,'DATA - Destination Database'!$C$8:$C$973,0)),"")</f>
        <v>F</v>
      </c>
      <c r="V313" s="56" t="str">
        <f>IFERROR(INDEX('DATA - Destination Database'!$F$8:$F$973,MATCH(N313,'DATA - Destination Database'!$C$8:$C$973,0)),"")</f>
        <v>H</v>
      </c>
      <c r="W313" s="56" t="str">
        <f>IFERROR(INDEX('DATA - Destination Database'!$G$8:$G$973,MATCH(N313,'DATA - Destination Database'!$C$8:$C$973,0)),"")</f>
        <v>Y</v>
      </c>
      <c r="X313" s="96" t="str">
        <f>IFERROR(INDEX('DATA - Destination Database'!$H$8:$H$973,MATCH(N313,'DATA - Destination Database'!$C$8:$C$973,0)),"")</f>
        <v>Turkey</v>
      </c>
    </row>
    <row r="314" spans="2:24" ht="14.4" customHeight="1" x14ac:dyDescent="0.3">
      <c r="B314" s="95" t="s">
        <v>55</v>
      </c>
      <c r="C314" s="95" t="s">
        <v>2249</v>
      </c>
      <c r="D314" s="95" t="s">
        <v>1135</v>
      </c>
      <c r="E314" s="95" t="s">
        <v>2858</v>
      </c>
      <c r="F314" s="95" t="s">
        <v>2863</v>
      </c>
      <c r="G314" s="97" t="s">
        <v>1959</v>
      </c>
      <c r="H314" s="23">
        <v>0.54166666666666663</v>
      </c>
      <c r="I314" s="95" t="s">
        <v>2856</v>
      </c>
      <c r="J314" s="17">
        <v>4</v>
      </c>
      <c r="K314" s="17">
        <v>0</v>
      </c>
      <c r="L314" s="98">
        <v>43613</v>
      </c>
      <c r="M314" s="95" t="s">
        <v>3848</v>
      </c>
      <c r="N314" s="95" t="str">
        <f t="shared" si="31"/>
        <v>SKU156</v>
      </c>
      <c r="O314" s="17" t="str">
        <f t="shared" si="27"/>
        <v>Yes</v>
      </c>
      <c r="P314" s="27">
        <f t="shared" si="28"/>
        <v>84</v>
      </c>
      <c r="Q314" s="17" t="str">
        <f t="shared" si="29"/>
        <v>No</v>
      </c>
      <c r="R314" s="42">
        <f t="shared" si="30"/>
        <v>43608</v>
      </c>
      <c r="S314" s="96" t="str">
        <f>IFERROR(INDEX('DATA - Destination Database'!$B$8:$B$973,MATCH(N314,'DATA - Destination Database'!$C$8:$C$973,0)),"")</f>
        <v>ID321</v>
      </c>
      <c r="T314" s="55">
        <f>IFERROR(INDEX('DATA - Destination Database'!$D$8:$D$973,MATCH(N314,'DATA - Destination Database'!$C$8:$C$973,0)),"")</f>
        <v>2</v>
      </c>
      <c r="U314" s="56" t="str">
        <f>IFERROR(INDEX('DATA - Destination Database'!$E$8:$E$973,MATCH(N314,'DATA - Destination Database'!$C$8:$C$973,0)),"")</f>
        <v>A</v>
      </c>
      <c r="V314" s="56" t="str">
        <f>IFERROR(INDEX('DATA - Destination Database'!$F$8:$F$973,MATCH(N314,'DATA - Destination Database'!$C$8:$C$973,0)),"")</f>
        <v>H</v>
      </c>
      <c r="W314" s="56" t="str">
        <f>IFERROR(INDEX('DATA - Destination Database'!$G$8:$G$973,MATCH(N314,'DATA - Destination Database'!$C$8:$C$973,0)),"")</f>
        <v>Y</v>
      </c>
      <c r="X314" s="96" t="str">
        <f>IFERROR(INDEX('DATA - Destination Database'!$H$8:$H$973,MATCH(N314,'DATA - Destination Database'!$C$8:$C$973,0)),"")</f>
        <v>Mexico</v>
      </c>
    </row>
    <row r="315" spans="2:24" ht="14.4" customHeight="1" x14ac:dyDescent="0.3">
      <c r="B315" s="95" t="s">
        <v>57</v>
      </c>
      <c r="C315" s="95" t="s">
        <v>2250</v>
      </c>
      <c r="D315" s="95" t="s">
        <v>1520</v>
      </c>
      <c r="E315" s="95" t="s">
        <v>2859</v>
      </c>
      <c r="F315" s="95" t="s">
        <v>2862</v>
      </c>
      <c r="G315" s="97" t="s">
        <v>1982</v>
      </c>
      <c r="H315" s="23">
        <v>0.54166666666666663</v>
      </c>
      <c r="I315" s="95" t="s">
        <v>2857</v>
      </c>
      <c r="J315" s="17">
        <v>1</v>
      </c>
      <c r="K315" s="17">
        <v>0</v>
      </c>
      <c r="L315" s="98">
        <v>43649</v>
      </c>
      <c r="M315" s="95" t="s">
        <v>3848</v>
      </c>
      <c r="N315" s="95" t="str">
        <f t="shared" si="31"/>
        <v>SKU558</v>
      </c>
      <c r="O315" s="17" t="str">
        <f t="shared" si="27"/>
        <v>Yes</v>
      </c>
      <c r="P315" s="27">
        <f t="shared" si="28"/>
        <v>49</v>
      </c>
      <c r="Q315" s="17" t="str">
        <f t="shared" si="29"/>
        <v>No</v>
      </c>
      <c r="R315" s="42">
        <f t="shared" si="30"/>
        <v>43643</v>
      </c>
      <c r="S315" s="96" t="str">
        <f>IFERROR(INDEX('DATA - Destination Database'!$B$8:$B$973,MATCH(N315,'DATA - Destination Database'!$C$8:$C$973,0)),"")</f>
        <v>ID367</v>
      </c>
      <c r="T315" s="55">
        <f>IFERROR(INDEX('DATA - Destination Database'!$D$8:$D$973,MATCH(N315,'DATA - Destination Database'!$C$8:$C$973,0)),"")</f>
        <v>2</v>
      </c>
      <c r="U315" s="56" t="str">
        <f>IFERROR(INDEX('DATA - Destination Database'!$E$8:$E$973,MATCH(N315,'DATA - Destination Database'!$C$8:$C$973,0)),"")</f>
        <v>T</v>
      </c>
      <c r="V315" s="56" t="str">
        <f>IFERROR(INDEX('DATA - Destination Database'!$F$8:$F$973,MATCH(N315,'DATA - Destination Database'!$C$8:$C$973,0)),"")</f>
        <v>H</v>
      </c>
      <c r="W315" s="56" t="str">
        <f>IFERROR(INDEX('DATA - Destination Database'!$G$8:$G$973,MATCH(N315,'DATA - Destination Database'!$C$8:$C$973,0)),"")</f>
        <v/>
      </c>
      <c r="X315" s="96" t="str">
        <f>IFERROR(INDEX('DATA - Destination Database'!$H$8:$H$973,MATCH(N315,'DATA - Destination Database'!$C$8:$C$973,0)),"")</f>
        <v>Iceland</v>
      </c>
    </row>
    <row r="316" spans="2:24" ht="14.4" customHeight="1" x14ac:dyDescent="0.3">
      <c r="B316" s="95" t="s">
        <v>58</v>
      </c>
      <c r="C316" s="95" t="s">
        <v>2251</v>
      </c>
      <c r="D316" s="95" t="s">
        <v>1197</v>
      </c>
      <c r="E316" s="95" t="s">
        <v>2860</v>
      </c>
      <c r="F316" s="95" t="s">
        <v>2862</v>
      </c>
      <c r="G316" s="97" t="s">
        <v>1961</v>
      </c>
      <c r="H316" s="23">
        <v>0.54166666666666663</v>
      </c>
      <c r="I316" s="95" t="s">
        <v>2854</v>
      </c>
      <c r="J316" s="17">
        <v>2.8</v>
      </c>
      <c r="K316" s="17">
        <v>0</v>
      </c>
      <c r="L316" s="98">
        <v>43613</v>
      </c>
      <c r="M316" s="95" t="s">
        <v>3848</v>
      </c>
      <c r="N316" s="95" t="str">
        <f t="shared" si="31"/>
        <v>SKU219</v>
      </c>
      <c r="O316" s="17" t="str">
        <f t="shared" si="27"/>
        <v>Yes</v>
      </c>
      <c r="P316" s="27">
        <f t="shared" si="28"/>
        <v>80</v>
      </c>
      <c r="Q316" s="17" t="str">
        <f t="shared" si="29"/>
        <v>No</v>
      </c>
      <c r="R316" s="42">
        <f t="shared" si="30"/>
        <v>43612</v>
      </c>
      <c r="S316" s="96" t="str">
        <f>IFERROR(INDEX('DATA - Destination Database'!$B$8:$B$973,MATCH(N316,'DATA - Destination Database'!$C$8:$C$973,0)),"")</f>
        <v>ID340</v>
      </c>
      <c r="T316" s="55">
        <f>IFERROR(INDEX('DATA - Destination Database'!$D$8:$D$973,MATCH(N316,'DATA - Destination Database'!$C$8:$C$973,0)),"")</f>
        <v>3</v>
      </c>
      <c r="U316" s="56" t="str">
        <f>IFERROR(INDEX('DATA - Destination Database'!$E$8:$E$973,MATCH(N316,'DATA - Destination Database'!$C$8:$C$973,0)),"")</f>
        <v>F</v>
      </c>
      <c r="V316" s="56" t="str">
        <f>IFERROR(INDEX('DATA - Destination Database'!$F$8:$F$973,MATCH(N316,'DATA - Destination Database'!$C$8:$C$973,0)),"")</f>
        <v>H</v>
      </c>
      <c r="W316" s="56" t="str">
        <f>IFERROR(INDEX('DATA - Destination Database'!$G$8:$G$973,MATCH(N316,'DATA - Destination Database'!$C$8:$C$973,0)),"")</f>
        <v/>
      </c>
      <c r="X316" s="96" t="str">
        <f>IFERROR(INDEX('DATA - Destination Database'!$H$8:$H$973,MATCH(N316,'DATA - Destination Database'!$C$8:$C$973,0)),"")</f>
        <v>Morocco</v>
      </c>
    </row>
    <row r="317" spans="2:24" ht="14.4" customHeight="1" x14ac:dyDescent="0.3">
      <c r="B317" s="95" t="s">
        <v>55</v>
      </c>
      <c r="C317" s="95" t="s">
        <v>2252</v>
      </c>
      <c r="D317" s="95" t="s">
        <v>1523</v>
      </c>
      <c r="E317" s="95" t="s">
        <v>2858</v>
      </c>
      <c r="F317" s="95" t="s">
        <v>2862</v>
      </c>
      <c r="G317" s="97" t="s">
        <v>1982</v>
      </c>
      <c r="H317" s="23">
        <v>0.54166666666666663</v>
      </c>
      <c r="I317" s="95" t="s">
        <v>2855</v>
      </c>
      <c r="J317" s="17">
        <v>3</v>
      </c>
      <c r="K317" s="17">
        <v>0</v>
      </c>
      <c r="L317" s="98">
        <v>43649</v>
      </c>
      <c r="M317" s="95" t="s">
        <v>3848</v>
      </c>
      <c r="N317" s="95" t="str">
        <f t="shared" si="31"/>
        <v>SKU561</v>
      </c>
      <c r="O317" s="17" t="str">
        <f t="shared" si="27"/>
        <v>Yes</v>
      </c>
      <c r="P317" s="27">
        <f t="shared" si="28"/>
        <v>49</v>
      </c>
      <c r="Q317" s="17" t="str">
        <f t="shared" si="29"/>
        <v>No</v>
      </c>
      <c r="R317" s="42">
        <f t="shared" si="30"/>
        <v>43643</v>
      </c>
      <c r="S317" s="96" t="str">
        <f>IFERROR(INDEX('DATA - Destination Database'!$B$8:$B$973,MATCH(N317,'DATA - Destination Database'!$C$8:$C$973,0)),"")</f>
        <v>ID202</v>
      </c>
      <c r="T317" s="55">
        <f>IFERROR(INDEX('DATA - Destination Database'!$D$8:$D$973,MATCH(N317,'DATA - Destination Database'!$C$8:$C$973,0)),"")</f>
        <v>2</v>
      </c>
      <c r="U317" s="56" t="str">
        <f>IFERROR(INDEX('DATA - Destination Database'!$E$8:$E$973,MATCH(N317,'DATA - Destination Database'!$C$8:$C$973,0)),"")</f>
        <v>B</v>
      </c>
      <c r="V317" s="56" t="str">
        <f>IFERROR(INDEX('DATA - Destination Database'!$F$8:$F$973,MATCH(N317,'DATA - Destination Database'!$C$8:$C$973,0)),"")</f>
        <v>H</v>
      </c>
      <c r="W317" s="56" t="str">
        <f>IFERROR(INDEX('DATA - Destination Database'!$G$8:$G$973,MATCH(N317,'DATA - Destination Database'!$C$8:$C$973,0)),"")</f>
        <v/>
      </c>
      <c r="X317" s="96" t="str">
        <f>IFERROR(INDEX('DATA - Destination Database'!$H$8:$H$973,MATCH(N317,'DATA - Destination Database'!$C$8:$C$973,0)),"")</f>
        <v>Russia</v>
      </c>
    </row>
    <row r="318" spans="2:24" ht="14.4" customHeight="1" x14ac:dyDescent="0.3">
      <c r="B318" s="95" t="s">
        <v>59</v>
      </c>
      <c r="C318" s="95" t="s">
        <v>2253</v>
      </c>
      <c r="D318" s="95" t="s">
        <v>1526</v>
      </c>
      <c r="E318" s="95" t="s">
        <v>2859</v>
      </c>
      <c r="F318" s="95" t="s">
        <v>2862</v>
      </c>
      <c r="G318" s="97" t="s">
        <v>1983</v>
      </c>
      <c r="H318" s="23">
        <v>0.54166666666666663</v>
      </c>
      <c r="I318" s="95" t="s">
        <v>2855</v>
      </c>
      <c r="J318" s="17">
        <v>3.2</v>
      </c>
      <c r="K318" s="17">
        <v>0</v>
      </c>
      <c r="L318" s="98">
        <v>43655</v>
      </c>
      <c r="M318" s="95" t="s">
        <v>3848</v>
      </c>
      <c r="N318" s="95" t="str">
        <f t="shared" si="31"/>
        <v>SKU565</v>
      </c>
      <c r="O318" s="17" t="str">
        <f t="shared" si="27"/>
        <v>Yes</v>
      </c>
      <c r="P318" s="27">
        <f t="shared" si="28"/>
        <v>48</v>
      </c>
      <c r="Q318" s="17" t="str">
        <f t="shared" si="29"/>
        <v>No</v>
      </c>
      <c r="R318" s="42">
        <f t="shared" si="30"/>
        <v>43644</v>
      </c>
      <c r="S318" s="96" t="str">
        <f>IFERROR(INDEX('DATA - Destination Database'!$B$8:$B$973,MATCH(N318,'DATA - Destination Database'!$C$8:$C$973,0)),"")</f>
        <v>ID371</v>
      </c>
      <c r="T318" s="55">
        <f>IFERROR(INDEX('DATA - Destination Database'!$D$8:$D$973,MATCH(N318,'DATA - Destination Database'!$C$8:$C$973,0)),"")</f>
        <v>3</v>
      </c>
      <c r="U318" s="56" t="str">
        <f>IFERROR(INDEX('DATA - Destination Database'!$E$8:$E$973,MATCH(N318,'DATA - Destination Database'!$C$8:$C$973,0)),"")</f>
        <v>T</v>
      </c>
      <c r="V318" s="56" t="str">
        <f>IFERROR(INDEX('DATA - Destination Database'!$F$8:$F$973,MATCH(N318,'DATA - Destination Database'!$C$8:$C$973,0)),"")</f>
        <v>H</v>
      </c>
      <c r="W318" s="56" t="str">
        <f>IFERROR(INDEX('DATA - Destination Database'!$G$8:$G$973,MATCH(N318,'DATA - Destination Database'!$C$8:$C$973,0)),"")</f>
        <v/>
      </c>
      <c r="X318" s="96" t="str">
        <f>IFERROR(INDEX('DATA - Destination Database'!$H$8:$H$973,MATCH(N318,'DATA - Destination Database'!$C$8:$C$973,0)),"")</f>
        <v>Spain</v>
      </c>
    </row>
    <row r="319" spans="2:24" ht="14.4" customHeight="1" x14ac:dyDescent="0.3">
      <c r="B319" s="95" t="s">
        <v>58</v>
      </c>
      <c r="C319" s="95" t="s">
        <v>2254</v>
      </c>
      <c r="D319" s="95" t="s">
        <v>1138</v>
      </c>
      <c r="E319" s="95" t="s">
        <v>2860</v>
      </c>
      <c r="F319" s="95" t="s">
        <v>2862</v>
      </c>
      <c r="G319" s="97" t="s">
        <v>1959</v>
      </c>
      <c r="H319" s="23">
        <v>0.54166666666666663</v>
      </c>
      <c r="I319" s="95" t="s">
        <v>2856</v>
      </c>
      <c r="J319" s="17">
        <v>3.4</v>
      </c>
      <c r="K319" s="17">
        <v>0</v>
      </c>
      <c r="L319" s="98">
        <v>43613</v>
      </c>
      <c r="M319" s="95" t="s">
        <v>3848</v>
      </c>
      <c r="N319" s="95" t="str">
        <f t="shared" si="31"/>
        <v>SKU159</v>
      </c>
      <c r="O319" s="17" t="str">
        <f t="shared" si="27"/>
        <v>Yes</v>
      </c>
      <c r="P319" s="27">
        <f t="shared" si="28"/>
        <v>84</v>
      </c>
      <c r="Q319" s="17" t="str">
        <f t="shared" si="29"/>
        <v>No</v>
      </c>
      <c r="R319" s="42">
        <f t="shared" si="30"/>
        <v>43608</v>
      </c>
      <c r="S319" s="96" t="str">
        <f>IFERROR(INDEX('DATA - Destination Database'!$B$8:$B$973,MATCH(N319,'DATA - Destination Database'!$C$8:$C$973,0)),"")</f>
        <v>ID539</v>
      </c>
      <c r="T319" s="55">
        <f>IFERROR(INDEX('DATA - Destination Database'!$D$8:$D$973,MATCH(N319,'DATA - Destination Database'!$C$8:$C$973,0)),"")</f>
        <v>1</v>
      </c>
      <c r="U319" s="56" t="str">
        <f>IFERROR(INDEX('DATA - Destination Database'!$E$8:$E$973,MATCH(N319,'DATA - Destination Database'!$C$8:$C$973,0)),"")</f>
        <v>T</v>
      </c>
      <c r="V319" s="56" t="str">
        <f>IFERROR(INDEX('DATA - Destination Database'!$F$8:$F$973,MATCH(N319,'DATA - Destination Database'!$C$8:$C$973,0)),"")</f>
        <v>H</v>
      </c>
      <c r="W319" s="56" t="str">
        <f>IFERROR(INDEX('DATA - Destination Database'!$G$8:$G$973,MATCH(N319,'DATA - Destination Database'!$C$8:$C$973,0)),"")</f>
        <v/>
      </c>
      <c r="X319" s="96" t="str">
        <f>IFERROR(INDEX('DATA - Destination Database'!$H$8:$H$973,MATCH(N319,'DATA - Destination Database'!$C$8:$C$973,0)),"")</f>
        <v>Sweden</v>
      </c>
    </row>
    <row r="320" spans="2:24" ht="14.4" customHeight="1" x14ac:dyDescent="0.3">
      <c r="B320" s="95" t="s">
        <v>56</v>
      </c>
      <c r="C320" s="95" t="s">
        <v>2254</v>
      </c>
      <c r="D320" s="95" t="s">
        <v>1200</v>
      </c>
      <c r="E320" s="95" t="s">
        <v>2858</v>
      </c>
      <c r="F320" s="95" t="s">
        <v>2862</v>
      </c>
      <c r="G320" s="97" t="s">
        <v>1961</v>
      </c>
      <c r="H320" s="23">
        <v>0.54166666666666663</v>
      </c>
      <c r="I320" s="95" t="s">
        <v>2857</v>
      </c>
      <c r="J320" s="17">
        <v>3.6</v>
      </c>
      <c r="K320" s="17">
        <v>1</v>
      </c>
      <c r="L320" s="98">
        <v>43613</v>
      </c>
      <c r="M320" s="95" t="s">
        <v>3848</v>
      </c>
      <c r="N320" s="95" t="str">
        <f t="shared" si="31"/>
        <v>SKU222</v>
      </c>
      <c r="O320" s="17" t="str">
        <f t="shared" si="27"/>
        <v>Yes</v>
      </c>
      <c r="P320" s="27">
        <f t="shared" si="28"/>
        <v>80</v>
      </c>
      <c r="Q320" s="17" t="str">
        <f t="shared" si="29"/>
        <v>No</v>
      </c>
      <c r="R320" s="42">
        <f t="shared" si="30"/>
        <v>43612</v>
      </c>
      <c r="S320" s="96" t="str">
        <f>IFERROR(INDEX('DATA - Destination Database'!$B$8:$B$973,MATCH(N320,'DATA - Destination Database'!$C$8:$C$973,0)),"")</f>
        <v>ID326</v>
      </c>
      <c r="T320" s="55">
        <f>IFERROR(INDEX('DATA - Destination Database'!$D$8:$D$973,MATCH(N320,'DATA - Destination Database'!$C$8:$C$973,0)),"")</f>
        <v>2</v>
      </c>
      <c r="U320" s="56" t="str">
        <f>IFERROR(INDEX('DATA - Destination Database'!$E$8:$E$973,MATCH(N320,'DATA - Destination Database'!$C$8:$C$973,0)),"")</f>
        <v>B</v>
      </c>
      <c r="V320" s="56" t="str">
        <f>IFERROR(INDEX('DATA - Destination Database'!$F$8:$F$973,MATCH(N320,'DATA - Destination Database'!$C$8:$C$973,0)),"")</f>
        <v>H</v>
      </c>
      <c r="W320" s="56" t="str">
        <f>IFERROR(INDEX('DATA - Destination Database'!$G$8:$G$973,MATCH(N320,'DATA - Destination Database'!$C$8:$C$973,0)),"")</f>
        <v/>
      </c>
      <c r="X320" s="96" t="str">
        <f>IFERROR(INDEX('DATA - Destination Database'!$H$8:$H$973,MATCH(N320,'DATA - Destination Database'!$C$8:$C$973,0)),"")</f>
        <v>Germany</v>
      </c>
    </row>
    <row r="321" spans="2:24" ht="14.4" customHeight="1" x14ac:dyDescent="0.3">
      <c r="B321" s="95" t="s">
        <v>57</v>
      </c>
      <c r="C321" s="95" t="s">
        <v>2254</v>
      </c>
      <c r="D321" s="95" t="s">
        <v>1529</v>
      </c>
      <c r="E321" s="95" t="s">
        <v>2859</v>
      </c>
      <c r="F321" s="95" t="s">
        <v>2862</v>
      </c>
      <c r="G321" s="97" t="s">
        <v>1983</v>
      </c>
      <c r="H321" s="23">
        <v>0.54166666666666663</v>
      </c>
      <c r="I321" s="95" t="s">
        <v>2854</v>
      </c>
      <c r="J321" s="17">
        <v>3.8</v>
      </c>
      <c r="K321" s="17">
        <v>0</v>
      </c>
      <c r="L321" s="98">
        <v>43649</v>
      </c>
      <c r="M321" s="95" t="s">
        <v>3848</v>
      </c>
      <c r="N321" s="95" t="str">
        <f t="shared" si="31"/>
        <v>SKU568</v>
      </c>
      <c r="O321" s="17" t="str">
        <f t="shared" si="27"/>
        <v>Yes</v>
      </c>
      <c r="P321" s="27">
        <f t="shared" si="28"/>
        <v>48</v>
      </c>
      <c r="Q321" s="17" t="str">
        <f t="shared" si="29"/>
        <v>No</v>
      </c>
      <c r="R321" s="42">
        <f t="shared" si="30"/>
        <v>43644</v>
      </c>
      <c r="S321" s="96" t="str">
        <f>IFERROR(INDEX('DATA - Destination Database'!$B$8:$B$973,MATCH(N321,'DATA - Destination Database'!$C$8:$C$973,0)),"")</f>
        <v>ID374</v>
      </c>
      <c r="T321" s="55">
        <f>IFERROR(INDEX('DATA - Destination Database'!$D$8:$D$973,MATCH(N321,'DATA - Destination Database'!$C$8:$C$973,0)),"")</f>
        <v>2</v>
      </c>
      <c r="U321" s="56" t="str">
        <f>IFERROR(INDEX('DATA - Destination Database'!$E$8:$E$973,MATCH(N321,'DATA - Destination Database'!$C$8:$C$973,0)),"")</f>
        <v>B</v>
      </c>
      <c r="V321" s="56" t="str">
        <f>IFERROR(INDEX('DATA - Destination Database'!$F$8:$F$973,MATCH(N321,'DATA - Destination Database'!$C$8:$C$973,0)),"")</f>
        <v>H</v>
      </c>
      <c r="W321" s="56" t="str">
        <f>IFERROR(INDEX('DATA - Destination Database'!$G$8:$G$973,MATCH(N321,'DATA - Destination Database'!$C$8:$C$973,0)),"")</f>
        <v>Y</v>
      </c>
      <c r="X321" s="96" t="str">
        <f>IFERROR(INDEX('DATA - Destination Database'!$H$8:$H$973,MATCH(N321,'DATA - Destination Database'!$C$8:$C$973,0)),"")</f>
        <v xml:space="preserve">France </v>
      </c>
    </row>
    <row r="322" spans="2:24" ht="14.4" customHeight="1" x14ac:dyDescent="0.3">
      <c r="B322" s="95" t="s">
        <v>55</v>
      </c>
      <c r="C322" s="95" t="s">
        <v>2255</v>
      </c>
      <c r="D322" s="95" t="s">
        <v>1532</v>
      </c>
      <c r="E322" s="95" t="s">
        <v>2860</v>
      </c>
      <c r="F322" s="95" t="s">
        <v>2862</v>
      </c>
      <c r="G322" s="97" t="s">
        <v>1983</v>
      </c>
      <c r="H322" s="23">
        <v>0.54166666666666663</v>
      </c>
      <c r="I322" s="95" t="s">
        <v>2855</v>
      </c>
      <c r="J322" s="17">
        <v>4</v>
      </c>
      <c r="K322" s="17">
        <v>0</v>
      </c>
      <c r="L322" s="98">
        <v>43649</v>
      </c>
      <c r="M322" s="95" t="s">
        <v>3848</v>
      </c>
      <c r="N322" s="95" t="str">
        <f t="shared" si="31"/>
        <v>SKU571</v>
      </c>
      <c r="O322" s="17" t="str">
        <f t="shared" si="27"/>
        <v>Yes</v>
      </c>
      <c r="P322" s="27">
        <f t="shared" si="28"/>
        <v>48</v>
      </c>
      <c r="Q322" s="17" t="str">
        <f t="shared" si="29"/>
        <v>No</v>
      </c>
      <c r="R322" s="42">
        <f t="shared" si="30"/>
        <v>43644</v>
      </c>
      <c r="S322" s="96" t="str">
        <f>IFERROR(INDEX('DATA - Destination Database'!$B$8:$B$973,MATCH(N322,'DATA - Destination Database'!$C$8:$C$973,0)),"")</f>
        <v>ID346</v>
      </c>
      <c r="T322" s="55">
        <f>IFERROR(INDEX('DATA - Destination Database'!$D$8:$D$973,MATCH(N322,'DATA - Destination Database'!$C$8:$C$973,0)),"")</f>
        <v>2</v>
      </c>
      <c r="U322" s="56" t="str">
        <f>IFERROR(INDEX('DATA - Destination Database'!$E$8:$E$973,MATCH(N322,'DATA - Destination Database'!$C$8:$C$973,0)),"")</f>
        <v>B</v>
      </c>
      <c r="V322" s="56" t="str">
        <f>IFERROR(INDEX('DATA - Destination Database'!$F$8:$F$973,MATCH(N322,'DATA - Destination Database'!$C$8:$C$973,0)),"")</f>
        <v>H</v>
      </c>
      <c r="W322" s="56" t="str">
        <f>IFERROR(INDEX('DATA - Destination Database'!$G$8:$G$973,MATCH(N322,'DATA - Destination Database'!$C$8:$C$973,0)),"")</f>
        <v>Y</v>
      </c>
      <c r="X322" s="96" t="str">
        <f>IFERROR(INDEX('DATA - Destination Database'!$H$8:$H$973,MATCH(N322,'DATA - Destination Database'!$C$8:$C$973,0)),"")</f>
        <v xml:space="preserve">India </v>
      </c>
    </row>
    <row r="323" spans="2:24" ht="14.4" customHeight="1" x14ac:dyDescent="0.3">
      <c r="B323" s="95" t="s">
        <v>58</v>
      </c>
      <c r="C323" s="95" t="s">
        <v>2256</v>
      </c>
      <c r="D323" s="95" t="s">
        <v>1535</v>
      </c>
      <c r="E323" s="95" t="s">
        <v>2858</v>
      </c>
      <c r="F323" s="95" t="s">
        <v>2862</v>
      </c>
      <c r="G323" s="97" t="s">
        <v>1984</v>
      </c>
      <c r="H323" s="23">
        <v>0.54166666666666663</v>
      </c>
      <c r="I323" s="95" t="s">
        <v>2855</v>
      </c>
      <c r="J323" s="17">
        <v>1</v>
      </c>
      <c r="K323" s="17">
        <v>0</v>
      </c>
      <c r="L323" s="98">
        <v>43649</v>
      </c>
      <c r="M323" s="95" t="s">
        <v>3848</v>
      </c>
      <c r="N323" s="95" t="str">
        <f t="shared" si="31"/>
        <v>SKU574</v>
      </c>
      <c r="O323" s="17" t="str">
        <f t="shared" si="27"/>
        <v>Yes</v>
      </c>
      <c r="P323" s="27">
        <f t="shared" si="28"/>
        <v>45</v>
      </c>
      <c r="Q323" s="17" t="str">
        <f t="shared" si="29"/>
        <v>No</v>
      </c>
      <c r="R323" s="42">
        <f t="shared" si="30"/>
        <v>43647</v>
      </c>
      <c r="S323" s="96" t="str">
        <f>IFERROR(INDEX('DATA - Destination Database'!$B$8:$B$973,MATCH(N323,'DATA - Destination Database'!$C$8:$C$973,0)),"")</f>
        <v>ID332</v>
      </c>
      <c r="T323" s="55">
        <f>IFERROR(INDEX('DATA - Destination Database'!$D$8:$D$973,MATCH(N323,'DATA - Destination Database'!$C$8:$C$973,0)),"")</f>
        <v>2</v>
      </c>
      <c r="U323" s="56" t="str">
        <f>IFERROR(INDEX('DATA - Destination Database'!$E$8:$E$973,MATCH(N323,'DATA - Destination Database'!$C$8:$C$973,0)),"")</f>
        <v>F</v>
      </c>
      <c r="V323" s="56" t="str">
        <f>IFERROR(INDEX('DATA - Destination Database'!$F$8:$F$973,MATCH(N323,'DATA - Destination Database'!$C$8:$C$973,0)),"")</f>
        <v>H</v>
      </c>
      <c r="W323" s="56" t="str">
        <f>IFERROR(INDEX('DATA - Destination Database'!$G$8:$G$973,MATCH(N323,'DATA - Destination Database'!$C$8:$C$973,0)),"")</f>
        <v>Y</v>
      </c>
      <c r="X323" s="96" t="str">
        <f>IFERROR(INDEX('DATA - Destination Database'!$H$8:$H$973,MATCH(N323,'DATA - Destination Database'!$C$8:$C$973,0)),"")</f>
        <v xml:space="preserve">Eritrea </v>
      </c>
    </row>
    <row r="324" spans="2:24" ht="14.4" customHeight="1" x14ac:dyDescent="0.3">
      <c r="B324" s="95" t="s">
        <v>59</v>
      </c>
      <c r="C324" s="95" t="s">
        <v>2257</v>
      </c>
      <c r="D324" s="95" t="s">
        <v>1203</v>
      </c>
      <c r="E324" s="95" t="s">
        <v>2859</v>
      </c>
      <c r="F324" s="95" t="s">
        <v>2862</v>
      </c>
      <c r="G324" s="97" t="s">
        <v>1961</v>
      </c>
      <c r="H324" s="23">
        <v>0.54166666666666663</v>
      </c>
      <c r="I324" s="95" t="s">
        <v>2856</v>
      </c>
      <c r="J324" s="17">
        <v>2</v>
      </c>
      <c r="K324" s="17">
        <v>0</v>
      </c>
      <c r="L324" s="98">
        <v>43616</v>
      </c>
      <c r="M324" s="95" t="s">
        <v>3848</v>
      </c>
      <c r="N324" s="95" t="str">
        <f t="shared" si="31"/>
        <v>SKU225</v>
      </c>
      <c r="O324" s="17" t="str">
        <f t="shared" si="27"/>
        <v>Yes</v>
      </c>
      <c r="P324" s="27">
        <f t="shared" si="28"/>
        <v>80</v>
      </c>
      <c r="Q324" s="17" t="str">
        <f t="shared" si="29"/>
        <v>No</v>
      </c>
      <c r="R324" s="42">
        <f t="shared" si="30"/>
        <v>43612</v>
      </c>
      <c r="S324" s="96" t="str">
        <f>IFERROR(INDEX('DATA - Destination Database'!$B$8:$B$973,MATCH(N324,'DATA - Destination Database'!$C$8:$C$973,0)),"")</f>
        <v>ID590</v>
      </c>
      <c r="T324" s="55">
        <f>IFERROR(INDEX('DATA - Destination Database'!$D$8:$D$973,MATCH(N324,'DATA - Destination Database'!$C$8:$C$973,0)),"")</f>
        <v>1</v>
      </c>
      <c r="U324" s="56" t="str">
        <f>IFERROR(INDEX('DATA - Destination Database'!$E$8:$E$973,MATCH(N324,'DATA - Destination Database'!$C$8:$C$973,0)),"")</f>
        <v>B</v>
      </c>
      <c r="V324" s="56" t="str">
        <f>IFERROR(INDEX('DATA - Destination Database'!$F$8:$F$973,MATCH(N324,'DATA - Destination Database'!$C$8:$C$973,0)),"")</f>
        <v>H</v>
      </c>
      <c r="W324" s="56" t="str">
        <f>IFERROR(INDEX('DATA - Destination Database'!$G$8:$G$973,MATCH(N324,'DATA - Destination Database'!$C$8:$C$973,0)),"")</f>
        <v/>
      </c>
      <c r="X324" s="96" t="str">
        <f>IFERROR(INDEX('DATA - Destination Database'!$H$8:$H$973,MATCH(N324,'DATA - Destination Database'!$C$8:$C$973,0)),"")</f>
        <v>Canada</v>
      </c>
    </row>
    <row r="325" spans="2:24" ht="14.4" customHeight="1" x14ac:dyDescent="0.3">
      <c r="B325" s="95" t="s">
        <v>56</v>
      </c>
      <c r="C325" s="95" t="s">
        <v>2258</v>
      </c>
      <c r="D325" s="95" t="s">
        <v>1538</v>
      </c>
      <c r="E325" s="95" t="s">
        <v>2860</v>
      </c>
      <c r="F325" s="95" t="s">
        <v>2862</v>
      </c>
      <c r="G325" s="97" t="s">
        <v>1984</v>
      </c>
      <c r="H325" s="23">
        <v>0.54166666666666663</v>
      </c>
      <c r="I325" s="95" t="s">
        <v>2857</v>
      </c>
      <c r="J325" s="17">
        <v>3</v>
      </c>
      <c r="K325" s="17">
        <v>0</v>
      </c>
      <c r="L325" s="98">
        <v>43649</v>
      </c>
      <c r="M325" s="95" t="s">
        <v>3848</v>
      </c>
      <c r="N325" s="95" t="str">
        <f t="shared" si="31"/>
        <v>SKU577</v>
      </c>
      <c r="O325" s="17" t="str">
        <f t="shared" si="27"/>
        <v>Yes</v>
      </c>
      <c r="P325" s="27">
        <f t="shared" si="28"/>
        <v>45</v>
      </c>
      <c r="Q325" s="17" t="str">
        <f t="shared" si="29"/>
        <v>No</v>
      </c>
      <c r="R325" s="42">
        <f t="shared" si="30"/>
        <v>43647</v>
      </c>
      <c r="S325" s="96" t="str">
        <f>IFERROR(INDEX('DATA - Destination Database'!$B$8:$B$973,MATCH(N325,'DATA - Destination Database'!$C$8:$C$973,0)),"")</f>
        <v>ID733</v>
      </c>
      <c r="T325" s="55">
        <f>IFERROR(INDEX('DATA - Destination Database'!$D$8:$D$973,MATCH(N325,'DATA - Destination Database'!$C$8:$C$973,0)),"")</f>
        <v>2</v>
      </c>
      <c r="U325" s="56" t="str">
        <f>IFERROR(INDEX('DATA - Destination Database'!$E$8:$E$973,MATCH(N325,'DATA - Destination Database'!$C$8:$C$973,0)),"")</f>
        <v>A</v>
      </c>
      <c r="V325" s="56" t="str">
        <f>IFERROR(INDEX('DATA - Destination Database'!$F$8:$F$973,MATCH(N325,'DATA - Destination Database'!$C$8:$C$973,0)),"")</f>
        <v>H</v>
      </c>
      <c r="W325" s="56" t="str">
        <f>IFERROR(INDEX('DATA - Destination Database'!$G$8:$G$973,MATCH(N325,'DATA - Destination Database'!$C$8:$C$973,0)),"")</f>
        <v/>
      </c>
      <c r="X325" s="96" t="str">
        <f>IFERROR(INDEX('DATA - Destination Database'!$H$8:$H$973,MATCH(N325,'DATA - Destination Database'!$C$8:$C$973,0)),"")</f>
        <v xml:space="preserve">Indonesia </v>
      </c>
    </row>
    <row r="326" spans="2:24" ht="14.4" customHeight="1" x14ac:dyDescent="0.3">
      <c r="B326" s="95" t="s">
        <v>56</v>
      </c>
      <c r="C326" s="95" t="s">
        <v>2259</v>
      </c>
      <c r="D326" s="95" t="s">
        <v>1141</v>
      </c>
      <c r="E326" s="95" t="s">
        <v>2858</v>
      </c>
      <c r="F326" s="95" t="s">
        <v>2862</v>
      </c>
      <c r="G326" s="97" t="s">
        <v>1959</v>
      </c>
      <c r="H326" s="23">
        <v>0.54166666666666663</v>
      </c>
      <c r="I326" s="95" t="s">
        <v>2854</v>
      </c>
      <c r="J326" s="17">
        <v>4</v>
      </c>
      <c r="K326" s="17">
        <v>0</v>
      </c>
      <c r="L326" s="98">
        <v>43613</v>
      </c>
      <c r="M326" s="95" t="s">
        <v>3848</v>
      </c>
      <c r="N326" s="95" t="str">
        <f t="shared" si="31"/>
        <v>SKU162</v>
      </c>
      <c r="O326" s="17" t="str">
        <f t="shared" si="27"/>
        <v>Yes</v>
      </c>
      <c r="P326" s="27">
        <f t="shared" si="28"/>
        <v>84</v>
      </c>
      <c r="Q326" s="17" t="str">
        <f t="shared" si="29"/>
        <v>No</v>
      </c>
      <c r="R326" s="42">
        <f t="shared" si="30"/>
        <v>43608</v>
      </c>
      <c r="S326" s="96" t="str">
        <f>IFERROR(INDEX('DATA - Destination Database'!$B$8:$B$973,MATCH(N326,'DATA - Destination Database'!$C$8:$C$973,0)),"")</f>
        <v>ID177</v>
      </c>
      <c r="T326" s="55">
        <f>IFERROR(INDEX('DATA - Destination Database'!$D$8:$D$973,MATCH(N326,'DATA - Destination Database'!$C$8:$C$973,0)),"")</f>
        <v>2</v>
      </c>
      <c r="U326" s="56" t="str">
        <f>IFERROR(INDEX('DATA - Destination Database'!$E$8:$E$973,MATCH(N326,'DATA - Destination Database'!$C$8:$C$973,0)),"")</f>
        <v>A</v>
      </c>
      <c r="V326" s="56" t="str">
        <f>IFERROR(INDEX('DATA - Destination Database'!$F$8:$F$973,MATCH(N326,'DATA - Destination Database'!$C$8:$C$973,0)),"")</f>
        <v>H</v>
      </c>
      <c r="W326" s="56" t="str">
        <f>IFERROR(INDEX('DATA - Destination Database'!$G$8:$G$973,MATCH(N326,'DATA - Destination Database'!$C$8:$C$973,0)),"")</f>
        <v>Y</v>
      </c>
      <c r="X326" s="96" t="str">
        <f>IFERROR(INDEX('DATA - Destination Database'!$H$8:$H$973,MATCH(N326,'DATA - Destination Database'!$C$8:$C$973,0)),"")</f>
        <v>Hong Kong</v>
      </c>
    </row>
    <row r="327" spans="2:24" ht="14.4" customHeight="1" x14ac:dyDescent="0.3">
      <c r="B327" s="95" t="s">
        <v>59</v>
      </c>
      <c r="C327" s="95" t="s">
        <v>2260</v>
      </c>
      <c r="D327" s="95" t="s">
        <v>1541</v>
      </c>
      <c r="E327" s="95" t="s">
        <v>2859</v>
      </c>
      <c r="F327" s="95" t="s">
        <v>2862</v>
      </c>
      <c r="G327" s="97" t="s">
        <v>1984</v>
      </c>
      <c r="H327" s="23">
        <v>0.54166666666666663</v>
      </c>
      <c r="I327" s="95" t="s">
        <v>2855</v>
      </c>
      <c r="J327" s="17">
        <v>1</v>
      </c>
      <c r="K327" s="17">
        <v>0</v>
      </c>
      <c r="L327" s="98">
        <v>43650</v>
      </c>
      <c r="M327" s="95" t="s">
        <v>3848</v>
      </c>
      <c r="N327" s="95" t="str">
        <f t="shared" si="31"/>
        <v>SKU580</v>
      </c>
      <c r="O327" s="17" t="str">
        <f t="shared" si="27"/>
        <v>Yes</v>
      </c>
      <c r="P327" s="27">
        <f t="shared" si="28"/>
        <v>45</v>
      </c>
      <c r="Q327" s="17" t="str">
        <f t="shared" si="29"/>
        <v>No</v>
      </c>
      <c r="R327" s="42">
        <f t="shared" si="30"/>
        <v>43647</v>
      </c>
      <c r="S327" s="96" t="str">
        <f>IFERROR(INDEX('DATA - Destination Database'!$B$8:$B$973,MATCH(N327,'DATA - Destination Database'!$C$8:$C$973,0)),"")</f>
        <v>ID596</v>
      </c>
      <c r="T327" s="55">
        <f>IFERROR(INDEX('DATA - Destination Database'!$D$8:$D$973,MATCH(N327,'DATA - Destination Database'!$C$8:$C$973,0)),"")</f>
        <v>1</v>
      </c>
      <c r="U327" s="56" t="str">
        <f>IFERROR(INDEX('DATA - Destination Database'!$E$8:$E$973,MATCH(N327,'DATA - Destination Database'!$C$8:$C$973,0)),"")</f>
        <v>F</v>
      </c>
      <c r="V327" s="56" t="str">
        <f>IFERROR(INDEX('DATA - Destination Database'!$F$8:$F$973,MATCH(N327,'DATA - Destination Database'!$C$8:$C$973,0)),"")</f>
        <v>H</v>
      </c>
      <c r="W327" s="56" t="str">
        <f>IFERROR(INDEX('DATA - Destination Database'!$G$8:$G$973,MATCH(N327,'DATA - Destination Database'!$C$8:$C$973,0)),"")</f>
        <v/>
      </c>
      <c r="X327" s="96" t="str">
        <f>IFERROR(INDEX('DATA - Destination Database'!$H$8:$H$973,MATCH(N327,'DATA - Destination Database'!$C$8:$C$973,0)),"")</f>
        <v>Italy</v>
      </c>
    </row>
    <row r="328" spans="2:24" ht="14.4" customHeight="1" x14ac:dyDescent="0.3">
      <c r="B328" s="95" t="s">
        <v>57</v>
      </c>
      <c r="C328" s="95" t="s">
        <v>2261</v>
      </c>
      <c r="D328" s="95" t="s">
        <v>1206</v>
      </c>
      <c r="E328" s="95" t="s">
        <v>2860</v>
      </c>
      <c r="F328" s="95" t="s">
        <v>2862</v>
      </c>
      <c r="G328" s="97" t="s">
        <v>1962</v>
      </c>
      <c r="H328" s="23">
        <v>0.54166666666666663</v>
      </c>
      <c r="I328" s="95" t="s">
        <v>2855</v>
      </c>
      <c r="J328" s="17">
        <v>2.8</v>
      </c>
      <c r="K328" s="17">
        <v>0</v>
      </c>
      <c r="L328" s="98">
        <v>43616</v>
      </c>
      <c r="M328" s="95" t="s">
        <v>3848</v>
      </c>
      <c r="N328" s="95" t="str">
        <f t="shared" si="31"/>
        <v>SKU228</v>
      </c>
      <c r="O328" s="17" t="str">
        <f t="shared" si="27"/>
        <v>Yes</v>
      </c>
      <c r="P328" s="27">
        <f t="shared" si="28"/>
        <v>79</v>
      </c>
      <c r="Q328" s="17" t="str">
        <f t="shared" si="29"/>
        <v>No</v>
      </c>
      <c r="R328" s="42">
        <f t="shared" si="30"/>
        <v>43613</v>
      </c>
      <c r="S328" s="96" t="str">
        <f>IFERROR(INDEX('DATA - Destination Database'!$B$8:$B$973,MATCH(N328,'DATA - Destination Database'!$C$8:$C$973,0)),"")</f>
        <v>ID558</v>
      </c>
      <c r="T328" s="55">
        <f>IFERROR(INDEX('DATA - Destination Database'!$D$8:$D$973,MATCH(N328,'DATA - Destination Database'!$C$8:$C$973,0)),"")</f>
        <v>1</v>
      </c>
      <c r="U328" s="56" t="str">
        <f>IFERROR(INDEX('DATA - Destination Database'!$E$8:$E$973,MATCH(N328,'DATA - Destination Database'!$C$8:$C$973,0)),"")</f>
        <v>B</v>
      </c>
      <c r="V328" s="56" t="str">
        <f>IFERROR(INDEX('DATA - Destination Database'!$F$8:$F$973,MATCH(N328,'DATA - Destination Database'!$C$8:$C$973,0)),"")</f>
        <v>H</v>
      </c>
      <c r="W328" s="56" t="str">
        <f>IFERROR(INDEX('DATA - Destination Database'!$G$8:$G$973,MATCH(N328,'DATA - Destination Database'!$C$8:$C$973,0)),"")</f>
        <v>Y</v>
      </c>
      <c r="X328" s="96" t="str">
        <f>IFERROR(INDEX('DATA - Destination Database'!$H$8:$H$973,MATCH(N328,'DATA - Destination Database'!$C$8:$C$973,0)),"")</f>
        <v>Belgium</v>
      </c>
    </row>
    <row r="329" spans="2:24" ht="14.4" customHeight="1" x14ac:dyDescent="0.3">
      <c r="B329" s="95" t="s">
        <v>57</v>
      </c>
      <c r="C329" s="95" t="s">
        <v>2261</v>
      </c>
      <c r="D329" s="95" t="s">
        <v>1544</v>
      </c>
      <c r="E329" s="95" t="s">
        <v>2858</v>
      </c>
      <c r="F329" s="95" t="s">
        <v>2862</v>
      </c>
      <c r="G329" s="97" t="s">
        <v>1984</v>
      </c>
      <c r="H329" s="23">
        <v>0.54166666666666663</v>
      </c>
      <c r="I329" s="95" t="s">
        <v>2856</v>
      </c>
      <c r="J329" s="17">
        <v>3</v>
      </c>
      <c r="K329" s="17">
        <v>0</v>
      </c>
      <c r="L329" s="98">
        <v>43655</v>
      </c>
      <c r="M329" s="95" t="s">
        <v>3848</v>
      </c>
      <c r="N329" s="95" t="str">
        <f t="shared" si="31"/>
        <v>SKU583</v>
      </c>
      <c r="O329" s="17" t="str">
        <f t="shared" si="27"/>
        <v>Yes</v>
      </c>
      <c r="P329" s="27">
        <f t="shared" si="28"/>
        <v>45</v>
      </c>
      <c r="Q329" s="17" t="str">
        <f t="shared" si="29"/>
        <v>No</v>
      </c>
      <c r="R329" s="42">
        <f t="shared" si="30"/>
        <v>43647</v>
      </c>
      <c r="S329" s="96" t="str">
        <f>IFERROR(INDEX('DATA - Destination Database'!$B$8:$B$973,MATCH(N329,'DATA - Destination Database'!$C$8:$C$973,0)),"")</f>
        <v>ID179</v>
      </c>
      <c r="T329" s="55">
        <f>IFERROR(INDEX('DATA - Destination Database'!$D$8:$D$973,MATCH(N329,'DATA - Destination Database'!$C$8:$C$973,0)),"")</f>
        <v>3</v>
      </c>
      <c r="U329" s="56" t="str">
        <f>IFERROR(INDEX('DATA - Destination Database'!$E$8:$E$973,MATCH(N329,'DATA - Destination Database'!$C$8:$C$973,0)),"")</f>
        <v>T</v>
      </c>
      <c r="V329" s="56" t="str">
        <f>IFERROR(INDEX('DATA - Destination Database'!$F$8:$F$973,MATCH(N329,'DATA - Destination Database'!$C$8:$C$973,0)),"")</f>
        <v>H</v>
      </c>
      <c r="W329" s="56" t="str">
        <f>IFERROR(INDEX('DATA - Destination Database'!$G$8:$G$973,MATCH(N329,'DATA - Destination Database'!$C$8:$C$973,0)),"")</f>
        <v>Y</v>
      </c>
      <c r="X329" s="96" t="str">
        <f>IFERROR(INDEX('DATA - Destination Database'!$H$8:$H$973,MATCH(N329,'DATA - Destination Database'!$C$8:$C$973,0)),"")</f>
        <v>Argentina</v>
      </c>
    </row>
    <row r="330" spans="2:24" ht="14.4" customHeight="1" x14ac:dyDescent="0.3">
      <c r="B330" s="95" t="s">
        <v>55</v>
      </c>
      <c r="C330" s="95" t="s">
        <v>2262</v>
      </c>
      <c r="D330" s="95" t="s">
        <v>1547</v>
      </c>
      <c r="E330" s="95" t="s">
        <v>2859</v>
      </c>
      <c r="F330" s="95" t="s">
        <v>2862</v>
      </c>
      <c r="G330" s="97" t="s">
        <v>1984</v>
      </c>
      <c r="H330" s="23">
        <v>0.54166666666666663</v>
      </c>
      <c r="I330" s="95" t="s">
        <v>2857</v>
      </c>
      <c r="J330" s="17">
        <v>3.2</v>
      </c>
      <c r="K330" s="17">
        <v>1</v>
      </c>
      <c r="L330" s="98">
        <v>43649</v>
      </c>
      <c r="M330" s="95" t="s">
        <v>3848</v>
      </c>
      <c r="N330" s="95" t="str">
        <f t="shared" si="31"/>
        <v>SKU586</v>
      </c>
      <c r="O330" s="17" t="str">
        <f t="shared" si="27"/>
        <v>Yes</v>
      </c>
      <c r="P330" s="27">
        <f t="shared" si="28"/>
        <v>45</v>
      </c>
      <c r="Q330" s="17" t="str">
        <f t="shared" si="29"/>
        <v>No</v>
      </c>
      <c r="R330" s="42">
        <f t="shared" si="30"/>
        <v>43647</v>
      </c>
      <c r="S330" s="96" t="str">
        <f>IFERROR(INDEX('DATA - Destination Database'!$B$8:$B$973,MATCH(N330,'DATA - Destination Database'!$C$8:$C$973,0)),"")</f>
        <v>ID601</v>
      </c>
      <c r="T330" s="55">
        <f>IFERROR(INDEX('DATA - Destination Database'!$D$8:$D$973,MATCH(N330,'DATA - Destination Database'!$C$8:$C$973,0)),"")</f>
        <v>3</v>
      </c>
      <c r="U330" s="56" t="str">
        <f>IFERROR(INDEX('DATA - Destination Database'!$E$8:$E$973,MATCH(N330,'DATA - Destination Database'!$C$8:$C$973,0)),"")</f>
        <v>A</v>
      </c>
      <c r="V330" s="56" t="str">
        <f>IFERROR(INDEX('DATA - Destination Database'!$F$8:$F$973,MATCH(N330,'DATA - Destination Database'!$C$8:$C$973,0)),"")</f>
        <v>H</v>
      </c>
      <c r="W330" s="56" t="str">
        <f>IFERROR(INDEX('DATA - Destination Database'!$G$8:$G$973,MATCH(N330,'DATA - Destination Database'!$C$8:$C$973,0)),"")</f>
        <v>Y</v>
      </c>
      <c r="X330" s="96" t="str">
        <f>IFERROR(INDEX('DATA - Destination Database'!$H$8:$H$973,MATCH(N330,'DATA - Destination Database'!$C$8:$C$973,0)),"")</f>
        <v>Maldives</v>
      </c>
    </row>
    <row r="331" spans="2:24" ht="14.4" customHeight="1" x14ac:dyDescent="0.3">
      <c r="B331" s="95" t="s">
        <v>59</v>
      </c>
      <c r="C331" s="95" t="s">
        <v>2263</v>
      </c>
      <c r="D331" s="95" t="s">
        <v>1144</v>
      </c>
      <c r="E331" s="95" t="s">
        <v>2860</v>
      </c>
      <c r="F331" s="95" t="s">
        <v>2862</v>
      </c>
      <c r="G331" s="97" t="s">
        <v>1959</v>
      </c>
      <c r="H331" s="23">
        <v>0.54166666666666663</v>
      </c>
      <c r="I331" s="95" t="s">
        <v>2854</v>
      </c>
      <c r="J331" s="17">
        <v>3.4</v>
      </c>
      <c r="K331" s="17">
        <v>0</v>
      </c>
      <c r="L331" s="98">
        <v>43613</v>
      </c>
      <c r="M331" s="95" t="s">
        <v>3848</v>
      </c>
      <c r="N331" s="95" t="str">
        <f t="shared" si="31"/>
        <v>SKU165</v>
      </c>
      <c r="O331" s="17" t="str">
        <f t="shared" si="27"/>
        <v>Yes</v>
      </c>
      <c r="P331" s="27">
        <f t="shared" si="28"/>
        <v>84</v>
      </c>
      <c r="Q331" s="17" t="str">
        <f t="shared" si="29"/>
        <v>No</v>
      </c>
      <c r="R331" s="42">
        <f t="shared" si="30"/>
        <v>43608</v>
      </c>
      <c r="S331" s="96" t="str">
        <f>IFERROR(INDEX('DATA - Destination Database'!$B$8:$B$973,MATCH(N331,'DATA - Destination Database'!$C$8:$C$973,0)),"")</f>
        <v>ID740</v>
      </c>
      <c r="T331" s="55">
        <f>IFERROR(INDEX('DATA - Destination Database'!$D$8:$D$973,MATCH(N331,'DATA - Destination Database'!$C$8:$C$973,0)),"")</f>
        <v>1</v>
      </c>
      <c r="U331" s="56" t="str">
        <f>IFERROR(INDEX('DATA - Destination Database'!$E$8:$E$973,MATCH(N331,'DATA - Destination Database'!$C$8:$C$973,0)),"")</f>
        <v>F</v>
      </c>
      <c r="V331" s="56" t="str">
        <f>IFERROR(INDEX('DATA - Destination Database'!$F$8:$F$973,MATCH(N331,'DATA - Destination Database'!$C$8:$C$973,0)),"")</f>
        <v>H</v>
      </c>
      <c r="W331" s="56" t="str">
        <f>IFERROR(INDEX('DATA - Destination Database'!$G$8:$G$973,MATCH(N331,'DATA - Destination Database'!$C$8:$C$973,0)),"")</f>
        <v/>
      </c>
      <c r="X331" s="96" t="str">
        <f>IFERROR(INDEX('DATA - Destination Database'!$H$8:$H$973,MATCH(N331,'DATA - Destination Database'!$C$8:$C$973,0)),"")</f>
        <v>China</v>
      </c>
    </row>
    <row r="332" spans="2:24" ht="14.4" customHeight="1" x14ac:dyDescent="0.3">
      <c r="B332" s="95" t="s">
        <v>58</v>
      </c>
      <c r="C332" s="95" t="s">
        <v>2263</v>
      </c>
      <c r="D332" s="95" t="s">
        <v>1550</v>
      </c>
      <c r="E332" s="95" t="s">
        <v>2858</v>
      </c>
      <c r="F332" s="95" t="s">
        <v>2862</v>
      </c>
      <c r="G332" s="97" t="s">
        <v>1985</v>
      </c>
      <c r="H332" s="23">
        <v>0.54166666666666663</v>
      </c>
      <c r="I332" s="95" t="s">
        <v>2855</v>
      </c>
      <c r="J332" s="17">
        <v>3.6</v>
      </c>
      <c r="K332" s="17">
        <v>0</v>
      </c>
      <c r="L332" s="98">
        <v>43656</v>
      </c>
      <c r="M332" s="95" t="s">
        <v>3848</v>
      </c>
      <c r="N332" s="95" t="str">
        <f t="shared" si="31"/>
        <v>SKU589</v>
      </c>
      <c r="O332" s="17" t="str">
        <f t="shared" si="27"/>
        <v>Yes</v>
      </c>
      <c r="P332" s="27">
        <f t="shared" si="28"/>
        <v>44</v>
      </c>
      <c r="Q332" s="17" t="str">
        <f t="shared" si="29"/>
        <v>No</v>
      </c>
      <c r="R332" s="42">
        <f t="shared" si="30"/>
        <v>43648</v>
      </c>
      <c r="S332" s="96" t="str">
        <f>IFERROR(INDEX('DATA - Destination Database'!$B$8:$B$973,MATCH(N332,'DATA - Destination Database'!$C$8:$C$973,0)),"")</f>
        <v>ID343</v>
      </c>
      <c r="T332" s="55">
        <f>IFERROR(INDEX('DATA - Destination Database'!$D$8:$D$973,MATCH(N332,'DATA - Destination Database'!$C$8:$C$973,0)),"")</f>
        <v>2</v>
      </c>
      <c r="U332" s="56" t="str">
        <f>IFERROR(INDEX('DATA - Destination Database'!$E$8:$E$973,MATCH(N332,'DATA - Destination Database'!$C$8:$C$973,0)),"")</f>
        <v>T</v>
      </c>
      <c r="V332" s="56" t="str">
        <f>IFERROR(INDEX('DATA - Destination Database'!$F$8:$F$973,MATCH(N332,'DATA - Destination Database'!$C$8:$C$973,0)),"")</f>
        <v>H</v>
      </c>
      <c r="W332" s="56" t="str">
        <f>IFERROR(INDEX('DATA - Destination Database'!$G$8:$G$973,MATCH(N332,'DATA - Destination Database'!$C$8:$C$973,0)),"")</f>
        <v/>
      </c>
      <c r="X332" s="96" t="str">
        <f>IFERROR(INDEX('DATA - Destination Database'!$H$8:$H$973,MATCH(N332,'DATA - Destination Database'!$C$8:$C$973,0)),"")</f>
        <v>Peru</v>
      </c>
    </row>
    <row r="333" spans="2:24" ht="14.4" customHeight="1" x14ac:dyDescent="0.3">
      <c r="B333" s="95" t="s">
        <v>55</v>
      </c>
      <c r="C333" s="95" t="s">
        <v>2264</v>
      </c>
      <c r="D333" s="95" t="s">
        <v>1209</v>
      </c>
      <c r="E333" s="95" t="s">
        <v>2859</v>
      </c>
      <c r="F333" s="95" t="s">
        <v>2863</v>
      </c>
      <c r="G333" s="97" t="s">
        <v>1963</v>
      </c>
      <c r="H333" s="23">
        <v>0.54166666666666663</v>
      </c>
      <c r="I333" s="95" t="s">
        <v>2855</v>
      </c>
      <c r="J333" s="17">
        <v>3.8</v>
      </c>
      <c r="K333" s="17">
        <v>0</v>
      </c>
      <c r="L333" s="98">
        <v>43620</v>
      </c>
      <c r="M333" s="95" t="s">
        <v>3848</v>
      </c>
      <c r="N333" s="95" t="str">
        <f t="shared" si="31"/>
        <v>SKU231</v>
      </c>
      <c r="O333" s="17" t="str">
        <f t="shared" ref="O333:O396" si="32">IF(L333="","No","Yes")</f>
        <v>Yes</v>
      </c>
      <c r="P333" s="27">
        <f t="shared" ref="P333:P396" si="33">$C$7-G333</f>
        <v>78</v>
      </c>
      <c r="Q333" s="17" t="str">
        <f t="shared" ref="Q333:Q396" si="34">IF(AND(O333="No",P333&gt;$C$8),"Yes","No")</f>
        <v>No</v>
      </c>
      <c r="R333" s="42">
        <f t="shared" ref="R333:R396" si="35">DATEVALUE(G333)</f>
        <v>43614</v>
      </c>
      <c r="S333" s="96" t="str">
        <f>IFERROR(INDEX('DATA - Destination Database'!$B$8:$B$973,MATCH(N333,'DATA - Destination Database'!$C$8:$C$973,0)),"")</f>
        <v>ID269</v>
      </c>
      <c r="T333" s="55">
        <f>IFERROR(INDEX('DATA - Destination Database'!$D$8:$D$973,MATCH(N333,'DATA - Destination Database'!$C$8:$C$973,0)),"")</f>
        <v>3</v>
      </c>
      <c r="U333" s="56" t="str">
        <f>IFERROR(INDEX('DATA - Destination Database'!$E$8:$E$973,MATCH(N333,'DATA - Destination Database'!$C$8:$C$973,0)),"")</f>
        <v>A</v>
      </c>
      <c r="V333" s="56" t="str">
        <f>IFERROR(INDEX('DATA - Destination Database'!$F$8:$F$973,MATCH(N333,'DATA - Destination Database'!$C$8:$C$973,0)),"")</f>
        <v>H</v>
      </c>
      <c r="W333" s="56" t="str">
        <f>IFERROR(INDEX('DATA - Destination Database'!$G$8:$G$973,MATCH(N333,'DATA - Destination Database'!$C$8:$C$973,0)),"")</f>
        <v/>
      </c>
      <c r="X333" s="96" t="str">
        <f>IFERROR(INDEX('DATA - Destination Database'!$H$8:$H$973,MATCH(N333,'DATA - Destination Database'!$C$8:$C$973,0)),"")</f>
        <v>Ireland</v>
      </c>
    </row>
    <row r="334" spans="2:24" ht="14.4" customHeight="1" x14ac:dyDescent="0.3">
      <c r="B334" s="95" t="s">
        <v>56</v>
      </c>
      <c r="C334" s="95" t="s">
        <v>2265</v>
      </c>
      <c r="D334" s="95" t="s">
        <v>1553</v>
      </c>
      <c r="E334" s="95" t="s">
        <v>2860</v>
      </c>
      <c r="F334" s="95" t="s">
        <v>2862</v>
      </c>
      <c r="G334" s="97" t="s">
        <v>1985</v>
      </c>
      <c r="H334" s="23">
        <v>0.54166666666666663</v>
      </c>
      <c r="I334" s="95" t="s">
        <v>2856</v>
      </c>
      <c r="J334" s="17">
        <v>4</v>
      </c>
      <c r="K334" s="17">
        <v>0</v>
      </c>
      <c r="L334" s="98">
        <v>43663</v>
      </c>
      <c r="M334" s="95" t="s">
        <v>3848</v>
      </c>
      <c r="N334" s="95" t="str">
        <f t="shared" si="31"/>
        <v>SKU592</v>
      </c>
      <c r="O334" s="17" t="str">
        <f t="shared" si="32"/>
        <v>Yes</v>
      </c>
      <c r="P334" s="27">
        <f t="shared" si="33"/>
        <v>44</v>
      </c>
      <c r="Q334" s="17" t="str">
        <f t="shared" si="34"/>
        <v>No</v>
      </c>
      <c r="R334" s="42">
        <f t="shared" si="35"/>
        <v>43648</v>
      </c>
      <c r="S334" s="96" t="str">
        <f>IFERROR(INDEX('DATA - Destination Database'!$B$8:$B$973,MATCH(N334,'DATA - Destination Database'!$C$8:$C$973,0)),"")</f>
        <v>ID569</v>
      </c>
      <c r="T334" s="55">
        <f>IFERROR(INDEX('DATA - Destination Database'!$D$8:$D$973,MATCH(N334,'DATA - Destination Database'!$C$8:$C$973,0)),"")</f>
        <v>2</v>
      </c>
      <c r="U334" s="56" t="str">
        <f>IFERROR(INDEX('DATA - Destination Database'!$E$8:$E$973,MATCH(N334,'DATA - Destination Database'!$C$8:$C$973,0)),"")</f>
        <v>A</v>
      </c>
      <c r="V334" s="56" t="str">
        <f>IFERROR(INDEX('DATA - Destination Database'!$F$8:$F$973,MATCH(N334,'DATA - Destination Database'!$C$8:$C$973,0)),"")</f>
        <v>H</v>
      </c>
      <c r="W334" s="56" t="str">
        <f>IFERROR(INDEX('DATA - Destination Database'!$G$8:$G$973,MATCH(N334,'DATA - Destination Database'!$C$8:$C$973,0)),"")</f>
        <v>Y</v>
      </c>
      <c r="X334" s="96" t="str">
        <f>IFERROR(INDEX('DATA - Destination Database'!$H$8:$H$973,MATCH(N334,'DATA - Destination Database'!$C$8:$C$973,0)),"")</f>
        <v>Poland</v>
      </c>
    </row>
    <row r="335" spans="2:24" ht="14.4" customHeight="1" x14ac:dyDescent="0.3">
      <c r="B335" s="95" t="s">
        <v>59</v>
      </c>
      <c r="C335" s="95" t="s">
        <v>2266</v>
      </c>
      <c r="D335" s="95" t="s">
        <v>1556</v>
      </c>
      <c r="E335" s="95" t="s">
        <v>2858</v>
      </c>
      <c r="F335" s="95" t="s">
        <v>2862</v>
      </c>
      <c r="G335" s="97" t="s">
        <v>1985</v>
      </c>
      <c r="H335" s="23">
        <v>0.54166666666666663</v>
      </c>
      <c r="I335" s="95" t="s">
        <v>2857</v>
      </c>
      <c r="J335" s="17">
        <v>1</v>
      </c>
      <c r="K335" s="17">
        <v>0</v>
      </c>
      <c r="L335" s="98">
        <v>43649</v>
      </c>
      <c r="M335" s="95" t="s">
        <v>3848</v>
      </c>
      <c r="N335" s="95" t="str">
        <f t="shared" si="31"/>
        <v>SKU595</v>
      </c>
      <c r="O335" s="17" t="str">
        <f t="shared" si="32"/>
        <v>Yes</v>
      </c>
      <c r="P335" s="27">
        <f t="shared" si="33"/>
        <v>44</v>
      </c>
      <c r="Q335" s="17" t="str">
        <f t="shared" si="34"/>
        <v>No</v>
      </c>
      <c r="R335" s="42">
        <f t="shared" si="35"/>
        <v>43648</v>
      </c>
      <c r="S335" s="96" t="str">
        <f>IFERROR(INDEX('DATA - Destination Database'!$B$8:$B$973,MATCH(N335,'DATA - Destination Database'!$C$8:$C$973,0)),"")</f>
        <v>ID217</v>
      </c>
      <c r="T335" s="55">
        <f>IFERROR(INDEX('DATA - Destination Database'!$D$8:$D$973,MATCH(N335,'DATA - Destination Database'!$C$8:$C$973,0)),"")</f>
        <v>1</v>
      </c>
      <c r="U335" s="56" t="str">
        <f>IFERROR(INDEX('DATA - Destination Database'!$E$8:$E$973,MATCH(N335,'DATA - Destination Database'!$C$8:$C$973,0)),"")</f>
        <v>A</v>
      </c>
      <c r="V335" s="56" t="str">
        <f>IFERROR(INDEX('DATA - Destination Database'!$F$8:$F$973,MATCH(N335,'DATA - Destination Database'!$C$8:$C$973,0)),"")</f>
        <v>H</v>
      </c>
      <c r="W335" s="56" t="str">
        <f>IFERROR(INDEX('DATA - Destination Database'!$G$8:$G$973,MATCH(N335,'DATA - Destination Database'!$C$8:$C$973,0)),"")</f>
        <v>Y</v>
      </c>
      <c r="X335" s="96" t="str">
        <f>IFERROR(INDEX('DATA - Destination Database'!$H$8:$H$973,MATCH(N335,'DATA - Destination Database'!$C$8:$C$973,0)),"")</f>
        <v>Malta</v>
      </c>
    </row>
    <row r="336" spans="2:24" ht="14.4" customHeight="1" x14ac:dyDescent="0.3">
      <c r="B336" s="95" t="s">
        <v>58</v>
      </c>
      <c r="C336" s="95" t="s">
        <v>2267</v>
      </c>
      <c r="D336" s="95" t="s">
        <v>1212</v>
      </c>
      <c r="E336" s="95" t="s">
        <v>2859</v>
      </c>
      <c r="F336" s="95" t="s">
        <v>2862</v>
      </c>
      <c r="G336" s="97" t="s">
        <v>1963</v>
      </c>
      <c r="H336" s="23">
        <v>0.54166666666666663</v>
      </c>
      <c r="I336" s="95" t="s">
        <v>2854</v>
      </c>
      <c r="J336" s="17">
        <v>2</v>
      </c>
      <c r="K336" s="17">
        <v>0</v>
      </c>
      <c r="L336" s="98">
        <v>43620</v>
      </c>
      <c r="M336" s="95" t="s">
        <v>3848</v>
      </c>
      <c r="N336" s="95" t="str">
        <f t="shared" si="31"/>
        <v>SKU234</v>
      </c>
      <c r="O336" s="17" t="str">
        <f t="shared" si="32"/>
        <v>Yes</v>
      </c>
      <c r="P336" s="27">
        <f t="shared" si="33"/>
        <v>78</v>
      </c>
      <c r="Q336" s="17" t="str">
        <f t="shared" si="34"/>
        <v>No</v>
      </c>
      <c r="R336" s="42">
        <f t="shared" si="35"/>
        <v>43614</v>
      </c>
      <c r="S336" s="96" t="str">
        <f>IFERROR(INDEX('DATA - Destination Database'!$B$8:$B$973,MATCH(N336,'DATA - Destination Database'!$C$8:$C$973,0)),"")</f>
        <v>ID396</v>
      </c>
      <c r="T336" s="55">
        <f>IFERROR(INDEX('DATA - Destination Database'!$D$8:$D$973,MATCH(N336,'DATA - Destination Database'!$C$8:$C$973,0)),"")</f>
        <v>2</v>
      </c>
      <c r="U336" s="56" t="str">
        <f>IFERROR(INDEX('DATA - Destination Database'!$E$8:$E$973,MATCH(N336,'DATA - Destination Database'!$C$8:$C$973,0)),"")</f>
        <v>F</v>
      </c>
      <c r="V336" s="56" t="str">
        <f>IFERROR(INDEX('DATA - Destination Database'!$F$8:$F$973,MATCH(N336,'DATA - Destination Database'!$C$8:$C$973,0)),"")</f>
        <v>H</v>
      </c>
      <c r="W336" s="56" t="str">
        <f>IFERROR(INDEX('DATA - Destination Database'!$G$8:$G$973,MATCH(N336,'DATA - Destination Database'!$C$8:$C$973,0)),"")</f>
        <v>Y</v>
      </c>
      <c r="X336" s="96" t="str">
        <f>IFERROR(INDEX('DATA - Destination Database'!$H$8:$H$973,MATCH(N336,'DATA - Destination Database'!$C$8:$C$973,0)),"")</f>
        <v>Turkey</v>
      </c>
    </row>
    <row r="337" spans="2:24" ht="14.4" customHeight="1" x14ac:dyDescent="0.3">
      <c r="B337" s="95" t="s">
        <v>57</v>
      </c>
      <c r="C337" s="95" t="s">
        <v>2267</v>
      </c>
      <c r="D337" s="95" t="s">
        <v>1559</v>
      </c>
      <c r="E337" s="95" t="s">
        <v>2860</v>
      </c>
      <c r="F337" s="95" t="s">
        <v>2862</v>
      </c>
      <c r="G337" s="97" t="s">
        <v>1985</v>
      </c>
      <c r="H337" s="23">
        <v>0.54166666666666663</v>
      </c>
      <c r="I337" s="95" t="s">
        <v>2855</v>
      </c>
      <c r="J337" s="17">
        <v>3</v>
      </c>
      <c r="K337" s="17">
        <v>0</v>
      </c>
      <c r="L337" s="98">
        <v>43649</v>
      </c>
      <c r="M337" s="95" t="s">
        <v>3848</v>
      </c>
      <c r="N337" s="95" t="str">
        <f t="shared" si="31"/>
        <v>SKU598</v>
      </c>
      <c r="O337" s="17" t="str">
        <f t="shared" si="32"/>
        <v>Yes</v>
      </c>
      <c r="P337" s="27">
        <f t="shared" si="33"/>
        <v>44</v>
      </c>
      <c r="Q337" s="17" t="str">
        <f t="shared" si="34"/>
        <v>No</v>
      </c>
      <c r="R337" s="42">
        <f t="shared" si="35"/>
        <v>43648</v>
      </c>
      <c r="S337" s="96" t="str">
        <f>IFERROR(INDEX('DATA - Destination Database'!$B$8:$B$973,MATCH(N337,'DATA - Destination Database'!$C$8:$C$973,0)),"")</f>
        <v>ID361</v>
      </c>
      <c r="T337" s="55">
        <f>IFERROR(INDEX('DATA - Destination Database'!$D$8:$D$973,MATCH(N337,'DATA - Destination Database'!$C$8:$C$973,0)),"")</f>
        <v>2</v>
      </c>
      <c r="U337" s="56" t="str">
        <f>IFERROR(INDEX('DATA - Destination Database'!$E$8:$E$973,MATCH(N337,'DATA - Destination Database'!$C$8:$C$973,0)),"")</f>
        <v>A</v>
      </c>
      <c r="V337" s="56" t="str">
        <f>IFERROR(INDEX('DATA - Destination Database'!$F$8:$F$973,MATCH(N337,'DATA - Destination Database'!$C$8:$C$973,0)),"")</f>
        <v>H</v>
      </c>
      <c r="W337" s="56" t="str">
        <f>IFERROR(INDEX('DATA - Destination Database'!$G$8:$G$973,MATCH(N337,'DATA - Destination Database'!$C$8:$C$973,0)),"")</f>
        <v>Y</v>
      </c>
      <c r="X337" s="96" t="str">
        <f>IFERROR(INDEX('DATA - Destination Database'!$H$8:$H$973,MATCH(N337,'DATA - Destination Database'!$C$8:$C$973,0)),"")</f>
        <v>Mexico</v>
      </c>
    </row>
    <row r="338" spans="2:24" ht="14.4" customHeight="1" x14ac:dyDescent="0.3">
      <c r="B338" s="95" t="s">
        <v>57</v>
      </c>
      <c r="C338" s="95" t="s">
        <v>2268</v>
      </c>
      <c r="D338" s="95" t="s">
        <v>1147</v>
      </c>
      <c r="E338" s="95" t="s">
        <v>2858</v>
      </c>
      <c r="F338" s="95" t="s">
        <v>2862</v>
      </c>
      <c r="G338" s="97" t="s">
        <v>1959</v>
      </c>
      <c r="H338" s="23">
        <v>0.54166666666666663</v>
      </c>
      <c r="I338" s="95" t="s">
        <v>2855</v>
      </c>
      <c r="J338" s="17">
        <v>4</v>
      </c>
      <c r="K338" s="17">
        <v>0</v>
      </c>
      <c r="L338" s="98">
        <v>43613</v>
      </c>
      <c r="M338" s="95" t="s">
        <v>3848</v>
      </c>
      <c r="N338" s="95" t="str">
        <f t="shared" si="31"/>
        <v>SKU168</v>
      </c>
      <c r="O338" s="17" t="str">
        <f t="shared" si="32"/>
        <v>Yes</v>
      </c>
      <c r="P338" s="27">
        <f t="shared" si="33"/>
        <v>84</v>
      </c>
      <c r="Q338" s="17" t="str">
        <f t="shared" si="34"/>
        <v>No</v>
      </c>
      <c r="R338" s="42">
        <f t="shared" si="35"/>
        <v>43608</v>
      </c>
      <c r="S338" s="96" t="str">
        <f>IFERROR(INDEX('DATA - Destination Database'!$B$8:$B$973,MATCH(N338,'DATA - Destination Database'!$C$8:$C$973,0)),"")</f>
        <v>ID182</v>
      </c>
      <c r="T338" s="55">
        <f>IFERROR(INDEX('DATA - Destination Database'!$D$8:$D$973,MATCH(N338,'DATA - Destination Database'!$C$8:$C$973,0)),"")</f>
        <v>2</v>
      </c>
      <c r="U338" s="56" t="str">
        <f>IFERROR(INDEX('DATA - Destination Database'!$E$8:$E$973,MATCH(N338,'DATA - Destination Database'!$C$8:$C$973,0)),"")</f>
        <v>B</v>
      </c>
      <c r="V338" s="56" t="str">
        <f>IFERROR(INDEX('DATA - Destination Database'!$F$8:$F$973,MATCH(N338,'DATA - Destination Database'!$C$8:$C$973,0)),"")</f>
        <v>H</v>
      </c>
      <c r="W338" s="56" t="str">
        <f>IFERROR(INDEX('DATA - Destination Database'!$G$8:$G$973,MATCH(N338,'DATA - Destination Database'!$C$8:$C$973,0)),"")</f>
        <v/>
      </c>
      <c r="X338" s="96" t="str">
        <f>IFERROR(INDEX('DATA - Destination Database'!$H$8:$H$973,MATCH(N338,'DATA - Destination Database'!$C$8:$C$973,0)),"")</f>
        <v>Iceland</v>
      </c>
    </row>
    <row r="339" spans="2:24" ht="14.4" customHeight="1" x14ac:dyDescent="0.3">
      <c r="B339" s="95" t="s">
        <v>55</v>
      </c>
      <c r="C339" s="95" t="s">
        <v>2269</v>
      </c>
      <c r="D339" s="95" t="s">
        <v>1562</v>
      </c>
      <c r="E339" s="95" t="s">
        <v>2859</v>
      </c>
      <c r="F339" s="95" t="s">
        <v>2862</v>
      </c>
      <c r="G339" s="97" t="s">
        <v>1985</v>
      </c>
      <c r="H339" s="23">
        <v>0.54166666666666663</v>
      </c>
      <c r="I339" s="95" t="s">
        <v>2856</v>
      </c>
      <c r="J339" s="17">
        <v>1</v>
      </c>
      <c r="K339" s="17">
        <v>0</v>
      </c>
      <c r="L339" s="98">
        <v>43649</v>
      </c>
      <c r="M339" s="95" t="s">
        <v>3848</v>
      </c>
      <c r="N339" s="95" t="str">
        <f t="shared" si="31"/>
        <v>SKU601</v>
      </c>
      <c r="O339" s="17" t="str">
        <f t="shared" si="32"/>
        <v>Yes</v>
      </c>
      <c r="P339" s="27">
        <f t="shared" si="33"/>
        <v>44</v>
      </c>
      <c r="Q339" s="17" t="str">
        <f t="shared" si="34"/>
        <v>No</v>
      </c>
      <c r="R339" s="42">
        <f t="shared" si="35"/>
        <v>43648</v>
      </c>
      <c r="S339" s="96" t="str">
        <f>IFERROR(INDEX('DATA - Destination Database'!$B$8:$B$973,MATCH(N339,'DATA - Destination Database'!$C$8:$C$973,0)),"")</f>
        <v>ID273</v>
      </c>
      <c r="T339" s="55">
        <f>IFERROR(INDEX('DATA - Destination Database'!$D$8:$D$973,MATCH(N339,'DATA - Destination Database'!$C$8:$C$973,0)),"")</f>
        <v>3</v>
      </c>
      <c r="U339" s="56" t="str">
        <f>IFERROR(INDEX('DATA - Destination Database'!$E$8:$E$973,MATCH(N339,'DATA - Destination Database'!$C$8:$C$973,0)),"")</f>
        <v>A</v>
      </c>
      <c r="V339" s="56" t="str">
        <f>IFERROR(INDEX('DATA - Destination Database'!$F$8:$F$973,MATCH(N339,'DATA - Destination Database'!$C$8:$C$973,0)),"")</f>
        <v>H</v>
      </c>
      <c r="W339" s="56" t="str">
        <f>IFERROR(INDEX('DATA - Destination Database'!$G$8:$G$973,MATCH(N339,'DATA - Destination Database'!$C$8:$C$973,0)),"")</f>
        <v/>
      </c>
      <c r="X339" s="96" t="str">
        <f>IFERROR(INDEX('DATA - Destination Database'!$H$8:$H$973,MATCH(N339,'DATA - Destination Database'!$C$8:$C$973,0)),"")</f>
        <v>Morocco</v>
      </c>
    </row>
    <row r="340" spans="2:24" ht="14.4" customHeight="1" x14ac:dyDescent="0.3">
      <c r="B340" s="95" t="s">
        <v>58</v>
      </c>
      <c r="C340" s="95" t="s">
        <v>2270</v>
      </c>
      <c r="D340" s="95" t="s">
        <v>1565</v>
      </c>
      <c r="E340" s="95" t="s">
        <v>2860</v>
      </c>
      <c r="F340" s="95" t="s">
        <v>2862</v>
      </c>
      <c r="G340" s="97" t="s">
        <v>1985</v>
      </c>
      <c r="H340" s="23">
        <v>0.54166666666666663</v>
      </c>
      <c r="I340" s="95" t="s">
        <v>2857</v>
      </c>
      <c r="J340" s="17">
        <v>2.8</v>
      </c>
      <c r="K340" s="17">
        <v>1</v>
      </c>
      <c r="L340" s="98">
        <v>43649</v>
      </c>
      <c r="M340" s="95" t="s">
        <v>3848</v>
      </c>
      <c r="N340" s="95" t="str">
        <f t="shared" si="31"/>
        <v>SKU604</v>
      </c>
      <c r="O340" s="17" t="str">
        <f t="shared" si="32"/>
        <v>Yes</v>
      </c>
      <c r="P340" s="27">
        <f t="shared" si="33"/>
        <v>44</v>
      </c>
      <c r="Q340" s="17" t="str">
        <f t="shared" si="34"/>
        <v>No</v>
      </c>
      <c r="R340" s="42">
        <f t="shared" si="35"/>
        <v>43648</v>
      </c>
      <c r="S340" s="96" t="str">
        <f>IFERROR(INDEX('DATA - Destination Database'!$B$8:$B$973,MATCH(N340,'DATA - Destination Database'!$C$8:$C$973,0)),"")</f>
        <v>ID580</v>
      </c>
      <c r="T340" s="55">
        <f>IFERROR(INDEX('DATA - Destination Database'!$D$8:$D$973,MATCH(N340,'DATA - Destination Database'!$C$8:$C$973,0)),"")</f>
        <v>2</v>
      </c>
      <c r="U340" s="56" t="str">
        <f>IFERROR(INDEX('DATA - Destination Database'!$E$8:$E$973,MATCH(N340,'DATA - Destination Database'!$C$8:$C$973,0)),"")</f>
        <v>F</v>
      </c>
      <c r="V340" s="56" t="str">
        <f>IFERROR(INDEX('DATA - Destination Database'!$F$8:$F$973,MATCH(N340,'DATA - Destination Database'!$C$8:$C$973,0)),"")</f>
        <v>H</v>
      </c>
      <c r="W340" s="56" t="str">
        <f>IFERROR(INDEX('DATA - Destination Database'!$G$8:$G$973,MATCH(N340,'DATA - Destination Database'!$C$8:$C$973,0)),"")</f>
        <v/>
      </c>
      <c r="X340" s="96" t="str">
        <f>IFERROR(INDEX('DATA - Destination Database'!$H$8:$H$973,MATCH(N340,'DATA - Destination Database'!$C$8:$C$973,0)),"")</f>
        <v>Russia</v>
      </c>
    </row>
    <row r="341" spans="2:24" ht="14.4" customHeight="1" x14ac:dyDescent="0.3">
      <c r="B341" s="95" t="s">
        <v>56</v>
      </c>
      <c r="C341" s="95" t="s">
        <v>2271</v>
      </c>
      <c r="D341" s="95" t="s">
        <v>1215</v>
      </c>
      <c r="E341" s="95" t="s">
        <v>2858</v>
      </c>
      <c r="F341" s="95" t="s">
        <v>2862</v>
      </c>
      <c r="G341" s="97" t="s">
        <v>1963</v>
      </c>
      <c r="H341" s="23">
        <v>0.54166666666666663</v>
      </c>
      <c r="I341" s="95" t="s">
        <v>2854</v>
      </c>
      <c r="J341" s="17">
        <v>3</v>
      </c>
      <c r="K341" s="17">
        <v>0</v>
      </c>
      <c r="L341" s="98">
        <v>43622</v>
      </c>
      <c r="M341" s="95" t="s">
        <v>3848</v>
      </c>
      <c r="N341" s="95" t="str">
        <f t="shared" si="31"/>
        <v>SKU237</v>
      </c>
      <c r="O341" s="17" t="str">
        <f t="shared" si="32"/>
        <v>Yes</v>
      </c>
      <c r="P341" s="27">
        <f t="shared" si="33"/>
        <v>78</v>
      </c>
      <c r="Q341" s="17" t="str">
        <f t="shared" si="34"/>
        <v>No</v>
      </c>
      <c r="R341" s="42">
        <f t="shared" si="35"/>
        <v>43614</v>
      </c>
      <c r="S341" s="96" t="str">
        <f>IFERROR(INDEX('DATA - Destination Database'!$B$8:$B$973,MATCH(N341,'DATA - Destination Database'!$C$8:$C$973,0)),"")</f>
        <v>ID220</v>
      </c>
      <c r="T341" s="55">
        <f>IFERROR(INDEX('DATA - Destination Database'!$D$8:$D$973,MATCH(N341,'DATA - Destination Database'!$C$8:$C$973,0)),"")</f>
        <v>3</v>
      </c>
      <c r="U341" s="56" t="str">
        <f>IFERROR(INDEX('DATA - Destination Database'!$E$8:$E$973,MATCH(N341,'DATA - Destination Database'!$C$8:$C$973,0)),"")</f>
        <v>F</v>
      </c>
      <c r="V341" s="56" t="str">
        <f>IFERROR(INDEX('DATA - Destination Database'!$F$8:$F$973,MATCH(N341,'DATA - Destination Database'!$C$8:$C$973,0)),"")</f>
        <v>H</v>
      </c>
      <c r="W341" s="56" t="str">
        <f>IFERROR(INDEX('DATA - Destination Database'!$G$8:$G$973,MATCH(N341,'DATA - Destination Database'!$C$8:$C$973,0)),"")</f>
        <v/>
      </c>
      <c r="X341" s="96" t="str">
        <f>IFERROR(INDEX('DATA - Destination Database'!$H$8:$H$973,MATCH(N341,'DATA - Destination Database'!$C$8:$C$973,0)),"")</f>
        <v>Spain</v>
      </c>
    </row>
    <row r="342" spans="2:24" ht="14.4" customHeight="1" x14ac:dyDescent="0.3">
      <c r="B342" s="95" t="s">
        <v>56</v>
      </c>
      <c r="C342" s="95" t="s">
        <v>2272</v>
      </c>
      <c r="D342" s="95" t="s">
        <v>1568</v>
      </c>
      <c r="E342" s="95" t="s">
        <v>2859</v>
      </c>
      <c r="F342" s="95" t="s">
        <v>2862</v>
      </c>
      <c r="G342" s="97" t="s">
        <v>1985</v>
      </c>
      <c r="H342" s="23">
        <v>0.54166666666666663</v>
      </c>
      <c r="I342" s="95" t="s">
        <v>2855</v>
      </c>
      <c r="J342" s="17">
        <v>3.2</v>
      </c>
      <c r="K342" s="17">
        <v>0</v>
      </c>
      <c r="L342" s="98">
        <v>43649</v>
      </c>
      <c r="M342" s="95" t="s">
        <v>3848</v>
      </c>
      <c r="N342" s="95" t="str">
        <f t="shared" si="31"/>
        <v>SKU607</v>
      </c>
      <c r="O342" s="17" t="str">
        <f t="shared" si="32"/>
        <v>Yes</v>
      </c>
      <c r="P342" s="27">
        <f t="shared" si="33"/>
        <v>44</v>
      </c>
      <c r="Q342" s="17" t="str">
        <f t="shared" si="34"/>
        <v>No</v>
      </c>
      <c r="R342" s="42">
        <f t="shared" si="35"/>
        <v>43648</v>
      </c>
      <c r="S342" s="96" t="str">
        <f>IFERROR(INDEX('DATA - Destination Database'!$B$8:$B$973,MATCH(N342,'DATA - Destination Database'!$C$8:$C$973,0)),"")</f>
        <v>ID404</v>
      </c>
      <c r="T342" s="55">
        <f>IFERROR(INDEX('DATA - Destination Database'!$D$8:$D$973,MATCH(N342,'DATA - Destination Database'!$C$8:$C$973,0)),"")</f>
        <v>1</v>
      </c>
      <c r="U342" s="56" t="str">
        <f>IFERROR(INDEX('DATA - Destination Database'!$E$8:$E$973,MATCH(N342,'DATA - Destination Database'!$C$8:$C$973,0)),"")</f>
        <v>F</v>
      </c>
      <c r="V342" s="56" t="str">
        <f>IFERROR(INDEX('DATA - Destination Database'!$F$8:$F$973,MATCH(N342,'DATA - Destination Database'!$C$8:$C$973,0)),"")</f>
        <v>H</v>
      </c>
      <c r="W342" s="56" t="str">
        <f>IFERROR(INDEX('DATA - Destination Database'!$G$8:$G$973,MATCH(N342,'DATA - Destination Database'!$C$8:$C$973,0)),"")</f>
        <v/>
      </c>
      <c r="X342" s="96" t="str">
        <f>IFERROR(INDEX('DATA - Destination Database'!$H$8:$H$973,MATCH(N342,'DATA - Destination Database'!$C$8:$C$973,0)),"")</f>
        <v>Sweden</v>
      </c>
    </row>
    <row r="343" spans="2:24" ht="14.4" customHeight="1" x14ac:dyDescent="0.3">
      <c r="B343" s="95" t="s">
        <v>55</v>
      </c>
      <c r="C343" s="95" t="s">
        <v>2273</v>
      </c>
      <c r="D343" s="95" t="s">
        <v>1150</v>
      </c>
      <c r="E343" s="95" t="s">
        <v>2860</v>
      </c>
      <c r="F343" s="95" t="s">
        <v>2862</v>
      </c>
      <c r="G343" s="97" t="s">
        <v>1960</v>
      </c>
      <c r="H343" s="23">
        <v>0.54166666666666663</v>
      </c>
      <c r="I343" s="95" t="s">
        <v>2855</v>
      </c>
      <c r="J343" s="17">
        <v>3.4</v>
      </c>
      <c r="K343" s="17">
        <v>0</v>
      </c>
      <c r="L343" s="98">
        <v>43619</v>
      </c>
      <c r="M343" s="95" t="s">
        <v>3848</v>
      </c>
      <c r="N343" s="95" t="str">
        <f t="shared" si="31"/>
        <v>SKU171</v>
      </c>
      <c r="O343" s="17" t="str">
        <f t="shared" si="32"/>
        <v>Yes</v>
      </c>
      <c r="P343" s="27">
        <f t="shared" si="33"/>
        <v>83</v>
      </c>
      <c r="Q343" s="17" t="str">
        <f t="shared" si="34"/>
        <v>No</v>
      </c>
      <c r="R343" s="42">
        <f t="shared" si="35"/>
        <v>43609</v>
      </c>
      <c r="S343" s="96" t="str">
        <f>IFERROR(INDEX('DATA - Destination Database'!$B$8:$B$973,MATCH(N343,'DATA - Destination Database'!$C$8:$C$973,0)),"")</f>
        <v>ID587</v>
      </c>
      <c r="T343" s="55">
        <f>IFERROR(INDEX('DATA - Destination Database'!$D$8:$D$973,MATCH(N343,'DATA - Destination Database'!$C$8:$C$973,0)),"")</f>
        <v>2</v>
      </c>
      <c r="U343" s="56" t="str">
        <f>IFERROR(INDEX('DATA - Destination Database'!$E$8:$E$973,MATCH(N343,'DATA - Destination Database'!$C$8:$C$973,0)),"")</f>
        <v>T</v>
      </c>
      <c r="V343" s="56" t="str">
        <f>IFERROR(INDEX('DATA - Destination Database'!$F$8:$F$973,MATCH(N343,'DATA - Destination Database'!$C$8:$C$973,0)),"")</f>
        <v>H</v>
      </c>
      <c r="W343" s="56" t="str">
        <f>IFERROR(INDEX('DATA - Destination Database'!$G$8:$G$973,MATCH(N343,'DATA - Destination Database'!$C$8:$C$973,0)),"")</f>
        <v/>
      </c>
      <c r="X343" s="96" t="str">
        <f>IFERROR(INDEX('DATA - Destination Database'!$H$8:$H$973,MATCH(N343,'DATA - Destination Database'!$C$8:$C$973,0)),"")</f>
        <v>Germany</v>
      </c>
    </row>
    <row r="344" spans="2:24" ht="14.4" customHeight="1" x14ac:dyDescent="0.3">
      <c r="B344" s="95" t="s">
        <v>59</v>
      </c>
      <c r="C344" s="95" t="s">
        <v>2273</v>
      </c>
      <c r="D344" s="95" t="s">
        <v>1571</v>
      </c>
      <c r="E344" s="95" t="s">
        <v>2858</v>
      </c>
      <c r="F344" s="95" t="s">
        <v>2862</v>
      </c>
      <c r="G344" s="97" t="s">
        <v>1985</v>
      </c>
      <c r="H344" s="23">
        <v>0.54166666666666663</v>
      </c>
      <c r="I344" s="95" t="s">
        <v>2856</v>
      </c>
      <c r="J344" s="17">
        <v>3.6</v>
      </c>
      <c r="K344" s="17">
        <v>0</v>
      </c>
      <c r="L344" s="98">
        <v>43649</v>
      </c>
      <c r="M344" s="95" t="s">
        <v>3848</v>
      </c>
      <c r="N344" s="95" t="str">
        <f t="shared" si="31"/>
        <v>SKU610</v>
      </c>
      <c r="O344" s="17" t="str">
        <f t="shared" si="32"/>
        <v>Yes</v>
      </c>
      <c r="P344" s="27">
        <f t="shared" si="33"/>
        <v>44</v>
      </c>
      <c r="Q344" s="17" t="str">
        <f t="shared" si="34"/>
        <v>No</v>
      </c>
      <c r="R344" s="42">
        <f t="shared" si="35"/>
        <v>43648</v>
      </c>
      <c r="S344" s="96" t="str">
        <f>IFERROR(INDEX('DATA - Destination Database'!$B$8:$B$973,MATCH(N344,'DATA - Destination Database'!$C$8:$C$973,0)),"")</f>
        <v>ID224</v>
      </c>
      <c r="T344" s="55">
        <f>IFERROR(INDEX('DATA - Destination Database'!$D$8:$D$973,MATCH(N344,'DATA - Destination Database'!$C$8:$C$973,0)),"")</f>
        <v>2</v>
      </c>
      <c r="U344" s="56" t="str">
        <f>IFERROR(INDEX('DATA - Destination Database'!$E$8:$E$973,MATCH(N344,'DATA - Destination Database'!$C$8:$C$973,0)),"")</f>
        <v>F</v>
      </c>
      <c r="V344" s="56" t="str">
        <f>IFERROR(INDEX('DATA - Destination Database'!$F$8:$F$973,MATCH(N344,'DATA - Destination Database'!$C$8:$C$973,0)),"")</f>
        <v>H</v>
      </c>
      <c r="W344" s="56" t="str">
        <f>IFERROR(INDEX('DATA - Destination Database'!$G$8:$G$973,MATCH(N344,'DATA - Destination Database'!$C$8:$C$973,0)),"")</f>
        <v>Y</v>
      </c>
      <c r="X344" s="96" t="str">
        <f>IFERROR(INDEX('DATA - Destination Database'!$H$8:$H$973,MATCH(N344,'DATA - Destination Database'!$C$8:$C$973,0)),"")</f>
        <v xml:space="preserve">France </v>
      </c>
    </row>
    <row r="345" spans="2:24" ht="14.4" customHeight="1" x14ac:dyDescent="0.3">
      <c r="B345" s="95" t="s">
        <v>59</v>
      </c>
      <c r="C345" s="95" t="s">
        <v>2274</v>
      </c>
      <c r="D345" s="95" t="s">
        <v>1218</v>
      </c>
      <c r="E345" s="95" t="s">
        <v>2859</v>
      </c>
      <c r="F345" s="95" t="s">
        <v>2862</v>
      </c>
      <c r="G345" s="97" t="s">
        <v>1963</v>
      </c>
      <c r="H345" s="23">
        <v>0.54166666666666663</v>
      </c>
      <c r="I345" s="95" t="s">
        <v>2857</v>
      </c>
      <c r="J345" s="17">
        <v>3.8</v>
      </c>
      <c r="K345" s="17">
        <v>0</v>
      </c>
      <c r="L345" s="98">
        <v>43630</v>
      </c>
      <c r="M345" s="95" t="s">
        <v>3848</v>
      </c>
      <c r="N345" s="95" t="str">
        <f t="shared" si="31"/>
        <v>SKU240</v>
      </c>
      <c r="O345" s="17" t="str">
        <f t="shared" si="32"/>
        <v>Yes</v>
      </c>
      <c r="P345" s="27">
        <f t="shared" si="33"/>
        <v>78</v>
      </c>
      <c r="Q345" s="17" t="str">
        <f t="shared" si="34"/>
        <v>No</v>
      </c>
      <c r="R345" s="42">
        <f t="shared" si="35"/>
        <v>43614</v>
      </c>
      <c r="S345" s="96" t="str">
        <f>IFERROR(INDEX('DATA - Destination Database'!$B$8:$B$973,MATCH(N345,'DATA - Destination Database'!$C$8:$C$973,0)),"")</f>
        <v>ID634</v>
      </c>
      <c r="T345" s="55">
        <f>IFERROR(INDEX('DATA - Destination Database'!$D$8:$D$973,MATCH(N345,'DATA - Destination Database'!$C$8:$C$973,0)),"")</f>
        <v>2</v>
      </c>
      <c r="U345" s="56" t="str">
        <f>IFERROR(INDEX('DATA - Destination Database'!$E$8:$E$973,MATCH(N345,'DATA - Destination Database'!$C$8:$C$973,0)),"")</f>
        <v>B</v>
      </c>
      <c r="V345" s="56" t="str">
        <f>IFERROR(INDEX('DATA - Destination Database'!$F$8:$F$973,MATCH(N345,'DATA - Destination Database'!$C$8:$C$973,0)),"")</f>
        <v>H</v>
      </c>
      <c r="W345" s="56" t="str">
        <f>IFERROR(INDEX('DATA - Destination Database'!$G$8:$G$973,MATCH(N345,'DATA - Destination Database'!$C$8:$C$973,0)),"")</f>
        <v>Y</v>
      </c>
      <c r="X345" s="96" t="str">
        <f>IFERROR(INDEX('DATA - Destination Database'!$H$8:$H$973,MATCH(N345,'DATA - Destination Database'!$C$8:$C$973,0)),"")</f>
        <v xml:space="preserve">India </v>
      </c>
    </row>
    <row r="346" spans="2:24" ht="14.4" customHeight="1" x14ac:dyDescent="0.3">
      <c r="B346" s="95" t="s">
        <v>57</v>
      </c>
      <c r="C346" s="95" t="s">
        <v>2274</v>
      </c>
      <c r="D346" s="95" t="s">
        <v>1574</v>
      </c>
      <c r="E346" s="95" t="s">
        <v>2860</v>
      </c>
      <c r="F346" s="95" t="s">
        <v>2862</v>
      </c>
      <c r="G346" s="97" t="s">
        <v>1985</v>
      </c>
      <c r="H346" s="23">
        <v>0.54166666666666663</v>
      </c>
      <c r="I346" s="95" t="s">
        <v>2854</v>
      </c>
      <c r="J346" s="17">
        <v>4</v>
      </c>
      <c r="K346" s="17">
        <v>0</v>
      </c>
      <c r="L346" s="98">
        <v>43649</v>
      </c>
      <c r="M346" s="95" t="s">
        <v>3848</v>
      </c>
      <c r="N346" s="95" t="str">
        <f t="shared" si="31"/>
        <v>SKU613</v>
      </c>
      <c r="O346" s="17" t="str">
        <f t="shared" si="32"/>
        <v>Yes</v>
      </c>
      <c r="P346" s="27">
        <f t="shared" si="33"/>
        <v>44</v>
      </c>
      <c r="Q346" s="17" t="str">
        <f t="shared" si="34"/>
        <v>No</v>
      </c>
      <c r="R346" s="42">
        <f t="shared" si="35"/>
        <v>43648</v>
      </c>
      <c r="S346" s="96" t="str">
        <f>IFERROR(INDEX('DATA - Destination Database'!$B$8:$B$973,MATCH(N346,'DATA - Destination Database'!$C$8:$C$973,0)),"")</f>
        <v>ID760</v>
      </c>
      <c r="T346" s="55">
        <f>IFERROR(INDEX('DATA - Destination Database'!$D$8:$D$973,MATCH(N346,'DATA - Destination Database'!$C$8:$C$973,0)),"")</f>
        <v>2</v>
      </c>
      <c r="U346" s="56" t="str">
        <f>IFERROR(INDEX('DATA - Destination Database'!$E$8:$E$973,MATCH(N346,'DATA - Destination Database'!$C$8:$C$973,0)),"")</f>
        <v>F</v>
      </c>
      <c r="V346" s="56" t="str">
        <f>IFERROR(INDEX('DATA - Destination Database'!$F$8:$F$973,MATCH(N346,'DATA - Destination Database'!$C$8:$C$973,0)),"")</f>
        <v>H</v>
      </c>
      <c r="W346" s="56" t="str">
        <f>IFERROR(INDEX('DATA - Destination Database'!$G$8:$G$973,MATCH(N346,'DATA - Destination Database'!$C$8:$C$973,0)),"")</f>
        <v>Y</v>
      </c>
      <c r="X346" s="96" t="str">
        <f>IFERROR(INDEX('DATA - Destination Database'!$H$8:$H$973,MATCH(N346,'DATA - Destination Database'!$C$8:$C$973,0)),"")</f>
        <v xml:space="preserve">Eritrea </v>
      </c>
    </row>
    <row r="347" spans="2:24" ht="14.4" customHeight="1" x14ac:dyDescent="0.3">
      <c r="B347" s="95" t="s">
        <v>55</v>
      </c>
      <c r="C347" s="95" t="s">
        <v>2275</v>
      </c>
      <c r="D347" s="95" t="s">
        <v>1577</v>
      </c>
      <c r="E347" s="95" t="s">
        <v>2858</v>
      </c>
      <c r="F347" s="95" t="s">
        <v>2862</v>
      </c>
      <c r="G347" s="97" t="s">
        <v>1986</v>
      </c>
      <c r="H347" s="23">
        <v>0.54166666666666663</v>
      </c>
      <c r="I347" s="95" t="s">
        <v>2855</v>
      </c>
      <c r="J347" s="17">
        <v>1</v>
      </c>
      <c r="K347" s="17">
        <v>0</v>
      </c>
      <c r="L347" s="98">
        <v>43655</v>
      </c>
      <c r="M347" s="95" t="s">
        <v>3848</v>
      </c>
      <c r="N347" s="95" t="str">
        <f t="shared" si="31"/>
        <v>SKU616</v>
      </c>
      <c r="O347" s="17" t="str">
        <f t="shared" si="32"/>
        <v>Yes</v>
      </c>
      <c r="P347" s="27">
        <f t="shared" si="33"/>
        <v>43</v>
      </c>
      <c r="Q347" s="17" t="str">
        <f t="shared" si="34"/>
        <v>No</v>
      </c>
      <c r="R347" s="42">
        <f t="shared" si="35"/>
        <v>43649</v>
      </c>
      <c r="S347" s="96" t="str">
        <f>IFERROR(INDEX('DATA - Destination Database'!$B$8:$B$973,MATCH(N347,'DATA - Destination Database'!$C$8:$C$973,0)),"")</f>
        <v>ID186</v>
      </c>
      <c r="T347" s="55">
        <f>IFERROR(INDEX('DATA - Destination Database'!$D$8:$D$973,MATCH(N347,'DATA - Destination Database'!$C$8:$C$973,0)),"")</f>
        <v>1</v>
      </c>
      <c r="U347" s="56" t="str">
        <f>IFERROR(INDEX('DATA - Destination Database'!$E$8:$E$973,MATCH(N347,'DATA - Destination Database'!$C$8:$C$973,0)),"")</f>
        <v>B</v>
      </c>
      <c r="V347" s="56" t="str">
        <f>IFERROR(INDEX('DATA - Destination Database'!$F$8:$F$973,MATCH(N347,'DATA - Destination Database'!$C$8:$C$973,0)),"")</f>
        <v>H</v>
      </c>
      <c r="W347" s="56" t="str">
        <f>IFERROR(INDEX('DATA - Destination Database'!$G$8:$G$973,MATCH(N347,'DATA - Destination Database'!$C$8:$C$973,0)),"")</f>
        <v/>
      </c>
      <c r="X347" s="96" t="str">
        <f>IFERROR(INDEX('DATA - Destination Database'!$H$8:$H$973,MATCH(N347,'DATA - Destination Database'!$C$8:$C$973,0)),"")</f>
        <v>Canada</v>
      </c>
    </row>
    <row r="348" spans="2:24" ht="14.4" customHeight="1" x14ac:dyDescent="0.3">
      <c r="B348" s="95" t="s">
        <v>58</v>
      </c>
      <c r="C348" s="95" t="s">
        <v>2276</v>
      </c>
      <c r="D348" s="95" t="s">
        <v>1580</v>
      </c>
      <c r="E348" s="95" t="s">
        <v>2859</v>
      </c>
      <c r="F348" s="95" t="s">
        <v>2862</v>
      </c>
      <c r="G348" s="97" t="s">
        <v>1986</v>
      </c>
      <c r="H348" s="23">
        <v>0.54166666666666663</v>
      </c>
      <c r="I348" s="95" t="s">
        <v>2855</v>
      </c>
      <c r="J348" s="17">
        <v>2</v>
      </c>
      <c r="K348" s="17">
        <v>0</v>
      </c>
      <c r="L348" s="98">
        <v>43651</v>
      </c>
      <c r="M348" s="95" t="s">
        <v>3848</v>
      </c>
      <c r="N348" s="95" t="str">
        <f t="shared" si="31"/>
        <v>SKU619</v>
      </c>
      <c r="O348" s="17" t="str">
        <f t="shared" si="32"/>
        <v>Yes</v>
      </c>
      <c r="P348" s="27">
        <f t="shared" si="33"/>
        <v>43</v>
      </c>
      <c r="Q348" s="17" t="str">
        <f t="shared" si="34"/>
        <v>No</v>
      </c>
      <c r="R348" s="42">
        <f t="shared" si="35"/>
        <v>43649</v>
      </c>
      <c r="S348" s="96" t="str">
        <f>IFERROR(INDEX('DATA - Destination Database'!$B$8:$B$973,MATCH(N348,'DATA - Destination Database'!$C$8:$C$973,0)),"")</f>
        <v>ID411</v>
      </c>
      <c r="T348" s="55">
        <f>IFERROR(INDEX('DATA - Destination Database'!$D$8:$D$973,MATCH(N348,'DATA - Destination Database'!$C$8:$C$973,0)),"")</f>
        <v>2</v>
      </c>
      <c r="U348" s="56" t="str">
        <f>IFERROR(INDEX('DATA - Destination Database'!$E$8:$E$973,MATCH(N348,'DATA - Destination Database'!$C$8:$C$973,0)),"")</f>
        <v>T</v>
      </c>
      <c r="V348" s="56" t="str">
        <f>IFERROR(INDEX('DATA - Destination Database'!$F$8:$F$973,MATCH(N348,'DATA - Destination Database'!$C$8:$C$973,0)),"")</f>
        <v>H</v>
      </c>
      <c r="W348" s="56" t="str">
        <f>IFERROR(INDEX('DATA - Destination Database'!$G$8:$G$973,MATCH(N348,'DATA - Destination Database'!$C$8:$C$973,0)),"")</f>
        <v/>
      </c>
      <c r="X348" s="96" t="str">
        <f>IFERROR(INDEX('DATA - Destination Database'!$H$8:$H$973,MATCH(N348,'DATA - Destination Database'!$C$8:$C$973,0)),"")</f>
        <v xml:space="preserve">Indonesia </v>
      </c>
    </row>
    <row r="349" spans="2:24" ht="14.4" customHeight="1" x14ac:dyDescent="0.3">
      <c r="B349" s="95" t="s">
        <v>58</v>
      </c>
      <c r="C349" s="95" t="s">
        <v>2277</v>
      </c>
      <c r="D349" s="95" t="s">
        <v>1153</v>
      </c>
      <c r="E349" s="95" t="s">
        <v>2860</v>
      </c>
      <c r="F349" s="95" t="s">
        <v>2862</v>
      </c>
      <c r="G349" s="97" t="s">
        <v>1960</v>
      </c>
      <c r="H349" s="23">
        <v>0.54166666666666663</v>
      </c>
      <c r="I349" s="95" t="s">
        <v>2856</v>
      </c>
      <c r="J349" s="17">
        <v>3</v>
      </c>
      <c r="K349" s="17">
        <v>0</v>
      </c>
      <c r="L349" s="98">
        <v>43619</v>
      </c>
      <c r="M349" s="95" t="s">
        <v>3848</v>
      </c>
      <c r="N349" s="95" t="str">
        <f t="shared" si="31"/>
        <v>SKU174</v>
      </c>
      <c r="O349" s="17" t="str">
        <f t="shared" si="32"/>
        <v>Yes</v>
      </c>
      <c r="P349" s="27">
        <f t="shared" si="33"/>
        <v>83</v>
      </c>
      <c r="Q349" s="17" t="str">
        <f t="shared" si="34"/>
        <v>No</v>
      </c>
      <c r="R349" s="42">
        <f t="shared" si="35"/>
        <v>43609</v>
      </c>
      <c r="S349" s="96" t="str">
        <f>IFERROR(INDEX('DATA - Destination Database'!$B$8:$B$973,MATCH(N349,'DATA - Destination Database'!$C$8:$C$973,0)),"")</f>
        <v>ID372</v>
      </c>
      <c r="T349" s="55">
        <f>IFERROR(INDEX('DATA - Destination Database'!$D$8:$D$973,MATCH(N349,'DATA - Destination Database'!$C$8:$C$973,0)),"")</f>
        <v>2</v>
      </c>
      <c r="U349" s="56" t="str">
        <f>IFERROR(INDEX('DATA - Destination Database'!$E$8:$E$973,MATCH(N349,'DATA - Destination Database'!$C$8:$C$973,0)),"")</f>
        <v>F</v>
      </c>
      <c r="V349" s="56" t="str">
        <f>IFERROR(INDEX('DATA - Destination Database'!$F$8:$F$973,MATCH(N349,'DATA - Destination Database'!$C$8:$C$973,0)),"")</f>
        <v>H</v>
      </c>
      <c r="W349" s="56" t="str">
        <f>IFERROR(INDEX('DATA - Destination Database'!$G$8:$G$973,MATCH(N349,'DATA - Destination Database'!$C$8:$C$973,0)),"")</f>
        <v>Y</v>
      </c>
      <c r="X349" s="96" t="str">
        <f>IFERROR(INDEX('DATA - Destination Database'!$H$8:$H$973,MATCH(N349,'DATA - Destination Database'!$C$8:$C$973,0)),"")</f>
        <v>Hong Kong</v>
      </c>
    </row>
    <row r="350" spans="2:24" ht="14.4" customHeight="1" x14ac:dyDescent="0.3">
      <c r="B350" s="95" t="s">
        <v>57</v>
      </c>
      <c r="C350" s="95" t="s">
        <v>2277</v>
      </c>
      <c r="D350" s="95" t="s">
        <v>1221</v>
      </c>
      <c r="E350" s="95" t="s">
        <v>2858</v>
      </c>
      <c r="F350" s="95" t="s">
        <v>2862</v>
      </c>
      <c r="G350" s="97" t="s">
        <v>1963</v>
      </c>
      <c r="H350" s="23">
        <v>0.54166666666666663</v>
      </c>
      <c r="I350" s="95" t="s">
        <v>2857</v>
      </c>
      <c r="J350" s="17">
        <v>4</v>
      </c>
      <c r="K350" s="17">
        <v>1</v>
      </c>
      <c r="L350" s="98">
        <v>43630</v>
      </c>
      <c r="M350" s="95" t="s">
        <v>3848</v>
      </c>
      <c r="N350" s="95" t="str">
        <f t="shared" si="31"/>
        <v>SKU243</v>
      </c>
      <c r="O350" s="17" t="str">
        <f t="shared" si="32"/>
        <v>Yes</v>
      </c>
      <c r="P350" s="27">
        <f t="shared" si="33"/>
        <v>78</v>
      </c>
      <c r="Q350" s="17" t="str">
        <f t="shared" si="34"/>
        <v>No</v>
      </c>
      <c r="R350" s="42">
        <f t="shared" si="35"/>
        <v>43614</v>
      </c>
      <c r="S350" s="96" t="str">
        <f>IFERROR(INDEX('DATA - Destination Database'!$B$8:$B$973,MATCH(N350,'DATA - Destination Database'!$C$8:$C$973,0)),"")</f>
        <v>ID365</v>
      </c>
      <c r="T350" s="55">
        <f>IFERROR(INDEX('DATA - Destination Database'!$D$8:$D$973,MATCH(N350,'DATA - Destination Database'!$C$8:$C$973,0)),"")</f>
        <v>1</v>
      </c>
      <c r="U350" s="56" t="str">
        <f>IFERROR(INDEX('DATA - Destination Database'!$E$8:$E$973,MATCH(N350,'DATA - Destination Database'!$C$8:$C$973,0)),"")</f>
        <v>A</v>
      </c>
      <c r="V350" s="56" t="str">
        <f>IFERROR(INDEX('DATA - Destination Database'!$F$8:$F$973,MATCH(N350,'DATA - Destination Database'!$C$8:$C$973,0)),"")</f>
        <v>H</v>
      </c>
      <c r="W350" s="56" t="str">
        <f>IFERROR(INDEX('DATA - Destination Database'!$G$8:$G$973,MATCH(N350,'DATA - Destination Database'!$C$8:$C$973,0)),"")</f>
        <v/>
      </c>
      <c r="X350" s="96" t="str">
        <f>IFERROR(INDEX('DATA - Destination Database'!$H$8:$H$973,MATCH(N350,'DATA - Destination Database'!$C$8:$C$973,0)),"")</f>
        <v>Italy</v>
      </c>
    </row>
    <row r="351" spans="2:24" ht="14.4" customHeight="1" x14ac:dyDescent="0.3">
      <c r="B351" s="95" t="s">
        <v>56</v>
      </c>
      <c r="C351" s="95" t="s">
        <v>2278</v>
      </c>
      <c r="D351" s="95" t="s">
        <v>1583</v>
      </c>
      <c r="E351" s="95" t="s">
        <v>2859</v>
      </c>
      <c r="F351" s="95" t="s">
        <v>2862</v>
      </c>
      <c r="G351" s="97" t="s">
        <v>1987</v>
      </c>
      <c r="H351" s="23">
        <v>0.54166666666666663</v>
      </c>
      <c r="I351" s="95" t="s">
        <v>2854</v>
      </c>
      <c r="J351" s="17">
        <v>1</v>
      </c>
      <c r="K351" s="17">
        <v>0</v>
      </c>
      <c r="L351" s="98">
        <v>43651</v>
      </c>
      <c r="M351" s="95" t="s">
        <v>3848</v>
      </c>
      <c r="N351" s="95" t="str">
        <f t="shared" si="31"/>
        <v>SKU622</v>
      </c>
      <c r="O351" s="17" t="str">
        <f t="shared" si="32"/>
        <v>Yes</v>
      </c>
      <c r="P351" s="27">
        <f t="shared" si="33"/>
        <v>42</v>
      </c>
      <c r="Q351" s="17" t="str">
        <f t="shared" si="34"/>
        <v>No</v>
      </c>
      <c r="R351" s="42">
        <f t="shared" si="35"/>
        <v>43650</v>
      </c>
      <c r="S351" s="96" t="str">
        <f>IFERROR(INDEX('DATA - Destination Database'!$B$8:$B$973,MATCH(N351,'DATA - Destination Database'!$C$8:$C$973,0)),"")</f>
        <v>ID640</v>
      </c>
      <c r="T351" s="55">
        <f>IFERROR(INDEX('DATA - Destination Database'!$D$8:$D$973,MATCH(N351,'DATA - Destination Database'!$C$8:$C$973,0)),"")</f>
        <v>1</v>
      </c>
      <c r="U351" s="56" t="str">
        <f>IFERROR(INDEX('DATA - Destination Database'!$E$8:$E$973,MATCH(N351,'DATA - Destination Database'!$C$8:$C$973,0)),"")</f>
        <v>F</v>
      </c>
      <c r="V351" s="56" t="str">
        <f>IFERROR(INDEX('DATA - Destination Database'!$F$8:$F$973,MATCH(N351,'DATA - Destination Database'!$C$8:$C$973,0)),"")</f>
        <v>H</v>
      </c>
      <c r="W351" s="56" t="str">
        <f>IFERROR(INDEX('DATA - Destination Database'!$G$8:$G$973,MATCH(N351,'DATA - Destination Database'!$C$8:$C$973,0)),"")</f>
        <v>Y</v>
      </c>
      <c r="X351" s="96" t="str">
        <f>IFERROR(INDEX('DATA - Destination Database'!$H$8:$H$973,MATCH(N351,'DATA - Destination Database'!$C$8:$C$973,0)),"")</f>
        <v>Belgium</v>
      </c>
    </row>
    <row r="352" spans="2:24" ht="14.4" customHeight="1" x14ac:dyDescent="0.3">
      <c r="B352" s="95" t="s">
        <v>59</v>
      </c>
      <c r="C352" s="95" t="s">
        <v>2279</v>
      </c>
      <c r="D352" s="95" t="s">
        <v>1586</v>
      </c>
      <c r="E352" s="95" t="s">
        <v>2860</v>
      </c>
      <c r="F352" s="95" t="s">
        <v>2863</v>
      </c>
      <c r="G352" s="97" t="s">
        <v>1987</v>
      </c>
      <c r="H352" s="23">
        <v>0.54166666666666663</v>
      </c>
      <c r="I352" s="95" t="s">
        <v>2855</v>
      </c>
      <c r="J352" s="17">
        <v>2.8</v>
      </c>
      <c r="K352" s="17">
        <v>0</v>
      </c>
      <c r="L352" s="98">
        <v>43651</v>
      </c>
      <c r="M352" s="95" t="s">
        <v>3848</v>
      </c>
      <c r="N352" s="95" t="str">
        <f t="shared" si="31"/>
        <v>SKU625</v>
      </c>
      <c r="O352" s="17" t="str">
        <f t="shared" si="32"/>
        <v>Yes</v>
      </c>
      <c r="P352" s="27">
        <f t="shared" si="33"/>
        <v>42</v>
      </c>
      <c r="Q352" s="17" t="str">
        <f t="shared" si="34"/>
        <v>No</v>
      </c>
      <c r="R352" s="42">
        <f t="shared" si="35"/>
        <v>43650</v>
      </c>
      <c r="S352" s="96" t="str">
        <f>IFERROR(INDEX('DATA - Destination Database'!$B$8:$B$973,MATCH(N352,'DATA - Destination Database'!$C$8:$C$973,0)),"")</f>
        <v>ID375</v>
      </c>
      <c r="T352" s="55">
        <f>IFERROR(INDEX('DATA - Destination Database'!$D$8:$D$973,MATCH(N352,'DATA - Destination Database'!$C$8:$C$973,0)),"")</f>
        <v>3</v>
      </c>
      <c r="U352" s="56" t="str">
        <f>IFERROR(INDEX('DATA - Destination Database'!$E$8:$E$973,MATCH(N352,'DATA - Destination Database'!$C$8:$C$973,0)),"")</f>
        <v>T</v>
      </c>
      <c r="V352" s="56" t="str">
        <f>IFERROR(INDEX('DATA - Destination Database'!$F$8:$F$973,MATCH(N352,'DATA - Destination Database'!$C$8:$C$973,0)),"")</f>
        <v>H</v>
      </c>
      <c r="W352" s="56" t="str">
        <f>IFERROR(INDEX('DATA - Destination Database'!$G$8:$G$973,MATCH(N352,'DATA - Destination Database'!$C$8:$C$973,0)),"")</f>
        <v>Y</v>
      </c>
      <c r="X352" s="96" t="str">
        <f>IFERROR(INDEX('DATA - Destination Database'!$H$8:$H$973,MATCH(N352,'DATA - Destination Database'!$C$8:$C$973,0)),"")</f>
        <v>Argentina</v>
      </c>
    </row>
    <row r="353" spans="2:24" ht="14.4" customHeight="1" x14ac:dyDescent="0.3">
      <c r="B353" s="95" t="s">
        <v>55</v>
      </c>
      <c r="C353" s="95" t="s">
        <v>2280</v>
      </c>
      <c r="D353" s="95" t="s">
        <v>1224</v>
      </c>
      <c r="E353" s="95" t="s">
        <v>2858</v>
      </c>
      <c r="F353" s="95" t="s">
        <v>2862</v>
      </c>
      <c r="G353" s="97" t="s">
        <v>1963</v>
      </c>
      <c r="H353" s="23">
        <v>0.54166666666666663</v>
      </c>
      <c r="I353" s="95" t="s">
        <v>2855</v>
      </c>
      <c r="J353" s="17">
        <v>3</v>
      </c>
      <c r="K353" s="17">
        <v>0</v>
      </c>
      <c r="L353" s="98">
        <v>43630</v>
      </c>
      <c r="M353" s="95" t="s">
        <v>3848</v>
      </c>
      <c r="N353" s="95" t="str">
        <f t="shared" si="31"/>
        <v>SKU246</v>
      </c>
      <c r="O353" s="17" t="str">
        <f t="shared" si="32"/>
        <v>Yes</v>
      </c>
      <c r="P353" s="27">
        <f t="shared" si="33"/>
        <v>78</v>
      </c>
      <c r="Q353" s="17" t="str">
        <f t="shared" si="34"/>
        <v>No</v>
      </c>
      <c r="R353" s="42">
        <f t="shared" si="35"/>
        <v>43614</v>
      </c>
      <c r="S353" s="96" t="str">
        <f>IFERROR(INDEX('DATA - Destination Database'!$B$8:$B$973,MATCH(N353,'DATA - Destination Database'!$C$8:$C$973,0)),"")</f>
        <v>ID231</v>
      </c>
      <c r="T353" s="55">
        <f>IFERROR(INDEX('DATA - Destination Database'!$D$8:$D$973,MATCH(N353,'DATA - Destination Database'!$C$8:$C$973,0)),"")</f>
        <v>3</v>
      </c>
      <c r="U353" s="56" t="str">
        <f>IFERROR(INDEX('DATA - Destination Database'!$E$8:$E$973,MATCH(N353,'DATA - Destination Database'!$C$8:$C$973,0)),"")</f>
        <v>T</v>
      </c>
      <c r="V353" s="56" t="str">
        <f>IFERROR(INDEX('DATA - Destination Database'!$F$8:$F$973,MATCH(N353,'DATA - Destination Database'!$C$8:$C$973,0)),"")</f>
        <v>H</v>
      </c>
      <c r="W353" s="56" t="str">
        <f>IFERROR(INDEX('DATA - Destination Database'!$G$8:$G$973,MATCH(N353,'DATA - Destination Database'!$C$8:$C$973,0)),"")</f>
        <v>Y</v>
      </c>
      <c r="X353" s="96" t="str">
        <f>IFERROR(INDEX('DATA - Destination Database'!$H$8:$H$973,MATCH(N353,'DATA - Destination Database'!$C$8:$C$973,0)),"")</f>
        <v>Maldives</v>
      </c>
    </row>
    <row r="354" spans="2:24" ht="14.4" customHeight="1" x14ac:dyDescent="0.3">
      <c r="B354" s="95" t="s">
        <v>57</v>
      </c>
      <c r="C354" s="95" t="s">
        <v>2280</v>
      </c>
      <c r="D354" s="95" t="s">
        <v>1589</v>
      </c>
      <c r="E354" s="95" t="s">
        <v>2859</v>
      </c>
      <c r="F354" s="95" t="s">
        <v>2862</v>
      </c>
      <c r="G354" s="97" t="s">
        <v>1987</v>
      </c>
      <c r="H354" s="23">
        <v>0.54166666666666663</v>
      </c>
      <c r="I354" s="95" t="s">
        <v>2856</v>
      </c>
      <c r="J354" s="17">
        <v>3.2</v>
      </c>
      <c r="K354" s="17">
        <v>0</v>
      </c>
      <c r="L354" s="98">
        <v>43655</v>
      </c>
      <c r="M354" s="95" t="s">
        <v>3848</v>
      </c>
      <c r="N354" s="95" t="str">
        <f t="shared" si="31"/>
        <v>SKU628</v>
      </c>
      <c r="O354" s="17" t="str">
        <f t="shared" si="32"/>
        <v>Yes</v>
      </c>
      <c r="P354" s="27">
        <f t="shared" si="33"/>
        <v>42</v>
      </c>
      <c r="Q354" s="17" t="str">
        <f t="shared" si="34"/>
        <v>No</v>
      </c>
      <c r="R354" s="42">
        <f t="shared" si="35"/>
        <v>43650</v>
      </c>
      <c r="S354" s="96" t="str">
        <f>IFERROR(INDEX('DATA - Destination Database'!$B$8:$B$973,MATCH(N354,'DATA - Destination Database'!$C$8:$C$973,0)),"")</f>
        <v>ID284</v>
      </c>
      <c r="T354" s="55">
        <f>IFERROR(INDEX('DATA - Destination Database'!$D$8:$D$973,MATCH(N354,'DATA - Destination Database'!$C$8:$C$973,0)),"")</f>
        <v>1</v>
      </c>
      <c r="U354" s="56" t="str">
        <f>IFERROR(INDEX('DATA - Destination Database'!$E$8:$E$973,MATCH(N354,'DATA - Destination Database'!$C$8:$C$973,0)),"")</f>
        <v>F</v>
      </c>
      <c r="V354" s="56" t="str">
        <f>IFERROR(INDEX('DATA - Destination Database'!$F$8:$F$973,MATCH(N354,'DATA - Destination Database'!$C$8:$C$973,0)),"")</f>
        <v>H</v>
      </c>
      <c r="W354" s="56" t="str">
        <f>IFERROR(INDEX('DATA - Destination Database'!$G$8:$G$973,MATCH(N354,'DATA - Destination Database'!$C$8:$C$973,0)),"")</f>
        <v/>
      </c>
      <c r="X354" s="96" t="str">
        <f>IFERROR(INDEX('DATA - Destination Database'!$H$8:$H$973,MATCH(N354,'DATA - Destination Database'!$C$8:$C$973,0)),"")</f>
        <v>China</v>
      </c>
    </row>
    <row r="355" spans="2:24" ht="14.4" customHeight="1" x14ac:dyDescent="0.3">
      <c r="B355" s="95" t="s">
        <v>56</v>
      </c>
      <c r="C355" s="95" t="s">
        <v>2281</v>
      </c>
      <c r="D355" s="95" t="s">
        <v>1156</v>
      </c>
      <c r="E355" s="95" t="s">
        <v>2860</v>
      </c>
      <c r="F355" s="95" t="s">
        <v>2862</v>
      </c>
      <c r="G355" s="97" t="s">
        <v>1960</v>
      </c>
      <c r="H355" s="23">
        <v>0.54166666666666663</v>
      </c>
      <c r="I355" s="95" t="s">
        <v>2857</v>
      </c>
      <c r="J355" s="17">
        <v>3.4</v>
      </c>
      <c r="K355" s="17">
        <v>0</v>
      </c>
      <c r="L355" s="98">
        <v>43619</v>
      </c>
      <c r="M355" s="95" t="s">
        <v>3848</v>
      </c>
      <c r="N355" s="95" t="str">
        <f t="shared" si="31"/>
        <v>SKU177</v>
      </c>
      <c r="O355" s="17" t="str">
        <f t="shared" si="32"/>
        <v>Yes</v>
      </c>
      <c r="P355" s="27">
        <f t="shared" si="33"/>
        <v>83</v>
      </c>
      <c r="Q355" s="17" t="str">
        <f t="shared" si="34"/>
        <v>No</v>
      </c>
      <c r="R355" s="42">
        <f t="shared" si="35"/>
        <v>43609</v>
      </c>
      <c r="S355" s="96" t="str">
        <f>IFERROR(INDEX('DATA - Destination Database'!$B$8:$B$973,MATCH(N355,'DATA - Destination Database'!$C$8:$C$973,0)),"")</f>
        <v>ID609</v>
      </c>
      <c r="T355" s="55">
        <f>IFERROR(INDEX('DATA - Destination Database'!$D$8:$D$973,MATCH(N355,'DATA - Destination Database'!$C$8:$C$973,0)),"")</f>
        <v>2</v>
      </c>
      <c r="U355" s="56" t="str">
        <f>IFERROR(INDEX('DATA - Destination Database'!$E$8:$E$973,MATCH(N355,'DATA - Destination Database'!$C$8:$C$973,0)),"")</f>
        <v>A</v>
      </c>
      <c r="V355" s="56" t="str">
        <f>IFERROR(INDEX('DATA - Destination Database'!$F$8:$F$973,MATCH(N355,'DATA - Destination Database'!$C$8:$C$973,0)),"")</f>
        <v>H</v>
      </c>
      <c r="W355" s="56" t="str">
        <f>IFERROR(INDEX('DATA - Destination Database'!$G$8:$G$973,MATCH(N355,'DATA - Destination Database'!$C$8:$C$973,0)),"")</f>
        <v/>
      </c>
      <c r="X355" s="96" t="str">
        <f>IFERROR(INDEX('DATA - Destination Database'!$H$8:$H$973,MATCH(N355,'DATA - Destination Database'!$C$8:$C$973,0)),"")</f>
        <v>Peru</v>
      </c>
    </row>
    <row r="356" spans="2:24" ht="14.4" customHeight="1" x14ac:dyDescent="0.3">
      <c r="B356" s="95" t="s">
        <v>55</v>
      </c>
      <c r="C356" s="95" t="s">
        <v>2281</v>
      </c>
      <c r="D356" s="95" t="s">
        <v>1592</v>
      </c>
      <c r="E356" s="95" t="s">
        <v>2858</v>
      </c>
      <c r="F356" s="95" t="s">
        <v>2862</v>
      </c>
      <c r="G356" s="97" t="s">
        <v>1988</v>
      </c>
      <c r="H356" s="23">
        <v>0.54166666666666663</v>
      </c>
      <c r="I356" s="95" t="s">
        <v>2854</v>
      </c>
      <c r="J356" s="17">
        <v>3.6</v>
      </c>
      <c r="K356" s="17">
        <v>0</v>
      </c>
      <c r="L356" s="98">
        <v>43676</v>
      </c>
      <c r="M356" s="95" t="s">
        <v>3848</v>
      </c>
      <c r="N356" s="95" t="str">
        <f t="shared" si="31"/>
        <v>SKU631</v>
      </c>
      <c r="O356" s="17" t="str">
        <f t="shared" si="32"/>
        <v>Yes</v>
      </c>
      <c r="P356" s="27">
        <f t="shared" si="33"/>
        <v>41</v>
      </c>
      <c r="Q356" s="17" t="str">
        <f t="shared" si="34"/>
        <v>No</v>
      </c>
      <c r="R356" s="42">
        <f t="shared" si="35"/>
        <v>43651</v>
      </c>
      <c r="S356" s="96" t="str">
        <f>IFERROR(INDEX('DATA - Destination Database'!$B$8:$B$973,MATCH(N356,'DATA - Destination Database'!$C$8:$C$973,0)),"")</f>
        <v>ID190</v>
      </c>
      <c r="T356" s="55">
        <f>IFERROR(INDEX('DATA - Destination Database'!$D$8:$D$973,MATCH(N356,'DATA - Destination Database'!$C$8:$C$973,0)),"")</f>
        <v>3</v>
      </c>
      <c r="U356" s="56" t="str">
        <f>IFERROR(INDEX('DATA - Destination Database'!$E$8:$E$973,MATCH(N356,'DATA - Destination Database'!$C$8:$C$973,0)),"")</f>
        <v>B</v>
      </c>
      <c r="V356" s="56" t="str">
        <f>IFERROR(INDEX('DATA - Destination Database'!$F$8:$F$973,MATCH(N356,'DATA - Destination Database'!$C$8:$C$973,0)),"")</f>
        <v>H</v>
      </c>
      <c r="W356" s="56" t="str">
        <f>IFERROR(INDEX('DATA - Destination Database'!$G$8:$G$973,MATCH(N356,'DATA - Destination Database'!$C$8:$C$973,0)),"")</f>
        <v/>
      </c>
      <c r="X356" s="96" t="str">
        <f>IFERROR(INDEX('DATA - Destination Database'!$H$8:$H$973,MATCH(N356,'DATA - Destination Database'!$C$8:$C$973,0)),"")</f>
        <v>Ireland</v>
      </c>
    </row>
    <row r="357" spans="2:24" ht="14.4" customHeight="1" x14ac:dyDescent="0.3">
      <c r="B357" s="95" t="s">
        <v>58</v>
      </c>
      <c r="C357" s="95" t="s">
        <v>2282</v>
      </c>
      <c r="D357" s="95" t="s">
        <v>1595</v>
      </c>
      <c r="E357" s="95" t="s">
        <v>2859</v>
      </c>
      <c r="F357" s="95" t="s">
        <v>2862</v>
      </c>
      <c r="G357" s="97" t="s">
        <v>1988</v>
      </c>
      <c r="H357" s="23">
        <v>0.54166666666666663</v>
      </c>
      <c r="I357" s="95" t="s">
        <v>2855</v>
      </c>
      <c r="J357" s="17">
        <v>3.8</v>
      </c>
      <c r="K357" s="17">
        <v>0</v>
      </c>
      <c r="L357" s="98">
        <v>43655</v>
      </c>
      <c r="M357" s="95" t="s">
        <v>3848</v>
      </c>
      <c r="N357" s="95" t="str">
        <f t="shared" si="31"/>
        <v>SKU634</v>
      </c>
      <c r="O357" s="17" t="str">
        <f t="shared" si="32"/>
        <v>Yes</v>
      </c>
      <c r="P357" s="27">
        <f t="shared" si="33"/>
        <v>41</v>
      </c>
      <c r="Q357" s="17" t="str">
        <f t="shared" si="34"/>
        <v>No</v>
      </c>
      <c r="R357" s="42">
        <f t="shared" si="35"/>
        <v>43651</v>
      </c>
      <c r="S357" s="96" t="str">
        <f>IFERROR(INDEX('DATA - Destination Database'!$B$8:$B$973,MATCH(N357,'DATA - Destination Database'!$C$8:$C$973,0)),"")</f>
        <v>ID285</v>
      </c>
      <c r="T357" s="55">
        <f>IFERROR(INDEX('DATA - Destination Database'!$D$8:$D$973,MATCH(N357,'DATA - Destination Database'!$C$8:$C$973,0)),"")</f>
        <v>2</v>
      </c>
      <c r="U357" s="56" t="str">
        <f>IFERROR(INDEX('DATA - Destination Database'!$E$8:$E$973,MATCH(N357,'DATA - Destination Database'!$C$8:$C$973,0)),"")</f>
        <v>A</v>
      </c>
      <c r="V357" s="56" t="str">
        <f>IFERROR(INDEX('DATA - Destination Database'!$F$8:$F$973,MATCH(N357,'DATA - Destination Database'!$C$8:$C$973,0)),"")</f>
        <v>H</v>
      </c>
      <c r="W357" s="56" t="str">
        <f>IFERROR(INDEX('DATA - Destination Database'!$G$8:$G$973,MATCH(N357,'DATA - Destination Database'!$C$8:$C$973,0)),"")</f>
        <v>Y</v>
      </c>
      <c r="X357" s="96" t="str">
        <f>IFERROR(INDEX('DATA - Destination Database'!$H$8:$H$973,MATCH(N357,'DATA - Destination Database'!$C$8:$C$973,0)),"")</f>
        <v>Poland</v>
      </c>
    </row>
    <row r="358" spans="2:24" ht="14.4" customHeight="1" x14ac:dyDescent="0.3">
      <c r="B358" s="95" t="s">
        <v>58</v>
      </c>
      <c r="C358" s="95" t="s">
        <v>2283</v>
      </c>
      <c r="D358" s="95" t="s">
        <v>1227</v>
      </c>
      <c r="E358" s="95" t="s">
        <v>2860</v>
      </c>
      <c r="F358" s="95" t="s">
        <v>2862</v>
      </c>
      <c r="G358" s="97" t="s">
        <v>1963</v>
      </c>
      <c r="H358" s="23">
        <v>0.54166666666666663</v>
      </c>
      <c r="I358" s="95" t="s">
        <v>2855</v>
      </c>
      <c r="J358" s="17">
        <v>4</v>
      </c>
      <c r="K358" s="17">
        <v>0</v>
      </c>
      <c r="L358" s="98">
        <v>43630</v>
      </c>
      <c r="M358" s="95" t="s">
        <v>3848</v>
      </c>
      <c r="N358" s="95" t="str">
        <f t="shared" si="31"/>
        <v>SKU249</v>
      </c>
      <c r="O358" s="17" t="str">
        <f t="shared" si="32"/>
        <v>Yes</v>
      </c>
      <c r="P358" s="27">
        <f t="shared" si="33"/>
        <v>78</v>
      </c>
      <c r="Q358" s="17" t="str">
        <f t="shared" si="34"/>
        <v>No</v>
      </c>
      <c r="R358" s="42">
        <f t="shared" si="35"/>
        <v>43614</v>
      </c>
      <c r="S358" s="96" t="str">
        <f>IFERROR(INDEX('DATA - Destination Database'!$B$8:$B$973,MATCH(N358,'DATA - Destination Database'!$C$8:$C$973,0)),"")</f>
        <v>ID380</v>
      </c>
      <c r="T358" s="55">
        <f>IFERROR(INDEX('DATA - Destination Database'!$D$8:$D$973,MATCH(N358,'DATA - Destination Database'!$C$8:$C$973,0)),"")</f>
        <v>1</v>
      </c>
      <c r="U358" s="56" t="str">
        <f>IFERROR(INDEX('DATA - Destination Database'!$E$8:$E$973,MATCH(N358,'DATA - Destination Database'!$C$8:$C$973,0)),"")</f>
        <v>F</v>
      </c>
      <c r="V358" s="56" t="str">
        <f>IFERROR(INDEX('DATA - Destination Database'!$F$8:$F$973,MATCH(N358,'DATA - Destination Database'!$C$8:$C$973,0)),"")</f>
        <v>H</v>
      </c>
      <c r="W358" s="56" t="str">
        <f>IFERROR(INDEX('DATA - Destination Database'!$G$8:$G$973,MATCH(N358,'DATA - Destination Database'!$C$8:$C$973,0)),"")</f>
        <v>Y</v>
      </c>
      <c r="X358" s="96" t="str">
        <f>IFERROR(INDEX('DATA - Destination Database'!$H$8:$H$973,MATCH(N358,'DATA - Destination Database'!$C$8:$C$973,0)),"")</f>
        <v>Malta</v>
      </c>
    </row>
    <row r="359" spans="2:24" ht="14.4" customHeight="1" x14ac:dyDescent="0.3">
      <c r="B359" s="95" t="s">
        <v>56</v>
      </c>
      <c r="C359" s="95" t="s">
        <v>2284</v>
      </c>
      <c r="D359" s="95" t="s">
        <v>1598</v>
      </c>
      <c r="E359" s="95" t="s">
        <v>2858</v>
      </c>
      <c r="F359" s="95" t="s">
        <v>2862</v>
      </c>
      <c r="G359" s="97" t="s">
        <v>1988</v>
      </c>
      <c r="H359" s="23">
        <v>0.54166666666666663</v>
      </c>
      <c r="I359" s="95" t="s">
        <v>2856</v>
      </c>
      <c r="J359" s="17">
        <v>1</v>
      </c>
      <c r="K359" s="17">
        <v>0</v>
      </c>
      <c r="L359" s="98">
        <v>43651</v>
      </c>
      <c r="M359" s="95" t="s">
        <v>3848</v>
      </c>
      <c r="N359" s="95" t="str">
        <f t="shared" si="31"/>
        <v>SKU637</v>
      </c>
      <c r="O359" s="17" t="str">
        <f t="shared" si="32"/>
        <v>Yes</v>
      </c>
      <c r="P359" s="27">
        <f t="shared" si="33"/>
        <v>41</v>
      </c>
      <c r="Q359" s="17" t="str">
        <f t="shared" si="34"/>
        <v>No</v>
      </c>
      <c r="R359" s="42">
        <f t="shared" si="35"/>
        <v>43651</v>
      </c>
      <c r="S359" s="96" t="str">
        <f>IFERROR(INDEX('DATA - Destination Database'!$B$8:$B$973,MATCH(N359,'DATA - Destination Database'!$C$8:$C$973,0)),"")</f>
        <v>ID376</v>
      </c>
      <c r="T359" s="55">
        <f>IFERROR(INDEX('DATA - Destination Database'!$D$8:$D$973,MATCH(N359,'DATA - Destination Database'!$C$8:$C$973,0)),"")</f>
        <v>2</v>
      </c>
      <c r="U359" s="56" t="str">
        <f>IFERROR(INDEX('DATA - Destination Database'!$E$8:$E$973,MATCH(N359,'DATA - Destination Database'!$C$8:$C$973,0)),"")</f>
        <v>F</v>
      </c>
      <c r="V359" s="56" t="str">
        <f>IFERROR(INDEX('DATA - Destination Database'!$F$8:$F$973,MATCH(N359,'DATA - Destination Database'!$C$8:$C$973,0)),"")</f>
        <v>H</v>
      </c>
      <c r="W359" s="56" t="str">
        <f>IFERROR(INDEX('DATA - Destination Database'!$G$8:$G$973,MATCH(N359,'DATA - Destination Database'!$C$8:$C$973,0)),"")</f>
        <v>Y</v>
      </c>
      <c r="X359" s="96" t="str">
        <f>IFERROR(INDEX('DATA - Destination Database'!$H$8:$H$973,MATCH(N359,'DATA - Destination Database'!$C$8:$C$973,0)),"")</f>
        <v>Turkey</v>
      </c>
    </row>
    <row r="360" spans="2:24" ht="14.4" customHeight="1" x14ac:dyDescent="0.3">
      <c r="B360" s="95" t="s">
        <v>59</v>
      </c>
      <c r="C360" s="95" t="s">
        <v>2285</v>
      </c>
      <c r="D360" s="95" t="s">
        <v>1601</v>
      </c>
      <c r="E360" s="95" t="s">
        <v>2859</v>
      </c>
      <c r="F360" s="95" t="s">
        <v>2862</v>
      </c>
      <c r="G360" s="97" t="s">
        <v>1988</v>
      </c>
      <c r="H360" s="23">
        <v>0.54166666666666663</v>
      </c>
      <c r="I360" s="95" t="s">
        <v>2857</v>
      </c>
      <c r="J360" s="17">
        <v>2</v>
      </c>
      <c r="K360" s="17">
        <v>1</v>
      </c>
      <c r="L360" s="98">
        <v>43655</v>
      </c>
      <c r="M360" s="95" t="s">
        <v>3848</v>
      </c>
      <c r="N360" s="95" t="str">
        <f t="shared" si="31"/>
        <v>SKU640</v>
      </c>
      <c r="O360" s="17" t="str">
        <f t="shared" si="32"/>
        <v>Yes</v>
      </c>
      <c r="P360" s="27">
        <f t="shared" si="33"/>
        <v>41</v>
      </c>
      <c r="Q360" s="17" t="str">
        <f t="shared" si="34"/>
        <v>No</v>
      </c>
      <c r="R360" s="42">
        <f t="shared" si="35"/>
        <v>43651</v>
      </c>
      <c r="S360" s="96" t="str">
        <f>IFERROR(INDEX('DATA - Destination Database'!$B$8:$B$973,MATCH(N360,'DATA - Destination Database'!$C$8:$C$973,0)),"")</f>
        <v>ID287</v>
      </c>
      <c r="T360" s="55">
        <f>IFERROR(INDEX('DATA - Destination Database'!$D$8:$D$973,MATCH(N360,'DATA - Destination Database'!$C$8:$C$973,0)),"")</f>
        <v>2</v>
      </c>
      <c r="U360" s="56" t="str">
        <f>IFERROR(INDEX('DATA - Destination Database'!$E$8:$E$973,MATCH(N360,'DATA - Destination Database'!$C$8:$C$973,0)),"")</f>
        <v>T</v>
      </c>
      <c r="V360" s="56" t="str">
        <f>IFERROR(INDEX('DATA - Destination Database'!$F$8:$F$973,MATCH(N360,'DATA - Destination Database'!$C$8:$C$973,0)),"")</f>
        <v>H</v>
      </c>
      <c r="W360" s="56" t="str">
        <f>IFERROR(INDEX('DATA - Destination Database'!$G$8:$G$973,MATCH(N360,'DATA - Destination Database'!$C$8:$C$973,0)),"")</f>
        <v>Y</v>
      </c>
      <c r="X360" s="96" t="str">
        <f>IFERROR(INDEX('DATA - Destination Database'!$H$8:$H$973,MATCH(N360,'DATA - Destination Database'!$C$8:$C$973,0)),"")</f>
        <v>Mexico</v>
      </c>
    </row>
    <row r="361" spans="2:24" ht="14.4" customHeight="1" x14ac:dyDescent="0.3">
      <c r="B361" s="95" t="s">
        <v>59</v>
      </c>
      <c r="C361" s="95" t="s">
        <v>2286</v>
      </c>
      <c r="D361" s="95" t="s">
        <v>1159</v>
      </c>
      <c r="E361" s="95" t="s">
        <v>2860</v>
      </c>
      <c r="F361" s="95" t="s">
        <v>2862</v>
      </c>
      <c r="G361" s="97" t="s">
        <v>1960</v>
      </c>
      <c r="H361" s="23">
        <v>0.54166666666666663</v>
      </c>
      <c r="I361" s="95" t="s">
        <v>2854</v>
      </c>
      <c r="J361" s="17">
        <v>3</v>
      </c>
      <c r="K361" s="17">
        <v>0</v>
      </c>
      <c r="L361" s="98">
        <v>43619</v>
      </c>
      <c r="M361" s="95" t="s">
        <v>3848</v>
      </c>
      <c r="N361" s="95" t="str">
        <f t="shared" si="31"/>
        <v>SKU180</v>
      </c>
      <c r="O361" s="17" t="str">
        <f t="shared" si="32"/>
        <v>Yes</v>
      </c>
      <c r="P361" s="27">
        <f t="shared" si="33"/>
        <v>83</v>
      </c>
      <c r="Q361" s="17" t="str">
        <f t="shared" si="34"/>
        <v>No</v>
      </c>
      <c r="R361" s="42">
        <f t="shared" si="35"/>
        <v>43609</v>
      </c>
      <c r="S361" s="96" t="str">
        <f>IFERROR(INDEX('DATA - Destination Database'!$B$8:$B$973,MATCH(N361,'DATA - Destination Database'!$C$8:$C$973,0)),"")</f>
        <v>ID780</v>
      </c>
      <c r="T361" s="55">
        <f>IFERROR(INDEX('DATA - Destination Database'!$D$8:$D$973,MATCH(N361,'DATA - Destination Database'!$C$8:$C$973,0)),"")</f>
        <v>2</v>
      </c>
      <c r="U361" s="56" t="str">
        <f>IFERROR(INDEX('DATA - Destination Database'!$E$8:$E$973,MATCH(N361,'DATA - Destination Database'!$C$8:$C$973,0)),"")</f>
        <v>F</v>
      </c>
      <c r="V361" s="56" t="str">
        <f>IFERROR(INDEX('DATA - Destination Database'!$F$8:$F$973,MATCH(N361,'DATA - Destination Database'!$C$8:$C$973,0)),"")</f>
        <v>H</v>
      </c>
      <c r="W361" s="56" t="str">
        <f>IFERROR(INDEX('DATA - Destination Database'!$G$8:$G$973,MATCH(N361,'DATA - Destination Database'!$C$8:$C$973,0)),"")</f>
        <v/>
      </c>
      <c r="X361" s="96" t="str">
        <f>IFERROR(INDEX('DATA - Destination Database'!$H$8:$H$973,MATCH(N361,'DATA - Destination Database'!$C$8:$C$973,0)),"")</f>
        <v>Iceland</v>
      </c>
    </row>
    <row r="362" spans="2:24" ht="14.4" customHeight="1" x14ac:dyDescent="0.3">
      <c r="B362" s="95" t="s">
        <v>58</v>
      </c>
      <c r="C362" s="95" t="s">
        <v>2287</v>
      </c>
      <c r="D362" s="95" t="s">
        <v>1230</v>
      </c>
      <c r="E362" s="95" t="s">
        <v>2858</v>
      </c>
      <c r="F362" s="95" t="s">
        <v>2862</v>
      </c>
      <c r="G362" s="97" t="s">
        <v>1964</v>
      </c>
      <c r="H362" s="23">
        <v>0.54166666666666663</v>
      </c>
      <c r="I362" s="95" t="s">
        <v>2855</v>
      </c>
      <c r="J362" s="17">
        <v>4</v>
      </c>
      <c r="K362" s="17">
        <v>0</v>
      </c>
      <c r="L362" s="98">
        <v>43622</v>
      </c>
      <c r="M362" s="95" t="s">
        <v>3848</v>
      </c>
      <c r="N362" s="95" t="str">
        <f t="shared" si="31"/>
        <v>SKU254</v>
      </c>
      <c r="O362" s="17" t="str">
        <f t="shared" si="32"/>
        <v>Yes</v>
      </c>
      <c r="P362" s="27">
        <f t="shared" si="33"/>
        <v>76</v>
      </c>
      <c r="Q362" s="17" t="str">
        <f t="shared" si="34"/>
        <v>No</v>
      </c>
      <c r="R362" s="42">
        <f t="shared" si="35"/>
        <v>43616</v>
      </c>
      <c r="S362" s="96" t="str">
        <f>IFERROR(INDEX('DATA - Destination Database'!$B$8:$B$973,MATCH(N362,'DATA - Destination Database'!$C$8:$C$973,0)),"")</f>
        <v>ID239</v>
      </c>
      <c r="T362" s="55">
        <f>IFERROR(INDEX('DATA - Destination Database'!$D$8:$D$973,MATCH(N362,'DATA - Destination Database'!$C$8:$C$973,0)),"")</f>
        <v>3</v>
      </c>
      <c r="U362" s="56" t="str">
        <f>IFERROR(INDEX('DATA - Destination Database'!$E$8:$E$973,MATCH(N362,'DATA - Destination Database'!$C$8:$C$973,0)),"")</f>
        <v>T</v>
      </c>
      <c r="V362" s="56" t="str">
        <f>IFERROR(INDEX('DATA - Destination Database'!$F$8:$F$973,MATCH(N362,'DATA - Destination Database'!$C$8:$C$973,0)),"")</f>
        <v>H</v>
      </c>
      <c r="W362" s="56" t="str">
        <f>IFERROR(INDEX('DATA - Destination Database'!$G$8:$G$973,MATCH(N362,'DATA - Destination Database'!$C$8:$C$973,0)),"")</f>
        <v/>
      </c>
      <c r="X362" s="96" t="str">
        <f>IFERROR(INDEX('DATA - Destination Database'!$H$8:$H$973,MATCH(N362,'DATA - Destination Database'!$C$8:$C$973,0)),"")</f>
        <v>Morocco</v>
      </c>
    </row>
    <row r="363" spans="2:24" ht="14.4" customHeight="1" x14ac:dyDescent="0.3">
      <c r="B363" s="95" t="s">
        <v>57</v>
      </c>
      <c r="C363" s="95" t="s">
        <v>2287</v>
      </c>
      <c r="D363" s="95" t="s">
        <v>1604</v>
      </c>
      <c r="E363" s="95" t="s">
        <v>2859</v>
      </c>
      <c r="F363" s="95" t="s">
        <v>2862</v>
      </c>
      <c r="G363" s="97" t="s">
        <v>1988</v>
      </c>
      <c r="H363" s="23">
        <v>0.54166666666666663</v>
      </c>
      <c r="I363" s="95" t="s">
        <v>2855</v>
      </c>
      <c r="J363" s="17">
        <v>1</v>
      </c>
      <c r="K363" s="17">
        <v>0</v>
      </c>
      <c r="L363" s="98">
        <v>43670</v>
      </c>
      <c r="M363" s="95" t="s">
        <v>3848</v>
      </c>
      <c r="N363" s="95" t="str">
        <f t="shared" si="31"/>
        <v>SKU643</v>
      </c>
      <c r="O363" s="17" t="str">
        <f t="shared" si="32"/>
        <v>Yes</v>
      </c>
      <c r="P363" s="27">
        <f t="shared" si="33"/>
        <v>41</v>
      </c>
      <c r="Q363" s="17" t="str">
        <f t="shared" si="34"/>
        <v>No</v>
      </c>
      <c r="R363" s="42">
        <f t="shared" si="35"/>
        <v>43651</v>
      </c>
      <c r="S363" s="96" t="str">
        <f>IFERROR(INDEX('DATA - Destination Database'!$B$8:$B$973,MATCH(N363,'DATA - Destination Database'!$C$8:$C$973,0)),"")</f>
        <v>ID433</v>
      </c>
      <c r="T363" s="55">
        <f>IFERROR(INDEX('DATA - Destination Database'!$D$8:$D$973,MATCH(N363,'DATA - Destination Database'!$C$8:$C$973,0)),"")</f>
        <v>2</v>
      </c>
      <c r="U363" s="56" t="str">
        <f>IFERROR(INDEX('DATA - Destination Database'!$E$8:$E$973,MATCH(N363,'DATA - Destination Database'!$C$8:$C$973,0)),"")</f>
        <v>A</v>
      </c>
      <c r="V363" s="56" t="str">
        <f>IFERROR(INDEX('DATA - Destination Database'!$F$8:$F$973,MATCH(N363,'DATA - Destination Database'!$C$8:$C$973,0)),"")</f>
        <v>H</v>
      </c>
      <c r="W363" s="56" t="str">
        <f>IFERROR(INDEX('DATA - Destination Database'!$G$8:$G$973,MATCH(N363,'DATA - Destination Database'!$C$8:$C$973,0)),"")</f>
        <v/>
      </c>
      <c r="X363" s="96" t="str">
        <f>IFERROR(INDEX('DATA - Destination Database'!$H$8:$H$973,MATCH(N363,'DATA - Destination Database'!$C$8:$C$973,0)),"")</f>
        <v>Russia</v>
      </c>
    </row>
    <row r="364" spans="2:24" ht="14.4" customHeight="1" x14ac:dyDescent="0.3">
      <c r="B364" s="95" t="s">
        <v>55</v>
      </c>
      <c r="C364" s="95" t="s">
        <v>2288</v>
      </c>
      <c r="D364" s="95" t="s">
        <v>1607</v>
      </c>
      <c r="E364" s="95" t="s">
        <v>2860</v>
      </c>
      <c r="F364" s="95" t="s">
        <v>2862</v>
      </c>
      <c r="G364" s="97" t="s">
        <v>1988</v>
      </c>
      <c r="H364" s="23">
        <v>0.54166666666666663</v>
      </c>
      <c r="I364" s="95" t="s">
        <v>2856</v>
      </c>
      <c r="J364" s="17">
        <v>2.8</v>
      </c>
      <c r="K364" s="17">
        <v>0</v>
      </c>
      <c r="L364" s="98">
        <v>43654</v>
      </c>
      <c r="M364" s="95" t="s">
        <v>3848</v>
      </c>
      <c r="N364" s="95" t="str">
        <f t="shared" si="31"/>
        <v>SKU646</v>
      </c>
      <c r="O364" s="17" t="str">
        <f t="shared" si="32"/>
        <v>Yes</v>
      </c>
      <c r="P364" s="27">
        <f t="shared" si="33"/>
        <v>41</v>
      </c>
      <c r="Q364" s="17" t="str">
        <f t="shared" si="34"/>
        <v>No</v>
      </c>
      <c r="R364" s="42">
        <f t="shared" si="35"/>
        <v>43651</v>
      </c>
      <c r="S364" s="96" t="str">
        <f>IFERROR(INDEX('DATA - Destination Database'!$B$8:$B$973,MATCH(N364,'DATA - Destination Database'!$C$8:$C$973,0)),"")</f>
        <v>ID386</v>
      </c>
      <c r="T364" s="55">
        <f>IFERROR(INDEX('DATA - Destination Database'!$D$8:$D$973,MATCH(N364,'DATA - Destination Database'!$C$8:$C$973,0)),"")</f>
        <v>3</v>
      </c>
      <c r="U364" s="56" t="str">
        <f>IFERROR(INDEX('DATA - Destination Database'!$E$8:$E$973,MATCH(N364,'DATA - Destination Database'!$C$8:$C$973,0)),"")</f>
        <v>B</v>
      </c>
      <c r="V364" s="56" t="str">
        <f>IFERROR(INDEX('DATA - Destination Database'!$F$8:$F$973,MATCH(N364,'DATA - Destination Database'!$C$8:$C$973,0)),"")</f>
        <v>H</v>
      </c>
      <c r="W364" s="56" t="str">
        <f>IFERROR(INDEX('DATA - Destination Database'!$G$8:$G$973,MATCH(N364,'DATA - Destination Database'!$C$8:$C$973,0)),"")</f>
        <v/>
      </c>
      <c r="X364" s="96" t="str">
        <f>IFERROR(INDEX('DATA - Destination Database'!$H$8:$H$973,MATCH(N364,'DATA - Destination Database'!$C$8:$C$973,0)),"")</f>
        <v>Spain</v>
      </c>
    </row>
    <row r="365" spans="2:24" ht="14.4" customHeight="1" x14ac:dyDescent="0.3">
      <c r="B365" s="95" t="s">
        <v>58</v>
      </c>
      <c r="C365" s="95" t="s">
        <v>2289</v>
      </c>
      <c r="D365" s="95" t="s">
        <v>1610</v>
      </c>
      <c r="E365" s="95" t="s">
        <v>2858</v>
      </c>
      <c r="F365" s="95" t="s">
        <v>2862</v>
      </c>
      <c r="G365" s="97" t="s">
        <v>1989</v>
      </c>
      <c r="H365" s="23">
        <v>0.54166666666666663</v>
      </c>
      <c r="I365" s="95" t="s">
        <v>2857</v>
      </c>
      <c r="J365" s="17">
        <v>3</v>
      </c>
      <c r="K365" s="17">
        <v>0</v>
      </c>
      <c r="L365" s="98">
        <v>43655</v>
      </c>
      <c r="M365" s="95" t="s">
        <v>3848</v>
      </c>
      <c r="N365" s="95" t="str">
        <f t="shared" si="31"/>
        <v>SKU649</v>
      </c>
      <c r="O365" s="17" t="str">
        <f t="shared" si="32"/>
        <v>Yes</v>
      </c>
      <c r="P365" s="27">
        <f t="shared" si="33"/>
        <v>38</v>
      </c>
      <c r="Q365" s="17" t="str">
        <f t="shared" si="34"/>
        <v>No</v>
      </c>
      <c r="R365" s="42">
        <f t="shared" si="35"/>
        <v>43654</v>
      </c>
      <c r="S365" s="96" t="str">
        <f>IFERROR(INDEX('DATA - Destination Database'!$B$8:$B$973,MATCH(N365,'DATA - Destination Database'!$C$8:$C$973,0)),"")</f>
        <v>ID193</v>
      </c>
      <c r="T365" s="55">
        <f>IFERROR(INDEX('DATA - Destination Database'!$D$8:$D$973,MATCH(N365,'DATA - Destination Database'!$C$8:$C$973,0)),"")</f>
        <v>1</v>
      </c>
      <c r="U365" s="56" t="str">
        <f>IFERROR(INDEX('DATA - Destination Database'!$E$8:$E$973,MATCH(N365,'DATA - Destination Database'!$C$8:$C$973,0)),"")</f>
        <v>A</v>
      </c>
      <c r="V365" s="56" t="str">
        <f>IFERROR(INDEX('DATA - Destination Database'!$F$8:$F$973,MATCH(N365,'DATA - Destination Database'!$C$8:$C$973,0)),"")</f>
        <v>H</v>
      </c>
      <c r="W365" s="56" t="str">
        <f>IFERROR(INDEX('DATA - Destination Database'!$G$8:$G$973,MATCH(N365,'DATA - Destination Database'!$C$8:$C$973,0)),"")</f>
        <v/>
      </c>
      <c r="X365" s="96" t="str">
        <f>IFERROR(INDEX('DATA - Destination Database'!$H$8:$H$973,MATCH(N365,'DATA - Destination Database'!$C$8:$C$973,0)),"")</f>
        <v>Sweden</v>
      </c>
    </row>
    <row r="366" spans="2:24" ht="14.4" customHeight="1" x14ac:dyDescent="0.3">
      <c r="B366" s="95" t="s">
        <v>56</v>
      </c>
      <c r="C366" s="95" t="s">
        <v>2290</v>
      </c>
      <c r="D366" s="95" t="s">
        <v>1233</v>
      </c>
      <c r="E366" s="95" t="s">
        <v>2859</v>
      </c>
      <c r="F366" s="95" t="s">
        <v>2862</v>
      </c>
      <c r="G366" s="97" t="s">
        <v>1964</v>
      </c>
      <c r="H366" s="23">
        <v>0.54166666666666663</v>
      </c>
      <c r="I366" s="95" t="s">
        <v>2854</v>
      </c>
      <c r="J366" s="17">
        <v>3.2</v>
      </c>
      <c r="K366" s="17">
        <v>0</v>
      </c>
      <c r="L366" s="98">
        <v>43616</v>
      </c>
      <c r="M366" s="95" t="s">
        <v>3848</v>
      </c>
      <c r="N366" s="95" t="str">
        <f t="shared" si="31"/>
        <v>SKU257</v>
      </c>
      <c r="O366" s="17" t="str">
        <f t="shared" si="32"/>
        <v>Yes</v>
      </c>
      <c r="P366" s="27">
        <f t="shared" si="33"/>
        <v>76</v>
      </c>
      <c r="Q366" s="17" t="str">
        <f t="shared" si="34"/>
        <v>No</v>
      </c>
      <c r="R366" s="42">
        <f t="shared" si="35"/>
        <v>43616</v>
      </c>
      <c r="S366" s="96" t="str">
        <f>IFERROR(INDEX('DATA - Destination Database'!$B$8:$B$973,MATCH(N366,'DATA - Destination Database'!$C$8:$C$973,0)),"")</f>
        <v>ID437</v>
      </c>
      <c r="T366" s="55">
        <f>IFERROR(INDEX('DATA - Destination Database'!$D$8:$D$973,MATCH(N366,'DATA - Destination Database'!$C$8:$C$973,0)),"")</f>
        <v>2</v>
      </c>
      <c r="U366" s="56" t="str">
        <f>IFERROR(INDEX('DATA - Destination Database'!$E$8:$E$973,MATCH(N366,'DATA - Destination Database'!$C$8:$C$973,0)),"")</f>
        <v>A</v>
      </c>
      <c r="V366" s="56" t="str">
        <f>IFERROR(INDEX('DATA - Destination Database'!$F$8:$F$973,MATCH(N366,'DATA - Destination Database'!$C$8:$C$973,0)),"")</f>
        <v>H</v>
      </c>
      <c r="W366" s="56" t="str">
        <f>IFERROR(INDEX('DATA - Destination Database'!$G$8:$G$973,MATCH(N366,'DATA - Destination Database'!$C$8:$C$973,0)),"")</f>
        <v/>
      </c>
      <c r="X366" s="96" t="str">
        <f>IFERROR(INDEX('DATA - Destination Database'!$H$8:$H$973,MATCH(N366,'DATA - Destination Database'!$C$8:$C$973,0)),"")</f>
        <v>Germany</v>
      </c>
    </row>
    <row r="367" spans="2:24" ht="14.4" customHeight="1" x14ac:dyDescent="0.3">
      <c r="B367" s="95" t="s">
        <v>57</v>
      </c>
      <c r="C367" s="95" t="s">
        <v>2291</v>
      </c>
      <c r="D367" s="95" t="s">
        <v>1162</v>
      </c>
      <c r="E367" s="95" t="s">
        <v>2860</v>
      </c>
      <c r="F367" s="95" t="s">
        <v>2862</v>
      </c>
      <c r="G367" s="97" t="s">
        <v>1960</v>
      </c>
      <c r="H367" s="23">
        <v>0.54166666666666663</v>
      </c>
      <c r="I367" s="95" t="s">
        <v>2855</v>
      </c>
      <c r="J367" s="17">
        <v>3.4</v>
      </c>
      <c r="K367" s="17">
        <v>0</v>
      </c>
      <c r="L367" s="98">
        <v>43613</v>
      </c>
      <c r="M367" s="95" t="s">
        <v>3848</v>
      </c>
      <c r="N367" s="95" t="str">
        <f t="shared" si="31"/>
        <v>SKU183</v>
      </c>
      <c r="O367" s="17" t="str">
        <f t="shared" si="32"/>
        <v>Yes</v>
      </c>
      <c r="P367" s="27">
        <f t="shared" si="33"/>
        <v>83</v>
      </c>
      <c r="Q367" s="17" t="str">
        <f t="shared" si="34"/>
        <v>No</v>
      </c>
      <c r="R367" s="42">
        <f t="shared" si="35"/>
        <v>43609</v>
      </c>
      <c r="S367" s="96" t="str">
        <f>IFERROR(INDEX('DATA - Destination Database'!$B$8:$B$973,MATCH(N367,'DATA - Destination Database'!$C$8:$C$973,0)),"")</f>
        <v>ID788</v>
      </c>
      <c r="T367" s="55">
        <f>IFERROR(INDEX('DATA - Destination Database'!$D$8:$D$973,MATCH(N367,'DATA - Destination Database'!$C$8:$C$973,0)),"")</f>
        <v>2</v>
      </c>
      <c r="U367" s="56" t="str">
        <f>IFERROR(INDEX('DATA - Destination Database'!$E$8:$E$973,MATCH(N367,'DATA - Destination Database'!$C$8:$C$973,0)),"")</f>
        <v>F</v>
      </c>
      <c r="V367" s="56" t="str">
        <f>IFERROR(INDEX('DATA - Destination Database'!$F$8:$F$973,MATCH(N367,'DATA - Destination Database'!$C$8:$C$973,0)),"")</f>
        <v>H</v>
      </c>
      <c r="W367" s="56" t="str">
        <f>IFERROR(INDEX('DATA - Destination Database'!$G$8:$G$973,MATCH(N367,'DATA - Destination Database'!$C$8:$C$973,0)),"")</f>
        <v>Y</v>
      </c>
      <c r="X367" s="96" t="str">
        <f>IFERROR(INDEX('DATA - Destination Database'!$H$8:$H$973,MATCH(N367,'DATA - Destination Database'!$C$8:$C$973,0)),"")</f>
        <v xml:space="preserve">France </v>
      </c>
    </row>
    <row r="368" spans="2:24" ht="14.4" customHeight="1" x14ac:dyDescent="0.3">
      <c r="B368" s="95" t="s">
        <v>56</v>
      </c>
      <c r="C368" s="95" t="s">
        <v>2291</v>
      </c>
      <c r="D368" s="95" t="s">
        <v>1613</v>
      </c>
      <c r="E368" s="95" t="s">
        <v>2858</v>
      </c>
      <c r="F368" s="95" t="s">
        <v>2862</v>
      </c>
      <c r="G368" s="97" t="s">
        <v>1989</v>
      </c>
      <c r="H368" s="23">
        <v>0.54166666666666663</v>
      </c>
      <c r="I368" s="95" t="s">
        <v>2855</v>
      </c>
      <c r="J368" s="17">
        <v>3.6</v>
      </c>
      <c r="K368" s="17">
        <v>0</v>
      </c>
      <c r="L368" s="98">
        <v>43655</v>
      </c>
      <c r="M368" s="95" t="s">
        <v>3848</v>
      </c>
      <c r="N368" s="95" t="str">
        <f t="shared" si="31"/>
        <v>SKU652</v>
      </c>
      <c r="O368" s="17" t="str">
        <f t="shared" si="32"/>
        <v>Yes</v>
      </c>
      <c r="P368" s="27">
        <f t="shared" si="33"/>
        <v>38</v>
      </c>
      <c r="Q368" s="17" t="str">
        <f t="shared" si="34"/>
        <v>No</v>
      </c>
      <c r="R368" s="42">
        <f t="shared" si="35"/>
        <v>43654</v>
      </c>
      <c r="S368" s="96" t="str">
        <f>IFERROR(INDEX('DATA - Destination Database'!$B$8:$B$973,MATCH(N368,'DATA - Destination Database'!$C$8:$C$973,0)),"")</f>
        <v>ID387</v>
      </c>
      <c r="T368" s="55">
        <f>IFERROR(INDEX('DATA - Destination Database'!$D$8:$D$973,MATCH(N368,'DATA - Destination Database'!$C$8:$C$973,0)),"")</f>
        <v>2</v>
      </c>
      <c r="U368" s="56" t="str">
        <f>IFERROR(INDEX('DATA - Destination Database'!$E$8:$E$973,MATCH(N368,'DATA - Destination Database'!$C$8:$C$973,0)),"")</f>
        <v>T</v>
      </c>
      <c r="V368" s="56" t="str">
        <f>IFERROR(INDEX('DATA - Destination Database'!$F$8:$F$973,MATCH(N368,'DATA - Destination Database'!$C$8:$C$973,0)),"")</f>
        <v>H</v>
      </c>
      <c r="W368" s="56" t="str">
        <f>IFERROR(INDEX('DATA - Destination Database'!$G$8:$G$973,MATCH(N368,'DATA - Destination Database'!$C$8:$C$973,0)),"")</f>
        <v>Y</v>
      </c>
      <c r="X368" s="96" t="str">
        <f>IFERROR(INDEX('DATA - Destination Database'!$H$8:$H$973,MATCH(N368,'DATA - Destination Database'!$C$8:$C$973,0)),"")</f>
        <v xml:space="preserve">India </v>
      </c>
    </row>
    <row r="369" spans="2:24" ht="14.4" customHeight="1" x14ac:dyDescent="0.3">
      <c r="B369" s="95" t="s">
        <v>59</v>
      </c>
      <c r="C369" s="95" t="s">
        <v>2292</v>
      </c>
      <c r="D369" s="95" t="s">
        <v>1616</v>
      </c>
      <c r="E369" s="95" t="s">
        <v>2859</v>
      </c>
      <c r="F369" s="95" t="s">
        <v>2862</v>
      </c>
      <c r="G369" s="97" t="s">
        <v>1989</v>
      </c>
      <c r="H369" s="23">
        <v>0.54166666666666663</v>
      </c>
      <c r="I369" s="95" t="s">
        <v>2856</v>
      </c>
      <c r="J369" s="17">
        <v>3.8</v>
      </c>
      <c r="K369" s="17">
        <v>0</v>
      </c>
      <c r="L369" s="98">
        <v>43655</v>
      </c>
      <c r="M369" s="95" t="s">
        <v>3848</v>
      </c>
      <c r="N369" s="95" t="str">
        <f t="shared" si="31"/>
        <v>SKU655</v>
      </c>
      <c r="O369" s="17" t="str">
        <f t="shared" si="32"/>
        <v>Yes</v>
      </c>
      <c r="P369" s="27">
        <f t="shared" si="33"/>
        <v>38</v>
      </c>
      <c r="Q369" s="17" t="str">
        <f t="shared" si="34"/>
        <v>No</v>
      </c>
      <c r="R369" s="42">
        <f t="shared" si="35"/>
        <v>43654</v>
      </c>
      <c r="S369" s="96" t="str">
        <f>IFERROR(INDEX('DATA - Destination Database'!$B$8:$B$973,MATCH(N369,'DATA - Destination Database'!$C$8:$C$973,0)),"")</f>
        <v>ID440</v>
      </c>
      <c r="T369" s="55">
        <f>IFERROR(INDEX('DATA - Destination Database'!$D$8:$D$973,MATCH(N369,'DATA - Destination Database'!$C$8:$C$973,0)),"")</f>
        <v>2</v>
      </c>
      <c r="U369" s="56" t="str">
        <f>IFERROR(INDEX('DATA - Destination Database'!$E$8:$E$973,MATCH(N369,'DATA - Destination Database'!$C$8:$C$973,0)),"")</f>
        <v>F</v>
      </c>
      <c r="V369" s="56" t="str">
        <f>IFERROR(INDEX('DATA - Destination Database'!$F$8:$F$973,MATCH(N369,'DATA - Destination Database'!$C$8:$C$973,0)),"")</f>
        <v>H</v>
      </c>
      <c r="W369" s="56" t="str">
        <f>IFERROR(INDEX('DATA - Destination Database'!$G$8:$G$973,MATCH(N369,'DATA - Destination Database'!$C$8:$C$973,0)),"")</f>
        <v>Y</v>
      </c>
      <c r="X369" s="96" t="str">
        <f>IFERROR(INDEX('DATA - Destination Database'!$H$8:$H$973,MATCH(N369,'DATA - Destination Database'!$C$8:$C$973,0)),"")</f>
        <v xml:space="preserve">Eritrea </v>
      </c>
    </row>
    <row r="370" spans="2:24" ht="14.4" customHeight="1" x14ac:dyDescent="0.3">
      <c r="B370" s="95" t="s">
        <v>59</v>
      </c>
      <c r="C370" s="95" t="s">
        <v>2293</v>
      </c>
      <c r="D370" s="95" t="s">
        <v>1236</v>
      </c>
      <c r="E370" s="95" t="s">
        <v>2860</v>
      </c>
      <c r="F370" s="95" t="s">
        <v>2862</v>
      </c>
      <c r="G370" s="97" t="s">
        <v>1964</v>
      </c>
      <c r="H370" s="23">
        <v>0.54166666666666663</v>
      </c>
      <c r="I370" s="95" t="s">
        <v>2857</v>
      </c>
      <c r="J370" s="17">
        <v>4</v>
      </c>
      <c r="K370" s="17">
        <v>1</v>
      </c>
      <c r="L370" s="98">
        <v>43621</v>
      </c>
      <c r="M370" s="95" t="s">
        <v>3848</v>
      </c>
      <c r="N370" s="95" t="str">
        <f t="shared" si="31"/>
        <v>SKU260</v>
      </c>
      <c r="O370" s="17" t="str">
        <f t="shared" si="32"/>
        <v>Yes</v>
      </c>
      <c r="P370" s="27">
        <f t="shared" si="33"/>
        <v>76</v>
      </c>
      <c r="Q370" s="17" t="str">
        <f t="shared" si="34"/>
        <v>No</v>
      </c>
      <c r="R370" s="42">
        <f t="shared" si="35"/>
        <v>43616</v>
      </c>
      <c r="S370" s="96" t="str">
        <f>IFERROR(INDEX('DATA - Destination Database'!$B$8:$B$973,MATCH(N370,'DATA - Destination Database'!$C$8:$C$973,0)),"")</f>
        <v>ID637</v>
      </c>
      <c r="T370" s="55">
        <f>IFERROR(INDEX('DATA - Destination Database'!$D$8:$D$973,MATCH(N370,'DATA - Destination Database'!$C$8:$C$973,0)),"")</f>
        <v>1</v>
      </c>
      <c r="U370" s="56" t="str">
        <f>IFERROR(INDEX('DATA - Destination Database'!$E$8:$E$973,MATCH(N370,'DATA - Destination Database'!$C$8:$C$973,0)),"")</f>
        <v>A</v>
      </c>
      <c r="V370" s="56" t="str">
        <f>IFERROR(INDEX('DATA - Destination Database'!$F$8:$F$973,MATCH(N370,'DATA - Destination Database'!$C$8:$C$973,0)),"")</f>
        <v>H</v>
      </c>
      <c r="W370" s="56" t="str">
        <f>IFERROR(INDEX('DATA - Destination Database'!$G$8:$G$973,MATCH(N370,'DATA - Destination Database'!$C$8:$C$973,0)),"")</f>
        <v/>
      </c>
      <c r="X370" s="96" t="str">
        <f>IFERROR(INDEX('DATA - Destination Database'!$H$8:$H$973,MATCH(N370,'DATA - Destination Database'!$C$8:$C$973,0)),"")</f>
        <v>Canada</v>
      </c>
    </row>
    <row r="371" spans="2:24" ht="14.4" customHeight="1" x14ac:dyDescent="0.3">
      <c r="B371" s="95" t="s">
        <v>57</v>
      </c>
      <c r="C371" s="95" t="s">
        <v>2293</v>
      </c>
      <c r="D371" s="95" t="s">
        <v>1619</v>
      </c>
      <c r="E371" s="95" t="s">
        <v>2858</v>
      </c>
      <c r="F371" s="95" t="s">
        <v>2863</v>
      </c>
      <c r="G371" s="97" t="s">
        <v>1989</v>
      </c>
      <c r="H371" s="23">
        <v>0.54166666666666663</v>
      </c>
      <c r="I371" s="95" t="s">
        <v>2854</v>
      </c>
      <c r="J371" s="17">
        <v>1</v>
      </c>
      <c r="K371" s="17">
        <v>0</v>
      </c>
      <c r="L371" s="98">
        <v>43663</v>
      </c>
      <c r="M371" s="95" t="s">
        <v>3848</v>
      </c>
      <c r="N371" s="95" t="str">
        <f t="shared" si="31"/>
        <v>SKU658</v>
      </c>
      <c r="O371" s="17" t="str">
        <f t="shared" si="32"/>
        <v>Yes</v>
      </c>
      <c r="P371" s="27">
        <f t="shared" si="33"/>
        <v>38</v>
      </c>
      <c r="Q371" s="17" t="str">
        <f t="shared" si="34"/>
        <v>No</v>
      </c>
      <c r="R371" s="42">
        <f t="shared" si="35"/>
        <v>43654</v>
      </c>
      <c r="S371" s="96" t="str">
        <f>IFERROR(INDEX('DATA - Destination Database'!$B$8:$B$973,MATCH(N371,'DATA - Destination Database'!$C$8:$C$973,0)),"")</f>
        <v>ID246</v>
      </c>
      <c r="T371" s="55">
        <f>IFERROR(INDEX('DATA - Destination Database'!$D$8:$D$973,MATCH(N371,'DATA - Destination Database'!$C$8:$C$973,0)),"")</f>
        <v>2</v>
      </c>
      <c r="U371" s="56" t="str">
        <f>IFERROR(INDEX('DATA - Destination Database'!$E$8:$E$973,MATCH(N371,'DATA - Destination Database'!$C$8:$C$973,0)),"")</f>
        <v>B</v>
      </c>
      <c r="V371" s="56" t="str">
        <f>IFERROR(INDEX('DATA - Destination Database'!$F$8:$F$973,MATCH(N371,'DATA - Destination Database'!$C$8:$C$973,0)),"")</f>
        <v>H</v>
      </c>
      <c r="W371" s="56" t="str">
        <f>IFERROR(INDEX('DATA - Destination Database'!$G$8:$G$973,MATCH(N371,'DATA - Destination Database'!$C$8:$C$973,0)),"")</f>
        <v/>
      </c>
      <c r="X371" s="96" t="str">
        <f>IFERROR(INDEX('DATA - Destination Database'!$H$8:$H$973,MATCH(N371,'DATA - Destination Database'!$C$8:$C$973,0)),"")</f>
        <v xml:space="preserve">Indonesia </v>
      </c>
    </row>
    <row r="372" spans="2:24" ht="14.4" customHeight="1" x14ac:dyDescent="0.3">
      <c r="B372" s="95" t="s">
        <v>55</v>
      </c>
      <c r="C372" s="95" t="s">
        <v>2294</v>
      </c>
      <c r="D372" s="95" t="s">
        <v>1622</v>
      </c>
      <c r="E372" s="95" t="s">
        <v>2859</v>
      </c>
      <c r="F372" s="95" t="s">
        <v>2862</v>
      </c>
      <c r="G372" s="97" t="s">
        <v>1989</v>
      </c>
      <c r="H372" s="23">
        <v>0.54166666666666663</v>
      </c>
      <c r="I372" s="95" t="s">
        <v>2855</v>
      </c>
      <c r="J372" s="17">
        <v>2</v>
      </c>
      <c r="K372" s="17">
        <v>0</v>
      </c>
      <c r="L372" s="98">
        <v>43663</v>
      </c>
      <c r="M372" s="95" t="s">
        <v>3848</v>
      </c>
      <c r="N372" s="95" t="str">
        <f t="shared" si="31"/>
        <v>SKU661</v>
      </c>
      <c r="O372" s="17" t="str">
        <f t="shared" si="32"/>
        <v>Yes</v>
      </c>
      <c r="P372" s="27">
        <f t="shared" si="33"/>
        <v>38</v>
      </c>
      <c r="Q372" s="17" t="str">
        <f t="shared" si="34"/>
        <v>No</v>
      </c>
      <c r="R372" s="42">
        <f t="shared" si="35"/>
        <v>43654</v>
      </c>
      <c r="S372" s="96" t="str">
        <f>IFERROR(INDEX('DATA - Destination Database'!$B$8:$B$973,MATCH(N372,'DATA - Destination Database'!$C$8:$C$973,0)),"")</f>
        <v>ID660</v>
      </c>
      <c r="T372" s="55">
        <f>IFERROR(INDEX('DATA - Destination Database'!$D$8:$D$973,MATCH(N372,'DATA - Destination Database'!$C$8:$C$973,0)),"")</f>
        <v>2</v>
      </c>
      <c r="U372" s="56" t="str">
        <f>IFERROR(INDEX('DATA - Destination Database'!$E$8:$E$973,MATCH(N372,'DATA - Destination Database'!$C$8:$C$973,0)),"")</f>
        <v>F</v>
      </c>
      <c r="V372" s="56" t="str">
        <f>IFERROR(INDEX('DATA - Destination Database'!$F$8:$F$973,MATCH(N372,'DATA - Destination Database'!$C$8:$C$973,0)),"")</f>
        <v>H</v>
      </c>
      <c r="W372" s="56" t="str">
        <f>IFERROR(INDEX('DATA - Destination Database'!$G$8:$G$973,MATCH(N372,'DATA - Destination Database'!$C$8:$C$973,0)),"")</f>
        <v>Y</v>
      </c>
      <c r="X372" s="96" t="str">
        <f>IFERROR(INDEX('DATA - Destination Database'!$H$8:$H$973,MATCH(N372,'DATA - Destination Database'!$C$8:$C$973,0)),"")</f>
        <v>Hong Kong</v>
      </c>
    </row>
    <row r="373" spans="2:24" ht="14.4" customHeight="1" x14ac:dyDescent="0.3">
      <c r="B373" s="95" t="s">
        <v>55</v>
      </c>
      <c r="C373" s="95" t="s">
        <v>2295</v>
      </c>
      <c r="D373" s="95" t="s">
        <v>1165</v>
      </c>
      <c r="E373" s="95" t="s">
        <v>2860</v>
      </c>
      <c r="F373" s="95" t="s">
        <v>2862</v>
      </c>
      <c r="G373" s="97" t="s">
        <v>1960</v>
      </c>
      <c r="H373" s="23">
        <v>0.54166666666666663</v>
      </c>
      <c r="I373" s="95" t="s">
        <v>2855</v>
      </c>
      <c r="J373" s="17">
        <v>3</v>
      </c>
      <c r="K373" s="17">
        <v>0</v>
      </c>
      <c r="L373" s="98">
        <v>43627</v>
      </c>
      <c r="M373" s="95" t="s">
        <v>3848</v>
      </c>
      <c r="N373" s="95" t="str">
        <f t="shared" si="31"/>
        <v>SKU186</v>
      </c>
      <c r="O373" s="17" t="str">
        <f t="shared" si="32"/>
        <v>Yes</v>
      </c>
      <c r="P373" s="27">
        <f t="shared" si="33"/>
        <v>83</v>
      </c>
      <c r="Q373" s="17" t="str">
        <f t="shared" si="34"/>
        <v>No</v>
      </c>
      <c r="R373" s="42">
        <f t="shared" si="35"/>
        <v>43609</v>
      </c>
      <c r="S373" s="96" t="str">
        <f>IFERROR(INDEX('DATA - Destination Database'!$B$8:$B$973,MATCH(N373,'DATA - Destination Database'!$C$8:$C$973,0)),"")</f>
        <v>ID395</v>
      </c>
      <c r="T373" s="55">
        <f>IFERROR(INDEX('DATA - Destination Database'!$D$8:$D$973,MATCH(N373,'DATA - Destination Database'!$C$8:$C$973,0)),"")</f>
        <v>1</v>
      </c>
      <c r="U373" s="56" t="str">
        <f>IFERROR(INDEX('DATA - Destination Database'!$E$8:$E$973,MATCH(N373,'DATA - Destination Database'!$C$8:$C$973,0)),"")</f>
        <v>T</v>
      </c>
      <c r="V373" s="56" t="str">
        <f>IFERROR(INDEX('DATA - Destination Database'!$F$8:$F$973,MATCH(N373,'DATA - Destination Database'!$C$8:$C$973,0)),"")</f>
        <v>H</v>
      </c>
      <c r="W373" s="56" t="str">
        <f>IFERROR(INDEX('DATA - Destination Database'!$G$8:$G$973,MATCH(N373,'DATA - Destination Database'!$C$8:$C$973,0)),"")</f>
        <v/>
      </c>
      <c r="X373" s="96" t="str">
        <f>IFERROR(INDEX('DATA - Destination Database'!$H$8:$H$973,MATCH(N373,'DATA - Destination Database'!$C$8:$C$973,0)),"")</f>
        <v>Italy</v>
      </c>
    </row>
    <row r="374" spans="2:24" ht="14.4" customHeight="1" x14ac:dyDescent="0.3">
      <c r="B374" s="95" t="s">
        <v>58</v>
      </c>
      <c r="C374" s="95" t="s">
        <v>2296</v>
      </c>
      <c r="D374" s="95" t="s">
        <v>1625</v>
      </c>
      <c r="E374" s="95" t="s">
        <v>2858</v>
      </c>
      <c r="F374" s="95" t="s">
        <v>2862</v>
      </c>
      <c r="G374" s="97" t="s">
        <v>1989</v>
      </c>
      <c r="H374" s="23">
        <v>0.54166666666666663</v>
      </c>
      <c r="I374" s="95" t="s">
        <v>2856</v>
      </c>
      <c r="J374" s="17">
        <v>4</v>
      </c>
      <c r="K374" s="17">
        <v>0</v>
      </c>
      <c r="L374" s="98">
        <v>43663</v>
      </c>
      <c r="M374" s="95" t="s">
        <v>3848</v>
      </c>
      <c r="N374" s="95" t="str">
        <f t="shared" si="31"/>
        <v>SKU664</v>
      </c>
      <c r="O374" s="17" t="str">
        <f t="shared" si="32"/>
        <v>Yes</v>
      </c>
      <c r="P374" s="27">
        <f t="shared" si="33"/>
        <v>38</v>
      </c>
      <c r="Q374" s="17" t="str">
        <f t="shared" si="34"/>
        <v>No</v>
      </c>
      <c r="R374" s="42">
        <f t="shared" si="35"/>
        <v>43654</v>
      </c>
      <c r="S374" s="96" t="str">
        <f>IFERROR(INDEX('DATA - Destination Database'!$B$8:$B$973,MATCH(N374,'DATA - Destination Database'!$C$8:$C$973,0)),"")</f>
        <v>ID197</v>
      </c>
      <c r="T374" s="55">
        <f>IFERROR(INDEX('DATA - Destination Database'!$D$8:$D$973,MATCH(N374,'DATA - Destination Database'!$C$8:$C$973,0)),"")</f>
        <v>1</v>
      </c>
      <c r="U374" s="56" t="str">
        <f>IFERROR(INDEX('DATA - Destination Database'!$E$8:$E$973,MATCH(N374,'DATA - Destination Database'!$C$8:$C$973,0)),"")</f>
        <v>A</v>
      </c>
      <c r="V374" s="56" t="str">
        <f>IFERROR(INDEX('DATA - Destination Database'!$F$8:$F$973,MATCH(N374,'DATA - Destination Database'!$C$8:$C$973,0)),"")</f>
        <v>H</v>
      </c>
      <c r="W374" s="56" t="str">
        <f>IFERROR(INDEX('DATA - Destination Database'!$G$8:$G$973,MATCH(N374,'DATA - Destination Database'!$C$8:$C$973,0)),"")</f>
        <v>Y</v>
      </c>
      <c r="X374" s="96" t="str">
        <f>IFERROR(INDEX('DATA - Destination Database'!$H$8:$H$973,MATCH(N374,'DATA - Destination Database'!$C$8:$C$973,0)),"")</f>
        <v>Belgium</v>
      </c>
    </row>
    <row r="375" spans="2:24" ht="14.4" customHeight="1" x14ac:dyDescent="0.3">
      <c r="B375" s="95" t="s">
        <v>57</v>
      </c>
      <c r="C375" s="95" t="s">
        <v>2297</v>
      </c>
      <c r="D375" s="95" t="s">
        <v>1239</v>
      </c>
      <c r="E375" s="95" t="s">
        <v>2859</v>
      </c>
      <c r="F375" s="95" t="s">
        <v>2862</v>
      </c>
      <c r="G375" s="97" t="s">
        <v>1964</v>
      </c>
      <c r="H375" s="23">
        <v>0.54166666666666663</v>
      </c>
      <c r="I375" s="95" t="s">
        <v>2857</v>
      </c>
      <c r="J375" s="17">
        <v>1</v>
      </c>
      <c r="K375" s="17">
        <v>0</v>
      </c>
      <c r="L375" s="98">
        <v>43630</v>
      </c>
      <c r="M375" s="95" t="s">
        <v>3848</v>
      </c>
      <c r="N375" s="95" t="str">
        <f t="shared" si="31"/>
        <v>SKU263</v>
      </c>
      <c r="O375" s="17" t="str">
        <f t="shared" si="32"/>
        <v>Yes</v>
      </c>
      <c r="P375" s="27">
        <f t="shared" si="33"/>
        <v>76</v>
      </c>
      <c r="Q375" s="17" t="str">
        <f t="shared" si="34"/>
        <v>No</v>
      </c>
      <c r="R375" s="42">
        <f t="shared" si="35"/>
        <v>43616</v>
      </c>
      <c r="S375" s="96" t="str">
        <f>IFERROR(INDEX('DATA - Destination Database'!$B$8:$B$973,MATCH(N375,'DATA - Destination Database'!$C$8:$C$973,0)),"")</f>
        <v>ID663</v>
      </c>
      <c r="T375" s="55">
        <f>IFERROR(INDEX('DATA - Destination Database'!$D$8:$D$973,MATCH(N375,'DATA - Destination Database'!$C$8:$C$973,0)),"")</f>
        <v>3</v>
      </c>
      <c r="U375" s="56" t="str">
        <f>IFERROR(INDEX('DATA - Destination Database'!$E$8:$E$973,MATCH(N375,'DATA - Destination Database'!$C$8:$C$973,0)),"")</f>
        <v>T</v>
      </c>
      <c r="V375" s="56" t="str">
        <f>IFERROR(INDEX('DATA - Destination Database'!$F$8:$F$973,MATCH(N375,'DATA - Destination Database'!$C$8:$C$973,0)),"")</f>
        <v>H</v>
      </c>
      <c r="W375" s="56" t="str">
        <f>IFERROR(INDEX('DATA - Destination Database'!$G$8:$G$973,MATCH(N375,'DATA - Destination Database'!$C$8:$C$973,0)),"")</f>
        <v>Y</v>
      </c>
      <c r="X375" s="96" t="str">
        <f>IFERROR(INDEX('DATA - Destination Database'!$H$8:$H$973,MATCH(N375,'DATA - Destination Database'!$C$8:$C$973,0)),"")</f>
        <v>Argentina</v>
      </c>
    </row>
    <row r="376" spans="2:24" ht="14.4" customHeight="1" x14ac:dyDescent="0.3">
      <c r="B376" s="95" t="s">
        <v>56</v>
      </c>
      <c r="C376" s="95" t="s">
        <v>2298</v>
      </c>
      <c r="D376" s="95" t="s">
        <v>1628</v>
      </c>
      <c r="E376" s="95" t="s">
        <v>2860</v>
      </c>
      <c r="F376" s="95" t="s">
        <v>2862</v>
      </c>
      <c r="G376" s="97" t="s">
        <v>1989</v>
      </c>
      <c r="H376" s="23">
        <v>0.54166666666666663</v>
      </c>
      <c r="I376" s="95" t="s">
        <v>2854</v>
      </c>
      <c r="J376" s="17">
        <v>2.8</v>
      </c>
      <c r="K376" s="17">
        <v>0</v>
      </c>
      <c r="L376" s="98">
        <v>43656</v>
      </c>
      <c r="M376" s="95" t="s">
        <v>3848</v>
      </c>
      <c r="N376" s="95" t="str">
        <f t="shared" si="31"/>
        <v>SKU667</v>
      </c>
      <c r="O376" s="17" t="str">
        <f t="shared" si="32"/>
        <v>Yes</v>
      </c>
      <c r="P376" s="27">
        <f t="shared" si="33"/>
        <v>38</v>
      </c>
      <c r="Q376" s="17" t="str">
        <f t="shared" si="34"/>
        <v>No</v>
      </c>
      <c r="R376" s="42">
        <f t="shared" si="35"/>
        <v>43654</v>
      </c>
      <c r="S376" s="96" t="str">
        <f>IFERROR(INDEX('DATA - Destination Database'!$B$8:$B$973,MATCH(N376,'DATA - Destination Database'!$C$8:$C$973,0)),"")</f>
        <v>ID642</v>
      </c>
      <c r="T376" s="55">
        <f>IFERROR(INDEX('DATA - Destination Database'!$D$8:$D$973,MATCH(N376,'DATA - Destination Database'!$C$8:$C$973,0)),"")</f>
        <v>3</v>
      </c>
      <c r="U376" s="56" t="str">
        <f>IFERROR(INDEX('DATA - Destination Database'!$E$8:$E$973,MATCH(N376,'DATA - Destination Database'!$C$8:$C$973,0)),"")</f>
        <v>B</v>
      </c>
      <c r="V376" s="56" t="str">
        <f>IFERROR(INDEX('DATA - Destination Database'!$F$8:$F$973,MATCH(N376,'DATA - Destination Database'!$C$8:$C$973,0)),"")</f>
        <v>H</v>
      </c>
      <c r="W376" s="56" t="str">
        <f>IFERROR(INDEX('DATA - Destination Database'!$G$8:$G$973,MATCH(N376,'DATA - Destination Database'!$C$8:$C$973,0)),"")</f>
        <v>Y</v>
      </c>
      <c r="X376" s="96" t="str">
        <f>IFERROR(INDEX('DATA - Destination Database'!$H$8:$H$973,MATCH(N376,'DATA - Destination Database'!$C$8:$C$973,0)),"")</f>
        <v>Maldives</v>
      </c>
    </row>
    <row r="377" spans="2:24" ht="14.4" customHeight="1" x14ac:dyDescent="0.3">
      <c r="B377" s="95" t="s">
        <v>59</v>
      </c>
      <c r="C377" s="95" t="s">
        <v>2299</v>
      </c>
      <c r="D377" s="95" t="s">
        <v>1631</v>
      </c>
      <c r="E377" s="95" t="s">
        <v>2858</v>
      </c>
      <c r="F377" s="95" t="s">
        <v>2862</v>
      </c>
      <c r="G377" s="97" t="s">
        <v>1989</v>
      </c>
      <c r="H377" s="23">
        <v>0.54166666666666663</v>
      </c>
      <c r="I377" s="95" t="s">
        <v>2855</v>
      </c>
      <c r="J377" s="17">
        <v>3</v>
      </c>
      <c r="K377" s="17">
        <v>0</v>
      </c>
      <c r="L377" s="98">
        <v>43656</v>
      </c>
      <c r="M377" s="95" t="s">
        <v>3848</v>
      </c>
      <c r="N377" s="95" t="str">
        <f t="shared" ref="N377:N440" si="36">TRIM(D377)</f>
        <v>SKU670</v>
      </c>
      <c r="O377" s="17" t="str">
        <f t="shared" si="32"/>
        <v>Yes</v>
      </c>
      <c r="P377" s="27">
        <f t="shared" si="33"/>
        <v>38</v>
      </c>
      <c r="Q377" s="17" t="str">
        <f t="shared" si="34"/>
        <v>No</v>
      </c>
      <c r="R377" s="42">
        <f t="shared" si="35"/>
        <v>43654</v>
      </c>
      <c r="S377" s="96" t="str">
        <f>IFERROR(INDEX('DATA - Destination Database'!$B$8:$B$973,MATCH(N377,'DATA - Destination Database'!$C$8:$C$973,0)),"")</f>
        <v>ID199</v>
      </c>
      <c r="T377" s="55">
        <f>IFERROR(INDEX('DATA - Destination Database'!$D$8:$D$973,MATCH(N377,'DATA - Destination Database'!$C$8:$C$973,0)),"")</f>
        <v>1</v>
      </c>
      <c r="U377" s="56" t="str">
        <f>IFERROR(INDEX('DATA - Destination Database'!$E$8:$E$973,MATCH(N377,'DATA - Destination Database'!$C$8:$C$973,0)),"")</f>
        <v>T</v>
      </c>
      <c r="V377" s="56" t="str">
        <f>IFERROR(INDEX('DATA - Destination Database'!$F$8:$F$973,MATCH(N377,'DATA - Destination Database'!$C$8:$C$973,0)),"")</f>
        <v>H</v>
      </c>
      <c r="W377" s="56" t="str">
        <f>IFERROR(INDEX('DATA - Destination Database'!$G$8:$G$973,MATCH(N377,'DATA - Destination Database'!$C$8:$C$973,0)),"")</f>
        <v/>
      </c>
      <c r="X377" s="96" t="str">
        <f>IFERROR(INDEX('DATA - Destination Database'!$H$8:$H$973,MATCH(N377,'DATA - Destination Database'!$C$8:$C$973,0)),"")</f>
        <v>China</v>
      </c>
    </row>
    <row r="378" spans="2:24" ht="14.4" customHeight="1" x14ac:dyDescent="0.3">
      <c r="B378" s="95" t="s">
        <v>58</v>
      </c>
      <c r="C378" s="95" t="s">
        <v>2300</v>
      </c>
      <c r="D378" s="95" t="s">
        <v>1168</v>
      </c>
      <c r="E378" s="95" t="s">
        <v>2859</v>
      </c>
      <c r="F378" s="95" t="s">
        <v>2862</v>
      </c>
      <c r="G378" s="97" t="s">
        <v>1960</v>
      </c>
      <c r="H378" s="23">
        <v>0.54166666666666663</v>
      </c>
      <c r="I378" s="95" t="s">
        <v>2855</v>
      </c>
      <c r="J378" s="17">
        <v>3.2</v>
      </c>
      <c r="K378" s="17">
        <v>0</v>
      </c>
      <c r="L378" s="98">
        <v>43627</v>
      </c>
      <c r="M378" s="95" t="s">
        <v>3848</v>
      </c>
      <c r="N378" s="95" t="str">
        <f t="shared" si="36"/>
        <v>SKU189</v>
      </c>
      <c r="O378" s="17" t="str">
        <f t="shared" si="32"/>
        <v>Yes</v>
      </c>
      <c r="P378" s="27">
        <f t="shared" si="33"/>
        <v>83</v>
      </c>
      <c r="Q378" s="17" t="str">
        <f t="shared" si="34"/>
        <v>No</v>
      </c>
      <c r="R378" s="42">
        <f t="shared" si="35"/>
        <v>43609</v>
      </c>
      <c r="S378" s="96" t="str">
        <f>IFERROR(INDEX('DATA - Destination Database'!$B$8:$B$973,MATCH(N378,'DATA - Destination Database'!$C$8:$C$973,0)),"")</f>
        <v>ID300</v>
      </c>
      <c r="T378" s="55">
        <f>IFERROR(INDEX('DATA - Destination Database'!$D$8:$D$973,MATCH(N378,'DATA - Destination Database'!$C$8:$C$973,0)),"")</f>
        <v>2</v>
      </c>
      <c r="U378" s="56" t="str">
        <f>IFERROR(INDEX('DATA - Destination Database'!$E$8:$E$973,MATCH(N378,'DATA - Destination Database'!$C$8:$C$973,0)),"")</f>
        <v>F</v>
      </c>
      <c r="V378" s="56" t="str">
        <f>IFERROR(INDEX('DATA - Destination Database'!$F$8:$F$973,MATCH(N378,'DATA - Destination Database'!$C$8:$C$973,0)),"")</f>
        <v>H</v>
      </c>
      <c r="W378" s="56" t="str">
        <f>IFERROR(INDEX('DATA - Destination Database'!$G$8:$G$973,MATCH(N378,'DATA - Destination Database'!$C$8:$C$973,0)),"")</f>
        <v/>
      </c>
      <c r="X378" s="96" t="str">
        <f>IFERROR(INDEX('DATA - Destination Database'!$H$8:$H$973,MATCH(N378,'DATA - Destination Database'!$C$8:$C$973,0)),"")</f>
        <v>Peru</v>
      </c>
    </row>
    <row r="379" spans="2:24" ht="14.4" customHeight="1" x14ac:dyDescent="0.3">
      <c r="B379" s="95" t="s">
        <v>55</v>
      </c>
      <c r="C379" s="95" t="s">
        <v>2300</v>
      </c>
      <c r="D379" s="95" t="s">
        <v>1242</v>
      </c>
      <c r="E379" s="95" t="s">
        <v>2860</v>
      </c>
      <c r="F379" s="95" t="s">
        <v>2862</v>
      </c>
      <c r="G379" s="97" t="s">
        <v>1965</v>
      </c>
      <c r="H379" s="23">
        <v>0.54166666666666663</v>
      </c>
      <c r="I379" s="95" t="s">
        <v>2856</v>
      </c>
      <c r="J379" s="17">
        <v>3.4</v>
      </c>
      <c r="K379" s="17">
        <v>0</v>
      </c>
      <c r="L379" s="98">
        <v>43620</v>
      </c>
      <c r="M379" s="95" t="s">
        <v>3848</v>
      </c>
      <c r="N379" s="95" t="str">
        <f t="shared" si="36"/>
        <v>SKU266</v>
      </c>
      <c r="O379" s="17" t="str">
        <f t="shared" si="32"/>
        <v>Yes</v>
      </c>
      <c r="P379" s="27">
        <f t="shared" si="33"/>
        <v>73</v>
      </c>
      <c r="Q379" s="17" t="str">
        <f t="shared" si="34"/>
        <v>No</v>
      </c>
      <c r="R379" s="42">
        <f t="shared" si="35"/>
        <v>43619</v>
      </c>
      <c r="S379" s="96" t="str">
        <f>IFERROR(INDEX('DATA - Destination Database'!$B$8:$B$973,MATCH(N379,'DATA - Destination Database'!$C$8:$C$973,0)),"")</f>
        <v>ID401</v>
      </c>
      <c r="T379" s="55">
        <f>IFERROR(INDEX('DATA - Destination Database'!$D$8:$D$973,MATCH(N379,'DATA - Destination Database'!$C$8:$C$973,0)),"")</f>
        <v>3</v>
      </c>
      <c r="U379" s="56" t="str">
        <f>IFERROR(INDEX('DATA - Destination Database'!$E$8:$E$973,MATCH(N379,'DATA - Destination Database'!$C$8:$C$973,0)),"")</f>
        <v>A</v>
      </c>
      <c r="V379" s="56" t="str">
        <f>IFERROR(INDEX('DATA - Destination Database'!$F$8:$F$973,MATCH(N379,'DATA - Destination Database'!$C$8:$C$973,0)),"")</f>
        <v>H</v>
      </c>
      <c r="W379" s="56" t="str">
        <f>IFERROR(INDEX('DATA - Destination Database'!$G$8:$G$973,MATCH(N379,'DATA - Destination Database'!$C$8:$C$973,0)),"")</f>
        <v/>
      </c>
      <c r="X379" s="96" t="str">
        <f>IFERROR(INDEX('DATA - Destination Database'!$H$8:$H$973,MATCH(N379,'DATA - Destination Database'!$C$8:$C$973,0)),"")</f>
        <v>Ireland</v>
      </c>
    </row>
    <row r="380" spans="2:24" ht="14.4" customHeight="1" x14ac:dyDescent="0.3">
      <c r="B380" s="95" t="s">
        <v>59</v>
      </c>
      <c r="C380" s="95" t="s">
        <v>2300</v>
      </c>
      <c r="D380" s="95" t="s">
        <v>1634</v>
      </c>
      <c r="E380" s="95" t="s">
        <v>2858</v>
      </c>
      <c r="F380" s="95" t="s">
        <v>2862</v>
      </c>
      <c r="G380" s="97" t="s">
        <v>1990</v>
      </c>
      <c r="H380" s="23">
        <v>0.54166666666666663</v>
      </c>
      <c r="I380" s="95" t="s">
        <v>2857</v>
      </c>
      <c r="J380" s="17">
        <v>3.6</v>
      </c>
      <c r="K380" s="17">
        <v>1</v>
      </c>
      <c r="L380" s="98">
        <v>43662</v>
      </c>
      <c r="M380" s="95" t="s">
        <v>3848</v>
      </c>
      <c r="N380" s="95" t="str">
        <f t="shared" si="36"/>
        <v>SKU675</v>
      </c>
      <c r="O380" s="17" t="str">
        <f t="shared" si="32"/>
        <v>Yes</v>
      </c>
      <c r="P380" s="27">
        <f t="shared" si="33"/>
        <v>37</v>
      </c>
      <c r="Q380" s="17" t="str">
        <f t="shared" si="34"/>
        <v>No</v>
      </c>
      <c r="R380" s="42">
        <f t="shared" si="35"/>
        <v>43655</v>
      </c>
      <c r="S380" s="96" t="str">
        <f>IFERROR(INDEX('DATA - Destination Database'!$B$8:$B$973,MATCH(N380,'DATA - Destination Database'!$C$8:$C$973,0)),"")</f>
        <v>ID253</v>
      </c>
      <c r="T380" s="55">
        <f>IFERROR(INDEX('DATA - Destination Database'!$D$8:$D$973,MATCH(N380,'DATA - Destination Database'!$C$8:$C$973,0)),"")</f>
        <v>2</v>
      </c>
      <c r="U380" s="56" t="str">
        <f>IFERROR(INDEX('DATA - Destination Database'!$E$8:$E$973,MATCH(N380,'DATA - Destination Database'!$C$8:$C$973,0)),"")</f>
        <v>A</v>
      </c>
      <c r="V380" s="56" t="str">
        <f>IFERROR(INDEX('DATA - Destination Database'!$F$8:$F$973,MATCH(N380,'DATA - Destination Database'!$C$8:$C$973,0)),"")</f>
        <v>H</v>
      </c>
      <c r="W380" s="56" t="str">
        <f>IFERROR(INDEX('DATA - Destination Database'!$G$8:$G$973,MATCH(N380,'DATA - Destination Database'!$C$8:$C$973,0)),"")</f>
        <v>Y</v>
      </c>
      <c r="X380" s="96" t="str">
        <f>IFERROR(INDEX('DATA - Destination Database'!$H$8:$H$973,MATCH(N380,'DATA - Destination Database'!$C$8:$C$973,0)),"")</f>
        <v>Poland</v>
      </c>
    </row>
    <row r="381" spans="2:24" ht="14.4" customHeight="1" x14ac:dyDescent="0.3">
      <c r="B381" s="95" t="s">
        <v>58</v>
      </c>
      <c r="C381" s="95" t="s">
        <v>2301</v>
      </c>
      <c r="D381" s="95" t="s">
        <v>1637</v>
      </c>
      <c r="E381" s="95" t="s">
        <v>2859</v>
      </c>
      <c r="F381" s="95" t="s">
        <v>2862</v>
      </c>
      <c r="G381" s="97" t="s">
        <v>1990</v>
      </c>
      <c r="H381" s="23">
        <v>0.54166666666666663</v>
      </c>
      <c r="I381" s="95" t="s">
        <v>2854</v>
      </c>
      <c r="J381" s="17">
        <v>3.8</v>
      </c>
      <c r="K381" s="17">
        <v>0</v>
      </c>
      <c r="L381" s="98">
        <v>43664</v>
      </c>
      <c r="M381" s="95" t="s">
        <v>3848</v>
      </c>
      <c r="N381" s="95" t="str">
        <f t="shared" si="36"/>
        <v>SKU679</v>
      </c>
      <c r="O381" s="17" t="str">
        <f t="shared" si="32"/>
        <v>Yes</v>
      </c>
      <c r="P381" s="27">
        <f t="shared" si="33"/>
        <v>37</v>
      </c>
      <c r="Q381" s="17" t="str">
        <f t="shared" si="34"/>
        <v>No</v>
      </c>
      <c r="R381" s="42">
        <f t="shared" si="35"/>
        <v>43655</v>
      </c>
      <c r="S381" s="96" t="str">
        <f>IFERROR(INDEX('DATA - Destination Database'!$B$8:$B$973,MATCH(N381,'DATA - Destination Database'!$C$8:$C$973,0)),"")</f>
        <v>ID302</v>
      </c>
      <c r="T381" s="55">
        <f>IFERROR(INDEX('DATA - Destination Database'!$D$8:$D$973,MATCH(N381,'DATA - Destination Database'!$C$8:$C$973,0)),"")</f>
        <v>1</v>
      </c>
      <c r="U381" s="56" t="str">
        <f>IFERROR(INDEX('DATA - Destination Database'!$E$8:$E$973,MATCH(N381,'DATA - Destination Database'!$C$8:$C$973,0)),"")</f>
        <v>B</v>
      </c>
      <c r="V381" s="56" t="str">
        <f>IFERROR(INDEX('DATA - Destination Database'!$F$8:$F$973,MATCH(N381,'DATA - Destination Database'!$C$8:$C$973,0)),"")</f>
        <v>H</v>
      </c>
      <c r="W381" s="56" t="str">
        <f>IFERROR(INDEX('DATA - Destination Database'!$G$8:$G$973,MATCH(N381,'DATA - Destination Database'!$C$8:$C$973,0)),"")</f>
        <v>Y</v>
      </c>
      <c r="X381" s="96" t="str">
        <f>IFERROR(INDEX('DATA - Destination Database'!$H$8:$H$973,MATCH(N381,'DATA - Destination Database'!$C$8:$C$973,0)),"")</f>
        <v>Malta</v>
      </c>
    </row>
    <row r="382" spans="2:24" ht="14.4" customHeight="1" x14ac:dyDescent="0.3">
      <c r="B382" s="95" t="s">
        <v>59</v>
      </c>
      <c r="C382" s="95" t="s">
        <v>2332</v>
      </c>
      <c r="D382" s="95" t="s">
        <v>1189</v>
      </c>
      <c r="E382" s="95" t="s">
        <v>2859</v>
      </c>
      <c r="F382" s="95" t="s">
        <v>2862</v>
      </c>
      <c r="G382" s="97" t="s">
        <v>1961</v>
      </c>
      <c r="H382" s="23">
        <v>0.54166666666666663</v>
      </c>
      <c r="I382" s="95" t="s">
        <v>2857</v>
      </c>
      <c r="J382" s="17">
        <v>2</v>
      </c>
      <c r="K382" s="17">
        <v>1</v>
      </c>
      <c r="L382" s="98"/>
      <c r="M382" s="95" t="s">
        <v>3848</v>
      </c>
      <c r="N382" s="95" t="str">
        <f t="shared" si="36"/>
        <v>SKU210</v>
      </c>
      <c r="O382" s="17" t="str">
        <f t="shared" si="32"/>
        <v>No</v>
      </c>
      <c r="P382" s="27">
        <f t="shared" si="33"/>
        <v>80</v>
      </c>
      <c r="Q382" s="17" t="str">
        <f t="shared" si="34"/>
        <v>Yes</v>
      </c>
      <c r="R382" s="42">
        <f t="shared" si="35"/>
        <v>43612</v>
      </c>
      <c r="S382" s="96" t="str">
        <f>IFERROR(INDEX('DATA - Destination Database'!$B$8:$B$973,MATCH(N382,'DATA - Destination Database'!$C$8:$C$973,0)),"")</f>
        <v>ID705</v>
      </c>
      <c r="T382" s="55">
        <f>IFERROR(INDEX('DATA - Destination Database'!$D$8:$D$973,MATCH(N382,'DATA - Destination Database'!$C$8:$C$973,0)),"")</f>
        <v>1</v>
      </c>
      <c r="U382" s="56" t="str">
        <f>IFERROR(INDEX('DATA - Destination Database'!$E$8:$E$973,MATCH(N382,'DATA - Destination Database'!$C$8:$C$973,0)),"")</f>
        <v>A</v>
      </c>
      <c r="V382" s="56" t="str">
        <f>IFERROR(INDEX('DATA - Destination Database'!$F$8:$F$973,MATCH(N382,'DATA - Destination Database'!$C$8:$C$973,0)),"")</f>
        <v>H</v>
      </c>
      <c r="W382" s="56" t="str">
        <f>IFERROR(INDEX('DATA - Destination Database'!$G$8:$G$973,MATCH(N382,'DATA - Destination Database'!$C$8:$C$973,0)),"")</f>
        <v>Y</v>
      </c>
      <c r="X382" s="96" t="str">
        <f>IFERROR(INDEX('DATA - Destination Database'!$H$8:$H$973,MATCH(N382,'DATA - Destination Database'!$C$8:$C$973,0)),"")</f>
        <v>Belgium</v>
      </c>
    </row>
    <row r="383" spans="2:24" ht="14.4" customHeight="1" x14ac:dyDescent="0.3">
      <c r="B383" s="95" t="s">
        <v>58</v>
      </c>
      <c r="C383" s="95" t="s">
        <v>2303</v>
      </c>
      <c r="D383" s="95" t="s">
        <v>1245</v>
      </c>
      <c r="E383" s="95" t="s">
        <v>2858</v>
      </c>
      <c r="F383" s="95" t="s">
        <v>2862</v>
      </c>
      <c r="G383" s="97" t="s">
        <v>1965</v>
      </c>
      <c r="H383" s="23">
        <v>0.54166666666666663</v>
      </c>
      <c r="I383" s="95" t="s">
        <v>2855</v>
      </c>
      <c r="J383" s="17">
        <v>1</v>
      </c>
      <c r="K383" s="17">
        <v>0</v>
      </c>
      <c r="L383" s="98">
        <v>43621</v>
      </c>
      <c r="M383" s="95" t="s">
        <v>3848</v>
      </c>
      <c r="N383" s="95" t="str">
        <f t="shared" si="36"/>
        <v>SKU269</v>
      </c>
      <c r="O383" s="17" t="str">
        <f t="shared" si="32"/>
        <v>Yes</v>
      </c>
      <c r="P383" s="27">
        <f t="shared" si="33"/>
        <v>73</v>
      </c>
      <c r="Q383" s="17" t="str">
        <f t="shared" si="34"/>
        <v>No</v>
      </c>
      <c r="R383" s="42">
        <f t="shared" si="35"/>
        <v>43619</v>
      </c>
      <c r="S383" s="96" t="str">
        <f>IFERROR(INDEX('DATA - Destination Database'!$B$8:$B$973,MATCH(N383,'DATA - Destination Database'!$C$8:$C$973,0)),"")</f>
        <v>ID201</v>
      </c>
      <c r="T383" s="55">
        <f>IFERROR(INDEX('DATA - Destination Database'!$D$8:$D$973,MATCH(N383,'DATA - Destination Database'!$C$8:$C$973,0)),"")</f>
        <v>2</v>
      </c>
      <c r="U383" s="56" t="str">
        <f>IFERROR(INDEX('DATA - Destination Database'!$E$8:$E$973,MATCH(N383,'DATA - Destination Database'!$C$8:$C$973,0)),"")</f>
        <v>A</v>
      </c>
      <c r="V383" s="56" t="str">
        <f>IFERROR(INDEX('DATA - Destination Database'!$F$8:$F$973,MATCH(N383,'DATA - Destination Database'!$C$8:$C$973,0)),"")</f>
        <v>H</v>
      </c>
      <c r="W383" s="56" t="str">
        <f>IFERROR(INDEX('DATA - Destination Database'!$G$8:$G$973,MATCH(N383,'DATA - Destination Database'!$C$8:$C$973,0)),"")</f>
        <v>Y</v>
      </c>
      <c r="X383" s="96" t="str">
        <f>IFERROR(INDEX('DATA - Destination Database'!$H$8:$H$973,MATCH(N383,'DATA - Destination Database'!$C$8:$C$973,0)),"")</f>
        <v>Mexico</v>
      </c>
    </row>
    <row r="384" spans="2:24" ht="14.4" customHeight="1" x14ac:dyDescent="0.3">
      <c r="B384" s="95" t="s">
        <v>57</v>
      </c>
      <c r="C384" s="95" t="s">
        <v>2302</v>
      </c>
      <c r="D384" s="95" t="s">
        <v>1640</v>
      </c>
      <c r="E384" s="95" t="s">
        <v>2860</v>
      </c>
      <c r="F384" s="95" t="s">
        <v>2862</v>
      </c>
      <c r="G384" s="97" t="s">
        <v>1990</v>
      </c>
      <c r="H384" s="23">
        <v>0.54166666666666663</v>
      </c>
      <c r="I384" s="95" t="s">
        <v>2855</v>
      </c>
      <c r="J384" s="17">
        <v>4</v>
      </c>
      <c r="K384" s="17">
        <v>0</v>
      </c>
      <c r="L384" s="98"/>
      <c r="M384" s="95" t="s">
        <v>3848</v>
      </c>
      <c r="N384" s="95" t="str">
        <f t="shared" si="36"/>
        <v>SKU688</v>
      </c>
      <c r="O384" s="17" t="str">
        <f t="shared" si="32"/>
        <v>No</v>
      </c>
      <c r="P384" s="27">
        <f t="shared" si="33"/>
        <v>37</v>
      </c>
      <c r="Q384" s="17" t="str">
        <f t="shared" si="34"/>
        <v>Yes</v>
      </c>
      <c r="R384" s="42">
        <f t="shared" si="35"/>
        <v>43655</v>
      </c>
      <c r="S384" s="96" t="str">
        <f>IFERROR(INDEX('DATA - Destination Database'!$B$8:$B$973,MATCH(N384,'DATA - Destination Database'!$C$8:$C$973,0)),"")</f>
        <v>ID808</v>
      </c>
      <c r="T384" s="55">
        <f>IFERROR(INDEX('DATA - Destination Database'!$D$8:$D$973,MATCH(N384,'DATA - Destination Database'!$C$8:$C$973,0)),"")</f>
        <v>2</v>
      </c>
      <c r="U384" s="56" t="str">
        <f>IFERROR(INDEX('DATA - Destination Database'!$E$8:$E$973,MATCH(N384,'DATA - Destination Database'!$C$8:$C$973,0)),"")</f>
        <v>F</v>
      </c>
      <c r="V384" s="56" t="str">
        <f>IFERROR(INDEX('DATA - Destination Database'!$F$8:$F$973,MATCH(N384,'DATA - Destination Database'!$C$8:$C$973,0)),"")</f>
        <v>H</v>
      </c>
      <c r="W384" s="56" t="str">
        <f>IFERROR(INDEX('DATA - Destination Database'!$G$8:$G$973,MATCH(N384,'DATA - Destination Database'!$C$8:$C$973,0)),"")</f>
        <v>Y</v>
      </c>
      <c r="X384" s="96" t="str">
        <f>IFERROR(INDEX('DATA - Destination Database'!$H$8:$H$973,MATCH(N384,'DATA - Destination Database'!$C$8:$C$973,0)),"")</f>
        <v>Turkey</v>
      </c>
    </row>
    <row r="385" spans="2:24" ht="14.4" customHeight="1" x14ac:dyDescent="0.3">
      <c r="B385" s="95" t="s">
        <v>56</v>
      </c>
      <c r="C385" s="95" t="s">
        <v>2305</v>
      </c>
      <c r="D385" s="95" t="s">
        <v>1171</v>
      </c>
      <c r="E385" s="95" t="s">
        <v>2860</v>
      </c>
      <c r="F385" s="95" t="s">
        <v>2862</v>
      </c>
      <c r="G385" s="97" t="s">
        <v>1960</v>
      </c>
      <c r="H385" s="23">
        <v>0.54166666666666663</v>
      </c>
      <c r="I385" s="95" t="s">
        <v>2857</v>
      </c>
      <c r="J385" s="17">
        <v>3</v>
      </c>
      <c r="K385" s="17">
        <v>0</v>
      </c>
      <c r="L385" s="98">
        <v>43627</v>
      </c>
      <c r="M385" s="95" t="s">
        <v>3848</v>
      </c>
      <c r="N385" s="95" t="str">
        <f t="shared" si="36"/>
        <v>SKU192</v>
      </c>
      <c r="O385" s="17" t="str">
        <f t="shared" si="32"/>
        <v>Yes</v>
      </c>
      <c r="P385" s="27">
        <f t="shared" si="33"/>
        <v>83</v>
      </c>
      <c r="Q385" s="17" t="str">
        <f t="shared" si="34"/>
        <v>No</v>
      </c>
      <c r="R385" s="42">
        <f t="shared" si="35"/>
        <v>43609</v>
      </c>
      <c r="S385" s="96" t="str">
        <f>IFERROR(INDEX('DATA - Destination Database'!$B$8:$B$973,MATCH(N385,'DATA - Destination Database'!$C$8:$C$973,0)),"")</f>
        <v>ID406</v>
      </c>
      <c r="T385" s="55">
        <f>IFERROR(INDEX('DATA - Destination Database'!$D$8:$D$973,MATCH(N385,'DATA - Destination Database'!$C$8:$C$973,0)),"")</f>
        <v>3</v>
      </c>
      <c r="U385" s="56" t="str">
        <f>IFERROR(INDEX('DATA - Destination Database'!$E$8:$E$973,MATCH(N385,'DATA - Destination Database'!$C$8:$C$973,0)),"")</f>
        <v>B</v>
      </c>
      <c r="V385" s="56" t="str">
        <f>IFERROR(INDEX('DATA - Destination Database'!$F$8:$F$973,MATCH(N385,'DATA - Destination Database'!$C$8:$C$973,0)),"")</f>
        <v>H</v>
      </c>
      <c r="W385" s="56" t="str">
        <f>IFERROR(INDEX('DATA - Destination Database'!$G$8:$G$973,MATCH(N385,'DATA - Destination Database'!$C$8:$C$973,0)),"")</f>
        <v/>
      </c>
      <c r="X385" s="96" t="str">
        <f>IFERROR(INDEX('DATA - Destination Database'!$H$8:$H$973,MATCH(N385,'DATA - Destination Database'!$C$8:$C$973,0)),"")</f>
        <v>Morocco</v>
      </c>
    </row>
    <row r="386" spans="2:24" ht="14.4" customHeight="1" x14ac:dyDescent="0.3">
      <c r="B386" s="95" t="s">
        <v>58</v>
      </c>
      <c r="C386" s="95" t="s">
        <v>2306</v>
      </c>
      <c r="D386" s="95" t="s">
        <v>1646</v>
      </c>
      <c r="E386" s="95" t="s">
        <v>2858</v>
      </c>
      <c r="F386" s="95" t="s">
        <v>2862</v>
      </c>
      <c r="G386" s="97" t="s">
        <v>1990</v>
      </c>
      <c r="H386" s="23">
        <v>0.54166666666666663</v>
      </c>
      <c r="I386" s="95" t="s">
        <v>2854</v>
      </c>
      <c r="J386" s="17">
        <v>4</v>
      </c>
      <c r="K386" s="17">
        <v>0</v>
      </c>
      <c r="L386" s="98">
        <v>43656</v>
      </c>
      <c r="M386" s="95" t="s">
        <v>3848</v>
      </c>
      <c r="N386" s="95" t="str">
        <f t="shared" si="36"/>
        <v>SKU694</v>
      </c>
      <c r="O386" s="17" t="str">
        <f t="shared" si="32"/>
        <v>Yes</v>
      </c>
      <c r="P386" s="27">
        <f t="shared" si="33"/>
        <v>37</v>
      </c>
      <c r="Q386" s="17" t="str">
        <f t="shared" si="34"/>
        <v>No</v>
      </c>
      <c r="R386" s="42">
        <f t="shared" si="35"/>
        <v>43655</v>
      </c>
      <c r="S386" s="96" t="str">
        <f>IFERROR(INDEX('DATA - Destination Database'!$B$8:$B$973,MATCH(N386,'DATA - Destination Database'!$C$8:$C$973,0)),"")</f>
        <v>ID409</v>
      </c>
      <c r="T386" s="55">
        <f>IFERROR(INDEX('DATA - Destination Database'!$D$8:$D$973,MATCH(N386,'DATA - Destination Database'!$C$8:$C$973,0)),"")</f>
        <v>2</v>
      </c>
      <c r="U386" s="56" t="str">
        <f>IFERROR(INDEX('DATA - Destination Database'!$E$8:$E$973,MATCH(N386,'DATA - Destination Database'!$C$8:$C$973,0)),"")</f>
        <v>A</v>
      </c>
      <c r="V386" s="56" t="str">
        <f>IFERROR(INDEX('DATA - Destination Database'!$F$8:$F$973,MATCH(N386,'DATA - Destination Database'!$C$8:$C$973,0)),"")</f>
        <v>H</v>
      </c>
      <c r="W386" s="56" t="str">
        <f>IFERROR(INDEX('DATA - Destination Database'!$G$8:$G$973,MATCH(N386,'DATA - Destination Database'!$C$8:$C$973,0)),"")</f>
        <v/>
      </c>
      <c r="X386" s="96" t="str">
        <f>IFERROR(INDEX('DATA - Destination Database'!$H$8:$H$973,MATCH(N386,'DATA - Destination Database'!$C$8:$C$973,0)),"")</f>
        <v>Russia</v>
      </c>
    </row>
    <row r="387" spans="2:24" ht="14.4" customHeight="1" x14ac:dyDescent="0.3">
      <c r="B387" s="95" t="s">
        <v>55</v>
      </c>
      <c r="C387" s="95" t="s">
        <v>2307</v>
      </c>
      <c r="D387" s="95" t="s">
        <v>1248</v>
      </c>
      <c r="E387" s="95" t="s">
        <v>2859</v>
      </c>
      <c r="F387" s="95" t="s">
        <v>2862</v>
      </c>
      <c r="G387" s="97" t="s">
        <v>1965</v>
      </c>
      <c r="H387" s="23">
        <v>0.54166666666666663</v>
      </c>
      <c r="I387" s="95" t="s">
        <v>2855</v>
      </c>
      <c r="J387" s="17">
        <v>1</v>
      </c>
      <c r="K387" s="17">
        <v>0</v>
      </c>
      <c r="L387" s="98">
        <v>43620</v>
      </c>
      <c r="M387" s="95" t="s">
        <v>3848</v>
      </c>
      <c r="N387" s="95" t="str">
        <f t="shared" si="36"/>
        <v>SKU276</v>
      </c>
      <c r="O387" s="17" t="str">
        <f t="shared" si="32"/>
        <v>Yes</v>
      </c>
      <c r="P387" s="27">
        <f t="shared" si="33"/>
        <v>73</v>
      </c>
      <c r="Q387" s="17" t="str">
        <f t="shared" si="34"/>
        <v>No</v>
      </c>
      <c r="R387" s="42">
        <f t="shared" si="35"/>
        <v>43619</v>
      </c>
      <c r="S387" s="96" t="str">
        <f>IFERROR(INDEX('DATA - Destination Database'!$B$8:$B$973,MATCH(N387,'DATA - Destination Database'!$C$8:$C$973,0)),"")</f>
        <v>ID466</v>
      </c>
      <c r="T387" s="55">
        <f>IFERROR(INDEX('DATA - Destination Database'!$D$8:$D$973,MATCH(N387,'DATA - Destination Database'!$C$8:$C$973,0)),"")</f>
        <v>3</v>
      </c>
      <c r="U387" s="56" t="str">
        <f>IFERROR(INDEX('DATA - Destination Database'!$E$8:$E$973,MATCH(N387,'DATA - Destination Database'!$C$8:$C$973,0)),"")</f>
        <v>B</v>
      </c>
      <c r="V387" s="56" t="str">
        <f>IFERROR(INDEX('DATA - Destination Database'!$F$8:$F$973,MATCH(N387,'DATA - Destination Database'!$C$8:$C$973,0)),"")</f>
        <v>H</v>
      </c>
      <c r="W387" s="56" t="str">
        <f>IFERROR(INDEX('DATA - Destination Database'!$G$8:$G$973,MATCH(N387,'DATA - Destination Database'!$C$8:$C$973,0)),"")</f>
        <v/>
      </c>
      <c r="X387" s="96" t="str">
        <f>IFERROR(INDEX('DATA - Destination Database'!$H$8:$H$973,MATCH(N387,'DATA - Destination Database'!$C$8:$C$973,0)),"")</f>
        <v>Spain</v>
      </c>
    </row>
    <row r="388" spans="2:24" ht="14.4" customHeight="1" x14ac:dyDescent="0.3">
      <c r="B388" s="95" t="s">
        <v>56</v>
      </c>
      <c r="C388" s="95" t="s">
        <v>2307</v>
      </c>
      <c r="D388" s="95" t="s">
        <v>1649</v>
      </c>
      <c r="E388" s="95" t="s">
        <v>2860</v>
      </c>
      <c r="F388" s="95" t="s">
        <v>2862</v>
      </c>
      <c r="G388" s="97" t="s">
        <v>1990</v>
      </c>
      <c r="H388" s="23">
        <v>0.54166666666666663</v>
      </c>
      <c r="I388" s="95" t="s">
        <v>2855</v>
      </c>
      <c r="J388" s="17">
        <v>2.8</v>
      </c>
      <c r="K388" s="17">
        <v>0</v>
      </c>
      <c r="L388" s="98">
        <v>43662</v>
      </c>
      <c r="M388" s="95" t="s">
        <v>3848</v>
      </c>
      <c r="N388" s="95" t="str">
        <f t="shared" si="36"/>
        <v>SKU697</v>
      </c>
      <c r="O388" s="17" t="str">
        <f t="shared" si="32"/>
        <v>Yes</v>
      </c>
      <c r="P388" s="27">
        <f t="shared" si="33"/>
        <v>37</v>
      </c>
      <c r="Q388" s="17" t="str">
        <f t="shared" si="34"/>
        <v>No</v>
      </c>
      <c r="R388" s="42">
        <f t="shared" si="35"/>
        <v>43655</v>
      </c>
      <c r="S388" s="96" t="str">
        <f>IFERROR(INDEX('DATA - Destination Database'!$B$8:$B$973,MATCH(N388,'DATA - Destination Database'!$C$8:$C$973,0)),"")</f>
        <v>ID410</v>
      </c>
      <c r="T388" s="55">
        <f>IFERROR(INDEX('DATA - Destination Database'!$D$8:$D$973,MATCH(N388,'DATA - Destination Database'!$C$8:$C$973,0)),"")</f>
        <v>1</v>
      </c>
      <c r="U388" s="56" t="str">
        <f>IFERROR(INDEX('DATA - Destination Database'!$E$8:$E$973,MATCH(N388,'DATA - Destination Database'!$C$8:$C$973,0)),"")</f>
        <v>B</v>
      </c>
      <c r="V388" s="56" t="str">
        <f>IFERROR(INDEX('DATA - Destination Database'!$F$8:$F$973,MATCH(N388,'DATA - Destination Database'!$C$8:$C$973,0)),"")</f>
        <v>H</v>
      </c>
      <c r="W388" s="56" t="str">
        <f>IFERROR(INDEX('DATA - Destination Database'!$G$8:$G$973,MATCH(N388,'DATA - Destination Database'!$C$8:$C$973,0)),"")</f>
        <v/>
      </c>
      <c r="X388" s="96" t="str">
        <f>IFERROR(INDEX('DATA - Destination Database'!$H$8:$H$973,MATCH(N388,'DATA - Destination Database'!$C$8:$C$973,0)),"")</f>
        <v>Sweden</v>
      </c>
    </row>
    <row r="389" spans="2:24" ht="14.4" customHeight="1" x14ac:dyDescent="0.3">
      <c r="B389" s="95" t="s">
        <v>59</v>
      </c>
      <c r="C389" s="95" t="s">
        <v>2308</v>
      </c>
      <c r="D389" s="95" t="s">
        <v>1652</v>
      </c>
      <c r="E389" s="95" t="s">
        <v>2858</v>
      </c>
      <c r="F389" s="95" t="s">
        <v>2862</v>
      </c>
      <c r="G389" s="97" t="s">
        <v>1991</v>
      </c>
      <c r="H389" s="23">
        <v>0.54166666666666663</v>
      </c>
      <c r="I389" s="95" t="s">
        <v>2856</v>
      </c>
      <c r="J389" s="17">
        <v>3</v>
      </c>
      <c r="K389" s="17">
        <v>0</v>
      </c>
      <c r="L389" s="98">
        <v>43664</v>
      </c>
      <c r="M389" s="95" t="s">
        <v>3848</v>
      </c>
      <c r="N389" s="95" t="str">
        <f t="shared" si="36"/>
        <v>SKU700</v>
      </c>
      <c r="O389" s="17" t="str">
        <f t="shared" si="32"/>
        <v>Yes</v>
      </c>
      <c r="P389" s="27">
        <f t="shared" si="33"/>
        <v>36</v>
      </c>
      <c r="Q389" s="17" t="str">
        <f t="shared" si="34"/>
        <v>No</v>
      </c>
      <c r="R389" s="42">
        <f t="shared" si="35"/>
        <v>43656</v>
      </c>
      <c r="S389" s="96" t="str">
        <f>IFERROR(INDEX('DATA - Destination Database'!$B$8:$B$973,MATCH(N389,'DATA - Destination Database'!$C$8:$C$973,0)),"")</f>
        <v>ID261</v>
      </c>
      <c r="T389" s="55">
        <f>IFERROR(INDEX('DATA - Destination Database'!$D$8:$D$973,MATCH(N389,'DATA - Destination Database'!$C$8:$C$973,0)),"")</f>
        <v>2</v>
      </c>
      <c r="U389" s="56" t="str">
        <f>IFERROR(INDEX('DATA - Destination Database'!$E$8:$E$973,MATCH(N389,'DATA - Destination Database'!$C$8:$C$973,0)),"")</f>
        <v>A</v>
      </c>
      <c r="V389" s="56" t="str">
        <f>IFERROR(INDEX('DATA - Destination Database'!$F$8:$F$973,MATCH(N389,'DATA - Destination Database'!$C$8:$C$973,0)),"")</f>
        <v>H</v>
      </c>
      <c r="W389" s="56" t="str">
        <f>IFERROR(INDEX('DATA - Destination Database'!$G$8:$G$973,MATCH(N389,'DATA - Destination Database'!$C$8:$C$973,0)),"")</f>
        <v/>
      </c>
      <c r="X389" s="96" t="str">
        <f>IFERROR(INDEX('DATA - Destination Database'!$H$8:$H$973,MATCH(N389,'DATA - Destination Database'!$C$8:$C$973,0)),"")</f>
        <v>Germany</v>
      </c>
    </row>
    <row r="390" spans="2:24" ht="14.4" customHeight="1" x14ac:dyDescent="0.3">
      <c r="B390" s="95" t="s">
        <v>59</v>
      </c>
      <c r="C390" s="95" t="s">
        <v>2309</v>
      </c>
      <c r="D390" s="95" t="s">
        <v>1174</v>
      </c>
      <c r="E390" s="95" t="s">
        <v>2859</v>
      </c>
      <c r="F390" s="95" t="s">
        <v>2863</v>
      </c>
      <c r="G390" s="97" t="s">
        <v>1961</v>
      </c>
      <c r="H390" s="23">
        <v>0.54166666666666663</v>
      </c>
      <c r="I390" s="95" t="s">
        <v>2857</v>
      </c>
      <c r="J390" s="17">
        <v>3.2</v>
      </c>
      <c r="K390" s="17">
        <v>1</v>
      </c>
      <c r="L390" s="98">
        <v>43613</v>
      </c>
      <c r="M390" s="95" t="s">
        <v>3848</v>
      </c>
      <c r="N390" s="95" t="str">
        <f t="shared" si="36"/>
        <v>SKU195</v>
      </c>
      <c r="O390" s="17" t="str">
        <f t="shared" si="32"/>
        <v>Yes</v>
      </c>
      <c r="P390" s="27">
        <f t="shared" si="33"/>
        <v>80</v>
      </c>
      <c r="Q390" s="17" t="str">
        <f t="shared" si="34"/>
        <v>No</v>
      </c>
      <c r="R390" s="42">
        <f t="shared" si="35"/>
        <v>43612</v>
      </c>
      <c r="S390" s="96" t="str">
        <f>IFERROR(INDEX('DATA - Destination Database'!$B$8:$B$973,MATCH(N390,'DATA - Destination Database'!$C$8:$C$973,0)),"")</f>
        <v>ID470</v>
      </c>
      <c r="T390" s="55">
        <f>IFERROR(INDEX('DATA - Destination Database'!$D$8:$D$973,MATCH(N390,'DATA - Destination Database'!$C$8:$C$973,0)),"")</f>
        <v>2</v>
      </c>
      <c r="U390" s="56" t="str">
        <f>IFERROR(INDEX('DATA - Destination Database'!$E$8:$E$973,MATCH(N390,'DATA - Destination Database'!$C$8:$C$973,0)),"")</f>
        <v>B</v>
      </c>
      <c r="V390" s="56" t="str">
        <f>IFERROR(INDEX('DATA - Destination Database'!$F$8:$F$973,MATCH(N390,'DATA - Destination Database'!$C$8:$C$973,0)),"")</f>
        <v>H</v>
      </c>
      <c r="W390" s="56" t="str">
        <f>IFERROR(INDEX('DATA - Destination Database'!$G$8:$G$973,MATCH(N390,'DATA - Destination Database'!$C$8:$C$973,0)),"")</f>
        <v>Y</v>
      </c>
      <c r="X390" s="96" t="str">
        <f>IFERROR(INDEX('DATA - Destination Database'!$H$8:$H$973,MATCH(N390,'DATA - Destination Database'!$C$8:$C$973,0)),"")</f>
        <v xml:space="preserve">France </v>
      </c>
    </row>
    <row r="391" spans="2:24" ht="14.4" customHeight="1" x14ac:dyDescent="0.3">
      <c r="B391" s="95" t="s">
        <v>57</v>
      </c>
      <c r="C391" s="95" t="s">
        <v>2309</v>
      </c>
      <c r="D391" s="95" t="s">
        <v>1655</v>
      </c>
      <c r="E391" s="95" t="s">
        <v>2860</v>
      </c>
      <c r="F391" s="95" t="s">
        <v>2862</v>
      </c>
      <c r="G391" s="97" t="s">
        <v>1991</v>
      </c>
      <c r="H391" s="23">
        <v>0.54166666666666663</v>
      </c>
      <c r="I391" s="95" t="s">
        <v>2854</v>
      </c>
      <c r="J391" s="17">
        <v>3.4</v>
      </c>
      <c r="K391" s="17">
        <v>0</v>
      </c>
      <c r="L391" s="98">
        <v>43664</v>
      </c>
      <c r="M391" s="95" t="s">
        <v>3848</v>
      </c>
      <c r="N391" s="95" t="str">
        <f t="shared" si="36"/>
        <v>SKU703</v>
      </c>
      <c r="O391" s="17" t="str">
        <f t="shared" si="32"/>
        <v>Yes</v>
      </c>
      <c r="P391" s="27">
        <f t="shared" si="33"/>
        <v>36</v>
      </c>
      <c r="Q391" s="17" t="str">
        <f t="shared" si="34"/>
        <v>No</v>
      </c>
      <c r="R391" s="42">
        <f t="shared" si="35"/>
        <v>43656</v>
      </c>
      <c r="S391" s="96" t="str">
        <f>IFERROR(INDEX('DATA - Destination Database'!$B$8:$B$973,MATCH(N391,'DATA - Destination Database'!$C$8:$C$973,0)),"")</f>
        <v>ID656</v>
      </c>
      <c r="T391" s="55">
        <f>IFERROR(INDEX('DATA - Destination Database'!$D$8:$D$973,MATCH(N391,'DATA - Destination Database'!$C$8:$C$973,0)),"")</f>
        <v>2</v>
      </c>
      <c r="U391" s="56" t="str">
        <f>IFERROR(INDEX('DATA - Destination Database'!$E$8:$E$973,MATCH(N391,'DATA - Destination Database'!$C$8:$C$973,0)),"")</f>
        <v>F</v>
      </c>
      <c r="V391" s="56" t="str">
        <f>IFERROR(INDEX('DATA - Destination Database'!$F$8:$F$973,MATCH(N391,'DATA - Destination Database'!$C$8:$C$973,0)),"")</f>
        <v>H</v>
      </c>
      <c r="W391" s="56" t="str">
        <f>IFERROR(INDEX('DATA - Destination Database'!$G$8:$G$973,MATCH(N391,'DATA - Destination Database'!$C$8:$C$973,0)),"")</f>
        <v>Y</v>
      </c>
      <c r="X391" s="96" t="str">
        <f>IFERROR(INDEX('DATA - Destination Database'!$H$8:$H$973,MATCH(N391,'DATA - Destination Database'!$C$8:$C$973,0)),"")</f>
        <v xml:space="preserve">India </v>
      </c>
    </row>
    <row r="392" spans="2:24" ht="14.4" customHeight="1" x14ac:dyDescent="0.3">
      <c r="B392" s="95" t="s">
        <v>58</v>
      </c>
      <c r="C392" s="95" t="s">
        <v>2310</v>
      </c>
      <c r="D392" s="95" t="s">
        <v>1251</v>
      </c>
      <c r="E392" s="95" t="s">
        <v>2858</v>
      </c>
      <c r="F392" s="95" t="s">
        <v>2862</v>
      </c>
      <c r="G392" s="97" t="s">
        <v>1965</v>
      </c>
      <c r="H392" s="23">
        <v>0.54166666666666663</v>
      </c>
      <c r="I392" s="95" t="s">
        <v>2855</v>
      </c>
      <c r="J392" s="17">
        <v>3.6</v>
      </c>
      <c r="K392" s="17">
        <v>0</v>
      </c>
      <c r="L392" s="98">
        <v>43620</v>
      </c>
      <c r="M392" s="95" t="s">
        <v>3848</v>
      </c>
      <c r="N392" s="95" t="str">
        <f t="shared" si="36"/>
        <v>SKU279</v>
      </c>
      <c r="O392" s="17" t="str">
        <f t="shared" si="32"/>
        <v>Yes</v>
      </c>
      <c r="P392" s="27">
        <f t="shared" si="33"/>
        <v>73</v>
      </c>
      <c r="Q392" s="17" t="str">
        <f t="shared" si="34"/>
        <v>No</v>
      </c>
      <c r="R392" s="42">
        <f t="shared" si="35"/>
        <v>43619</v>
      </c>
      <c r="S392" s="96" t="str">
        <f>IFERROR(INDEX('DATA - Destination Database'!$B$8:$B$973,MATCH(N392,'DATA - Destination Database'!$C$8:$C$973,0)),"")</f>
        <v>ID264</v>
      </c>
      <c r="T392" s="55">
        <f>IFERROR(INDEX('DATA - Destination Database'!$D$8:$D$973,MATCH(N392,'DATA - Destination Database'!$C$8:$C$973,0)),"")</f>
        <v>2</v>
      </c>
      <c r="U392" s="56" t="str">
        <f>IFERROR(INDEX('DATA - Destination Database'!$E$8:$E$973,MATCH(N392,'DATA - Destination Database'!$C$8:$C$973,0)),"")</f>
        <v>F</v>
      </c>
      <c r="V392" s="56" t="str">
        <f>IFERROR(INDEX('DATA - Destination Database'!$F$8:$F$973,MATCH(N392,'DATA - Destination Database'!$C$8:$C$973,0)),"")</f>
        <v>H</v>
      </c>
      <c r="W392" s="56" t="str">
        <f>IFERROR(INDEX('DATA - Destination Database'!$G$8:$G$973,MATCH(N392,'DATA - Destination Database'!$C$8:$C$973,0)),"")</f>
        <v>Y</v>
      </c>
      <c r="X392" s="96" t="str">
        <f>IFERROR(INDEX('DATA - Destination Database'!$H$8:$H$973,MATCH(N392,'DATA - Destination Database'!$C$8:$C$973,0)),"")</f>
        <v xml:space="preserve">Eritrea </v>
      </c>
    </row>
    <row r="393" spans="2:24" ht="14.4" customHeight="1" x14ac:dyDescent="0.3">
      <c r="B393" s="95" t="s">
        <v>55</v>
      </c>
      <c r="C393" s="95" t="s">
        <v>2311</v>
      </c>
      <c r="D393" s="95" t="s">
        <v>1658</v>
      </c>
      <c r="E393" s="95" t="s">
        <v>2859</v>
      </c>
      <c r="F393" s="95" t="s">
        <v>2862</v>
      </c>
      <c r="G393" s="97" t="s">
        <v>1991</v>
      </c>
      <c r="H393" s="23">
        <v>0.54166666666666663</v>
      </c>
      <c r="I393" s="95" t="s">
        <v>2855</v>
      </c>
      <c r="J393" s="17">
        <v>3.8</v>
      </c>
      <c r="K393" s="17">
        <v>0</v>
      </c>
      <c r="L393" s="98">
        <v>43664</v>
      </c>
      <c r="M393" s="95" t="s">
        <v>3848</v>
      </c>
      <c r="N393" s="95" t="str">
        <f t="shared" si="36"/>
        <v>SKU706</v>
      </c>
      <c r="O393" s="17" t="str">
        <f t="shared" si="32"/>
        <v>Yes</v>
      </c>
      <c r="P393" s="27">
        <f t="shared" si="33"/>
        <v>36</v>
      </c>
      <c r="Q393" s="17" t="str">
        <f t="shared" si="34"/>
        <v>No</v>
      </c>
      <c r="R393" s="42">
        <f t="shared" si="35"/>
        <v>43656</v>
      </c>
      <c r="S393" s="96" t="str">
        <f>IFERROR(INDEX('DATA - Destination Database'!$B$8:$B$973,MATCH(N393,'DATA - Destination Database'!$C$8:$C$973,0)),"")</f>
        <v>ID473</v>
      </c>
      <c r="T393" s="55">
        <f>IFERROR(INDEX('DATA - Destination Database'!$D$8:$D$973,MATCH(N393,'DATA - Destination Database'!$C$8:$C$973,0)),"")</f>
        <v>1</v>
      </c>
      <c r="U393" s="56" t="str">
        <f>IFERROR(INDEX('DATA - Destination Database'!$E$8:$E$973,MATCH(N393,'DATA - Destination Database'!$C$8:$C$973,0)),"")</f>
        <v>A</v>
      </c>
      <c r="V393" s="56" t="str">
        <f>IFERROR(INDEX('DATA - Destination Database'!$F$8:$F$973,MATCH(N393,'DATA - Destination Database'!$C$8:$C$973,0)),"")</f>
        <v>H</v>
      </c>
      <c r="W393" s="56" t="str">
        <f>IFERROR(INDEX('DATA - Destination Database'!$G$8:$G$973,MATCH(N393,'DATA - Destination Database'!$C$8:$C$973,0)),"")</f>
        <v/>
      </c>
      <c r="X393" s="96" t="str">
        <f>IFERROR(INDEX('DATA - Destination Database'!$H$8:$H$973,MATCH(N393,'DATA - Destination Database'!$C$8:$C$973,0)),"")</f>
        <v>Canada</v>
      </c>
    </row>
    <row r="394" spans="2:24" ht="14.4" customHeight="1" x14ac:dyDescent="0.3">
      <c r="B394" s="95" t="s">
        <v>58</v>
      </c>
      <c r="C394" s="95" t="s">
        <v>2312</v>
      </c>
      <c r="D394" s="95" t="s">
        <v>1661</v>
      </c>
      <c r="E394" s="95" t="s">
        <v>2860</v>
      </c>
      <c r="F394" s="95" t="s">
        <v>2862</v>
      </c>
      <c r="G394" s="97" t="s">
        <v>1991</v>
      </c>
      <c r="H394" s="23">
        <v>0.54166666666666663</v>
      </c>
      <c r="I394" s="95" t="s">
        <v>2856</v>
      </c>
      <c r="J394" s="17">
        <v>4</v>
      </c>
      <c r="K394" s="17">
        <v>0</v>
      </c>
      <c r="L394" s="98">
        <v>43663</v>
      </c>
      <c r="M394" s="95" t="s">
        <v>3848</v>
      </c>
      <c r="N394" s="95" t="str">
        <f t="shared" si="36"/>
        <v>SKU709</v>
      </c>
      <c r="O394" s="17" t="str">
        <f t="shared" si="32"/>
        <v>Yes</v>
      </c>
      <c r="P394" s="27">
        <f t="shared" si="33"/>
        <v>36</v>
      </c>
      <c r="Q394" s="17" t="str">
        <f t="shared" si="34"/>
        <v>No</v>
      </c>
      <c r="R394" s="42">
        <f t="shared" si="35"/>
        <v>43656</v>
      </c>
      <c r="S394" s="96" t="str">
        <f>IFERROR(INDEX('DATA - Destination Database'!$B$8:$B$973,MATCH(N394,'DATA - Destination Database'!$C$8:$C$973,0)),"")</f>
        <v>ID823</v>
      </c>
      <c r="T394" s="55">
        <f>IFERROR(INDEX('DATA - Destination Database'!$D$8:$D$973,MATCH(N394,'DATA - Destination Database'!$C$8:$C$973,0)),"")</f>
        <v>2</v>
      </c>
      <c r="U394" s="56" t="str">
        <f>IFERROR(INDEX('DATA - Destination Database'!$E$8:$E$973,MATCH(N394,'DATA - Destination Database'!$C$8:$C$973,0)),"")</f>
        <v>T</v>
      </c>
      <c r="V394" s="56" t="str">
        <f>IFERROR(INDEX('DATA - Destination Database'!$F$8:$F$973,MATCH(N394,'DATA - Destination Database'!$C$8:$C$973,0)),"")</f>
        <v>H</v>
      </c>
      <c r="W394" s="56" t="str">
        <f>IFERROR(INDEX('DATA - Destination Database'!$G$8:$G$973,MATCH(N394,'DATA - Destination Database'!$C$8:$C$973,0)),"")</f>
        <v/>
      </c>
      <c r="X394" s="96" t="str">
        <f>IFERROR(INDEX('DATA - Destination Database'!$H$8:$H$973,MATCH(N394,'DATA - Destination Database'!$C$8:$C$973,0)),"")</f>
        <v xml:space="preserve">Indonesia </v>
      </c>
    </row>
    <row r="395" spans="2:24" ht="14.4" customHeight="1" x14ac:dyDescent="0.3">
      <c r="B395" s="95" t="s">
        <v>56</v>
      </c>
      <c r="C395" s="95" t="s">
        <v>2313</v>
      </c>
      <c r="D395" s="95" t="s">
        <v>1254</v>
      </c>
      <c r="E395" s="95" t="s">
        <v>2858</v>
      </c>
      <c r="F395" s="95" t="s">
        <v>2862</v>
      </c>
      <c r="G395" s="97" t="s">
        <v>1965</v>
      </c>
      <c r="H395" s="23">
        <v>0.54166666666666663</v>
      </c>
      <c r="I395" s="95" t="s">
        <v>2857</v>
      </c>
      <c r="J395" s="17">
        <v>1</v>
      </c>
      <c r="K395" s="17">
        <v>0</v>
      </c>
      <c r="L395" s="98">
        <v>43621</v>
      </c>
      <c r="M395" s="95" t="s">
        <v>3848</v>
      </c>
      <c r="N395" s="95" t="str">
        <f t="shared" si="36"/>
        <v>SKU282</v>
      </c>
      <c r="O395" s="17" t="str">
        <f t="shared" si="32"/>
        <v>Yes</v>
      </c>
      <c r="P395" s="27">
        <f t="shared" si="33"/>
        <v>73</v>
      </c>
      <c r="Q395" s="17" t="str">
        <f t="shared" si="34"/>
        <v>No</v>
      </c>
      <c r="R395" s="42">
        <f t="shared" si="35"/>
        <v>43619</v>
      </c>
      <c r="S395" s="96" t="str">
        <f>IFERROR(INDEX('DATA - Destination Database'!$B$8:$B$973,MATCH(N395,'DATA - Destination Database'!$C$8:$C$973,0)),"")</f>
        <v>ID420</v>
      </c>
      <c r="T395" s="55">
        <f>IFERROR(INDEX('DATA - Destination Database'!$D$8:$D$973,MATCH(N395,'DATA - Destination Database'!$C$8:$C$973,0)),"")</f>
        <v>2</v>
      </c>
      <c r="U395" s="56" t="str">
        <f>IFERROR(INDEX('DATA - Destination Database'!$E$8:$E$973,MATCH(N395,'DATA - Destination Database'!$C$8:$C$973,0)),"")</f>
        <v>F</v>
      </c>
      <c r="V395" s="56" t="str">
        <f>IFERROR(INDEX('DATA - Destination Database'!$F$8:$F$973,MATCH(N395,'DATA - Destination Database'!$C$8:$C$973,0)),"")</f>
        <v>H</v>
      </c>
      <c r="W395" s="56" t="str">
        <f>IFERROR(INDEX('DATA - Destination Database'!$G$8:$G$973,MATCH(N395,'DATA - Destination Database'!$C$8:$C$973,0)),"")</f>
        <v>Y</v>
      </c>
      <c r="X395" s="96" t="str">
        <f>IFERROR(INDEX('DATA - Destination Database'!$H$8:$H$973,MATCH(N395,'DATA - Destination Database'!$C$8:$C$973,0)),"")</f>
        <v>Hong Kong</v>
      </c>
    </row>
    <row r="396" spans="2:24" ht="14.4" customHeight="1" x14ac:dyDescent="0.3">
      <c r="B396" s="95" t="s">
        <v>56</v>
      </c>
      <c r="C396" s="95" t="s">
        <v>2313</v>
      </c>
      <c r="D396" s="95" t="s">
        <v>1664</v>
      </c>
      <c r="E396" s="95" t="s">
        <v>2859</v>
      </c>
      <c r="F396" s="95" t="s">
        <v>2862</v>
      </c>
      <c r="G396" s="97" t="s">
        <v>1991</v>
      </c>
      <c r="H396" s="23">
        <v>0.54166666666666663</v>
      </c>
      <c r="I396" s="95" t="s">
        <v>2854</v>
      </c>
      <c r="J396" s="17">
        <v>2</v>
      </c>
      <c r="K396" s="17">
        <v>0</v>
      </c>
      <c r="L396" s="98">
        <v>43663</v>
      </c>
      <c r="M396" s="95" t="s">
        <v>3848</v>
      </c>
      <c r="N396" s="95" t="str">
        <f t="shared" si="36"/>
        <v>SKU712</v>
      </c>
      <c r="O396" s="17" t="str">
        <f t="shared" si="32"/>
        <v>Yes</v>
      </c>
      <c r="P396" s="27">
        <f t="shared" si="33"/>
        <v>36</v>
      </c>
      <c r="Q396" s="17" t="str">
        <f t="shared" si="34"/>
        <v>No</v>
      </c>
      <c r="R396" s="42">
        <f t="shared" si="35"/>
        <v>43656</v>
      </c>
      <c r="S396" s="96" t="str">
        <f>IFERROR(INDEX('DATA - Destination Database'!$B$8:$B$973,MATCH(N396,'DATA - Destination Database'!$C$8:$C$973,0)),"")</f>
        <v>ID683</v>
      </c>
      <c r="T396" s="55">
        <f>IFERROR(INDEX('DATA - Destination Database'!$D$8:$D$973,MATCH(N396,'DATA - Destination Database'!$C$8:$C$973,0)),"")</f>
        <v>1</v>
      </c>
      <c r="U396" s="56" t="str">
        <f>IFERROR(INDEX('DATA - Destination Database'!$E$8:$E$973,MATCH(N396,'DATA - Destination Database'!$C$8:$C$973,0)),"")</f>
        <v>T</v>
      </c>
      <c r="V396" s="56" t="str">
        <f>IFERROR(INDEX('DATA - Destination Database'!$F$8:$F$973,MATCH(N396,'DATA - Destination Database'!$C$8:$C$973,0)),"")</f>
        <v>H</v>
      </c>
      <c r="W396" s="56" t="str">
        <f>IFERROR(INDEX('DATA - Destination Database'!$G$8:$G$973,MATCH(N396,'DATA - Destination Database'!$C$8:$C$973,0)),"")</f>
        <v/>
      </c>
      <c r="X396" s="96" t="str">
        <f>IFERROR(INDEX('DATA - Destination Database'!$H$8:$H$973,MATCH(N396,'DATA - Destination Database'!$C$8:$C$973,0)),"")</f>
        <v>Italy</v>
      </c>
    </row>
    <row r="397" spans="2:24" ht="14.4" customHeight="1" x14ac:dyDescent="0.3">
      <c r="B397" s="95" t="s">
        <v>57</v>
      </c>
      <c r="C397" s="95" t="s">
        <v>2314</v>
      </c>
      <c r="D397" s="95" t="s">
        <v>1177</v>
      </c>
      <c r="E397" s="95" t="s">
        <v>2860</v>
      </c>
      <c r="F397" s="95" t="s">
        <v>2862</v>
      </c>
      <c r="G397" s="97" t="s">
        <v>1961</v>
      </c>
      <c r="H397" s="23">
        <v>0.54166666666666663</v>
      </c>
      <c r="I397" s="95" t="s">
        <v>2855</v>
      </c>
      <c r="J397" s="17">
        <v>3</v>
      </c>
      <c r="K397" s="17">
        <v>0</v>
      </c>
      <c r="L397" s="98">
        <v>43613</v>
      </c>
      <c r="M397" s="95" t="s">
        <v>3848</v>
      </c>
      <c r="N397" s="95" t="str">
        <f t="shared" si="36"/>
        <v>SKU198</v>
      </c>
      <c r="O397" s="17" t="str">
        <f t="shared" ref="O397:O460" si="37">IF(L397="","No","Yes")</f>
        <v>Yes</v>
      </c>
      <c r="P397" s="27">
        <f t="shared" ref="P397:P460" si="38">$C$7-G397</f>
        <v>80</v>
      </c>
      <c r="Q397" s="17" t="str">
        <f t="shared" ref="Q397:Q460" si="39">IF(AND(O397="No",P397&gt;$C$8),"Yes","No")</f>
        <v>No</v>
      </c>
      <c r="R397" s="42">
        <f t="shared" ref="R397:R460" si="40">DATEVALUE(G397)</f>
        <v>43612</v>
      </c>
      <c r="S397" s="96" t="str">
        <f>IFERROR(INDEX('DATA - Destination Database'!$B$8:$B$973,MATCH(N397,'DATA - Destination Database'!$C$8:$C$973,0)),"")</f>
        <v>ID828</v>
      </c>
      <c r="T397" s="55">
        <f>IFERROR(INDEX('DATA - Destination Database'!$D$8:$D$973,MATCH(N397,'DATA - Destination Database'!$C$8:$C$973,0)),"")</f>
        <v>1</v>
      </c>
      <c r="U397" s="56" t="str">
        <f>IFERROR(INDEX('DATA - Destination Database'!$E$8:$E$973,MATCH(N397,'DATA - Destination Database'!$C$8:$C$973,0)),"")</f>
        <v>F</v>
      </c>
      <c r="V397" s="56" t="str">
        <f>IFERROR(INDEX('DATA - Destination Database'!$F$8:$F$973,MATCH(N397,'DATA - Destination Database'!$C$8:$C$973,0)),"")</f>
        <v>H</v>
      </c>
      <c r="W397" s="56" t="str">
        <f>IFERROR(INDEX('DATA - Destination Database'!$G$8:$G$973,MATCH(N397,'DATA - Destination Database'!$C$8:$C$973,0)),"")</f>
        <v>Y</v>
      </c>
      <c r="X397" s="96" t="str">
        <f>IFERROR(INDEX('DATA - Destination Database'!$H$8:$H$973,MATCH(N397,'DATA - Destination Database'!$C$8:$C$973,0)),"")</f>
        <v>Belgium</v>
      </c>
    </row>
    <row r="398" spans="2:24" ht="14.4" customHeight="1" x14ac:dyDescent="0.3">
      <c r="B398" s="95" t="s">
        <v>59</v>
      </c>
      <c r="C398" s="95" t="s">
        <v>2315</v>
      </c>
      <c r="D398" s="95" t="s">
        <v>1667</v>
      </c>
      <c r="E398" s="95" t="s">
        <v>2858</v>
      </c>
      <c r="F398" s="95" t="s">
        <v>2862</v>
      </c>
      <c r="G398" s="97" t="s">
        <v>1991</v>
      </c>
      <c r="H398" s="23">
        <v>0.54166666666666663</v>
      </c>
      <c r="I398" s="95" t="s">
        <v>2855</v>
      </c>
      <c r="J398" s="17">
        <v>4</v>
      </c>
      <c r="K398" s="17">
        <v>0</v>
      </c>
      <c r="L398" s="98">
        <v>43663</v>
      </c>
      <c r="M398" s="95" t="s">
        <v>3848</v>
      </c>
      <c r="N398" s="95" t="str">
        <f t="shared" si="36"/>
        <v>SKU715</v>
      </c>
      <c r="O398" s="17" t="str">
        <f t="shared" si="37"/>
        <v>Yes</v>
      </c>
      <c r="P398" s="27">
        <f t="shared" si="38"/>
        <v>36</v>
      </c>
      <c r="Q398" s="17" t="str">
        <f t="shared" si="39"/>
        <v>No</v>
      </c>
      <c r="R398" s="42">
        <f t="shared" si="40"/>
        <v>43656</v>
      </c>
      <c r="S398" s="96" t="str">
        <f>IFERROR(INDEX('DATA - Destination Database'!$B$8:$B$973,MATCH(N398,'DATA - Destination Database'!$C$8:$C$973,0)),"")</f>
        <v>ID425</v>
      </c>
      <c r="T398" s="55">
        <f>IFERROR(INDEX('DATA - Destination Database'!$D$8:$D$973,MATCH(N398,'DATA - Destination Database'!$C$8:$C$973,0)),"")</f>
        <v>3</v>
      </c>
      <c r="U398" s="56" t="str">
        <f>IFERROR(INDEX('DATA - Destination Database'!$E$8:$E$973,MATCH(N398,'DATA - Destination Database'!$C$8:$C$973,0)),"")</f>
        <v>A</v>
      </c>
      <c r="V398" s="56" t="str">
        <f>IFERROR(INDEX('DATA - Destination Database'!$F$8:$F$973,MATCH(N398,'DATA - Destination Database'!$C$8:$C$973,0)),"")</f>
        <v>H</v>
      </c>
      <c r="W398" s="56" t="str">
        <f>IFERROR(INDEX('DATA - Destination Database'!$G$8:$G$973,MATCH(N398,'DATA - Destination Database'!$C$8:$C$973,0)),"")</f>
        <v>Y</v>
      </c>
      <c r="X398" s="96" t="str">
        <f>IFERROR(INDEX('DATA - Destination Database'!$H$8:$H$973,MATCH(N398,'DATA - Destination Database'!$C$8:$C$973,0)),"")</f>
        <v>Argentina</v>
      </c>
    </row>
    <row r="399" spans="2:24" ht="14.4" customHeight="1" x14ac:dyDescent="0.3">
      <c r="B399" s="95" t="s">
        <v>57</v>
      </c>
      <c r="C399" s="95" t="s">
        <v>2316</v>
      </c>
      <c r="D399" s="95" t="s">
        <v>1670</v>
      </c>
      <c r="E399" s="95" t="s">
        <v>2859</v>
      </c>
      <c r="F399" s="95" t="s">
        <v>2862</v>
      </c>
      <c r="G399" s="97" t="s">
        <v>1991</v>
      </c>
      <c r="H399" s="23">
        <v>0.54166666666666663</v>
      </c>
      <c r="I399" s="95" t="s">
        <v>2856</v>
      </c>
      <c r="J399" s="17">
        <v>1</v>
      </c>
      <c r="K399" s="17">
        <v>0</v>
      </c>
      <c r="L399" s="98">
        <v>43663</v>
      </c>
      <c r="M399" s="95" t="s">
        <v>3848</v>
      </c>
      <c r="N399" s="95" t="str">
        <f t="shared" si="36"/>
        <v>SKU718</v>
      </c>
      <c r="O399" s="17" t="str">
        <f t="shared" si="37"/>
        <v>Yes</v>
      </c>
      <c r="P399" s="27">
        <f t="shared" si="38"/>
        <v>36</v>
      </c>
      <c r="Q399" s="17" t="str">
        <f t="shared" si="39"/>
        <v>No</v>
      </c>
      <c r="R399" s="42">
        <f t="shared" si="40"/>
        <v>43656</v>
      </c>
      <c r="S399" s="96" t="str">
        <f>IFERROR(INDEX('DATA - Destination Database'!$B$8:$B$973,MATCH(N399,'DATA - Destination Database'!$C$8:$C$973,0)),"")</f>
        <v>ID314</v>
      </c>
      <c r="T399" s="55">
        <f>IFERROR(INDEX('DATA - Destination Database'!$D$8:$D$973,MATCH(N399,'DATA - Destination Database'!$C$8:$C$973,0)),"")</f>
        <v>3</v>
      </c>
      <c r="U399" s="56" t="str">
        <f>IFERROR(INDEX('DATA - Destination Database'!$E$8:$E$973,MATCH(N399,'DATA - Destination Database'!$C$8:$C$973,0)),"")</f>
        <v>B</v>
      </c>
      <c r="V399" s="56" t="str">
        <f>IFERROR(INDEX('DATA - Destination Database'!$F$8:$F$973,MATCH(N399,'DATA - Destination Database'!$C$8:$C$973,0)),"")</f>
        <v>H</v>
      </c>
      <c r="W399" s="56" t="str">
        <f>IFERROR(INDEX('DATA - Destination Database'!$G$8:$G$973,MATCH(N399,'DATA - Destination Database'!$C$8:$C$973,0)),"")</f>
        <v>Y</v>
      </c>
      <c r="X399" s="96" t="str">
        <f>IFERROR(INDEX('DATA - Destination Database'!$H$8:$H$973,MATCH(N399,'DATA - Destination Database'!$C$8:$C$973,0)),"")</f>
        <v>Maldives</v>
      </c>
    </row>
    <row r="400" spans="2:24" ht="14.4" customHeight="1" x14ac:dyDescent="0.3">
      <c r="B400" s="95" t="s">
        <v>59</v>
      </c>
      <c r="C400" s="95" t="s">
        <v>2317</v>
      </c>
      <c r="D400" s="95" t="s">
        <v>1257</v>
      </c>
      <c r="E400" s="95" t="s">
        <v>2860</v>
      </c>
      <c r="F400" s="95" t="s">
        <v>2862</v>
      </c>
      <c r="G400" s="97" t="s">
        <v>1966</v>
      </c>
      <c r="H400" s="23">
        <v>0.54166666666666663</v>
      </c>
      <c r="I400" s="95" t="s">
        <v>2857</v>
      </c>
      <c r="J400" s="17">
        <v>2.8</v>
      </c>
      <c r="K400" s="17">
        <v>1</v>
      </c>
      <c r="L400" s="98">
        <v>43621</v>
      </c>
      <c r="M400" s="95" t="s">
        <v>3848</v>
      </c>
      <c r="N400" s="95" t="str">
        <f t="shared" si="36"/>
        <v>SKU285</v>
      </c>
      <c r="O400" s="17" t="str">
        <f t="shared" si="37"/>
        <v>Yes</v>
      </c>
      <c r="P400" s="27">
        <f t="shared" si="38"/>
        <v>72</v>
      </c>
      <c r="Q400" s="17" t="str">
        <f t="shared" si="39"/>
        <v>No</v>
      </c>
      <c r="R400" s="42">
        <f t="shared" si="40"/>
        <v>43620</v>
      </c>
      <c r="S400" s="96" t="str">
        <f>IFERROR(INDEX('DATA - Destination Database'!$B$8:$B$973,MATCH(N400,'DATA - Destination Database'!$C$8:$C$973,0)),"")</f>
        <v>ID421</v>
      </c>
      <c r="T400" s="55">
        <f>IFERROR(INDEX('DATA - Destination Database'!$D$8:$D$973,MATCH(N400,'DATA - Destination Database'!$C$8:$C$973,0)),"")</f>
        <v>1</v>
      </c>
      <c r="U400" s="56" t="str">
        <f>IFERROR(INDEX('DATA - Destination Database'!$E$8:$E$973,MATCH(N400,'DATA - Destination Database'!$C$8:$C$973,0)),"")</f>
        <v>A</v>
      </c>
      <c r="V400" s="56" t="str">
        <f>IFERROR(INDEX('DATA - Destination Database'!$F$8:$F$973,MATCH(N400,'DATA - Destination Database'!$C$8:$C$973,0)),"")</f>
        <v>H</v>
      </c>
      <c r="W400" s="56" t="str">
        <f>IFERROR(INDEX('DATA - Destination Database'!$G$8:$G$973,MATCH(N400,'DATA - Destination Database'!$C$8:$C$973,0)),"")</f>
        <v/>
      </c>
      <c r="X400" s="96" t="str">
        <f>IFERROR(INDEX('DATA - Destination Database'!$H$8:$H$973,MATCH(N400,'DATA - Destination Database'!$C$8:$C$973,0)),"")</f>
        <v>China</v>
      </c>
    </row>
    <row r="401" spans="2:24" ht="14.4" customHeight="1" x14ac:dyDescent="0.3">
      <c r="B401" s="95" t="s">
        <v>55</v>
      </c>
      <c r="C401" s="95" t="s">
        <v>2318</v>
      </c>
      <c r="D401" s="95" t="s">
        <v>1673</v>
      </c>
      <c r="E401" s="95" t="s">
        <v>2858</v>
      </c>
      <c r="F401" s="95" t="s">
        <v>2862</v>
      </c>
      <c r="G401" s="97" t="s">
        <v>1991</v>
      </c>
      <c r="H401" s="23">
        <v>0.54166666666666663</v>
      </c>
      <c r="I401" s="95" t="s">
        <v>2854</v>
      </c>
      <c r="J401" s="17">
        <v>3</v>
      </c>
      <c r="K401" s="17">
        <v>0</v>
      </c>
      <c r="L401" s="98">
        <v>43669</v>
      </c>
      <c r="M401" s="95" t="s">
        <v>3848</v>
      </c>
      <c r="N401" s="95" t="str">
        <f t="shared" si="36"/>
        <v>SKU721</v>
      </c>
      <c r="O401" s="17" t="str">
        <f t="shared" si="37"/>
        <v>Yes</v>
      </c>
      <c r="P401" s="27">
        <f t="shared" si="38"/>
        <v>36</v>
      </c>
      <c r="Q401" s="17" t="str">
        <f t="shared" si="39"/>
        <v>No</v>
      </c>
      <c r="R401" s="42">
        <f t="shared" si="40"/>
        <v>43656</v>
      </c>
      <c r="S401" s="96" t="str">
        <f>IFERROR(INDEX('DATA - Destination Database'!$B$8:$B$973,MATCH(N401,'DATA - Destination Database'!$C$8:$C$973,0)),"")</f>
        <v>ID208</v>
      </c>
      <c r="T401" s="55">
        <f>IFERROR(INDEX('DATA - Destination Database'!$D$8:$D$973,MATCH(N401,'DATA - Destination Database'!$C$8:$C$973,0)),"")</f>
        <v>2</v>
      </c>
      <c r="U401" s="56" t="str">
        <f>IFERROR(INDEX('DATA - Destination Database'!$E$8:$E$973,MATCH(N401,'DATA - Destination Database'!$C$8:$C$973,0)),"")</f>
        <v>F</v>
      </c>
      <c r="V401" s="56" t="str">
        <f>IFERROR(INDEX('DATA - Destination Database'!$F$8:$F$973,MATCH(N401,'DATA - Destination Database'!$C$8:$C$973,0)),"")</f>
        <v>H</v>
      </c>
      <c r="W401" s="56" t="str">
        <f>IFERROR(INDEX('DATA - Destination Database'!$G$8:$G$973,MATCH(N401,'DATA - Destination Database'!$C$8:$C$973,0)),"")</f>
        <v/>
      </c>
      <c r="X401" s="96" t="str">
        <f>IFERROR(INDEX('DATA - Destination Database'!$H$8:$H$973,MATCH(N401,'DATA - Destination Database'!$C$8:$C$973,0)),"")</f>
        <v>Peru</v>
      </c>
    </row>
    <row r="402" spans="2:24" ht="14.4" customHeight="1" x14ac:dyDescent="0.3">
      <c r="B402" s="95" t="s">
        <v>55</v>
      </c>
      <c r="C402" s="95" t="s">
        <v>2319</v>
      </c>
      <c r="D402" s="95" t="s">
        <v>1180</v>
      </c>
      <c r="E402" s="95" t="s">
        <v>2859</v>
      </c>
      <c r="F402" s="95" t="s">
        <v>2862</v>
      </c>
      <c r="G402" s="97" t="s">
        <v>1961</v>
      </c>
      <c r="H402" s="23">
        <v>0.54166666666666663</v>
      </c>
      <c r="I402" s="95" t="s">
        <v>2855</v>
      </c>
      <c r="J402" s="17">
        <v>3.2</v>
      </c>
      <c r="K402" s="17">
        <v>0</v>
      </c>
      <c r="L402" s="98">
        <v>43612</v>
      </c>
      <c r="M402" s="95" t="s">
        <v>3848</v>
      </c>
      <c r="N402" s="95" t="str">
        <f t="shared" si="36"/>
        <v>SKU201</v>
      </c>
      <c r="O402" s="17" t="str">
        <f t="shared" si="37"/>
        <v>Yes</v>
      </c>
      <c r="P402" s="27">
        <f t="shared" si="38"/>
        <v>80</v>
      </c>
      <c r="Q402" s="17" t="str">
        <f t="shared" si="39"/>
        <v>No</v>
      </c>
      <c r="R402" s="42">
        <f t="shared" si="40"/>
        <v>43612</v>
      </c>
      <c r="S402" s="96" t="str">
        <f>IFERROR(INDEX('DATA - Destination Database'!$B$8:$B$973,MATCH(N402,'DATA - Destination Database'!$C$8:$C$973,0)),"")</f>
        <v>ID688</v>
      </c>
      <c r="T402" s="55">
        <f>IFERROR(INDEX('DATA - Destination Database'!$D$8:$D$973,MATCH(N402,'DATA - Destination Database'!$C$8:$C$973,0)),"")</f>
        <v>3</v>
      </c>
      <c r="U402" s="56" t="str">
        <f>IFERROR(INDEX('DATA - Destination Database'!$E$8:$E$973,MATCH(N402,'DATA - Destination Database'!$C$8:$C$973,0)),"")</f>
        <v>F</v>
      </c>
      <c r="V402" s="56" t="str">
        <f>IFERROR(INDEX('DATA - Destination Database'!$F$8:$F$973,MATCH(N402,'DATA - Destination Database'!$C$8:$C$973,0)),"")</f>
        <v>H</v>
      </c>
      <c r="W402" s="56" t="str">
        <f>IFERROR(INDEX('DATA - Destination Database'!$G$8:$G$973,MATCH(N402,'DATA - Destination Database'!$C$8:$C$973,0)),"")</f>
        <v/>
      </c>
      <c r="X402" s="96" t="str">
        <f>IFERROR(INDEX('DATA - Destination Database'!$H$8:$H$973,MATCH(N402,'DATA - Destination Database'!$C$8:$C$973,0)),"")</f>
        <v>Ireland</v>
      </c>
    </row>
    <row r="403" spans="2:24" ht="14.4" customHeight="1" x14ac:dyDescent="0.3">
      <c r="B403" s="95" t="s">
        <v>58</v>
      </c>
      <c r="C403" s="95" t="s">
        <v>2319</v>
      </c>
      <c r="D403" s="95" t="s">
        <v>1676</v>
      </c>
      <c r="E403" s="95" t="s">
        <v>2860</v>
      </c>
      <c r="F403" s="95" t="s">
        <v>2862</v>
      </c>
      <c r="G403" s="97" t="s">
        <v>1991</v>
      </c>
      <c r="H403" s="23">
        <v>0.54166666666666663</v>
      </c>
      <c r="I403" s="95" t="s">
        <v>2855</v>
      </c>
      <c r="J403" s="17">
        <v>3.4</v>
      </c>
      <c r="K403" s="17">
        <v>0</v>
      </c>
      <c r="L403" s="98">
        <v>43669</v>
      </c>
      <c r="M403" s="95" t="s">
        <v>3848</v>
      </c>
      <c r="N403" s="95" t="str">
        <f t="shared" si="36"/>
        <v>SKU724</v>
      </c>
      <c r="O403" s="17" t="str">
        <f t="shared" si="37"/>
        <v>Yes</v>
      </c>
      <c r="P403" s="27">
        <f t="shared" si="38"/>
        <v>36</v>
      </c>
      <c r="Q403" s="17" t="str">
        <f t="shared" si="39"/>
        <v>No</v>
      </c>
      <c r="R403" s="42">
        <f t="shared" si="40"/>
        <v>43656</v>
      </c>
      <c r="S403" s="96" t="str">
        <f>IFERROR(INDEX('DATA - Destination Database'!$B$8:$B$973,MATCH(N403,'DATA - Destination Database'!$C$8:$C$973,0)),"")</f>
        <v>ID835</v>
      </c>
      <c r="T403" s="55">
        <f>IFERROR(INDEX('DATA - Destination Database'!$D$8:$D$973,MATCH(N403,'DATA - Destination Database'!$C$8:$C$973,0)),"")</f>
        <v>2</v>
      </c>
      <c r="U403" s="56" t="str">
        <f>IFERROR(INDEX('DATA - Destination Database'!$E$8:$E$973,MATCH(N403,'DATA - Destination Database'!$C$8:$C$973,0)),"")</f>
        <v>T</v>
      </c>
      <c r="V403" s="56" t="str">
        <f>IFERROR(INDEX('DATA - Destination Database'!$F$8:$F$973,MATCH(N403,'DATA - Destination Database'!$C$8:$C$973,0)),"")</f>
        <v>H</v>
      </c>
      <c r="W403" s="56" t="str">
        <f>IFERROR(INDEX('DATA - Destination Database'!$G$8:$G$973,MATCH(N403,'DATA - Destination Database'!$C$8:$C$973,0)),"")</f>
        <v>Y</v>
      </c>
      <c r="X403" s="96" t="str">
        <f>IFERROR(INDEX('DATA - Destination Database'!$H$8:$H$973,MATCH(N403,'DATA - Destination Database'!$C$8:$C$973,0)),"")</f>
        <v>Poland</v>
      </c>
    </row>
    <row r="404" spans="2:24" ht="14.4" customHeight="1" x14ac:dyDescent="0.3">
      <c r="B404" s="95" t="s">
        <v>57</v>
      </c>
      <c r="C404" s="95" t="s">
        <v>2320</v>
      </c>
      <c r="D404" s="95" t="s">
        <v>1260</v>
      </c>
      <c r="E404" s="95" t="s">
        <v>2858</v>
      </c>
      <c r="F404" s="95" t="s">
        <v>2862</v>
      </c>
      <c r="G404" s="97" t="s">
        <v>1966</v>
      </c>
      <c r="H404" s="23">
        <v>0.54166666666666663</v>
      </c>
      <c r="I404" s="95" t="s">
        <v>2856</v>
      </c>
      <c r="J404" s="17">
        <v>3.6</v>
      </c>
      <c r="K404" s="17">
        <v>0</v>
      </c>
      <c r="L404" s="98">
        <v>43621</v>
      </c>
      <c r="M404" s="95" t="s">
        <v>3848</v>
      </c>
      <c r="N404" s="95" t="str">
        <f t="shared" si="36"/>
        <v>SKU288</v>
      </c>
      <c r="O404" s="17" t="str">
        <f t="shared" si="37"/>
        <v>Yes</v>
      </c>
      <c r="P404" s="27">
        <f t="shared" si="38"/>
        <v>72</v>
      </c>
      <c r="Q404" s="17" t="str">
        <f t="shared" si="39"/>
        <v>No</v>
      </c>
      <c r="R404" s="42">
        <f t="shared" si="40"/>
        <v>43620</v>
      </c>
      <c r="S404" s="96" t="str">
        <f>IFERROR(INDEX('DATA - Destination Database'!$B$8:$B$973,MATCH(N404,'DATA - Destination Database'!$C$8:$C$973,0)),"")</f>
        <v>ID431</v>
      </c>
      <c r="T404" s="55">
        <f>IFERROR(INDEX('DATA - Destination Database'!$D$8:$D$973,MATCH(N404,'DATA - Destination Database'!$C$8:$C$973,0)),"")</f>
        <v>1</v>
      </c>
      <c r="U404" s="56" t="str">
        <f>IFERROR(INDEX('DATA - Destination Database'!$E$8:$E$973,MATCH(N404,'DATA - Destination Database'!$C$8:$C$973,0)),"")</f>
        <v>T</v>
      </c>
      <c r="V404" s="56" t="str">
        <f>IFERROR(INDEX('DATA - Destination Database'!$F$8:$F$973,MATCH(N404,'DATA - Destination Database'!$C$8:$C$973,0)),"")</f>
        <v>H</v>
      </c>
      <c r="W404" s="56" t="str">
        <f>IFERROR(INDEX('DATA - Destination Database'!$G$8:$G$973,MATCH(N404,'DATA - Destination Database'!$C$8:$C$973,0)),"")</f>
        <v>Y</v>
      </c>
      <c r="X404" s="96" t="str">
        <f>IFERROR(INDEX('DATA - Destination Database'!$H$8:$H$973,MATCH(N404,'DATA - Destination Database'!$C$8:$C$973,0)),"")</f>
        <v>Malta</v>
      </c>
    </row>
    <row r="405" spans="2:24" ht="14.4" customHeight="1" x14ac:dyDescent="0.3">
      <c r="B405" s="95" t="s">
        <v>56</v>
      </c>
      <c r="C405" s="95" t="s">
        <v>2320</v>
      </c>
      <c r="D405" s="95" t="s">
        <v>1679</v>
      </c>
      <c r="E405" s="95" t="s">
        <v>2859</v>
      </c>
      <c r="F405" s="95" t="s">
        <v>2862</v>
      </c>
      <c r="G405" s="97" t="s">
        <v>1991</v>
      </c>
      <c r="H405" s="23">
        <v>0.54166666666666663</v>
      </c>
      <c r="I405" s="95" t="s">
        <v>2857</v>
      </c>
      <c r="J405" s="17">
        <v>3.8</v>
      </c>
      <c r="K405" s="17">
        <v>0</v>
      </c>
      <c r="L405" s="98">
        <v>43663</v>
      </c>
      <c r="M405" s="95" t="s">
        <v>3848</v>
      </c>
      <c r="N405" s="95" t="str">
        <f t="shared" si="36"/>
        <v>SKU727</v>
      </c>
      <c r="O405" s="17" t="str">
        <f t="shared" si="37"/>
        <v>Yes</v>
      </c>
      <c r="P405" s="27">
        <f t="shared" si="38"/>
        <v>36</v>
      </c>
      <c r="Q405" s="17" t="str">
        <f t="shared" si="39"/>
        <v>No</v>
      </c>
      <c r="R405" s="42">
        <f t="shared" si="40"/>
        <v>43656</v>
      </c>
      <c r="S405" s="96" t="str">
        <f>IFERROR(INDEX('DATA - Destination Database'!$B$8:$B$973,MATCH(N405,'DATA - Destination Database'!$C$8:$C$973,0)),"")</f>
        <v>ID318</v>
      </c>
      <c r="T405" s="55">
        <f>IFERROR(INDEX('DATA - Destination Database'!$D$8:$D$973,MATCH(N405,'DATA - Destination Database'!$C$8:$C$973,0)),"")</f>
        <v>2</v>
      </c>
      <c r="U405" s="56" t="str">
        <f>IFERROR(INDEX('DATA - Destination Database'!$E$8:$E$973,MATCH(N405,'DATA - Destination Database'!$C$8:$C$973,0)),"")</f>
        <v>B</v>
      </c>
      <c r="V405" s="56" t="str">
        <f>IFERROR(INDEX('DATA - Destination Database'!$F$8:$F$973,MATCH(N405,'DATA - Destination Database'!$C$8:$C$973,0)),"")</f>
        <v>H</v>
      </c>
      <c r="W405" s="56" t="str">
        <f>IFERROR(INDEX('DATA - Destination Database'!$G$8:$G$973,MATCH(N405,'DATA - Destination Database'!$C$8:$C$973,0)),"")</f>
        <v>Y</v>
      </c>
      <c r="X405" s="96" t="str">
        <f>IFERROR(INDEX('DATA - Destination Database'!$H$8:$H$973,MATCH(N405,'DATA - Destination Database'!$C$8:$C$973,0)),"")</f>
        <v>Turkey</v>
      </c>
    </row>
    <row r="406" spans="2:24" ht="14.4" customHeight="1" x14ac:dyDescent="0.3">
      <c r="B406" s="95" t="s">
        <v>59</v>
      </c>
      <c r="C406" s="95" t="s">
        <v>2321</v>
      </c>
      <c r="D406" s="95" t="s">
        <v>1682</v>
      </c>
      <c r="E406" s="95" t="s">
        <v>2860</v>
      </c>
      <c r="F406" s="95" t="s">
        <v>2862</v>
      </c>
      <c r="G406" s="97" t="s">
        <v>1991</v>
      </c>
      <c r="H406" s="23">
        <v>0.54166666666666663</v>
      </c>
      <c r="I406" s="95" t="s">
        <v>2854</v>
      </c>
      <c r="J406" s="17">
        <v>4</v>
      </c>
      <c r="K406" s="17">
        <v>0</v>
      </c>
      <c r="L406" s="98">
        <v>43663</v>
      </c>
      <c r="M406" s="95" t="s">
        <v>3848</v>
      </c>
      <c r="N406" s="95" t="str">
        <f t="shared" si="36"/>
        <v>SKU730</v>
      </c>
      <c r="O406" s="17" t="str">
        <f t="shared" si="37"/>
        <v>Yes</v>
      </c>
      <c r="P406" s="27">
        <f t="shared" si="38"/>
        <v>36</v>
      </c>
      <c r="Q406" s="17" t="str">
        <f t="shared" si="39"/>
        <v>No</v>
      </c>
      <c r="R406" s="42">
        <f t="shared" si="40"/>
        <v>43656</v>
      </c>
      <c r="S406" s="96" t="str">
        <f>IFERROR(INDEX('DATA - Destination Database'!$B$8:$B$973,MATCH(N406,'DATA - Destination Database'!$C$8:$C$973,0)),"")</f>
        <v>ID669</v>
      </c>
      <c r="T406" s="55">
        <f>IFERROR(INDEX('DATA - Destination Database'!$D$8:$D$973,MATCH(N406,'DATA - Destination Database'!$C$8:$C$973,0)),"")</f>
        <v>2</v>
      </c>
      <c r="U406" s="56" t="str">
        <f>IFERROR(INDEX('DATA - Destination Database'!$E$8:$E$973,MATCH(N406,'DATA - Destination Database'!$C$8:$C$973,0)),"")</f>
        <v>A</v>
      </c>
      <c r="V406" s="56" t="str">
        <f>IFERROR(INDEX('DATA - Destination Database'!$F$8:$F$973,MATCH(N406,'DATA - Destination Database'!$C$8:$C$973,0)),"")</f>
        <v>H</v>
      </c>
      <c r="W406" s="56" t="str">
        <f>IFERROR(INDEX('DATA - Destination Database'!$G$8:$G$973,MATCH(N406,'DATA - Destination Database'!$C$8:$C$973,0)),"")</f>
        <v>Y</v>
      </c>
      <c r="X406" s="96" t="str">
        <f>IFERROR(INDEX('DATA - Destination Database'!$H$8:$H$973,MATCH(N406,'DATA - Destination Database'!$C$8:$C$973,0)),"")</f>
        <v>Mexico</v>
      </c>
    </row>
    <row r="407" spans="2:24" ht="14.4" customHeight="1" x14ac:dyDescent="0.3">
      <c r="B407" s="95" t="s">
        <v>57</v>
      </c>
      <c r="C407" s="95" t="s">
        <v>2322</v>
      </c>
      <c r="D407" s="95" t="s">
        <v>1685</v>
      </c>
      <c r="E407" s="95" t="s">
        <v>2858</v>
      </c>
      <c r="F407" s="95" t="s">
        <v>2862</v>
      </c>
      <c r="G407" s="97" t="s">
        <v>1991</v>
      </c>
      <c r="H407" s="23">
        <v>0.54166666666666663</v>
      </c>
      <c r="I407" s="95" t="s">
        <v>2855</v>
      </c>
      <c r="J407" s="17">
        <v>1</v>
      </c>
      <c r="K407" s="17">
        <v>0</v>
      </c>
      <c r="L407" s="98">
        <v>43658</v>
      </c>
      <c r="M407" s="95" t="s">
        <v>3848</v>
      </c>
      <c r="N407" s="95" t="str">
        <f t="shared" si="36"/>
        <v>SKU733</v>
      </c>
      <c r="O407" s="17" t="str">
        <f t="shared" si="37"/>
        <v>Yes</v>
      </c>
      <c r="P407" s="27">
        <f t="shared" si="38"/>
        <v>36</v>
      </c>
      <c r="Q407" s="17" t="str">
        <f t="shared" si="39"/>
        <v>No</v>
      </c>
      <c r="R407" s="42">
        <f t="shared" si="40"/>
        <v>43656</v>
      </c>
      <c r="S407" s="96" t="str">
        <f>IFERROR(INDEX('DATA - Destination Database'!$B$8:$B$973,MATCH(N407,'DATA - Destination Database'!$C$8:$C$973,0)),"")</f>
        <v>ID436</v>
      </c>
      <c r="T407" s="55">
        <f>IFERROR(INDEX('DATA - Destination Database'!$D$8:$D$973,MATCH(N407,'DATA - Destination Database'!$C$8:$C$973,0)),"")</f>
        <v>2</v>
      </c>
      <c r="U407" s="56" t="str">
        <f>IFERROR(INDEX('DATA - Destination Database'!$E$8:$E$973,MATCH(N407,'DATA - Destination Database'!$C$8:$C$973,0)),"")</f>
        <v>F</v>
      </c>
      <c r="V407" s="56" t="str">
        <f>IFERROR(INDEX('DATA - Destination Database'!$F$8:$F$973,MATCH(N407,'DATA - Destination Database'!$C$8:$C$973,0)),"")</f>
        <v>H</v>
      </c>
      <c r="W407" s="56" t="str">
        <f>IFERROR(INDEX('DATA - Destination Database'!$G$8:$G$973,MATCH(N407,'DATA - Destination Database'!$C$8:$C$973,0)),"")</f>
        <v/>
      </c>
      <c r="X407" s="96" t="str">
        <f>IFERROR(INDEX('DATA - Destination Database'!$H$8:$H$973,MATCH(N407,'DATA - Destination Database'!$C$8:$C$973,0)),"")</f>
        <v>Iceland</v>
      </c>
    </row>
    <row r="408" spans="2:24" ht="14.4" customHeight="1" x14ac:dyDescent="0.3">
      <c r="B408" s="95" t="s">
        <v>58</v>
      </c>
      <c r="C408" s="95" t="s">
        <v>2323</v>
      </c>
      <c r="D408" s="95" t="s">
        <v>1183</v>
      </c>
      <c r="E408" s="95" t="s">
        <v>2859</v>
      </c>
      <c r="F408" s="95" t="s">
        <v>2862</v>
      </c>
      <c r="G408" s="97" t="s">
        <v>1961</v>
      </c>
      <c r="H408" s="23">
        <v>0.54166666666666663</v>
      </c>
      <c r="I408" s="95" t="s">
        <v>2855</v>
      </c>
      <c r="J408" s="17">
        <v>2</v>
      </c>
      <c r="K408" s="17">
        <v>0</v>
      </c>
      <c r="L408" s="98">
        <v>43621</v>
      </c>
      <c r="M408" s="95" t="s">
        <v>3848</v>
      </c>
      <c r="N408" s="95" t="str">
        <f t="shared" si="36"/>
        <v>SKU204</v>
      </c>
      <c r="O408" s="17" t="str">
        <f t="shared" si="37"/>
        <v>Yes</v>
      </c>
      <c r="P408" s="27">
        <f t="shared" si="38"/>
        <v>80</v>
      </c>
      <c r="Q408" s="17" t="str">
        <f t="shared" si="39"/>
        <v>No</v>
      </c>
      <c r="R408" s="42">
        <f t="shared" si="40"/>
        <v>43612</v>
      </c>
      <c r="S408" s="96" t="str">
        <f>IFERROR(INDEX('DATA - Destination Database'!$B$8:$B$973,MATCH(N408,'DATA - Destination Database'!$C$8:$C$973,0)),"")</f>
        <v>ID495</v>
      </c>
      <c r="T408" s="55">
        <f>IFERROR(INDEX('DATA - Destination Database'!$D$8:$D$973,MATCH(N408,'DATA - Destination Database'!$C$8:$C$973,0)),"")</f>
        <v>3</v>
      </c>
      <c r="U408" s="56" t="str">
        <f>IFERROR(INDEX('DATA - Destination Database'!$E$8:$E$973,MATCH(N408,'DATA - Destination Database'!$C$8:$C$973,0)),"")</f>
        <v>T</v>
      </c>
      <c r="V408" s="56" t="str">
        <f>IFERROR(INDEX('DATA - Destination Database'!$F$8:$F$973,MATCH(N408,'DATA - Destination Database'!$C$8:$C$973,0)),"")</f>
        <v>H</v>
      </c>
      <c r="W408" s="56" t="str">
        <f>IFERROR(INDEX('DATA - Destination Database'!$G$8:$G$973,MATCH(N408,'DATA - Destination Database'!$C$8:$C$973,0)),"")</f>
        <v/>
      </c>
      <c r="X408" s="96" t="str">
        <f>IFERROR(INDEX('DATA - Destination Database'!$H$8:$H$973,MATCH(N408,'DATA - Destination Database'!$C$8:$C$973,0)),"")</f>
        <v>Morocco</v>
      </c>
    </row>
    <row r="409" spans="2:24" ht="14.4" customHeight="1" x14ac:dyDescent="0.3">
      <c r="B409" s="95" t="s">
        <v>55</v>
      </c>
      <c r="C409" s="95" t="s">
        <v>2323</v>
      </c>
      <c r="D409" s="95" t="s">
        <v>1263</v>
      </c>
      <c r="E409" s="95" t="s">
        <v>2860</v>
      </c>
      <c r="F409" s="95" t="s">
        <v>2863</v>
      </c>
      <c r="G409" s="97" t="s">
        <v>1966</v>
      </c>
      <c r="H409" s="23">
        <v>0.54166666666666663</v>
      </c>
      <c r="I409" s="95" t="s">
        <v>2856</v>
      </c>
      <c r="J409" s="17">
        <v>3</v>
      </c>
      <c r="K409" s="17">
        <v>0</v>
      </c>
      <c r="L409" s="98">
        <v>43623</v>
      </c>
      <c r="M409" s="95" t="s">
        <v>3848</v>
      </c>
      <c r="N409" s="95" t="str">
        <f t="shared" si="36"/>
        <v>SKU291</v>
      </c>
      <c r="O409" s="17" t="str">
        <f t="shared" si="37"/>
        <v>Yes</v>
      </c>
      <c r="P409" s="27">
        <f t="shared" si="38"/>
        <v>72</v>
      </c>
      <c r="Q409" s="17" t="str">
        <f t="shared" si="39"/>
        <v>No</v>
      </c>
      <c r="R409" s="42">
        <f t="shared" si="40"/>
        <v>43620</v>
      </c>
      <c r="S409" s="96" t="str">
        <f>IFERROR(INDEX('DATA - Destination Database'!$B$8:$B$973,MATCH(N409,'DATA - Destination Database'!$C$8:$C$973,0)),"")</f>
        <v>ID843</v>
      </c>
      <c r="T409" s="55">
        <f>IFERROR(INDEX('DATA - Destination Database'!$D$8:$D$973,MATCH(N409,'DATA - Destination Database'!$C$8:$C$973,0)),"")</f>
        <v>2</v>
      </c>
      <c r="U409" s="56" t="str">
        <f>IFERROR(INDEX('DATA - Destination Database'!$E$8:$E$973,MATCH(N409,'DATA - Destination Database'!$C$8:$C$973,0)),"")</f>
        <v>T</v>
      </c>
      <c r="V409" s="56" t="str">
        <f>IFERROR(INDEX('DATA - Destination Database'!$F$8:$F$973,MATCH(N409,'DATA - Destination Database'!$C$8:$C$973,0)),"")</f>
        <v>H</v>
      </c>
      <c r="W409" s="56" t="str">
        <f>IFERROR(INDEX('DATA - Destination Database'!$G$8:$G$973,MATCH(N409,'DATA - Destination Database'!$C$8:$C$973,0)),"")</f>
        <v/>
      </c>
      <c r="X409" s="96" t="str">
        <f>IFERROR(INDEX('DATA - Destination Database'!$H$8:$H$973,MATCH(N409,'DATA - Destination Database'!$C$8:$C$973,0)),"")</f>
        <v>Russia</v>
      </c>
    </row>
    <row r="410" spans="2:24" ht="14.4" customHeight="1" x14ac:dyDescent="0.3">
      <c r="B410" s="95" t="s">
        <v>55</v>
      </c>
      <c r="C410" s="95" t="s">
        <v>2324</v>
      </c>
      <c r="D410" s="95" t="s">
        <v>1688</v>
      </c>
      <c r="E410" s="95" t="s">
        <v>2858</v>
      </c>
      <c r="F410" s="95" t="s">
        <v>2862</v>
      </c>
      <c r="G410" s="97" t="s">
        <v>1991</v>
      </c>
      <c r="H410" s="23">
        <v>0.54166666666666663</v>
      </c>
      <c r="I410" s="95" t="s">
        <v>2857</v>
      </c>
      <c r="J410" s="17">
        <v>4</v>
      </c>
      <c r="K410" s="17">
        <v>1</v>
      </c>
      <c r="L410" s="98">
        <v>43665</v>
      </c>
      <c r="M410" s="95" t="s">
        <v>3848</v>
      </c>
      <c r="N410" s="95" t="str">
        <f t="shared" si="36"/>
        <v>SKU736</v>
      </c>
      <c r="O410" s="17" t="str">
        <f t="shared" si="37"/>
        <v>Yes</v>
      </c>
      <c r="P410" s="27">
        <f t="shared" si="38"/>
        <v>36</v>
      </c>
      <c r="Q410" s="17" t="str">
        <f t="shared" si="39"/>
        <v>No</v>
      </c>
      <c r="R410" s="42">
        <f t="shared" si="40"/>
        <v>43656</v>
      </c>
      <c r="S410" s="96" t="str">
        <f>IFERROR(INDEX('DATA - Destination Database'!$B$8:$B$973,MATCH(N410,'DATA - Destination Database'!$C$8:$C$973,0)),"")</f>
        <v>ID212</v>
      </c>
      <c r="T410" s="55">
        <f>IFERROR(INDEX('DATA - Destination Database'!$D$8:$D$973,MATCH(N410,'DATA - Destination Database'!$C$8:$C$973,0)),"")</f>
        <v>3</v>
      </c>
      <c r="U410" s="56" t="str">
        <f>IFERROR(INDEX('DATA - Destination Database'!$E$8:$E$973,MATCH(N410,'DATA - Destination Database'!$C$8:$C$973,0)),"")</f>
        <v>F</v>
      </c>
      <c r="V410" s="56" t="str">
        <f>IFERROR(INDEX('DATA - Destination Database'!$F$8:$F$973,MATCH(N410,'DATA - Destination Database'!$C$8:$C$973,0)),"")</f>
        <v>H</v>
      </c>
      <c r="W410" s="56" t="str">
        <f>IFERROR(INDEX('DATA - Destination Database'!$G$8:$G$973,MATCH(N410,'DATA - Destination Database'!$C$8:$C$973,0)),"")</f>
        <v/>
      </c>
      <c r="X410" s="96" t="str">
        <f>IFERROR(INDEX('DATA - Destination Database'!$H$8:$H$973,MATCH(N410,'DATA - Destination Database'!$C$8:$C$973,0)),"")</f>
        <v>Spain</v>
      </c>
    </row>
    <row r="411" spans="2:24" ht="14.4" customHeight="1" x14ac:dyDescent="0.3">
      <c r="B411" s="95" t="s">
        <v>58</v>
      </c>
      <c r="C411" s="95" t="s">
        <v>2325</v>
      </c>
      <c r="D411" s="95" t="s">
        <v>1691</v>
      </c>
      <c r="E411" s="95" t="s">
        <v>2859</v>
      </c>
      <c r="F411" s="95" t="s">
        <v>2862</v>
      </c>
      <c r="G411" s="97" t="s">
        <v>1992</v>
      </c>
      <c r="H411" s="23">
        <v>0.54166666666666663</v>
      </c>
      <c r="I411" s="95" t="s">
        <v>2854</v>
      </c>
      <c r="J411" s="17">
        <v>1</v>
      </c>
      <c r="K411" s="17">
        <v>0</v>
      </c>
      <c r="L411" s="98">
        <v>43658</v>
      </c>
      <c r="M411" s="95" t="s">
        <v>3848</v>
      </c>
      <c r="N411" s="95" t="str">
        <f t="shared" si="36"/>
        <v>SKU739</v>
      </c>
      <c r="O411" s="17" t="str">
        <f t="shared" si="37"/>
        <v>Yes</v>
      </c>
      <c r="P411" s="27">
        <f t="shared" si="38"/>
        <v>35</v>
      </c>
      <c r="Q411" s="17" t="str">
        <f t="shared" si="39"/>
        <v>No</v>
      </c>
      <c r="R411" s="42">
        <f t="shared" si="40"/>
        <v>43657</v>
      </c>
      <c r="S411" s="96" t="str">
        <f>IFERROR(INDEX('DATA - Destination Database'!$B$8:$B$973,MATCH(N411,'DATA - Destination Database'!$C$8:$C$973,0)),"")</f>
        <v>ID322</v>
      </c>
      <c r="T411" s="55">
        <f>IFERROR(INDEX('DATA - Destination Database'!$D$8:$D$973,MATCH(N411,'DATA - Destination Database'!$C$8:$C$973,0)),"")</f>
        <v>1</v>
      </c>
      <c r="U411" s="56" t="str">
        <f>IFERROR(INDEX('DATA - Destination Database'!$E$8:$E$973,MATCH(N411,'DATA - Destination Database'!$C$8:$C$973,0)),"")</f>
        <v>B</v>
      </c>
      <c r="V411" s="56" t="str">
        <f>IFERROR(INDEX('DATA - Destination Database'!$F$8:$F$973,MATCH(N411,'DATA - Destination Database'!$C$8:$C$973,0)),"")</f>
        <v>H</v>
      </c>
      <c r="W411" s="56" t="str">
        <f>IFERROR(INDEX('DATA - Destination Database'!$G$8:$G$973,MATCH(N411,'DATA - Destination Database'!$C$8:$C$973,0)),"")</f>
        <v/>
      </c>
      <c r="X411" s="96" t="str">
        <f>IFERROR(INDEX('DATA - Destination Database'!$H$8:$H$973,MATCH(N411,'DATA - Destination Database'!$C$8:$C$973,0)),"")</f>
        <v>Sweden</v>
      </c>
    </row>
    <row r="412" spans="2:24" ht="14.4" customHeight="1" x14ac:dyDescent="0.3">
      <c r="B412" s="95" t="s">
        <v>58</v>
      </c>
      <c r="C412" s="95" t="s">
        <v>2326</v>
      </c>
      <c r="D412" s="95" t="s">
        <v>1266</v>
      </c>
      <c r="E412" s="95" t="s">
        <v>2860</v>
      </c>
      <c r="F412" s="95" t="s">
        <v>2862</v>
      </c>
      <c r="G412" s="97" t="s">
        <v>1967</v>
      </c>
      <c r="H412" s="23">
        <v>0.54166666666666663</v>
      </c>
      <c r="I412" s="95" t="s">
        <v>2855</v>
      </c>
      <c r="J412" s="17">
        <v>2.8</v>
      </c>
      <c r="K412" s="17">
        <v>0</v>
      </c>
      <c r="L412" s="98">
        <v>43627</v>
      </c>
      <c r="M412" s="95" t="s">
        <v>3848</v>
      </c>
      <c r="N412" s="95" t="str">
        <f t="shared" si="36"/>
        <v>SKU294</v>
      </c>
      <c r="O412" s="17" t="str">
        <f t="shared" si="37"/>
        <v>Yes</v>
      </c>
      <c r="P412" s="27">
        <f t="shared" si="38"/>
        <v>71</v>
      </c>
      <c r="Q412" s="17" t="str">
        <f t="shared" si="39"/>
        <v>No</v>
      </c>
      <c r="R412" s="42">
        <f t="shared" si="40"/>
        <v>43621</v>
      </c>
      <c r="S412" s="96" t="str">
        <f>IFERROR(INDEX('DATA - Destination Database'!$B$8:$B$973,MATCH(N412,'DATA - Destination Database'!$C$8:$C$973,0)),"")</f>
        <v>ID674</v>
      </c>
      <c r="T412" s="55">
        <f>IFERROR(INDEX('DATA - Destination Database'!$D$8:$D$973,MATCH(N412,'DATA - Destination Database'!$C$8:$C$973,0)),"")</f>
        <v>2</v>
      </c>
      <c r="U412" s="56" t="str">
        <f>IFERROR(INDEX('DATA - Destination Database'!$E$8:$E$973,MATCH(N412,'DATA - Destination Database'!$C$8:$C$973,0)),"")</f>
        <v>B</v>
      </c>
      <c r="V412" s="56" t="str">
        <f>IFERROR(INDEX('DATA - Destination Database'!$F$8:$F$973,MATCH(N412,'DATA - Destination Database'!$C$8:$C$973,0)),"")</f>
        <v>H</v>
      </c>
      <c r="W412" s="56" t="str">
        <f>IFERROR(INDEX('DATA - Destination Database'!$G$8:$G$973,MATCH(N412,'DATA - Destination Database'!$C$8:$C$973,0)),"")</f>
        <v/>
      </c>
      <c r="X412" s="96" t="str">
        <f>IFERROR(INDEX('DATA - Destination Database'!$H$8:$H$973,MATCH(N412,'DATA - Destination Database'!$C$8:$C$973,0)),"")</f>
        <v>Germany</v>
      </c>
    </row>
    <row r="413" spans="2:24" ht="14.4" customHeight="1" x14ac:dyDescent="0.3">
      <c r="B413" s="95" t="s">
        <v>56</v>
      </c>
      <c r="C413" s="95" t="s">
        <v>2326</v>
      </c>
      <c r="D413" s="95" t="s">
        <v>1694</v>
      </c>
      <c r="E413" s="95" t="s">
        <v>2858</v>
      </c>
      <c r="F413" s="95" t="s">
        <v>2862</v>
      </c>
      <c r="G413" s="97" t="s">
        <v>1992</v>
      </c>
      <c r="H413" s="23">
        <v>0.54166666666666663</v>
      </c>
      <c r="I413" s="95" t="s">
        <v>2855</v>
      </c>
      <c r="J413" s="17">
        <v>3</v>
      </c>
      <c r="K413" s="17">
        <v>0</v>
      </c>
      <c r="L413" s="98">
        <v>43658</v>
      </c>
      <c r="M413" s="95" t="s">
        <v>3848</v>
      </c>
      <c r="N413" s="95" t="str">
        <f t="shared" si="36"/>
        <v>SKU742</v>
      </c>
      <c r="O413" s="17" t="str">
        <f t="shared" si="37"/>
        <v>Yes</v>
      </c>
      <c r="P413" s="27">
        <f t="shared" si="38"/>
        <v>35</v>
      </c>
      <c r="Q413" s="17" t="str">
        <f t="shared" si="39"/>
        <v>No</v>
      </c>
      <c r="R413" s="42">
        <f t="shared" si="40"/>
        <v>43657</v>
      </c>
      <c r="S413" s="96" t="str">
        <f>IFERROR(INDEX('DATA - Destination Database'!$B$8:$B$973,MATCH(N413,'DATA - Destination Database'!$C$8:$C$973,0)),"")</f>
        <v>ID214</v>
      </c>
      <c r="T413" s="55">
        <f>IFERROR(INDEX('DATA - Destination Database'!$D$8:$D$973,MATCH(N413,'DATA - Destination Database'!$C$8:$C$973,0)),"")</f>
        <v>2</v>
      </c>
      <c r="U413" s="56" t="str">
        <f>IFERROR(INDEX('DATA - Destination Database'!$E$8:$E$973,MATCH(N413,'DATA - Destination Database'!$C$8:$C$973,0)),"")</f>
        <v>B</v>
      </c>
      <c r="V413" s="56" t="str">
        <f>IFERROR(INDEX('DATA - Destination Database'!$F$8:$F$973,MATCH(N413,'DATA - Destination Database'!$C$8:$C$973,0)),"")</f>
        <v>H</v>
      </c>
      <c r="W413" s="56" t="str">
        <f>IFERROR(INDEX('DATA - Destination Database'!$G$8:$G$973,MATCH(N413,'DATA - Destination Database'!$C$8:$C$973,0)),"")</f>
        <v>Y</v>
      </c>
      <c r="X413" s="96" t="str">
        <f>IFERROR(INDEX('DATA - Destination Database'!$H$8:$H$973,MATCH(N413,'DATA - Destination Database'!$C$8:$C$973,0)),"")</f>
        <v xml:space="preserve">France </v>
      </c>
    </row>
    <row r="414" spans="2:24" ht="14.4" customHeight="1" x14ac:dyDescent="0.3">
      <c r="B414" s="95" t="s">
        <v>56</v>
      </c>
      <c r="C414" s="95" t="s">
        <v>2327</v>
      </c>
      <c r="D414" s="95" t="s">
        <v>1186</v>
      </c>
      <c r="E414" s="95" t="s">
        <v>2859</v>
      </c>
      <c r="F414" s="95" t="s">
        <v>2862</v>
      </c>
      <c r="G414" s="97" t="s">
        <v>1961</v>
      </c>
      <c r="H414" s="23">
        <v>0.54166666666666663</v>
      </c>
      <c r="I414" s="95" t="s">
        <v>2856</v>
      </c>
      <c r="J414" s="17">
        <v>3.2</v>
      </c>
      <c r="K414" s="17">
        <v>0</v>
      </c>
      <c r="L414" s="98">
        <v>43621</v>
      </c>
      <c r="M414" s="95" t="s">
        <v>3848</v>
      </c>
      <c r="N414" s="95" t="str">
        <f t="shared" si="36"/>
        <v>SKU207</v>
      </c>
      <c r="O414" s="17" t="str">
        <f t="shared" si="37"/>
        <v>Yes</v>
      </c>
      <c r="P414" s="27">
        <f t="shared" si="38"/>
        <v>80</v>
      </c>
      <c r="Q414" s="17" t="str">
        <f t="shared" si="39"/>
        <v>No</v>
      </c>
      <c r="R414" s="42">
        <f t="shared" si="40"/>
        <v>43612</v>
      </c>
      <c r="S414" s="96" t="str">
        <f>IFERROR(INDEX('DATA - Destination Database'!$B$8:$B$973,MATCH(N414,'DATA - Destination Database'!$C$8:$C$973,0)),"")</f>
        <v>ID503</v>
      </c>
      <c r="T414" s="55">
        <f>IFERROR(INDEX('DATA - Destination Database'!$D$8:$D$973,MATCH(N414,'DATA - Destination Database'!$C$8:$C$973,0)),"")</f>
        <v>2</v>
      </c>
      <c r="U414" s="56" t="str">
        <f>IFERROR(INDEX('DATA - Destination Database'!$E$8:$E$973,MATCH(N414,'DATA - Destination Database'!$C$8:$C$973,0)),"")</f>
        <v>T</v>
      </c>
      <c r="V414" s="56" t="str">
        <f>IFERROR(INDEX('DATA - Destination Database'!$F$8:$F$973,MATCH(N414,'DATA - Destination Database'!$C$8:$C$973,0)),"")</f>
        <v>H</v>
      </c>
      <c r="W414" s="56" t="str">
        <f>IFERROR(INDEX('DATA - Destination Database'!$G$8:$G$973,MATCH(N414,'DATA - Destination Database'!$C$8:$C$973,0)),"")</f>
        <v>Y</v>
      </c>
      <c r="X414" s="96" t="str">
        <f>IFERROR(INDEX('DATA - Destination Database'!$H$8:$H$973,MATCH(N414,'DATA - Destination Database'!$C$8:$C$973,0)),"")</f>
        <v xml:space="preserve">India </v>
      </c>
    </row>
    <row r="415" spans="2:24" ht="14.4" customHeight="1" x14ac:dyDescent="0.3">
      <c r="B415" s="95" t="s">
        <v>59</v>
      </c>
      <c r="C415" s="95" t="s">
        <v>2327</v>
      </c>
      <c r="D415" s="95" t="s">
        <v>1697</v>
      </c>
      <c r="E415" s="95" t="s">
        <v>2860</v>
      </c>
      <c r="F415" s="95" t="s">
        <v>2862</v>
      </c>
      <c r="G415" s="97" t="s">
        <v>1992</v>
      </c>
      <c r="H415" s="23">
        <v>0.54166666666666663</v>
      </c>
      <c r="I415" s="95" t="s">
        <v>2857</v>
      </c>
      <c r="J415" s="17">
        <v>3.4</v>
      </c>
      <c r="K415" s="17">
        <v>0</v>
      </c>
      <c r="L415" s="98">
        <v>43663</v>
      </c>
      <c r="M415" s="95" t="s">
        <v>3848</v>
      </c>
      <c r="N415" s="95" t="str">
        <f t="shared" si="36"/>
        <v>SKU745</v>
      </c>
      <c r="O415" s="17" t="str">
        <f t="shared" si="37"/>
        <v>Yes</v>
      </c>
      <c r="P415" s="27">
        <f t="shared" si="38"/>
        <v>35</v>
      </c>
      <c r="Q415" s="17" t="str">
        <f t="shared" si="39"/>
        <v>No</v>
      </c>
      <c r="R415" s="42">
        <f t="shared" si="40"/>
        <v>43657</v>
      </c>
      <c r="S415" s="96" t="str">
        <f>IFERROR(INDEX('DATA - Destination Database'!$B$8:$B$973,MATCH(N415,'DATA - Destination Database'!$C$8:$C$973,0)),"")</f>
        <v>ID435</v>
      </c>
      <c r="T415" s="55">
        <f>IFERROR(INDEX('DATA - Destination Database'!$D$8:$D$973,MATCH(N415,'DATA - Destination Database'!$C$8:$C$973,0)),"")</f>
        <v>2</v>
      </c>
      <c r="U415" s="56" t="str">
        <f>IFERROR(INDEX('DATA - Destination Database'!$E$8:$E$973,MATCH(N415,'DATA - Destination Database'!$C$8:$C$973,0)),"")</f>
        <v>T</v>
      </c>
      <c r="V415" s="56" t="str">
        <f>IFERROR(INDEX('DATA - Destination Database'!$F$8:$F$973,MATCH(N415,'DATA - Destination Database'!$C$8:$C$973,0)),"")</f>
        <v>H</v>
      </c>
      <c r="W415" s="56" t="str">
        <f>IFERROR(INDEX('DATA - Destination Database'!$G$8:$G$973,MATCH(N415,'DATA - Destination Database'!$C$8:$C$973,0)),"")</f>
        <v>Y</v>
      </c>
      <c r="X415" s="96" t="str">
        <f>IFERROR(INDEX('DATA - Destination Database'!$H$8:$H$973,MATCH(N415,'DATA - Destination Database'!$C$8:$C$973,0)),"")</f>
        <v xml:space="preserve">Eritrea </v>
      </c>
    </row>
    <row r="416" spans="2:24" ht="14.4" customHeight="1" x14ac:dyDescent="0.3">
      <c r="B416" s="95" t="s">
        <v>57</v>
      </c>
      <c r="C416" s="95" t="s">
        <v>2328</v>
      </c>
      <c r="D416" s="95" t="s">
        <v>1700</v>
      </c>
      <c r="E416" s="95" t="s">
        <v>2858</v>
      </c>
      <c r="F416" s="95" t="s">
        <v>2862</v>
      </c>
      <c r="G416" s="97" t="s">
        <v>1992</v>
      </c>
      <c r="H416" s="23">
        <v>0.54166666666666663</v>
      </c>
      <c r="I416" s="95" t="s">
        <v>2854</v>
      </c>
      <c r="J416" s="17">
        <v>3.6</v>
      </c>
      <c r="K416" s="17">
        <v>0</v>
      </c>
      <c r="L416" s="98">
        <v>43682</v>
      </c>
      <c r="M416" s="95" t="s">
        <v>3848</v>
      </c>
      <c r="N416" s="95" t="str">
        <f t="shared" si="36"/>
        <v>SKU748</v>
      </c>
      <c r="O416" s="17" t="str">
        <f t="shared" si="37"/>
        <v>Yes</v>
      </c>
      <c r="P416" s="27">
        <f t="shared" si="38"/>
        <v>35</v>
      </c>
      <c r="Q416" s="17" t="str">
        <f t="shared" si="39"/>
        <v>No</v>
      </c>
      <c r="R416" s="42">
        <f t="shared" si="40"/>
        <v>43657</v>
      </c>
      <c r="S416" s="96" t="str">
        <f>IFERROR(INDEX('DATA - Destination Database'!$B$8:$B$973,MATCH(N416,'DATA - Destination Database'!$C$8:$C$973,0)),"")</f>
        <v>ID283</v>
      </c>
      <c r="T416" s="55">
        <f>IFERROR(INDEX('DATA - Destination Database'!$D$8:$D$973,MATCH(N416,'DATA - Destination Database'!$C$8:$C$973,0)),"")</f>
        <v>1</v>
      </c>
      <c r="U416" s="56" t="str">
        <f>IFERROR(INDEX('DATA - Destination Database'!$E$8:$E$973,MATCH(N416,'DATA - Destination Database'!$C$8:$C$973,0)),"")</f>
        <v>T</v>
      </c>
      <c r="V416" s="56" t="str">
        <f>IFERROR(INDEX('DATA - Destination Database'!$F$8:$F$973,MATCH(N416,'DATA - Destination Database'!$C$8:$C$973,0)),"")</f>
        <v>H</v>
      </c>
      <c r="W416" s="56" t="str">
        <f>IFERROR(INDEX('DATA - Destination Database'!$G$8:$G$973,MATCH(N416,'DATA - Destination Database'!$C$8:$C$973,0)),"")</f>
        <v/>
      </c>
      <c r="X416" s="96" t="str">
        <f>IFERROR(INDEX('DATA - Destination Database'!$H$8:$H$973,MATCH(N416,'DATA - Destination Database'!$C$8:$C$973,0)),"")</f>
        <v>Canada</v>
      </c>
    </row>
    <row r="417" spans="2:24" ht="14.4" customHeight="1" x14ac:dyDescent="0.3">
      <c r="B417" s="95" t="s">
        <v>56</v>
      </c>
      <c r="C417" s="95" t="s">
        <v>2329</v>
      </c>
      <c r="D417" s="95" t="s">
        <v>1269</v>
      </c>
      <c r="E417" s="95" t="s">
        <v>2859</v>
      </c>
      <c r="F417" s="95" t="s">
        <v>2862</v>
      </c>
      <c r="G417" s="97" t="s">
        <v>1967</v>
      </c>
      <c r="H417" s="23">
        <v>0.54166666666666663</v>
      </c>
      <c r="I417" s="95" t="s">
        <v>2855</v>
      </c>
      <c r="J417" s="17">
        <v>3.8</v>
      </c>
      <c r="K417" s="17">
        <v>0</v>
      </c>
      <c r="L417" s="98">
        <v>43627</v>
      </c>
      <c r="M417" s="95" t="s">
        <v>3848</v>
      </c>
      <c r="N417" s="95" t="str">
        <f t="shared" si="36"/>
        <v>SKU297</v>
      </c>
      <c r="O417" s="17" t="str">
        <f t="shared" si="37"/>
        <v>Yes</v>
      </c>
      <c r="P417" s="27">
        <f t="shared" si="38"/>
        <v>71</v>
      </c>
      <c r="Q417" s="17" t="str">
        <f t="shared" si="39"/>
        <v>No</v>
      </c>
      <c r="R417" s="42">
        <f t="shared" si="40"/>
        <v>43621</v>
      </c>
      <c r="S417" s="96" t="str">
        <f>IFERROR(INDEX('DATA - Destination Database'!$B$8:$B$973,MATCH(N417,'DATA - Destination Database'!$C$8:$C$973,0)),"")</f>
        <v>ID703</v>
      </c>
      <c r="T417" s="55">
        <f>IFERROR(INDEX('DATA - Destination Database'!$D$8:$D$973,MATCH(N417,'DATA - Destination Database'!$C$8:$C$973,0)),"")</f>
        <v>2</v>
      </c>
      <c r="U417" s="56" t="str">
        <f>IFERROR(INDEX('DATA - Destination Database'!$E$8:$E$973,MATCH(N417,'DATA - Destination Database'!$C$8:$C$973,0)),"")</f>
        <v>T</v>
      </c>
      <c r="V417" s="56" t="str">
        <f>IFERROR(INDEX('DATA - Destination Database'!$F$8:$F$973,MATCH(N417,'DATA - Destination Database'!$C$8:$C$973,0)),"")</f>
        <v>H</v>
      </c>
      <c r="W417" s="56" t="str">
        <f>IFERROR(INDEX('DATA - Destination Database'!$G$8:$G$973,MATCH(N417,'DATA - Destination Database'!$C$8:$C$973,0)),"")</f>
        <v/>
      </c>
      <c r="X417" s="96" t="str">
        <f>IFERROR(INDEX('DATA - Destination Database'!$H$8:$H$973,MATCH(N417,'DATA - Destination Database'!$C$8:$C$973,0)),"")</f>
        <v xml:space="preserve">Indonesia </v>
      </c>
    </row>
    <row r="418" spans="2:24" ht="14.4" customHeight="1" x14ac:dyDescent="0.3">
      <c r="B418" s="95" t="s">
        <v>55</v>
      </c>
      <c r="C418" s="95" t="s">
        <v>2330</v>
      </c>
      <c r="D418" s="95" t="s">
        <v>1703</v>
      </c>
      <c r="E418" s="95" t="s">
        <v>2860</v>
      </c>
      <c r="F418" s="95" t="s">
        <v>2862</v>
      </c>
      <c r="G418" s="97" t="s">
        <v>1992</v>
      </c>
      <c r="H418" s="23">
        <v>0.54166666666666663</v>
      </c>
      <c r="I418" s="95" t="s">
        <v>2855</v>
      </c>
      <c r="J418" s="17">
        <v>4</v>
      </c>
      <c r="K418" s="17">
        <v>0</v>
      </c>
      <c r="L418" s="98">
        <v>43663</v>
      </c>
      <c r="M418" s="95" t="s">
        <v>3848</v>
      </c>
      <c r="N418" s="95" t="str">
        <f t="shared" si="36"/>
        <v>SKU751</v>
      </c>
      <c r="O418" s="17" t="str">
        <f t="shared" si="37"/>
        <v>Yes</v>
      </c>
      <c r="P418" s="27">
        <f t="shared" si="38"/>
        <v>35</v>
      </c>
      <c r="Q418" s="17" t="str">
        <f t="shared" si="39"/>
        <v>No</v>
      </c>
      <c r="R418" s="42">
        <f t="shared" si="40"/>
        <v>43657</v>
      </c>
      <c r="S418" s="96" t="str">
        <f>IFERROR(INDEX('DATA - Destination Database'!$B$8:$B$973,MATCH(N418,'DATA - Destination Database'!$C$8:$C$973,0)),"")</f>
        <v>ID855</v>
      </c>
      <c r="T418" s="55">
        <f>IFERROR(INDEX('DATA - Destination Database'!$D$8:$D$973,MATCH(N418,'DATA - Destination Database'!$C$8:$C$973,0)),"")</f>
        <v>2</v>
      </c>
      <c r="U418" s="56" t="str">
        <f>IFERROR(INDEX('DATA - Destination Database'!$E$8:$E$973,MATCH(N418,'DATA - Destination Database'!$C$8:$C$973,0)),"")</f>
        <v>T</v>
      </c>
      <c r="V418" s="56" t="str">
        <f>IFERROR(INDEX('DATA - Destination Database'!$F$8:$F$973,MATCH(N418,'DATA - Destination Database'!$C$8:$C$973,0)),"")</f>
        <v>H</v>
      </c>
      <c r="W418" s="56" t="str">
        <f>IFERROR(INDEX('DATA - Destination Database'!$G$8:$G$973,MATCH(N418,'DATA - Destination Database'!$C$8:$C$973,0)),"")</f>
        <v>Y</v>
      </c>
      <c r="X418" s="96" t="str">
        <f>IFERROR(INDEX('DATA - Destination Database'!$H$8:$H$973,MATCH(N418,'DATA - Destination Database'!$C$8:$C$973,0)),"")</f>
        <v>Hong Kong</v>
      </c>
    </row>
    <row r="419" spans="2:24" ht="14.4" customHeight="1" x14ac:dyDescent="0.3">
      <c r="B419" s="95" t="s">
        <v>58</v>
      </c>
      <c r="C419" s="95" t="s">
        <v>2331</v>
      </c>
      <c r="D419" s="95" t="s">
        <v>1706</v>
      </c>
      <c r="E419" s="95" t="s">
        <v>2858</v>
      </c>
      <c r="F419" s="95" t="s">
        <v>2862</v>
      </c>
      <c r="G419" s="97" t="s">
        <v>1993</v>
      </c>
      <c r="H419" s="23">
        <v>0.54166666666666663</v>
      </c>
      <c r="I419" s="95" t="s">
        <v>2856</v>
      </c>
      <c r="J419" s="17">
        <v>1</v>
      </c>
      <c r="K419" s="17">
        <v>0</v>
      </c>
      <c r="L419" s="98">
        <v>43670</v>
      </c>
      <c r="M419" s="95" t="s">
        <v>3848</v>
      </c>
      <c r="N419" s="95" t="str">
        <f t="shared" si="36"/>
        <v>SKU754</v>
      </c>
      <c r="O419" s="17" t="str">
        <f t="shared" si="37"/>
        <v>Yes</v>
      </c>
      <c r="P419" s="27">
        <f t="shared" si="38"/>
        <v>34</v>
      </c>
      <c r="Q419" s="17" t="str">
        <f t="shared" si="39"/>
        <v>No</v>
      </c>
      <c r="R419" s="42">
        <f t="shared" si="40"/>
        <v>43658</v>
      </c>
      <c r="S419" s="96" t="str">
        <f>IFERROR(INDEX('DATA - Destination Database'!$B$8:$B$973,MATCH(N419,'DATA - Destination Database'!$C$8:$C$973,0)),"")</f>
        <v>ID286</v>
      </c>
      <c r="T419" s="55">
        <f>IFERROR(INDEX('DATA - Destination Database'!$D$8:$D$973,MATCH(N419,'DATA - Destination Database'!$C$8:$C$973,0)),"")</f>
        <v>1</v>
      </c>
      <c r="U419" s="56" t="str">
        <f>IFERROR(INDEX('DATA - Destination Database'!$E$8:$E$973,MATCH(N419,'DATA - Destination Database'!$C$8:$C$973,0)),"")</f>
        <v>B</v>
      </c>
      <c r="V419" s="56" t="str">
        <f>IFERROR(INDEX('DATA - Destination Database'!$F$8:$F$973,MATCH(N419,'DATA - Destination Database'!$C$8:$C$973,0)),"")</f>
        <v>H</v>
      </c>
      <c r="W419" s="56" t="str">
        <f>IFERROR(INDEX('DATA - Destination Database'!$G$8:$G$973,MATCH(N419,'DATA - Destination Database'!$C$8:$C$973,0)),"")</f>
        <v/>
      </c>
      <c r="X419" s="96" t="str">
        <f>IFERROR(INDEX('DATA - Destination Database'!$H$8:$H$973,MATCH(N419,'DATA - Destination Database'!$C$8:$C$973,0)),"")</f>
        <v>Italy</v>
      </c>
    </row>
    <row r="420" spans="2:24" ht="14.4" customHeight="1" x14ac:dyDescent="0.3">
      <c r="B420" s="95" t="s">
        <v>55</v>
      </c>
      <c r="C420" s="95" t="s">
        <v>2304</v>
      </c>
      <c r="D420" s="95" t="s">
        <v>1643</v>
      </c>
      <c r="E420" s="95" t="s">
        <v>2859</v>
      </c>
      <c r="F420" s="95" t="s">
        <v>2862</v>
      </c>
      <c r="G420" s="97" t="s">
        <v>1990</v>
      </c>
      <c r="H420" s="23">
        <v>0.54166666666666663</v>
      </c>
      <c r="I420" s="95" t="s">
        <v>2856</v>
      </c>
      <c r="J420" s="17">
        <v>2</v>
      </c>
      <c r="K420" s="17">
        <v>0</v>
      </c>
      <c r="L420" s="98"/>
      <c r="M420" s="95" t="s">
        <v>3848</v>
      </c>
      <c r="N420" s="95" t="str">
        <f t="shared" si="36"/>
        <v>SKU691</v>
      </c>
      <c r="O420" s="17" t="str">
        <f t="shared" si="37"/>
        <v>No</v>
      </c>
      <c r="P420" s="27">
        <f t="shared" si="38"/>
        <v>37</v>
      </c>
      <c r="Q420" s="17" t="str">
        <f t="shared" si="39"/>
        <v>Yes</v>
      </c>
      <c r="R420" s="42">
        <f t="shared" si="40"/>
        <v>43655</v>
      </c>
      <c r="S420" s="96" t="str">
        <f>IFERROR(INDEX('DATA - Destination Database'!$B$8:$B$973,MATCH(N420,'DATA - Destination Database'!$C$8:$C$973,0)),"")</f>
        <v>ID303</v>
      </c>
      <c r="T420" s="55">
        <f>IFERROR(INDEX('DATA - Destination Database'!$D$8:$D$973,MATCH(N420,'DATA - Destination Database'!$C$8:$C$973,0)),"")</f>
        <v>2</v>
      </c>
      <c r="U420" s="56" t="str">
        <f>IFERROR(INDEX('DATA - Destination Database'!$E$8:$E$973,MATCH(N420,'DATA - Destination Database'!$C$8:$C$973,0)),"")</f>
        <v>T</v>
      </c>
      <c r="V420" s="56" t="str">
        <f>IFERROR(INDEX('DATA - Destination Database'!$F$8:$F$973,MATCH(N420,'DATA - Destination Database'!$C$8:$C$973,0)),"")</f>
        <v>H</v>
      </c>
      <c r="W420" s="56" t="str">
        <f>IFERROR(INDEX('DATA - Destination Database'!$G$8:$G$973,MATCH(N420,'DATA - Destination Database'!$C$8:$C$973,0)),"")</f>
        <v/>
      </c>
      <c r="X420" s="96" t="str">
        <f>IFERROR(INDEX('DATA - Destination Database'!$H$8:$H$973,MATCH(N420,'DATA - Destination Database'!$C$8:$C$973,0)),"")</f>
        <v>Iceland</v>
      </c>
    </row>
    <row r="421" spans="2:24" ht="14.4" customHeight="1" x14ac:dyDescent="0.3">
      <c r="B421" s="95" t="s">
        <v>59</v>
      </c>
      <c r="C421" s="95" t="s">
        <v>2333</v>
      </c>
      <c r="D421" s="95" t="s">
        <v>1272</v>
      </c>
      <c r="E421" s="95" t="s">
        <v>2860</v>
      </c>
      <c r="F421" s="95" t="s">
        <v>2862</v>
      </c>
      <c r="G421" s="97" t="s">
        <v>1967</v>
      </c>
      <c r="H421" s="23">
        <v>0.54166666666666663</v>
      </c>
      <c r="I421" s="95" t="s">
        <v>2854</v>
      </c>
      <c r="J421" s="17">
        <v>3</v>
      </c>
      <c r="K421" s="17">
        <v>0</v>
      </c>
      <c r="L421" s="98">
        <v>43627</v>
      </c>
      <c r="M421" s="95" t="s">
        <v>3848</v>
      </c>
      <c r="N421" s="95" t="str">
        <f t="shared" si="36"/>
        <v>SKU300</v>
      </c>
      <c r="O421" s="17" t="str">
        <f t="shared" si="37"/>
        <v>Yes</v>
      </c>
      <c r="P421" s="27">
        <f t="shared" si="38"/>
        <v>71</v>
      </c>
      <c r="Q421" s="17" t="str">
        <f t="shared" si="39"/>
        <v>No</v>
      </c>
      <c r="R421" s="42">
        <f t="shared" si="40"/>
        <v>43621</v>
      </c>
      <c r="S421" s="96" t="str">
        <f>IFERROR(INDEX('DATA - Destination Database'!$B$8:$B$973,MATCH(N421,'DATA - Destination Database'!$C$8:$C$973,0)),"")</f>
        <v>ID441</v>
      </c>
      <c r="T421" s="55">
        <f>IFERROR(INDEX('DATA - Destination Database'!$D$8:$D$973,MATCH(N421,'DATA - Destination Database'!$C$8:$C$973,0)),"")</f>
        <v>3</v>
      </c>
      <c r="U421" s="56" t="str">
        <f>IFERROR(INDEX('DATA - Destination Database'!$E$8:$E$973,MATCH(N421,'DATA - Destination Database'!$C$8:$C$973,0)),"")</f>
        <v>A</v>
      </c>
      <c r="V421" s="56" t="str">
        <f>IFERROR(INDEX('DATA - Destination Database'!$F$8:$F$973,MATCH(N421,'DATA - Destination Database'!$C$8:$C$973,0)),"")</f>
        <v>H</v>
      </c>
      <c r="W421" s="56" t="str">
        <f>IFERROR(INDEX('DATA - Destination Database'!$G$8:$G$973,MATCH(N421,'DATA - Destination Database'!$C$8:$C$973,0)),"")</f>
        <v>Y</v>
      </c>
      <c r="X421" s="96" t="str">
        <f>IFERROR(INDEX('DATA - Destination Database'!$H$8:$H$973,MATCH(N421,'DATA - Destination Database'!$C$8:$C$973,0)),"")</f>
        <v>Argentina</v>
      </c>
    </row>
    <row r="422" spans="2:24" ht="14.4" customHeight="1" x14ac:dyDescent="0.3">
      <c r="B422" s="95" t="s">
        <v>56</v>
      </c>
      <c r="C422" s="95" t="s">
        <v>2333</v>
      </c>
      <c r="D422" s="95" t="s">
        <v>1709</v>
      </c>
      <c r="E422" s="95" t="s">
        <v>2858</v>
      </c>
      <c r="F422" s="95" t="s">
        <v>2862</v>
      </c>
      <c r="G422" s="97" t="s">
        <v>1993</v>
      </c>
      <c r="H422" s="23">
        <v>0.54166666666666663</v>
      </c>
      <c r="I422" s="95" t="s">
        <v>2855</v>
      </c>
      <c r="J422" s="17">
        <v>4</v>
      </c>
      <c r="K422" s="17">
        <v>0</v>
      </c>
      <c r="L422" s="98">
        <v>43662</v>
      </c>
      <c r="M422" s="95" t="s">
        <v>3848</v>
      </c>
      <c r="N422" s="95" t="str">
        <f t="shared" si="36"/>
        <v>SKU757</v>
      </c>
      <c r="O422" s="17" t="str">
        <f t="shared" si="37"/>
        <v>Yes</v>
      </c>
      <c r="P422" s="27">
        <f t="shared" si="38"/>
        <v>34</v>
      </c>
      <c r="Q422" s="17" t="str">
        <f t="shared" si="39"/>
        <v>No</v>
      </c>
      <c r="R422" s="42">
        <f t="shared" si="40"/>
        <v>43658</v>
      </c>
      <c r="S422" s="96" t="str">
        <f>IFERROR(INDEX('DATA - Destination Database'!$B$8:$B$973,MATCH(N422,'DATA - Destination Database'!$C$8:$C$973,0)),"")</f>
        <v>ID218</v>
      </c>
      <c r="T422" s="55">
        <f>IFERROR(INDEX('DATA - Destination Database'!$D$8:$D$973,MATCH(N422,'DATA - Destination Database'!$C$8:$C$973,0)),"")</f>
        <v>3</v>
      </c>
      <c r="U422" s="56" t="str">
        <f>IFERROR(INDEX('DATA - Destination Database'!$E$8:$E$973,MATCH(N422,'DATA - Destination Database'!$C$8:$C$973,0)),"")</f>
        <v>B</v>
      </c>
      <c r="V422" s="56" t="str">
        <f>IFERROR(INDEX('DATA - Destination Database'!$F$8:$F$973,MATCH(N422,'DATA - Destination Database'!$C$8:$C$973,0)),"")</f>
        <v>H</v>
      </c>
      <c r="W422" s="56" t="str">
        <f>IFERROR(INDEX('DATA - Destination Database'!$G$8:$G$973,MATCH(N422,'DATA - Destination Database'!$C$8:$C$973,0)),"")</f>
        <v>Y</v>
      </c>
      <c r="X422" s="96" t="str">
        <f>IFERROR(INDEX('DATA - Destination Database'!$H$8:$H$973,MATCH(N422,'DATA - Destination Database'!$C$8:$C$973,0)),"")</f>
        <v>Maldives</v>
      </c>
    </row>
    <row r="423" spans="2:24" ht="14.4" customHeight="1" x14ac:dyDescent="0.3">
      <c r="B423" s="95" t="s">
        <v>59</v>
      </c>
      <c r="C423" s="95" t="s">
        <v>2334</v>
      </c>
      <c r="D423" s="95" t="s">
        <v>1712</v>
      </c>
      <c r="E423" s="95" t="s">
        <v>2859</v>
      </c>
      <c r="F423" s="95" t="s">
        <v>2862</v>
      </c>
      <c r="G423" s="97" t="s">
        <v>1993</v>
      </c>
      <c r="H423" s="23">
        <v>0.54166666666666663</v>
      </c>
      <c r="I423" s="95" t="s">
        <v>2855</v>
      </c>
      <c r="J423" s="17">
        <v>1</v>
      </c>
      <c r="K423" s="17">
        <v>0</v>
      </c>
      <c r="L423" s="98">
        <v>43690</v>
      </c>
      <c r="M423" s="95" t="s">
        <v>3848</v>
      </c>
      <c r="N423" s="95" t="str">
        <f t="shared" si="36"/>
        <v>SKU760</v>
      </c>
      <c r="O423" s="17" t="str">
        <f t="shared" si="37"/>
        <v>Yes</v>
      </c>
      <c r="P423" s="27">
        <f t="shared" si="38"/>
        <v>34</v>
      </c>
      <c r="Q423" s="17" t="str">
        <f t="shared" si="39"/>
        <v>No</v>
      </c>
      <c r="R423" s="42">
        <f t="shared" si="40"/>
        <v>43658</v>
      </c>
      <c r="S423" s="96" t="str">
        <f>IFERROR(INDEX('DATA - Destination Database'!$B$8:$B$973,MATCH(N423,'DATA - Destination Database'!$C$8:$C$973,0)),"")</f>
        <v>ID708</v>
      </c>
      <c r="T423" s="55">
        <f>IFERROR(INDEX('DATA - Destination Database'!$D$8:$D$973,MATCH(N423,'DATA - Destination Database'!$C$8:$C$973,0)),"")</f>
        <v>1</v>
      </c>
      <c r="U423" s="56" t="str">
        <f>IFERROR(INDEX('DATA - Destination Database'!$E$8:$E$973,MATCH(N423,'DATA - Destination Database'!$C$8:$C$973,0)),"")</f>
        <v>F</v>
      </c>
      <c r="V423" s="56" t="str">
        <f>IFERROR(INDEX('DATA - Destination Database'!$F$8:$F$973,MATCH(N423,'DATA - Destination Database'!$C$8:$C$973,0)),"")</f>
        <v>H</v>
      </c>
      <c r="W423" s="56" t="str">
        <f>IFERROR(INDEX('DATA - Destination Database'!$G$8:$G$973,MATCH(N423,'DATA - Destination Database'!$C$8:$C$973,0)),"")</f>
        <v/>
      </c>
      <c r="X423" s="96" t="str">
        <f>IFERROR(INDEX('DATA - Destination Database'!$H$8:$H$973,MATCH(N423,'DATA - Destination Database'!$C$8:$C$973,0)),"")</f>
        <v>China</v>
      </c>
    </row>
    <row r="424" spans="2:24" ht="14.4" customHeight="1" x14ac:dyDescent="0.3">
      <c r="B424" s="95" t="s">
        <v>57</v>
      </c>
      <c r="C424" s="95" t="s">
        <v>2335</v>
      </c>
      <c r="D424" s="95" t="s">
        <v>1715</v>
      </c>
      <c r="E424" s="95" t="s">
        <v>2860</v>
      </c>
      <c r="F424" s="95" t="s">
        <v>2862</v>
      </c>
      <c r="G424" s="97" t="s">
        <v>1993</v>
      </c>
      <c r="H424" s="23">
        <v>0.54166666666666663</v>
      </c>
      <c r="I424" s="95" t="s">
        <v>2856</v>
      </c>
      <c r="J424" s="17">
        <v>2.8</v>
      </c>
      <c r="K424" s="17">
        <v>0</v>
      </c>
      <c r="L424" s="98">
        <v>43690</v>
      </c>
      <c r="M424" s="95" t="s">
        <v>3848</v>
      </c>
      <c r="N424" s="95" t="str">
        <f t="shared" si="36"/>
        <v>SKU763</v>
      </c>
      <c r="O424" s="17" t="str">
        <f t="shared" si="37"/>
        <v>Yes</v>
      </c>
      <c r="P424" s="27">
        <f t="shared" si="38"/>
        <v>34</v>
      </c>
      <c r="Q424" s="17" t="str">
        <f t="shared" si="39"/>
        <v>No</v>
      </c>
      <c r="R424" s="42">
        <f t="shared" si="40"/>
        <v>43658</v>
      </c>
      <c r="S424" s="96" t="str">
        <f>IFERROR(INDEX('DATA - Destination Database'!$B$8:$B$973,MATCH(N424,'DATA - Destination Database'!$C$8:$C$973,0)),"")</f>
        <v>ID861</v>
      </c>
      <c r="T424" s="55">
        <f>IFERROR(INDEX('DATA - Destination Database'!$D$8:$D$973,MATCH(N424,'DATA - Destination Database'!$C$8:$C$973,0)),"")</f>
        <v>2</v>
      </c>
      <c r="U424" s="56" t="str">
        <f>IFERROR(INDEX('DATA - Destination Database'!$E$8:$E$973,MATCH(N424,'DATA - Destination Database'!$C$8:$C$973,0)),"")</f>
        <v>A</v>
      </c>
      <c r="V424" s="56" t="str">
        <f>IFERROR(INDEX('DATA - Destination Database'!$F$8:$F$973,MATCH(N424,'DATA - Destination Database'!$C$8:$C$973,0)),"")</f>
        <v>H</v>
      </c>
      <c r="W424" s="56" t="str">
        <f>IFERROR(INDEX('DATA - Destination Database'!$G$8:$G$973,MATCH(N424,'DATA - Destination Database'!$C$8:$C$973,0)),"")</f>
        <v/>
      </c>
      <c r="X424" s="96" t="str">
        <f>IFERROR(INDEX('DATA - Destination Database'!$H$8:$H$973,MATCH(N424,'DATA - Destination Database'!$C$8:$C$973,0)),"")</f>
        <v>Peru</v>
      </c>
    </row>
    <row r="425" spans="2:24" ht="14.4" customHeight="1" x14ac:dyDescent="0.3">
      <c r="B425" s="95" t="s">
        <v>57</v>
      </c>
      <c r="C425" s="95" t="s">
        <v>2336</v>
      </c>
      <c r="D425" s="95" t="s">
        <v>1275</v>
      </c>
      <c r="E425" s="95" t="s">
        <v>2858</v>
      </c>
      <c r="F425" s="95" t="s">
        <v>2862</v>
      </c>
      <c r="G425" s="97" t="s">
        <v>1967</v>
      </c>
      <c r="H425" s="23">
        <v>0.54166666666666663</v>
      </c>
      <c r="I425" s="95" t="s">
        <v>2857</v>
      </c>
      <c r="J425" s="17">
        <v>3</v>
      </c>
      <c r="K425" s="17">
        <v>0</v>
      </c>
      <c r="L425" s="98">
        <v>43623</v>
      </c>
      <c r="M425" s="95" t="s">
        <v>3848</v>
      </c>
      <c r="N425" s="95" t="str">
        <f t="shared" si="36"/>
        <v>SKU303</v>
      </c>
      <c r="O425" s="17" t="str">
        <f t="shared" si="37"/>
        <v>Yes</v>
      </c>
      <c r="P425" s="27">
        <f t="shared" si="38"/>
        <v>71</v>
      </c>
      <c r="Q425" s="17" t="str">
        <f t="shared" si="39"/>
        <v>No</v>
      </c>
      <c r="R425" s="42">
        <f t="shared" si="40"/>
        <v>43621</v>
      </c>
      <c r="S425" s="96" t="str">
        <f>IFERROR(INDEX('DATA - Destination Database'!$B$8:$B$973,MATCH(N425,'DATA - Destination Database'!$C$8:$C$973,0)),"")</f>
        <v>ID290</v>
      </c>
      <c r="T425" s="55">
        <f>IFERROR(INDEX('DATA - Destination Database'!$D$8:$D$973,MATCH(N425,'DATA - Destination Database'!$C$8:$C$973,0)),"")</f>
        <v>3</v>
      </c>
      <c r="U425" s="56" t="str">
        <f>IFERROR(INDEX('DATA - Destination Database'!$E$8:$E$973,MATCH(N425,'DATA - Destination Database'!$C$8:$C$973,0)),"")</f>
        <v>B</v>
      </c>
      <c r="V425" s="56" t="str">
        <f>IFERROR(INDEX('DATA - Destination Database'!$F$8:$F$973,MATCH(N425,'DATA - Destination Database'!$C$8:$C$973,0)),"")</f>
        <v>H</v>
      </c>
      <c r="W425" s="56" t="str">
        <f>IFERROR(INDEX('DATA - Destination Database'!$G$8:$G$973,MATCH(N425,'DATA - Destination Database'!$C$8:$C$973,0)),"")</f>
        <v/>
      </c>
      <c r="X425" s="96" t="str">
        <f>IFERROR(INDEX('DATA - Destination Database'!$H$8:$H$973,MATCH(N425,'DATA - Destination Database'!$C$8:$C$973,0)),"")</f>
        <v>Ireland</v>
      </c>
    </row>
    <row r="426" spans="2:24" ht="14.4" customHeight="1" x14ac:dyDescent="0.3">
      <c r="B426" s="95" t="s">
        <v>58</v>
      </c>
      <c r="C426" s="95" t="s">
        <v>2337</v>
      </c>
      <c r="D426" s="95" t="s">
        <v>1192</v>
      </c>
      <c r="E426" s="95" t="s">
        <v>2859</v>
      </c>
      <c r="F426" s="95" t="s">
        <v>2862</v>
      </c>
      <c r="G426" s="97" t="s">
        <v>1961</v>
      </c>
      <c r="H426" s="23">
        <v>0.54166666666666663</v>
      </c>
      <c r="I426" s="95" t="s">
        <v>2854</v>
      </c>
      <c r="J426" s="17">
        <v>3.2</v>
      </c>
      <c r="K426" s="17">
        <v>0</v>
      </c>
      <c r="L426" s="98">
        <v>43620</v>
      </c>
      <c r="M426" s="95" t="s">
        <v>3848</v>
      </c>
      <c r="N426" s="95" t="str">
        <f t="shared" si="36"/>
        <v>SKU214</v>
      </c>
      <c r="O426" s="17" t="str">
        <f t="shared" si="37"/>
        <v>Yes</v>
      </c>
      <c r="P426" s="27">
        <f t="shared" si="38"/>
        <v>80</v>
      </c>
      <c r="Q426" s="17" t="str">
        <f t="shared" si="39"/>
        <v>No</v>
      </c>
      <c r="R426" s="42">
        <f t="shared" si="40"/>
        <v>43612</v>
      </c>
      <c r="S426" s="96" t="str">
        <f>IFERROR(INDEX('DATA - Destination Database'!$B$8:$B$973,MATCH(N426,'DATA - Destination Database'!$C$8:$C$973,0)),"")</f>
        <v>ID333</v>
      </c>
      <c r="T426" s="55">
        <f>IFERROR(INDEX('DATA - Destination Database'!$D$8:$D$973,MATCH(N426,'DATA - Destination Database'!$C$8:$C$973,0)),"")</f>
        <v>2</v>
      </c>
      <c r="U426" s="56" t="str">
        <f>IFERROR(INDEX('DATA - Destination Database'!$E$8:$E$973,MATCH(N426,'DATA - Destination Database'!$C$8:$C$973,0)),"")</f>
        <v>A</v>
      </c>
      <c r="V426" s="56" t="str">
        <f>IFERROR(INDEX('DATA - Destination Database'!$F$8:$F$973,MATCH(N426,'DATA - Destination Database'!$C$8:$C$973,0)),"")</f>
        <v>H</v>
      </c>
      <c r="W426" s="56" t="str">
        <f>IFERROR(INDEX('DATA - Destination Database'!$G$8:$G$973,MATCH(N426,'DATA - Destination Database'!$C$8:$C$973,0)),"")</f>
        <v>Y</v>
      </c>
      <c r="X426" s="96" t="str">
        <f>IFERROR(INDEX('DATA - Destination Database'!$H$8:$H$973,MATCH(N426,'DATA - Destination Database'!$C$8:$C$973,0)),"")</f>
        <v>Poland</v>
      </c>
    </row>
    <row r="427" spans="2:24" ht="14.4" customHeight="1" x14ac:dyDescent="0.3">
      <c r="B427" s="95" t="s">
        <v>55</v>
      </c>
      <c r="C427" s="95" t="s">
        <v>2337</v>
      </c>
      <c r="D427" s="95" t="s">
        <v>1718</v>
      </c>
      <c r="E427" s="95" t="s">
        <v>2860</v>
      </c>
      <c r="F427" s="95" t="s">
        <v>2862</v>
      </c>
      <c r="G427" s="97" t="s">
        <v>1993</v>
      </c>
      <c r="H427" s="23">
        <v>0.54166666666666663</v>
      </c>
      <c r="I427" s="95" t="s">
        <v>2855</v>
      </c>
      <c r="J427" s="17">
        <v>3.4</v>
      </c>
      <c r="K427" s="17">
        <v>0</v>
      </c>
      <c r="L427" s="98">
        <v>43663</v>
      </c>
      <c r="M427" s="95" t="s">
        <v>3848</v>
      </c>
      <c r="N427" s="95" t="str">
        <f t="shared" si="36"/>
        <v>SKU766</v>
      </c>
      <c r="O427" s="17" t="str">
        <f t="shared" si="37"/>
        <v>Yes</v>
      </c>
      <c r="P427" s="27">
        <f t="shared" si="38"/>
        <v>34</v>
      </c>
      <c r="Q427" s="17" t="str">
        <f t="shared" si="39"/>
        <v>No</v>
      </c>
      <c r="R427" s="42">
        <f t="shared" si="40"/>
        <v>43658</v>
      </c>
      <c r="S427" s="96" t="str">
        <f>IFERROR(INDEX('DATA - Destination Database'!$B$8:$B$973,MATCH(N427,'DATA - Destination Database'!$C$8:$C$973,0)),"")</f>
        <v>ID446</v>
      </c>
      <c r="T427" s="55">
        <f>IFERROR(INDEX('DATA - Destination Database'!$D$8:$D$973,MATCH(N427,'DATA - Destination Database'!$C$8:$C$973,0)),"")</f>
        <v>1</v>
      </c>
      <c r="U427" s="56" t="str">
        <f>IFERROR(INDEX('DATA - Destination Database'!$E$8:$E$973,MATCH(N427,'DATA - Destination Database'!$C$8:$C$973,0)),"")</f>
        <v>B</v>
      </c>
      <c r="V427" s="56" t="str">
        <f>IFERROR(INDEX('DATA - Destination Database'!$F$8:$F$973,MATCH(N427,'DATA - Destination Database'!$C$8:$C$973,0)),"")</f>
        <v>H</v>
      </c>
      <c r="W427" s="56" t="str">
        <f>IFERROR(INDEX('DATA - Destination Database'!$G$8:$G$973,MATCH(N427,'DATA - Destination Database'!$C$8:$C$973,0)),"")</f>
        <v>Y</v>
      </c>
      <c r="X427" s="96" t="str">
        <f>IFERROR(INDEX('DATA - Destination Database'!$H$8:$H$973,MATCH(N427,'DATA - Destination Database'!$C$8:$C$973,0)),"")</f>
        <v>Malta</v>
      </c>
    </row>
    <row r="428" spans="2:24" ht="14.4" customHeight="1" x14ac:dyDescent="0.3">
      <c r="B428" s="95" t="s">
        <v>58</v>
      </c>
      <c r="C428" s="95" t="s">
        <v>2338</v>
      </c>
      <c r="D428" s="95" t="s">
        <v>1721</v>
      </c>
      <c r="E428" s="95" t="s">
        <v>2858</v>
      </c>
      <c r="F428" s="95" t="s">
        <v>2863</v>
      </c>
      <c r="G428" s="97" t="s">
        <v>1993</v>
      </c>
      <c r="H428" s="23">
        <v>0.54166666666666663</v>
      </c>
      <c r="I428" s="95" t="s">
        <v>2855</v>
      </c>
      <c r="J428" s="17">
        <v>3.6</v>
      </c>
      <c r="K428" s="17">
        <v>0</v>
      </c>
      <c r="L428" s="98">
        <v>43670</v>
      </c>
      <c r="M428" s="95" t="s">
        <v>3848</v>
      </c>
      <c r="N428" s="95" t="str">
        <f t="shared" si="36"/>
        <v>SKU769</v>
      </c>
      <c r="O428" s="17" t="str">
        <f t="shared" si="37"/>
        <v>Yes</v>
      </c>
      <c r="P428" s="27">
        <f t="shared" si="38"/>
        <v>34</v>
      </c>
      <c r="Q428" s="17" t="str">
        <f t="shared" si="39"/>
        <v>No</v>
      </c>
      <c r="R428" s="42">
        <f t="shared" si="40"/>
        <v>43658</v>
      </c>
      <c r="S428" s="96" t="str">
        <f>IFERROR(INDEX('DATA - Destination Database'!$B$8:$B$973,MATCH(N428,'DATA - Destination Database'!$C$8:$C$973,0)),"")</f>
        <v>ID294</v>
      </c>
      <c r="T428" s="55">
        <f>IFERROR(INDEX('DATA - Destination Database'!$D$8:$D$973,MATCH(N428,'DATA - Destination Database'!$C$8:$C$973,0)),"")</f>
        <v>2</v>
      </c>
      <c r="U428" s="56" t="str">
        <f>IFERROR(INDEX('DATA - Destination Database'!$E$8:$E$973,MATCH(N428,'DATA - Destination Database'!$C$8:$C$973,0)),"")</f>
        <v>B</v>
      </c>
      <c r="V428" s="56" t="str">
        <f>IFERROR(INDEX('DATA - Destination Database'!$F$8:$F$973,MATCH(N428,'DATA - Destination Database'!$C$8:$C$973,0)),"")</f>
        <v>H</v>
      </c>
      <c r="W428" s="56" t="str">
        <f>IFERROR(INDEX('DATA - Destination Database'!$G$8:$G$973,MATCH(N428,'DATA - Destination Database'!$C$8:$C$973,0)),"")</f>
        <v>Y</v>
      </c>
      <c r="X428" s="96" t="str">
        <f>IFERROR(INDEX('DATA - Destination Database'!$H$8:$H$973,MATCH(N428,'DATA - Destination Database'!$C$8:$C$973,0)),"")</f>
        <v>Turkey</v>
      </c>
    </row>
    <row r="429" spans="2:24" ht="14.4" customHeight="1" x14ac:dyDescent="0.3">
      <c r="B429" s="95" t="s">
        <v>55</v>
      </c>
      <c r="C429" s="95" t="s">
        <v>2339</v>
      </c>
      <c r="D429" s="95" t="s">
        <v>1278</v>
      </c>
      <c r="E429" s="95" t="s">
        <v>2859</v>
      </c>
      <c r="F429" s="95" t="s">
        <v>2862</v>
      </c>
      <c r="G429" s="97" t="s">
        <v>1967</v>
      </c>
      <c r="H429" s="23">
        <v>0.54166666666666663</v>
      </c>
      <c r="I429" s="95" t="s">
        <v>2856</v>
      </c>
      <c r="J429" s="17">
        <v>3.8</v>
      </c>
      <c r="K429" s="17">
        <v>0</v>
      </c>
      <c r="L429" s="98">
        <v>43627</v>
      </c>
      <c r="M429" s="95" t="s">
        <v>3848</v>
      </c>
      <c r="N429" s="95" t="str">
        <f t="shared" si="36"/>
        <v>SKU306</v>
      </c>
      <c r="O429" s="17" t="str">
        <f t="shared" si="37"/>
        <v>Yes</v>
      </c>
      <c r="P429" s="27">
        <f t="shared" si="38"/>
        <v>71</v>
      </c>
      <c r="Q429" s="17" t="str">
        <f t="shared" si="39"/>
        <v>No</v>
      </c>
      <c r="R429" s="42">
        <f t="shared" si="40"/>
        <v>43621</v>
      </c>
      <c r="S429" s="96" t="str">
        <f>IFERROR(INDEX('DATA - Destination Database'!$B$8:$B$973,MATCH(N429,'DATA - Destination Database'!$C$8:$C$973,0)),"")</f>
        <v>ID335</v>
      </c>
      <c r="T429" s="55">
        <f>IFERROR(INDEX('DATA - Destination Database'!$D$8:$D$973,MATCH(N429,'DATA - Destination Database'!$C$8:$C$973,0)),"")</f>
        <v>2</v>
      </c>
      <c r="U429" s="56" t="str">
        <f>IFERROR(INDEX('DATA - Destination Database'!$E$8:$E$973,MATCH(N429,'DATA - Destination Database'!$C$8:$C$973,0)),"")</f>
        <v>T</v>
      </c>
      <c r="V429" s="56" t="str">
        <f>IFERROR(INDEX('DATA - Destination Database'!$F$8:$F$973,MATCH(N429,'DATA - Destination Database'!$C$8:$C$973,0)),"")</f>
        <v>H</v>
      </c>
      <c r="W429" s="56" t="str">
        <f>IFERROR(INDEX('DATA - Destination Database'!$G$8:$G$973,MATCH(N429,'DATA - Destination Database'!$C$8:$C$973,0)),"")</f>
        <v>Y</v>
      </c>
      <c r="X429" s="96" t="str">
        <f>IFERROR(INDEX('DATA - Destination Database'!$H$8:$H$973,MATCH(N429,'DATA - Destination Database'!$C$8:$C$973,0)),"")</f>
        <v>Mexico</v>
      </c>
    </row>
    <row r="430" spans="2:24" ht="14.4" customHeight="1" x14ac:dyDescent="0.3">
      <c r="B430" s="95" t="s">
        <v>56</v>
      </c>
      <c r="C430" s="95" t="s">
        <v>2339</v>
      </c>
      <c r="D430" s="95" t="s">
        <v>1724</v>
      </c>
      <c r="E430" s="95" t="s">
        <v>2860</v>
      </c>
      <c r="F430" s="95" t="s">
        <v>2862</v>
      </c>
      <c r="G430" s="97" t="s">
        <v>1994</v>
      </c>
      <c r="H430" s="23">
        <v>0.54166666666666663</v>
      </c>
      <c r="I430" s="95" t="s">
        <v>2857</v>
      </c>
      <c r="J430" s="17">
        <v>4</v>
      </c>
      <c r="K430" s="17">
        <v>1</v>
      </c>
      <c r="L430" s="98">
        <v>43662</v>
      </c>
      <c r="M430" s="95" t="s">
        <v>3848</v>
      </c>
      <c r="N430" s="95" t="str">
        <f t="shared" si="36"/>
        <v>SKU772</v>
      </c>
      <c r="O430" s="17" t="str">
        <f t="shared" si="37"/>
        <v>Yes</v>
      </c>
      <c r="P430" s="27">
        <f t="shared" si="38"/>
        <v>31</v>
      </c>
      <c r="Q430" s="17" t="str">
        <f t="shared" si="39"/>
        <v>No</v>
      </c>
      <c r="R430" s="42">
        <f t="shared" si="40"/>
        <v>43661</v>
      </c>
      <c r="S430" s="96" t="str">
        <f>IFERROR(INDEX('DATA - Destination Database'!$B$8:$B$973,MATCH(N430,'DATA - Destination Database'!$C$8:$C$973,0)),"")</f>
        <v>ID863</v>
      </c>
      <c r="T430" s="55">
        <f>IFERROR(INDEX('DATA - Destination Database'!$D$8:$D$973,MATCH(N430,'DATA - Destination Database'!$C$8:$C$973,0)),"")</f>
        <v>2</v>
      </c>
      <c r="U430" s="56" t="str">
        <f>IFERROR(INDEX('DATA - Destination Database'!$E$8:$E$973,MATCH(N430,'DATA - Destination Database'!$C$8:$C$973,0)),"")</f>
        <v>T</v>
      </c>
      <c r="V430" s="56" t="str">
        <f>IFERROR(INDEX('DATA - Destination Database'!$F$8:$F$973,MATCH(N430,'DATA - Destination Database'!$C$8:$C$973,0)),"")</f>
        <v>H</v>
      </c>
      <c r="W430" s="56" t="str">
        <f>IFERROR(INDEX('DATA - Destination Database'!$G$8:$G$973,MATCH(N430,'DATA - Destination Database'!$C$8:$C$973,0)),"")</f>
        <v/>
      </c>
      <c r="X430" s="96" t="str">
        <f>IFERROR(INDEX('DATA - Destination Database'!$H$8:$H$973,MATCH(N430,'DATA - Destination Database'!$C$8:$C$973,0)),"")</f>
        <v>Iceland</v>
      </c>
    </row>
    <row r="431" spans="2:24" ht="14.4" customHeight="1" x14ac:dyDescent="0.3">
      <c r="B431" s="95" t="s">
        <v>59</v>
      </c>
      <c r="C431" s="95" t="s">
        <v>2340</v>
      </c>
      <c r="D431" s="95" t="s">
        <v>1727</v>
      </c>
      <c r="E431" s="95" t="s">
        <v>2858</v>
      </c>
      <c r="F431" s="95" t="s">
        <v>2862</v>
      </c>
      <c r="G431" s="97" t="s">
        <v>1994</v>
      </c>
      <c r="H431" s="23">
        <v>0.54166666666666663</v>
      </c>
      <c r="I431" s="95" t="s">
        <v>2854</v>
      </c>
      <c r="J431" s="17">
        <v>1</v>
      </c>
      <c r="K431" s="17">
        <v>0</v>
      </c>
      <c r="L431" s="98">
        <v>43662</v>
      </c>
      <c r="M431" s="95" t="s">
        <v>3848</v>
      </c>
      <c r="N431" s="95" t="str">
        <f t="shared" si="36"/>
        <v>SKU775</v>
      </c>
      <c r="O431" s="17" t="str">
        <f t="shared" si="37"/>
        <v>Yes</v>
      </c>
      <c r="P431" s="27">
        <f t="shared" si="38"/>
        <v>31</v>
      </c>
      <c r="Q431" s="17" t="str">
        <f t="shared" si="39"/>
        <v>No</v>
      </c>
      <c r="R431" s="42">
        <f t="shared" si="40"/>
        <v>43661</v>
      </c>
      <c r="S431" s="96" t="str">
        <f>IFERROR(INDEX('DATA - Destination Database'!$B$8:$B$973,MATCH(N431,'DATA - Destination Database'!$C$8:$C$973,0)),"")</f>
        <v>ID464</v>
      </c>
      <c r="T431" s="55">
        <f>IFERROR(INDEX('DATA - Destination Database'!$D$8:$D$973,MATCH(N431,'DATA - Destination Database'!$C$8:$C$973,0)),"")</f>
        <v>3</v>
      </c>
      <c r="U431" s="56" t="str">
        <f>IFERROR(INDEX('DATA - Destination Database'!$E$8:$E$973,MATCH(N431,'DATA - Destination Database'!$C$8:$C$973,0)),"")</f>
        <v>F</v>
      </c>
      <c r="V431" s="56" t="str">
        <f>IFERROR(INDEX('DATA - Destination Database'!$F$8:$F$973,MATCH(N431,'DATA - Destination Database'!$C$8:$C$973,0)),"")</f>
        <v>H</v>
      </c>
      <c r="W431" s="56" t="str">
        <f>IFERROR(INDEX('DATA - Destination Database'!$G$8:$G$973,MATCH(N431,'DATA - Destination Database'!$C$8:$C$973,0)),"")</f>
        <v/>
      </c>
      <c r="X431" s="96" t="str">
        <f>IFERROR(INDEX('DATA - Destination Database'!$H$8:$H$973,MATCH(N431,'DATA - Destination Database'!$C$8:$C$973,0)),"")</f>
        <v>Morocco</v>
      </c>
    </row>
    <row r="432" spans="2:24" ht="14.4" customHeight="1" x14ac:dyDescent="0.3">
      <c r="B432" s="95" t="s">
        <v>56</v>
      </c>
      <c r="C432" s="95" t="s">
        <v>2341</v>
      </c>
      <c r="D432" s="95" t="s">
        <v>1195</v>
      </c>
      <c r="E432" s="95" t="s">
        <v>2859</v>
      </c>
      <c r="F432" s="95" t="s">
        <v>2862</v>
      </c>
      <c r="G432" s="97" t="s">
        <v>1961</v>
      </c>
      <c r="H432" s="23">
        <v>0.54166666666666663</v>
      </c>
      <c r="I432" s="95" t="s">
        <v>2855</v>
      </c>
      <c r="J432" s="17">
        <v>2</v>
      </c>
      <c r="K432" s="17">
        <v>0</v>
      </c>
      <c r="L432" s="98">
        <v>43622</v>
      </c>
      <c r="M432" s="95" t="s">
        <v>3848</v>
      </c>
      <c r="N432" s="95" t="str">
        <f t="shared" si="36"/>
        <v>SKU217</v>
      </c>
      <c r="O432" s="17" t="str">
        <f t="shared" si="37"/>
        <v>Yes</v>
      </c>
      <c r="P432" s="27">
        <f t="shared" si="38"/>
        <v>80</v>
      </c>
      <c r="Q432" s="17" t="str">
        <f t="shared" si="39"/>
        <v>No</v>
      </c>
      <c r="R432" s="42">
        <f t="shared" si="40"/>
        <v>43612</v>
      </c>
      <c r="S432" s="96" t="str">
        <f>IFERROR(INDEX('DATA - Destination Database'!$B$8:$B$973,MATCH(N432,'DATA - Destination Database'!$C$8:$C$973,0)),"")</f>
        <v>ID336</v>
      </c>
      <c r="T432" s="55">
        <f>IFERROR(INDEX('DATA - Destination Database'!$D$8:$D$973,MATCH(N432,'DATA - Destination Database'!$C$8:$C$973,0)),"")</f>
        <v>2</v>
      </c>
      <c r="U432" s="56" t="str">
        <f>IFERROR(INDEX('DATA - Destination Database'!$E$8:$E$973,MATCH(N432,'DATA - Destination Database'!$C$8:$C$973,0)),"")</f>
        <v>F</v>
      </c>
      <c r="V432" s="56" t="str">
        <f>IFERROR(INDEX('DATA - Destination Database'!$F$8:$F$973,MATCH(N432,'DATA - Destination Database'!$C$8:$C$973,0)),"")</f>
        <v>H</v>
      </c>
      <c r="W432" s="56" t="str">
        <f>IFERROR(INDEX('DATA - Destination Database'!$G$8:$G$973,MATCH(N432,'DATA - Destination Database'!$C$8:$C$973,0)),"")</f>
        <v/>
      </c>
      <c r="X432" s="96" t="str">
        <f>IFERROR(INDEX('DATA - Destination Database'!$H$8:$H$973,MATCH(N432,'DATA - Destination Database'!$C$8:$C$973,0)),"")</f>
        <v>Russia</v>
      </c>
    </row>
    <row r="433" spans="2:24" ht="14.4" customHeight="1" x14ac:dyDescent="0.3">
      <c r="B433" s="95" t="s">
        <v>57</v>
      </c>
      <c r="C433" s="95" t="s">
        <v>2342</v>
      </c>
      <c r="D433" s="95" t="s">
        <v>1730</v>
      </c>
      <c r="E433" s="95" t="s">
        <v>2860</v>
      </c>
      <c r="F433" s="95" t="s">
        <v>2862</v>
      </c>
      <c r="G433" s="97" t="s">
        <v>1994</v>
      </c>
      <c r="H433" s="23">
        <v>0.54166666666666663</v>
      </c>
      <c r="I433" s="95" t="s">
        <v>2855</v>
      </c>
      <c r="J433" s="17">
        <v>3</v>
      </c>
      <c r="K433" s="17">
        <v>0</v>
      </c>
      <c r="L433" s="98">
        <v>43662</v>
      </c>
      <c r="M433" s="95" t="s">
        <v>3848</v>
      </c>
      <c r="N433" s="95" t="str">
        <f t="shared" si="36"/>
        <v>SKU778</v>
      </c>
      <c r="O433" s="17" t="str">
        <f t="shared" si="37"/>
        <v>Yes</v>
      </c>
      <c r="P433" s="27">
        <f t="shared" si="38"/>
        <v>31</v>
      </c>
      <c r="Q433" s="17" t="str">
        <f t="shared" si="39"/>
        <v>No</v>
      </c>
      <c r="R433" s="42">
        <f t="shared" si="40"/>
        <v>43661</v>
      </c>
      <c r="S433" s="96" t="str">
        <f>IFERROR(INDEX('DATA - Destination Database'!$B$8:$B$973,MATCH(N433,'DATA - Destination Database'!$C$8:$C$973,0)),"")</f>
        <v>ID864</v>
      </c>
      <c r="T433" s="55">
        <f>IFERROR(INDEX('DATA - Destination Database'!$D$8:$D$973,MATCH(N433,'DATA - Destination Database'!$C$8:$C$973,0)),"")</f>
        <v>3</v>
      </c>
      <c r="U433" s="56" t="str">
        <f>IFERROR(INDEX('DATA - Destination Database'!$E$8:$E$973,MATCH(N433,'DATA - Destination Database'!$C$8:$C$973,0)),"")</f>
        <v>F</v>
      </c>
      <c r="V433" s="56" t="str">
        <f>IFERROR(INDEX('DATA - Destination Database'!$F$8:$F$973,MATCH(N433,'DATA - Destination Database'!$C$8:$C$973,0)),"")</f>
        <v>H</v>
      </c>
      <c r="W433" s="56" t="str">
        <f>IFERROR(INDEX('DATA - Destination Database'!$G$8:$G$973,MATCH(N433,'DATA - Destination Database'!$C$8:$C$973,0)),"")</f>
        <v/>
      </c>
      <c r="X433" s="96" t="str">
        <f>IFERROR(INDEX('DATA - Destination Database'!$H$8:$H$973,MATCH(N433,'DATA - Destination Database'!$C$8:$C$973,0)),"")</f>
        <v>Spain</v>
      </c>
    </row>
    <row r="434" spans="2:24" ht="14.4" customHeight="1" x14ac:dyDescent="0.3">
      <c r="B434" s="95" t="s">
        <v>58</v>
      </c>
      <c r="C434" s="95" t="s">
        <v>2343</v>
      </c>
      <c r="D434" s="95" t="s">
        <v>1281</v>
      </c>
      <c r="E434" s="95" t="s">
        <v>2858</v>
      </c>
      <c r="F434" s="95" t="s">
        <v>2862</v>
      </c>
      <c r="G434" s="97" t="s">
        <v>1968</v>
      </c>
      <c r="H434" s="23">
        <v>0.54166666666666663</v>
      </c>
      <c r="I434" s="95" t="s">
        <v>2856</v>
      </c>
      <c r="J434" s="17">
        <v>4</v>
      </c>
      <c r="K434" s="17">
        <v>0</v>
      </c>
      <c r="L434" s="98">
        <v>43627</v>
      </c>
      <c r="M434" s="95" t="s">
        <v>3848</v>
      </c>
      <c r="N434" s="95" t="str">
        <f t="shared" si="36"/>
        <v>SKU309</v>
      </c>
      <c r="O434" s="17" t="str">
        <f t="shared" si="37"/>
        <v>Yes</v>
      </c>
      <c r="P434" s="27">
        <f t="shared" si="38"/>
        <v>70</v>
      </c>
      <c r="Q434" s="17" t="str">
        <f t="shared" si="39"/>
        <v>No</v>
      </c>
      <c r="R434" s="42">
        <f t="shared" si="40"/>
        <v>43622</v>
      </c>
      <c r="S434" s="96" t="str">
        <f>IFERROR(INDEX('DATA - Destination Database'!$B$8:$B$973,MATCH(N434,'DATA - Destination Database'!$C$8:$C$973,0)),"")</f>
        <v>ID469</v>
      </c>
      <c r="T434" s="55">
        <f>IFERROR(INDEX('DATA - Destination Database'!$D$8:$D$973,MATCH(N434,'DATA - Destination Database'!$C$8:$C$973,0)),"")</f>
        <v>1</v>
      </c>
      <c r="U434" s="56" t="str">
        <f>IFERROR(INDEX('DATA - Destination Database'!$E$8:$E$973,MATCH(N434,'DATA - Destination Database'!$C$8:$C$973,0)),"")</f>
        <v>A</v>
      </c>
      <c r="V434" s="56" t="str">
        <f>IFERROR(INDEX('DATA - Destination Database'!$F$8:$F$973,MATCH(N434,'DATA - Destination Database'!$C$8:$C$973,0)),"")</f>
        <v>H</v>
      </c>
      <c r="W434" s="56" t="str">
        <f>IFERROR(INDEX('DATA - Destination Database'!$G$8:$G$973,MATCH(N434,'DATA - Destination Database'!$C$8:$C$973,0)),"")</f>
        <v/>
      </c>
      <c r="X434" s="96" t="str">
        <f>IFERROR(INDEX('DATA - Destination Database'!$H$8:$H$973,MATCH(N434,'DATA - Destination Database'!$C$8:$C$973,0)),"")</f>
        <v>Sweden</v>
      </c>
    </row>
    <row r="435" spans="2:24" ht="14.4" customHeight="1" x14ac:dyDescent="0.3">
      <c r="B435" s="95" t="s">
        <v>55</v>
      </c>
      <c r="C435" s="95" t="s">
        <v>2344</v>
      </c>
      <c r="D435" s="95" t="s">
        <v>1733</v>
      </c>
      <c r="E435" s="95" t="s">
        <v>2859</v>
      </c>
      <c r="F435" s="95" t="s">
        <v>2862</v>
      </c>
      <c r="G435" s="97" t="s">
        <v>1994</v>
      </c>
      <c r="H435" s="23">
        <v>0.54166666666666663</v>
      </c>
      <c r="I435" s="95" t="s">
        <v>2857</v>
      </c>
      <c r="J435" s="17">
        <v>1</v>
      </c>
      <c r="K435" s="17">
        <v>0</v>
      </c>
      <c r="L435" s="98">
        <v>43662</v>
      </c>
      <c r="M435" s="95" t="s">
        <v>3848</v>
      </c>
      <c r="N435" s="95" t="str">
        <f t="shared" si="36"/>
        <v>SKU781</v>
      </c>
      <c r="O435" s="17" t="str">
        <f t="shared" si="37"/>
        <v>Yes</v>
      </c>
      <c r="P435" s="27">
        <f t="shared" si="38"/>
        <v>31</v>
      </c>
      <c r="Q435" s="17" t="str">
        <f t="shared" si="39"/>
        <v>No</v>
      </c>
      <c r="R435" s="42">
        <f t="shared" si="40"/>
        <v>43661</v>
      </c>
      <c r="S435" s="96" t="str">
        <f>IFERROR(INDEX('DATA - Destination Database'!$B$8:$B$973,MATCH(N435,'DATA - Destination Database'!$C$8:$C$973,0)),"")</f>
        <v>ID532</v>
      </c>
      <c r="T435" s="55">
        <f>IFERROR(INDEX('DATA - Destination Database'!$D$8:$D$973,MATCH(N435,'DATA - Destination Database'!$C$8:$C$973,0)),"")</f>
        <v>2</v>
      </c>
      <c r="U435" s="56" t="str">
        <f>IFERROR(INDEX('DATA - Destination Database'!$E$8:$E$973,MATCH(N435,'DATA - Destination Database'!$C$8:$C$973,0)),"")</f>
        <v>F</v>
      </c>
      <c r="V435" s="56" t="str">
        <f>IFERROR(INDEX('DATA - Destination Database'!$F$8:$F$973,MATCH(N435,'DATA - Destination Database'!$C$8:$C$973,0)),"")</f>
        <v>H</v>
      </c>
      <c r="W435" s="56" t="str">
        <f>IFERROR(INDEX('DATA - Destination Database'!$G$8:$G$973,MATCH(N435,'DATA - Destination Database'!$C$8:$C$973,0)),"")</f>
        <v/>
      </c>
      <c r="X435" s="96" t="str">
        <f>IFERROR(INDEX('DATA - Destination Database'!$H$8:$H$973,MATCH(N435,'DATA - Destination Database'!$C$8:$C$973,0)),"")</f>
        <v>Germany</v>
      </c>
    </row>
    <row r="436" spans="2:24" ht="14.4" customHeight="1" x14ac:dyDescent="0.3">
      <c r="B436" s="95" t="s">
        <v>58</v>
      </c>
      <c r="C436" s="95" t="s">
        <v>2345</v>
      </c>
      <c r="D436" s="95" t="s">
        <v>1736</v>
      </c>
      <c r="E436" s="95" t="s">
        <v>2860</v>
      </c>
      <c r="F436" s="95" t="s">
        <v>2862</v>
      </c>
      <c r="G436" s="97" t="s">
        <v>1994</v>
      </c>
      <c r="H436" s="23">
        <v>0.54166666666666663</v>
      </c>
      <c r="I436" s="95" t="s">
        <v>2854</v>
      </c>
      <c r="J436" s="17">
        <v>2.8</v>
      </c>
      <c r="K436" s="17">
        <v>0</v>
      </c>
      <c r="L436" s="98">
        <v>43663</v>
      </c>
      <c r="M436" s="95" t="s">
        <v>3848</v>
      </c>
      <c r="N436" s="95" t="str">
        <f t="shared" si="36"/>
        <v>SKU784</v>
      </c>
      <c r="O436" s="17" t="str">
        <f t="shared" si="37"/>
        <v>Yes</v>
      </c>
      <c r="P436" s="27">
        <f t="shared" si="38"/>
        <v>31</v>
      </c>
      <c r="Q436" s="17" t="str">
        <f t="shared" si="39"/>
        <v>No</v>
      </c>
      <c r="R436" s="42">
        <f t="shared" si="40"/>
        <v>43661</v>
      </c>
      <c r="S436" s="96" t="str">
        <f>IFERROR(INDEX('DATA - Destination Database'!$B$8:$B$973,MATCH(N436,'DATA - Destination Database'!$C$8:$C$973,0)),"")</f>
        <v>ID691</v>
      </c>
      <c r="T436" s="55">
        <f>IFERROR(INDEX('DATA - Destination Database'!$D$8:$D$973,MATCH(N436,'DATA - Destination Database'!$C$8:$C$973,0)),"")</f>
        <v>2</v>
      </c>
      <c r="U436" s="56" t="str">
        <f>IFERROR(INDEX('DATA - Destination Database'!$E$8:$E$973,MATCH(N436,'DATA - Destination Database'!$C$8:$C$973,0)),"")</f>
        <v>T</v>
      </c>
      <c r="V436" s="56" t="str">
        <f>IFERROR(INDEX('DATA - Destination Database'!$F$8:$F$973,MATCH(N436,'DATA - Destination Database'!$C$8:$C$973,0)),"")</f>
        <v>H</v>
      </c>
      <c r="W436" s="56" t="str">
        <f>IFERROR(INDEX('DATA - Destination Database'!$G$8:$G$973,MATCH(N436,'DATA - Destination Database'!$C$8:$C$973,0)),"")</f>
        <v>Y</v>
      </c>
      <c r="X436" s="96" t="str">
        <f>IFERROR(INDEX('DATA - Destination Database'!$H$8:$H$973,MATCH(N436,'DATA - Destination Database'!$C$8:$C$973,0)),"")</f>
        <v xml:space="preserve">France </v>
      </c>
    </row>
    <row r="437" spans="2:24" ht="14.4" customHeight="1" x14ac:dyDescent="0.3">
      <c r="B437" s="95" t="s">
        <v>59</v>
      </c>
      <c r="C437" s="95" t="s">
        <v>2346</v>
      </c>
      <c r="D437" s="95" t="s">
        <v>1198</v>
      </c>
      <c r="E437" s="95" t="s">
        <v>2858</v>
      </c>
      <c r="F437" s="95" t="s">
        <v>2862</v>
      </c>
      <c r="G437" s="97" t="s">
        <v>1961</v>
      </c>
      <c r="H437" s="23">
        <v>0.54166666666666663</v>
      </c>
      <c r="I437" s="95" t="s">
        <v>2855</v>
      </c>
      <c r="J437" s="17">
        <v>3</v>
      </c>
      <c r="K437" s="17">
        <v>0</v>
      </c>
      <c r="L437" s="98">
        <v>43678</v>
      </c>
      <c r="M437" s="95" t="s">
        <v>3848</v>
      </c>
      <c r="N437" s="95" t="str">
        <f t="shared" si="36"/>
        <v>SKU220</v>
      </c>
      <c r="O437" s="17" t="str">
        <f t="shared" si="37"/>
        <v>Yes</v>
      </c>
      <c r="P437" s="27">
        <f t="shared" si="38"/>
        <v>80</v>
      </c>
      <c r="Q437" s="17" t="str">
        <f t="shared" si="39"/>
        <v>No</v>
      </c>
      <c r="R437" s="42">
        <f t="shared" si="40"/>
        <v>43612</v>
      </c>
      <c r="S437" s="96" t="str">
        <f>IFERROR(INDEX('DATA - Destination Database'!$B$8:$B$973,MATCH(N437,'DATA - Destination Database'!$C$8:$C$973,0)),"")</f>
        <v>ID301</v>
      </c>
      <c r="T437" s="55">
        <f>IFERROR(INDEX('DATA - Destination Database'!$D$8:$D$973,MATCH(N437,'DATA - Destination Database'!$C$8:$C$973,0)),"")</f>
        <v>2</v>
      </c>
      <c r="U437" s="56" t="str">
        <f>IFERROR(INDEX('DATA - Destination Database'!$E$8:$E$973,MATCH(N437,'DATA - Destination Database'!$C$8:$C$973,0)),"")</f>
        <v>A</v>
      </c>
      <c r="V437" s="56" t="str">
        <f>IFERROR(INDEX('DATA - Destination Database'!$F$8:$F$973,MATCH(N437,'DATA - Destination Database'!$C$8:$C$973,0)),"")</f>
        <v>H</v>
      </c>
      <c r="W437" s="56" t="str">
        <f>IFERROR(INDEX('DATA - Destination Database'!$G$8:$G$973,MATCH(N437,'DATA - Destination Database'!$C$8:$C$973,0)),"")</f>
        <v>Y</v>
      </c>
      <c r="X437" s="96" t="str">
        <f>IFERROR(INDEX('DATA - Destination Database'!$H$8:$H$973,MATCH(N437,'DATA - Destination Database'!$C$8:$C$973,0)),"")</f>
        <v xml:space="preserve">India </v>
      </c>
    </row>
    <row r="438" spans="2:24" ht="14.4" customHeight="1" x14ac:dyDescent="0.3">
      <c r="B438" s="95" t="s">
        <v>56</v>
      </c>
      <c r="C438" s="95" t="s">
        <v>2346</v>
      </c>
      <c r="D438" s="95" t="s">
        <v>1284</v>
      </c>
      <c r="E438" s="95" t="s">
        <v>2859</v>
      </c>
      <c r="F438" s="95" t="s">
        <v>2862</v>
      </c>
      <c r="G438" s="97" t="s">
        <v>1968</v>
      </c>
      <c r="H438" s="23">
        <v>0.54166666666666663</v>
      </c>
      <c r="I438" s="95" t="s">
        <v>2855</v>
      </c>
      <c r="J438" s="17">
        <v>3.2</v>
      </c>
      <c r="K438" s="17">
        <v>0</v>
      </c>
      <c r="L438" s="98">
        <v>43627</v>
      </c>
      <c r="M438" s="95" t="s">
        <v>3848</v>
      </c>
      <c r="N438" s="95" t="str">
        <f t="shared" si="36"/>
        <v>SKU312</v>
      </c>
      <c r="O438" s="17" t="str">
        <f t="shared" si="37"/>
        <v>Yes</v>
      </c>
      <c r="P438" s="27">
        <f t="shared" si="38"/>
        <v>70</v>
      </c>
      <c r="Q438" s="17" t="str">
        <f t="shared" si="39"/>
        <v>No</v>
      </c>
      <c r="R438" s="42">
        <f t="shared" si="40"/>
        <v>43622</v>
      </c>
      <c r="S438" s="96" t="str">
        <f>IFERROR(INDEX('DATA - Destination Database'!$B$8:$B$973,MATCH(N438,'DATA - Destination Database'!$C$8:$C$973,0)),"")</f>
        <v>ID536</v>
      </c>
      <c r="T438" s="55">
        <f>IFERROR(INDEX('DATA - Destination Database'!$D$8:$D$973,MATCH(N438,'DATA - Destination Database'!$C$8:$C$973,0)),"")</f>
        <v>2</v>
      </c>
      <c r="U438" s="56" t="str">
        <f>IFERROR(INDEX('DATA - Destination Database'!$E$8:$E$973,MATCH(N438,'DATA - Destination Database'!$C$8:$C$973,0)),"")</f>
        <v>F</v>
      </c>
      <c r="V438" s="56" t="str">
        <f>IFERROR(INDEX('DATA - Destination Database'!$F$8:$F$973,MATCH(N438,'DATA - Destination Database'!$C$8:$C$973,0)),"")</f>
        <v>H</v>
      </c>
      <c r="W438" s="56" t="str">
        <f>IFERROR(INDEX('DATA - Destination Database'!$G$8:$G$973,MATCH(N438,'DATA - Destination Database'!$C$8:$C$973,0)),"")</f>
        <v>Y</v>
      </c>
      <c r="X438" s="96" t="str">
        <f>IFERROR(INDEX('DATA - Destination Database'!$H$8:$H$973,MATCH(N438,'DATA - Destination Database'!$C$8:$C$973,0)),"")</f>
        <v xml:space="preserve">Eritrea </v>
      </c>
    </row>
    <row r="439" spans="2:24" ht="14.4" customHeight="1" x14ac:dyDescent="0.3">
      <c r="B439" s="95" t="s">
        <v>56</v>
      </c>
      <c r="C439" s="95" t="s">
        <v>2346</v>
      </c>
      <c r="D439" s="95" t="s">
        <v>1739</v>
      </c>
      <c r="E439" s="95" t="s">
        <v>2860</v>
      </c>
      <c r="F439" s="95" t="s">
        <v>2862</v>
      </c>
      <c r="G439" s="97" t="s">
        <v>1994</v>
      </c>
      <c r="H439" s="23">
        <v>0.54166666666666663</v>
      </c>
      <c r="I439" s="95" t="s">
        <v>2856</v>
      </c>
      <c r="J439" s="17">
        <v>3.4</v>
      </c>
      <c r="K439" s="17">
        <v>0</v>
      </c>
      <c r="L439" s="98">
        <v>43672</v>
      </c>
      <c r="M439" s="95" t="s">
        <v>3848</v>
      </c>
      <c r="N439" s="95" t="str">
        <f t="shared" si="36"/>
        <v>SKU787</v>
      </c>
      <c r="O439" s="17" t="str">
        <f t="shared" si="37"/>
        <v>Yes</v>
      </c>
      <c r="P439" s="27">
        <f t="shared" si="38"/>
        <v>31</v>
      </c>
      <c r="Q439" s="17" t="str">
        <f t="shared" si="39"/>
        <v>No</v>
      </c>
      <c r="R439" s="42">
        <f t="shared" si="40"/>
        <v>43661</v>
      </c>
      <c r="S439" s="96" t="str">
        <f>IFERROR(INDEX('DATA - Destination Database'!$B$8:$B$973,MATCH(N439,'DATA - Destination Database'!$C$8:$C$973,0)),"")</f>
        <v>ID452</v>
      </c>
      <c r="T439" s="55">
        <f>IFERROR(INDEX('DATA - Destination Database'!$D$8:$D$973,MATCH(N439,'DATA - Destination Database'!$C$8:$C$973,0)),"")</f>
        <v>1</v>
      </c>
      <c r="U439" s="56" t="str">
        <f>IFERROR(INDEX('DATA - Destination Database'!$E$8:$E$973,MATCH(N439,'DATA - Destination Database'!$C$8:$C$973,0)),"")</f>
        <v>F</v>
      </c>
      <c r="V439" s="56" t="str">
        <f>IFERROR(INDEX('DATA - Destination Database'!$F$8:$F$973,MATCH(N439,'DATA - Destination Database'!$C$8:$C$973,0)),"")</f>
        <v>H</v>
      </c>
      <c r="W439" s="56" t="str">
        <f>IFERROR(INDEX('DATA - Destination Database'!$G$8:$G$973,MATCH(N439,'DATA - Destination Database'!$C$8:$C$973,0)),"")</f>
        <v/>
      </c>
      <c r="X439" s="96" t="str">
        <f>IFERROR(INDEX('DATA - Destination Database'!$H$8:$H$973,MATCH(N439,'DATA - Destination Database'!$C$8:$C$973,0)),"")</f>
        <v>Canada</v>
      </c>
    </row>
    <row r="440" spans="2:24" ht="14.4" customHeight="1" x14ac:dyDescent="0.3">
      <c r="B440" s="95" t="s">
        <v>59</v>
      </c>
      <c r="C440" s="95" t="s">
        <v>2347</v>
      </c>
      <c r="D440" s="95" t="s">
        <v>1742</v>
      </c>
      <c r="E440" s="95" t="s">
        <v>2858</v>
      </c>
      <c r="F440" s="95" t="s">
        <v>2862</v>
      </c>
      <c r="G440" s="97" t="s">
        <v>1994</v>
      </c>
      <c r="H440" s="23">
        <v>0.54166666666666663</v>
      </c>
      <c r="I440" s="95" t="s">
        <v>2857</v>
      </c>
      <c r="J440" s="17">
        <v>3.6</v>
      </c>
      <c r="K440" s="17">
        <v>1</v>
      </c>
      <c r="L440" s="98">
        <v>43670</v>
      </c>
      <c r="M440" s="95" t="s">
        <v>3848</v>
      </c>
      <c r="N440" s="95" t="str">
        <f t="shared" si="36"/>
        <v>SKU790</v>
      </c>
      <c r="O440" s="17" t="str">
        <f t="shared" si="37"/>
        <v>Yes</v>
      </c>
      <c r="P440" s="27">
        <f t="shared" si="38"/>
        <v>31</v>
      </c>
      <c r="Q440" s="17" t="str">
        <f t="shared" si="39"/>
        <v>No</v>
      </c>
      <c r="R440" s="42">
        <f t="shared" si="40"/>
        <v>43661</v>
      </c>
      <c r="S440" s="96" t="str">
        <f>IFERROR(INDEX('DATA - Destination Database'!$B$8:$B$973,MATCH(N440,'DATA - Destination Database'!$C$8:$C$973,0)),"")</f>
        <v>ID225</v>
      </c>
      <c r="T440" s="55">
        <f>IFERROR(INDEX('DATA - Destination Database'!$D$8:$D$973,MATCH(N440,'DATA - Destination Database'!$C$8:$C$973,0)),"")</f>
        <v>2</v>
      </c>
      <c r="U440" s="56" t="str">
        <f>IFERROR(INDEX('DATA - Destination Database'!$E$8:$E$973,MATCH(N440,'DATA - Destination Database'!$C$8:$C$973,0)),"")</f>
        <v>A</v>
      </c>
      <c r="V440" s="56" t="str">
        <f>IFERROR(INDEX('DATA - Destination Database'!$F$8:$F$973,MATCH(N440,'DATA - Destination Database'!$C$8:$C$973,0)),"")</f>
        <v>H</v>
      </c>
      <c r="W440" s="56" t="str">
        <f>IFERROR(INDEX('DATA - Destination Database'!$G$8:$G$973,MATCH(N440,'DATA - Destination Database'!$C$8:$C$973,0)),"")</f>
        <v/>
      </c>
      <c r="X440" s="96" t="str">
        <f>IFERROR(INDEX('DATA - Destination Database'!$H$8:$H$973,MATCH(N440,'DATA - Destination Database'!$C$8:$C$973,0)),"")</f>
        <v xml:space="preserve">Indonesia </v>
      </c>
    </row>
    <row r="441" spans="2:24" ht="14.4" customHeight="1" x14ac:dyDescent="0.3">
      <c r="B441" s="95" t="s">
        <v>57</v>
      </c>
      <c r="C441" s="95" t="s">
        <v>2348</v>
      </c>
      <c r="D441" s="95" t="s">
        <v>1745</v>
      </c>
      <c r="E441" s="95" t="s">
        <v>2859</v>
      </c>
      <c r="F441" s="95" t="s">
        <v>2862</v>
      </c>
      <c r="G441" s="97" t="s">
        <v>1994</v>
      </c>
      <c r="H441" s="23">
        <v>0.54166666666666663</v>
      </c>
      <c r="I441" s="95" t="s">
        <v>2854</v>
      </c>
      <c r="J441" s="17">
        <v>3.8</v>
      </c>
      <c r="K441" s="17">
        <v>0</v>
      </c>
      <c r="L441" s="98">
        <v>43682</v>
      </c>
      <c r="M441" s="95" t="s">
        <v>3848</v>
      </c>
      <c r="N441" s="95" t="str">
        <f t="shared" ref="N441:N504" si="41">TRIM(D441)</f>
        <v>SKU793</v>
      </c>
      <c r="O441" s="17" t="str">
        <f t="shared" si="37"/>
        <v>Yes</v>
      </c>
      <c r="P441" s="27">
        <f t="shared" si="38"/>
        <v>31</v>
      </c>
      <c r="Q441" s="17" t="str">
        <f t="shared" si="39"/>
        <v>No</v>
      </c>
      <c r="R441" s="42">
        <f t="shared" si="40"/>
        <v>43661</v>
      </c>
      <c r="S441" s="96" t="str">
        <f>IFERROR(INDEX('DATA - Destination Database'!$B$8:$B$973,MATCH(N441,'DATA - Destination Database'!$C$8:$C$973,0)),"")</f>
        <v>ID725</v>
      </c>
      <c r="T441" s="55">
        <f>IFERROR(INDEX('DATA - Destination Database'!$D$8:$D$973,MATCH(N441,'DATA - Destination Database'!$C$8:$C$973,0)),"")</f>
        <v>2</v>
      </c>
      <c r="U441" s="56" t="str">
        <f>IFERROR(INDEX('DATA - Destination Database'!$E$8:$E$973,MATCH(N441,'DATA - Destination Database'!$C$8:$C$973,0)),"")</f>
        <v>A</v>
      </c>
      <c r="V441" s="56" t="str">
        <f>IFERROR(INDEX('DATA - Destination Database'!$F$8:$F$973,MATCH(N441,'DATA - Destination Database'!$C$8:$C$973,0)),"")</f>
        <v>H</v>
      </c>
      <c r="W441" s="56" t="str">
        <f>IFERROR(INDEX('DATA - Destination Database'!$G$8:$G$973,MATCH(N441,'DATA - Destination Database'!$C$8:$C$973,0)),"")</f>
        <v>Y</v>
      </c>
      <c r="X441" s="96" t="str">
        <f>IFERROR(INDEX('DATA - Destination Database'!$H$8:$H$973,MATCH(N441,'DATA - Destination Database'!$C$8:$C$973,0)),"")</f>
        <v>Hong Kong</v>
      </c>
    </row>
    <row r="442" spans="2:24" ht="14.4" customHeight="1" x14ac:dyDescent="0.3">
      <c r="B442" s="95" t="s">
        <v>59</v>
      </c>
      <c r="C442" s="95" t="s">
        <v>2349</v>
      </c>
      <c r="D442" s="95" t="s">
        <v>1287</v>
      </c>
      <c r="E442" s="95" t="s">
        <v>2860</v>
      </c>
      <c r="F442" s="95" t="s">
        <v>2862</v>
      </c>
      <c r="G442" s="97" t="s">
        <v>1968</v>
      </c>
      <c r="H442" s="23">
        <v>0.54166666666666663</v>
      </c>
      <c r="I442" s="95" t="s">
        <v>2855</v>
      </c>
      <c r="J442" s="17">
        <v>4</v>
      </c>
      <c r="K442" s="17">
        <v>0</v>
      </c>
      <c r="L442" s="98">
        <v>43627</v>
      </c>
      <c r="M442" s="95" t="s">
        <v>3848</v>
      </c>
      <c r="N442" s="95" t="str">
        <f t="shared" si="41"/>
        <v>SKU315</v>
      </c>
      <c r="O442" s="17" t="str">
        <f t="shared" si="37"/>
        <v>Yes</v>
      </c>
      <c r="P442" s="27">
        <f t="shared" si="38"/>
        <v>70</v>
      </c>
      <c r="Q442" s="17" t="str">
        <f t="shared" si="39"/>
        <v>No</v>
      </c>
      <c r="R442" s="42">
        <f t="shared" si="40"/>
        <v>43622</v>
      </c>
      <c r="S442" s="96" t="str">
        <f>IFERROR(INDEX('DATA - Destination Database'!$B$8:$B$973,MATCH(N442,'DATA - Destination Database'!$C$8:$C$973,0)),"")</f>
        <v>ID454</v>
      </c>
      <c r="T442" s="55">
        <f>IFERROR(INDEX('DATA - Destination Database'!$D$8:$D$973,MATCH(N442,'DATA - Destination Database'!$C$8:$C$973,0)),"")</f>
        <v>1</v>
      </c>
      <c r="U442" s="56" t="str">
        <f>IFERROR(INDEX('DATA - Destination Database'!$E$8:$E$973,MATCH(N442,'DATA - Destination Database'!$C$8:$C$973,0)),"")</f>
        <v>B</v>
      </c>
      <c r="V442" s="56" t="str">
        <f>IFERROR(INDEX('DATA - Destination Database'!$F$8:$F$973,MATCH(N442,'DATA - Destination Database'!$C$8:$C$973,0)),"")</f>
        <v>H</v>
      </c>
      <c r="W442" s="56" t="str">
        <f>IFERROR(INDEX('DATA - Destination Database'!$G$8:$G$973,MATCH(N442,'DATA - Destination Database'!$C$8:$C$973,0)),"")</f>
        <v/>
      </c>
      <c r="X442" s="96" t="str">
        <f>IFERROR(INDEX('DATA - Destination Database'!$H$8:$H$973,MATCH(N442,'DATA - Destination Database'!$C$8:$C$973,0)),"")</f>
        <v>Italy</v>
      </c>
    </row>
    <row r="443" spans="2:24" ht="14.4" customHeight="1" x14ac:dyDescent="0.3">
      <c r="B443" s="95" t="s">
        <v>55</v>
      </c>
      <c r="C443" s="95" t="s">
        <v>2350</v>
      </c>
      <c r="D443" s="95" t="s">
        <v>1748</v>
      </c>
      <c r="E443" s="95" t="s">
        <v>2858</v>
      </c>
      <c r="F443" s="95" t="s">
        <v>2862</v>
      </c>
      <c r="G443" s="97" t="s">
        <v>1995</v>
      </c>
      <c r="H443" s="23">
        <v>0.54166666666666663</v>
      </c>
      <c r="I443" s="95" t="s">
        <v>2855</v>
      </c>
      <c r="J443" s="17">
        <v>1</v>
      </c>
      <c r="K443" s="17">
        <v>0</v>
      </c>
      <c r="L443" s="98">
        <v>43671</v>
      </c>
      <c r="M443" s="95" t="s">
        <v>3848</v>
      </c>
      <c r="N443" s="95" t="str">
        <f t="shared" si="41"/>
        <v>SKU796</v>
      </c>
      <c r="O443" s="17" t="str">
        <f t="shared" si="37"/>
        <v>Yes</v>
      </c>
      <c r="P443" s="27">
        <f t="shared" si="38"/>
        <v>30</v>
      </c>
      <c r="Q443" s="17" t="str">
        <f t="shared" si="39"/>
        <v>No</v>
      </c>
      <c r="R443" s="42">
        <f t="shared" si="40"/>
        <v>43662</v>
      </c>
      <c r="S443" s="96" t="str">
        <f>IFERROR(INDEX('DATA - Destination Database'!$B$8:$B$973,MATCH(N443,'DATA - Destination Database'!$C$8:$C$973,0)),"")</f>
        <v>ID480</v>
      </c>
      <c r="T443" s="55">
        <f>IFERROR(INDEX('DATA - Destination Database'!$D$8:$D$973,MATCH(N443,'DATA - Destination Database'!$C$8:$C$973,0)),"")</f>
        <v>1</v>
      </c>
      <c r="U443" s="56" t="str">
        <f>IFERROR(INDEX('DATA - Destination Database'!$E$8:$E$973,MATCH(N443,'DATA - Destination Database'!$C$8:$C$973,0)),"")</f>
        <v>F</v>
      </c>
      <c r="V443" s="56" t="str">
        <f>IFERROR(INDEX('DATA - Destination Database'!$F$8:$F$973,MATCH(N443,'DATA - Destination Database'!$C$8:$C$973,0)),"")</f>
        <v>H</v>
      </c>
      <c r="W443" s="56" t="str">
        <f>IFERROR(INDEX('DATA - Destination Database'!$G$8:$G$973,MATCH(N443,'DATA - Destination Database'!$C$8:$C$973,0)),"")</f>
        <v>Y</v>
      </c>
      <c r="X443" s="96" t="str">
        <f>IFERROR(INDEX('DATA - Destination Database'!$H$8:$H$973,MATCH(N443,'DATA - Destination Database'!$C$8:$C$973,0)),"")</f>
        <v>Belgium</v>
      </c>
    </row>
    <row r="444" spans="2:24" ht="14.4" customHeight="1" x14ac:dyDescent="0.3">
      <c r="B444" s="95" t="s">
        <v>57</v>
      </c>
      <c r="C444" s="95" t="s">
        <v>2351</v>
      </c>
      <c r="D444" s="95" t="s">
        <v>1201</v>
      </c>
      <c r="E444" s="95" t="s">
        <v>2859</v>
      </c>
      <c r="F444" s="95" t="s">
        <v>2862</v>
      </c>
      <c r="G444" s="97" t="s">
        <v>1961</v>
      </c>
      <c r="H444" s="23">
        <v>0.54166666666666663</v>
      </c>
      <c r="I444" s="95" t="s">
        <v>2856</v>
      </c>
      <c r="J444" s="17">
        <v>2</v>
      </c>
      <c r="K444" s="17">
        <v>0</v>
      </c>
      <c r="L444" s="98">
        <v>43616</v>
      </c>
      <c r="M444" s="95" t="s">
        <v>3848</v>
      </c>
      <c r="N444" s="95" t="str">
        <f t="shared" si="41"/>
        <v>SKU223</v>
      </c>
      <c r="O444" s="17" t="str">
        <f t="shared" si="37"/>
        <v>Yes</v>
      </c>
      <c r="P444" s="27">
        <f t="shared" si="38"/>
        <v>80</v>
      </c>
      <c r="Q444" s="17" t="str">
        <f t="shared" si="39"/>
        <v>No</v>
      </c>
      <c r="R444" s="42">
        <f t="shared" si="40"/>
        <v>43612</v>
      </c>
      <c r="S444" s="96" t="str">
        <f>IFERROR(INDEX('DATA - Destination Database'!$B$8:$B$973,MATCH(N444,'DATA - Destination Database'!$C$8:$C$973,0)),"")</f>
        <v>ID728</v>
      </c>
      <c r="T444" s="55">
        <f>IFERROR(INDEX('DATA - Destination Database'!$D$8:$D$973,MATCH(N444,'DATA - Destination Database'!$C$8:$C$973,0)),"")</f>
        <v>3</v>
      </c>
      <c r="U444" s="56" t="str">
        <f>IFERROR(INDEX('DATA - Destination Database'!$E$8:$E$973,MATCH(N444,'DATA - Destination Database'!$C$8:$C$973,0)),"")</f>
        <v>F</v>
      </c>
      <c r="V444" s="56" t="str">
        <f>IFERROR(INDEX('DATA - Destination Database'!$F$8:$F$973,MATCH(N444,'DATA - Destination Database'!$C$8:$C$973,0)),"")</f>
        <v>H</v>
      </c>
      <c r="W444" s="56" t="str">
        <f>IFERROR(INDEX('DATA - Destination Database'!$G$8:$G$973,MATCH(N444,'DATA - Destination Database'!$C$8:$C$973,0)),"")</f>
        <v>Y</v>
      </c>
      <c r="X444" s="96" t="str">
        <f>IFERROR(INDEX('DATA - Destination Database'!$H$8:$H$973,MATCH(N444,'DATA - Destination Database'!$C$8:$C$973,0)),"")</f>
        <v>Argentina</v>
      </c>
    </row>
    <row r="445" spans="2:24" ht="14.4" customHeight="1" x14ac:dyDescent="0.3">
      <c r="B445" s="95" t="s">
        <v>58</v>
      </c>
      <c r="C445" s="95" t="s">
        <v>2352</v>
      </c>
      <c r="D445" s="95" t="s">
        <v>1751</v>
      </c>
      <c r="E445" s="95" t="s">
        <v>2860</v>
      </c>
      <c r="F445" s="95" t="s">
        <v>2862</v>
      </c>
      <c r="G445" s="97" t="s">
        <v>1995</v>
      </c>
      <c r="H445" s="23">
        <v>0.54166666666666663</v>
      </c>
      <c r="I445" s="95" t="s">
        <v>2857</v>
      </c>
      <c r="J445" s="17">
        <v>3</v>
      </c>
      <c r="K445" s="17">
        <v>0</v>
      </c>
      <c r="L445" s="98">
        <v>43669</v>
      </c>
      <c r="M445" s="95" t="s">
        <v>3848</v>
      </c>
      <c r="N445" s="95" t="str">
        <f t="shared" si="41"/>
        <v>SKU799</v>
      </c>
      <c r="O445" s="17" t="str">
        <f t="shared" si="37"/>
        <v>Yes</v>
      </c>
      <c r="P445" s="27">
        <f t="shared" si="38"/>
        <v>30</v>
      </c>
      <c r="Q445" s="17" t="str">
        <f t="shared" si="39"/>
        <v>No</v>
      </c>
      <c r="R445" s="42">
        <f t="shared" si="40"/>
        <v>43662</v>
      </c>
      <c r="S445" s="96" t="str">
        <f>IFERROR(INDEX('DATA - Destination Database'!$B$8:$B$973,MATCH(N445,'DATA - Destination Database'!$C$8:$C$973,0)),"")</f>
        <v>ID867</v>
      </c>
      <c r="T445" s="55">
        <f>IFERROR(INDEX('DATA - Destination Database'!$D$8:$D$973,MATCH(N445,'DATA - Destination Database'!$C$8:$C$973,0)),"")</f>
        <v>3</v>
      </c>
      <c r="U445" s="56" t="str">
        <f>IFERROR(INDEX('DATA - Destination Database'!$E$8:$E$973,MATCH(N445,'DATA - Destination Database'!$C$8:$C$973,0)),"")</f>
        <v>T</v>
      </c>
      <c r="V445" s="56" t="str">
        <f>IFERROR(INDEX('DATA - Destination Database'!$F$8:$F$973,MATCH(N445,'DATA - Destination Database'!$C$8:$C$973,0)),"")</f>
        <v>H</v>
      </c>
      <c r="W445" s="56" t="str">
        <f>IFERROR(INDEX('DATA - Destination Database'!$G$8:$G$973,MATCH(N445,'DATA - Destination Database'!$C$8:$C$973,0)),"")</f>
        <v>Y</v>
      </c>
      <c r="X445" s="96" t="str">
        <f>IFERROR(INDEX('DATA - Destination Database'!$H$8:$H$973,MATCH(N445,'DATA - Destination Database'!$C$8:$C$973,0)),"")</f>
        <v>Maldives</v>
      </c>
    </row>
    <row r="446" spans="2:24" ht="14.4" customHeight="1" x14ac:dyDescent="0.3">
      <c r="B446" s="95" t="s">
        <v>57</v>
      </c>
      <c r="C446" s="95" t="s">
        <v>2353</v>
      </c>
      <c r="D446" s="95" t="s">
        <v>1290</v>
      </c>
      <c r="E446" s="95" t="s">
        <v>2858</v>
      </c>
      <c r="F446" s="95" t="s">
        <v>2862</v>
      </c>
      <c r="G446" s="97" t="s">
        <v>1968</v>
      </c>
      <c r="H446" s="23">
        <v>0.54166666666666663</v>
      </c>
      <c r="I446" s="95" t="s">
        <v>2854</v>
      </c>
      <c r="J446" s="17">
        <v>4</v>
      </c>
      <c r="K446" s="17">
        <v>0</v>
      </c>
      <c r="L446" s="98">
        <v>43627</v>
      </c>
      <c r="M446" s="95" t="s">
        <v>3848</v>
      </c>
      <c r="N446" s="95" t="str">
        <f t="shared" si="41"/>
        <v>SKU318</v>
      </c>
      <c r="O446" s="17" t="str">
        <f t="shared" si="37"/>
        <v>Yes</v>
      </c>
      <c r="P446" s="27">
        <f t="shared" si="38"/>
        <v>70</v>
      </c>
      <c r="Q446" s="17" t="str">
        <f t="shared" si="39"/>
        <v>No</v>
      </c>
      <c r="R446" s="42">
        <f t="shared" si="40"/>
        <v>43622</v>
      </c>
      <c r="S446" s="96" t="str">
        <f>IFERROR(INDEX('DATA - Destination Database'!$B$8:$B$973,MATCH(N446,'DATA - Destination Database'!$C$8:$C$973,0)),"")</f>
        <v>ID226</v>
      </c>
      <c r="T446" s="55">
        <f>IFERROR(INDEX('DATA - Destination Database'!$D$8:$D$973,MATCH(N446,'DATA - Destination Database'!$C$8:$C$973,0)),"")</f>
        <v>1</v>
      </c>
      <c r="U446" s="56" t="str">
        <f>IFERROR(INDEX('DATA - Destination Database'!$E$8:$E$973,MATCH(N446,'DATA - Destination Database'!$C$8:$C$973,0)),"")</f>
        <v>B</v>
      </c>
      <c r="V446" s="56" t="str">
        <f>IFERROR(INDEX('DATA - Destination Database'!$F$8:$F$973,MATCH(N446,'DATA - Destination Database'!$C$8:$C$973,0)),"")</f>
        <v>H</v>
      </c>
      <c r="W446" s="56" t="str">
        <f>IFERROR(INDEX('DATA - Destination Database'!$G$8:$G$973,MATCH(N446,'DATA - Destination Database'!$C$8:$C$973,0)),"")</f>
        <v/>
      </c>
      <c r="X446" s="96" t="str">
        <f>IFERROR(INDEX('DATA - Destination Database'!$H$8:$H$973,MATCH(N446,'DATA - Destination Database'!$C$8:$C$973,0)),"")</f>
        <v>China</v>
      </c>
    </row>
    <row r="447" spans="2:24" ht="14.4" customHeight="1" x14ac:dyDescent="0.3">
      <c r="B447" s="95" t="s">
        <v>56</v>
      </c>
      <c r="C447" s="95" t="s">
        <v>2353</v>
      </c>
      <c r="D447" s="95" t="s">
        <v>1754</v>
      </c>
      <c r="E447" s="95" t="s">
        <v>2859</v>
      </c>
      <c r="F447" s="95" t="s">
        <v>2863</v>
      </c>
      <c r="G447" s="97" t="s">
        <v>1995</v>
      </c>
      <c r="H447" s="23">
        <v>0.54166666666666663</v>
      </c>
      <c r="I447" s="95" t="s">
        <v>2855</v>
      </c>
      <c r="J447" s="17">
        <v>1</v>
      </c>
      <c r="K447" s="17">
        <v>0</v>
      </c>
      <c r="L447" s="98">
        <v>43672</v>
      </c>
      <c r="M447" s="95" t="s">
        <v>3848</v>
      </c>
      <c r="N447" s="95" t="str">
        <f t="shared" si="41"/>
        <v>SKU802</v>
      </c>
      <c r="O447" s="17" t="str">
        <f t="shared" si="37"/>
        <v>Yes</v>
      </c>
      <c r="P447" s="27">
        <f t="shared" si="38"/>
        <v>30</v>
      </c>
      <c r="Q447" s="17" t="str">
        <f t="shared" si="39"/>
        <v>No</v>
      </c>
      <c r="R447" s="42">
        <f t="shared" si="40"/>
        <v>43662</v>
      </c>
      <c r="S447" s="96" t="str">
        <f>IFERROR(INDEX('DATA - Destination Database'!$B$8:$B$973,MATCH(N447,'DATA - Destination Database'!$C$8:$C$973,0)),"")</f>
        <v>ID730</v>
      </c>
      <c r="T447" s="55">
        <f>IFERROR(INDEX('DATA - Destination Database'!$D$8:$D$973,MATCH(N447,'DATA - Destination Database'!$C$8:$C$973,0)),"")</f>
        <v>2</v>
      </c>
      <c r="U447" s="56" t="str">
        <f>IFERROR(INDEX('DATA - Destination Database'!$E$8:$E$973,MATCH(N447,'DATA - Destination Database'!$C$8:$C$973,0)),"")</f>
        <v>B</v>
      </c>
      <c r="V447" s="56" t="str">
        <f>IFERROR(INDEX('DATA - Destination Database'!$F$8:$F$973,MATCH(N447,'DATA - Destination Database'!$C$8:$C$973,0)),"")</f>
        <v>H</v>
      </c>
      <c r="W447" s="56" t="str">
        <f>IFERROR(INDEX('DATA - Destination Database'!$G$8:$G$973,MATCH(N447,'DATA - Destination Database'!$C$8:$C$973,0)),"")</f>
        <v/>
      </c>
      <c r="X447" s="96" t="str">
        <f>IFERROR(INDEX('DATA - Destination Database'!$H$8:$H$973,MATCH(N447,'DATA - Destination Database'!$C$8:$C$973,0)),"")</f>
        <v>Peru</v>
      </c>
    </row>
    <row r="448" spans="2:24" ht="14.4" customHeight="1" x14ac:dyDescent="0.3">
      <c r="B448" s="95" t="s">
        <v>59</v>
      </c>
      <c r="C448" s="95" t="s">
        <v>2354</v>
      </c>
      <c r="D448" s="95" t="s">
        <v>1757</v>
      </c>
      <c r="E448" s="95" t="s">
        <v>2860</v>
      </c>
      <c r="F448" s="95" t="s">
        <v>2862</v>
      </c>
      <c r="G448" s="97" t="s">
        <v>1995</v>
      </c>
      <c r="H448" s="23">
        <v>0.54166666666666663</v>
      </c>
      <c r="I448" s="95" t="s">
        <v>2855</v>
      </c>
      <c r="J448" s="17">
        <v>2.8</v>
      </c>
      <c r="K448" s="17">
        <v>0</v>
      </c>
      <c r="L448" s="98">
        <v>43663</v>
      </c>
      <c r="M448" s="95" t="s">
        <v>3848</v>
      </c>
      <c r="N448" s="95" t="str">
        <f t="shared" si="41"/>
        <v>SKU805</v>
      </c>
      <c r="O448" s="17" t="str">
        <f t="shared" si="37"/>
        <v>Yes</v>
      </c>
      <c r="P448" s="27">
        <f t="shared" si="38"/>
        <v>30</v>
      </c>
      <c r="Q448" s="17" t="str">
        <f t="shared" si="39"/>
        <v>No</v>
      </c>
      <c r="R448" s="42">
        <f t="shared" si="40"/>
        <v>43662</v>
      </c>
      <c r="S448" s="96" t="str">
        <f>IFERROR(INDEX('DATA - Destination Database'!$B$8:$B$973,MATCH(N448,'DATA - Destination Database'!$C$8:$C$973,0)),"")</f>
        <v>ID868</v>
      </c>
      <c r="T448" s="55">
        <f>IFERROR(INDEX('DATA - Destination Database'!$D$8:$D$973,MATCH(N448,'DATA - Destination Database'!$C$8:$C$973,0)),"")</f>
        <v>3</v>
      </c>
      <c r="U448" s="56" t="str">
        <f>IFERROR(INDEX('DATA - Destination Database'!$E$8:$E$973,MATCH(N448,'DATA - Destination Database'!$C$8:$C$973,0)),"")</f>
        <v>F</v>
      </c>
      <c r="V448" s="56" t="str">
        <f>IFERROR(INDEX('DATA - Destination Database'!$F$8:$F$973,MATCH(N448,'DATA - Destination Database'!$C$8:$C$973,0)),"")</f>
        <v>H</v>
      </c>
      <c r="W448" s="56" t="str">
        <f>IFERROR(INDEX('DATA - Destination Database'!$G$8:$G$973,MATCH(N448,'DATA - Destination Database'!$C$8:$C$973,0)),"")</f>
        <v/>
      </c>
      <c r="X448" s="96" t="str">
        <f>IFERROR(INDEX('DATA - Destination Database'!$H$8:$H$973,MATCH(N448,'DATA - Destination Database'!$C$8:$C$973,0)),"")</f>
        <v>Ireland</v>
      </c>
    </row>
    <row r="449" spans="2:24" ht="14.4" customHeight="1" x14ac:dyDescent="0.3">
      <c r="B449" s="95" t="s">
        <v>55</v>
      </c>
      <c r="C449" s="95" t="s">
        <v>2355</v>
      </c>
      <c r="D449" s="95" t="s">
        <v>1204</v>
      </c>
      <c r="E449" s="95" t="s">
        <v>2858</v>
      </c>
      <c r="F449" s="95" t="s">
        <v>2862</v>
      </c>
      <c r="G449" s="97" t="s">
        <v>1962</v>
      </c>
      <c r="H449" s="23">
        <v>0.54166666666666663</v>
      </c>
      <c r="I449" s="95" t="s">
        <v>2856</v>
      </c>
      <c r="J449" s="17">
        <v>3</v>
      </c>
      <c r="K449" s="17">
        <v>0</v>
      </c>
      <c r="L449" s="98">
        <v>43628</v>
      </c>
      <c r="M449" s="95" t="s">
        <v>3848</v>
      </c>
      <c r="N449" s="95" t="str">
        <f t="shared" si="41"/>
        <v>SKU226</v>
      </c>
      <c r="O449" s="17" t="str">
        <f t="shared" si="37"/>
        <v>Yes</v>
      </c>
      <c r="P449" s="27">
        <f t="shared" si="38"/>
        <v>79</v>
      </c>
      <c r="Q449" s="17" t="str">
        <f t="shared" si="39"/>
        <v>No</v>
      </c>
      <c r="R449" s="42">
        <f t="shared" si="40"/>
        <v>43613</v>
      </c>
      <c r="S449" s="96" t="str">
        <f>IFERROR(INDEX('DATA - Destination Database'!$B$8:$B$973,MATCH(N449,'DATA - Destination Database'!$C$8:$C$973,0)),"")</f>
        <v>ID229</v>
      </c>
      <c r="T449" s="55">
        <f>IFERROR(INDEX('DATA - Destination Database'!$D$8:$D$973,MATCH(N449,'DATA - Destination Database'!$C$8:$C$973,0)),"")</f>
        <v>2</v>
      </c>
      <c r="U449" s="56" t="str">
        <f>IFERROR(INDEX('DATA - Destination Database'!$E$8:$E$973,MATCH(N449,'DATA - Destination Database'!$C$8:$C$973,0)),"")</f>
        <v>A</v>
      </c>
      <c r="V449" s="56" t="str">
        <f>IFERROR(INDEX('DATA - Destination Database'!$F$8:$F$973,MATCH(N449,'DATA - Destination Database'!$C$8:$C$973,0)),"")</f>
        <v>H</v>
      </c>
      <c r="W449" s="56" t="str">
        <f>IFERROR(INDEX('DATA - Destination Database'!$G$8:$G$973,MATCH(N449,'DATA - Destination Database'!$C$8:$C$973,0)),"")</f>
        <v>Y</v>
      </c>
      <c r="X449" s="96" t="str">
        <f>IFERROR(INDEX('DATA - Destination Database'!$H$8:$H$973,MATCH(N449,'DATA - Destination Database'!$C$8:$C$973,0)),"")</f>
        <v>Poland</v>
      </c>
    </row>
    <row r="450" spans="2:24" ht="14.4" customHeight="1" x14ac:dyDescent="0.3">
      <c r="B450" s="95" t="s">
        <v>57</v>
      </c>
      <c r="C450" s="95" t="s">
        <v>2355</v>
      </c>
      <c r="D450" s="95" t="s">
        <v>1760</v>
      </c>
      <c r="E450" s="95" t="s">
        <v>2859</v>
      </c>
      <c r="F450" s="95" t="s">
        <v>2862</v>
      </c>
      <c r="G450" s="97" t="s">
        <v>1995</v>
      </c>
      <c r="H450" s="23">
        <v>0.54166666666666663</v>
      </c>
      <c r="I450" s="95" t="s">
        <v>2857</v>
      </c>
      <c r="J450" s="17">
        <v>3.2</v>
      </c>
      <c r="K450" s="17">
        <v>1</v>
      </c>
      <c r="L450" s="98">
        <v>43682</v>
      </c>
      <c r="M450" s="95" t="s">
        <v>3848</v>
      </c>
      <c r="N450" s="95" t="str">
        <f t="shared" si="41"/>
        <v>SKU808</v>
      </c>
      <c r="O450" s="17" t="str">
        <f t="shared" si="37"/>
        <v>Yes</v>
      </c>
      <c r="P450" s="27">
        <f t="shared" si="38"/>
        <v>30</v>
      </c>
      <c r="Q450" s="17" t="str">
        <f t="shared" si="39"/>
        <v>No</v>
      </c>
      <c r="R450" s="42">
        <f t="shared" si="40"/>
        <v>43662</v>
      </c>
      <c r="S450" s="96" t="str">
        <f>IFERROR(INDEX('DATA - Destination Database'!$B$8:$B$973,MATCH(N450,'DATA - Destination Database'!$C$8:$C$973,0)),"")</f>
        <v>ID350</v>
      </c>
      <c r="T450" s="55">
        <f>IFERROR(INDEX('DATA - Destination Database'!$D$8:$D$973,MATCH(N450,'DATA - Destination Database'!$C$8:$C$973,0)),"")</f>
        <v>1</v>
      </c>
      <c r="U450" s="56" t="str">
        <f>IFERROR(INDEX('DATA - Destination Database'!$E$8:$E$973,MATCH(N450,'DATA - Destination Database'!$C$8:$C$973,0)),"")</f>
        <v>B</v>
      </c>
      <c r="V450" s="56" t="str">
        <f>IFERROR(INDEX('DATA - Destination Database'!$F$8:$F$973,MATCH(N450,'DATA - Destination Database'!$C$8:$C$973,0)),"")</f>
        <v>H</v>
      </c>
      <c r="W450" s="56" t="str">
        <f>IFERROR(INDEX('DATA - Destination Database'!$G$8:$G$973,MATCH(N450,'DATA - Destination Database'!$C$8:$C$973,0)),"")</f>
        <v>Y</v>
      </c>
      <c r="X450" s="96" t="str">
        <f>IFERROR(INDEX('DATA - Destination Database'!$H$8:$H$973,MATCH(N450,'DATA - Destination Database'!$C$8:$C$973,0)),"")</f>
        <v>Malta</v>
      </c>
    </row>
    <row r="451" spans="2:24" ht="14.4" customHeight="1" x14ac:dyDescent="0.3">
      <c r="B451" s="95" t="s">
        <v>55</v>
      </c>
      <c r="C451" s="95" t="s">
        <v>2356</v>
      </c>
      <c r="D451" s="95" t="s">
        <v>1293</v>
      </c>
      <c r="E451" s="95" t="s">
        <v>2860</v>
      </c>
      <c r="F451" s="95" t="s">
        <v>2862</v>
      </c>
      <c r="G451" s="97" t="s">
        <v>1968</v>
      </c>
      <c r="H451" s="23">
        <v>0.54166666666666663</v>
      </c>
      <c r="I451" s="95" t="s">
        <v>2854</v>
      </c>
      <c r="J451" s="17">
        <v>3.4</v>
      </c>
      <c r="K451" s="17">
        <v>0</v>
      </c>
      <c r="L451" s="98">
        <v>43629</v>
      </c>
      <c r="M451" s="95" t="s">
        <v>3848</v>
      </c>
      <c r="N451" s="95" t="str">
        <f t="shared" si="41"/>
        <v>SKU321</v>
      </c>
      <c r="O451" s="17" t="str">
        <f t="shared" si="37"/>
        <v>Yes</v>
      </c>
      <c r="P451" s="27">
        <f t="shared" si="38"/>
        <v>70</v>
      </c>
      <c r="Q451" s="17" t="str">
        <f t="shared" si="39"/>
        <v>No</v>
      </c>
      <c r="R451" s="42">
        <f t="shared" si="40"/>
        <v>43622</v>
      </c>
      <c r="S451" s="96" t="str">
        <f>IFERROR(INDEX('DATA - Destination Database'!$B$8:$B$973,MATCH(N451,'DATA - Destination Database'!$C$8:$C$973,0)),"")</f>
        <v>ID697</v>
      </c>
      <c r="T451" s="55">
        <f>IFERROR(INDEX('DATA - Destination Database'!$D$8:$D$973,MATCH(N451,'DATA - Destination Database'!$C$8:$C$973,0)),"")</f>
        <v>2</v>
      </c>
      <c r="U451" s="56" t="str">
        <f>IFERROR(INDEX('DATA - Destination Database'!$E$8:$E$973,MATCH(N451,'DATA - Destination Database'!$C$8:$C$973,0)),"")</f>
        <v>A</v>
      </c>
      <c r="V451" s="56" t="str">
        <f>IFERROR(INDEX('DATA - Destination Database'!$F$8:$F$973,MATCH(N451,'DATA - Destination Database'!$C$8:$C$973,0)),"")</f>
        <v>H</v>
      </c>
      <c r="W451" s="56" t="str">
        <f>IFERROR(INDEX('DATA - Destination Database'!$G$8:$G$973,MATCH(N451,'DATA - Destination Database'!$C$8:$C$973,0)),"")</f>
        <v>Y</v>
      </c>
      <c r="X451" s="96" t="str">
        <f>IFERROR(INDEX('DATA - Destination Database'!$H$8:$H$973,MATCH(N451,'DATA - Destination Database'!$C$8:$C$973,0)),"")</f>
        <v>Turkey</v>
      </c>
    </row>
    <row r="452" spans="2:24" ht="14.4" customHeight="1" x14ac:dyDescent="0.3">
      <c r="B452" s="95" t="s">
        <v>55</v>
      </c>
      <c r="C452" s="95" t="s">
        <v>2357</v>
      </c>
      <c r="D452" s="95" t="s">
        <v>1763</v>
      </c>
      <c r="E452" s="95" t="s">
        <v>2858</v>
      </c>
      <c r="F452" s="95" t="s">
        <v>2862</v>
      </c>
      <c r="G452" s="97" t="s">
        <v>1996</v>
      </c>
      <c r="H452" s="23">
        <v>0.54166666666666663</v>
      </c>
      <c r="I452" s="95" t="s">
        <v>2855</v>
      </c>
      <c r="J452" s="17">
        <v>3.6</v>
      </c>
      <c r="K452" s="17">
        <v>0</v>
      </c>
      <c r="L452" s="98">
        <v>43669</v>
      </c>
      <c r="M452" s="95" t="s">
        <v>3848</v>
      </c>
      <c r="N452" s="95" t="str">
        <f t="shared" si="41"/>
        <v>SKU811</v>
      </c>
      <c r="O452" s="17" t="str">
        <f t="shared" si="37"/>
        <v>Yes</v>
      </c>
      <c r="P452" s="27">
        <f t="shared" si="38"/>
        <v>29</v>
      </c>
      <c r="Q452" s="17" t="str">
        <f t="shared" si="39"/>
        <v>No</v>
      </c>
      <c r="R452" s="42">
        <f t="shared" si="40"/>
        <v>43663</v>
      </c>
      <c r="S452" s="96" t="str">
        <f>IFERROR(INDEX('DATA - Destination Database'!$B$8:$B$973,MATCH(N452,'DATA - Destination Database'!$C$8:$C$973,0)),"")</f>
        <v>ID491</v>
      </c>
      <c r="T452" s="55">
        <f>IFERROR(INDEX('DATA - Destination Database'!$D$8:$D$973,MATCH(N452,'DATA - Destination Database'!$C$8:$C$973,0)),"")</f>
        <v>2</v>
      </c>
      <c r="U452" s="56" t="str">
        <f>IFERROR(INDEX('DATA - Destination Database'!$E$8:$E$973,MATCH(N452,'DATA - Destination Database'!$C$8:$C$973,0)),"")</f>
        <v>T</v>
      </c>
      <c r="V452" s="56" t="str">
        <f>IFERROR(INDEX('DATA - Destination Database'!$F$8:$F$973,MATCH(N452,'DATA - Destination Database'!$C$8:$C$973,0)),"")</f>
        <v>H</v>
      </c>
      <c r="W452" s="56" t="str">
        <f>IFERROR(INDEX('DATA - Destination Database'!$G$8:$G$973,MATCH(N452,'DATA - Destination Database'!$C$8:$C$973,0)),"")</f>
        <v>Y</v>
      </c>
      <c r="X452" s="96" t="str">
        <f>IFERROR(INDEX('DATA - Destination Database'!$H$8:$H$973,MATCH(N452,'DATA - Destination Database'!$C$8:$C$973,0)),"")</f>
        <v>Mexico</v>
      </c>
    </row>
    <row r="453" spans="2:24" ht="14.4" customHeight="1" x14ac:dyDescent="0.3">
      <c r="B453" s="95" t="s">
        <v>58</v>
      </c>
      <c r="C453" s="95" t="s">
        <v>2358</v>
      </c>
      <c r="D453" s="95" t="s">
        <v>1766</v>
      </c>
      <c r="E453" s="95" t="s">
        <v>2859</v>
      </c>
      <c r="F453" s="95" t="s">
        <v>2862</v>
      </c>
      <c r="G453" s="97" t="s">
        <v>1996</v>
      </c>
      <c r="H453" s="23">
        <v>0.54166666666666663</v>
      </c>
      <c r="I453" s="95" t="s">
        <v>2855</v>
      </c>
      <c r="J453" s="17">
        <v>3.8</v>
      </c>
      <c r="K453" s="17">
        <v>0</v>
      </c>
      <c r="L453" s="98">
        <v>43682</v>
      </c>
      <c r="M453" s="95" t="s">
        <v>3848</v>
      </c>
      <c r="N453" s="95" t="str">
        <f t="shared" si="41"/>
        <v>SKU814</v>
      </c>
      <c r="O453" s="17" t="str">
        <f t="shared" si="37"/>
        <v>Yes</v>
      </c>
      <c r="P453" s="27">
        <f t="shared" si="38"/>
        <v>29</v>
      </c>
      <c r="Q453" s="17" t="str">
        <f t="shared" si="39"/>
        <v>No</v>
      </c>
      <c r="R453" s="42">
        <f t="shared" si="40"/>
        <v>43663</v>
      </c>
      <c r="S453" s="96" t="str">
        <f>IFERROR(INDEX('DATA - Destination Database'!$B$8:$B$973,MATCH(N453,'DATA - Destination Database'!$C$8:$C$973,0)),"")</f>
        <v>ID351</v>
      </c>
      <c r="T453" s="55">
        <f>IFERROR(INDEX('DATA - Destination Database'!$D$8:$D$973,MATCH(N453,'DATA - Destination Database'!$C$8:$C$973,0)),"")</f>
        <v>2</v>
      </c>
      <c r="U453" s="56" t="str">
        <f>IFERROR(INDEX('DATA - Destination Database'!$E$8:$E$973,MATCH(N453,'DATA - Destination Database'!$C$8:$C$973,0)),"")</f>
        <v>T</v>
      </c>
      <c r="V453" s="56" t="str">
        <f>IFERROR(INDEX('DATA - Destination Database'!$F$8:$F$973,MATCH(N453,'DATA - Destination Database'!$C$8:$C$973,0)),"")</f>
        <v>H</v>
      </c>
      <c r="W453" s="56" t="str">
        <f>IFERROR(INDEX('DATA - Destination Database'!$G$8:$G$973,MATCH(N453,'DATA - Destination Database'!$C$8:$C$973,0)),"")</f>
        <v/>
      </c>
      <c r="X453" s="96" t="str">
        <f>IFERROR(INDEX('DATA - Destination Database'!$H$8:$H$973,MATCH(N453,'DATA - Destination Database'!$C$8:$C$973,0)),"")</f>
        <v>Iceland</v>
      </c>
    </row>
    <row r="454" spans="2:24" ht="14.4" customHeight="1" x14ac:dyDescent="0.3">
      <c r="B454" s="95" t="s">
        <v>58</v>
      </c>
      <c r="C454" s="95" t="s">
        <v>2359</v>
      </c>
      <c r="D454" s="95" t="s">
        <v>1296</v>
      </c>
      <c r="E454" s="95" t="s">
        <v>2860</v>
      </c>
      <c r="F454" s="95" t="s">
        <v>2862</v>
      </c>
      <c r="G454" s="97" t="s">
        <v>1969</v>
      </c>
      <c r="H454" s="23">
        <v>0.54166666666666663</v>
      </c>
      <c r="I454" s="95" t="s">
        <v>2856</v>
      </c>
      <c r="J454" s="17">
        <v>4</v>
      </c>
      <c r="K454" s="17">
        <v>0</v>
      </c>
      <c r="L454" s="98">
        <v>43623</v>
      </c>
      <c r="M454" s="95" t="s">
        <v>3848</v>
      </c>
      <c r="N454" s="95" t="str">
        <f t="shared" si="41"/>
        <v>SKU324</v>
      </c>
      <c r="O454" s="17" t="str">
        <f t="shared" si="37"/>
        <v>Yes</v>
      </c>
      <c r="P454" s="27">
        <f t="shared" si="38"/>
        <v>69</v>
      </c>
      <c r="Q454" s="17" t="str">
        <f t="shared" si="39"/>
        <v>No</v>
      </c>
      <c r="R454" s="42">
        <f t="shared" si="40"/>
        <v>43623</v>
      </c>
      <c r="S454" s="96" t="str">
        <f>IFERROR(INDEX('DATA - Destination Database'!$B$8:$B$973,MATCH(N454,'DATA - Destination Database'!$C$8:$C$973,0)),"")</f>
        <v>ID460</v>
      </c>
      <c r="T454" s="55">
        <f>IFERROR(INDEX('DATA - Destination Database'!$D$8:$D$973,MATCH(N454,'DATA - Destination Database'!$C$8:$C$973,0)),"")</f>
        <v>3</v>
      </c>
      <c r="U454" s="56" t="str">
        <f>IFERROR(INDEX('DATA - Destination Database'!$E$8:$E$973,MATCH(N454,'DATA - Destination Database'!$C$8:$C$973,0)),"")</f>
        <v>F</v>
      </c>
      <c r="V454" s="56" t="str">
        <f>IFERROR(INDEX('DATA - Destination Database'!$F$8:$F$973,MATCH(N454,'DATA - Destination Database'!$C$8:$C$973,0)),"")</f>
        <v>H</v>
      </c>
      <c r="W454" s="56" t="str">
        <f>IFERROR(INDEX('DATA - Destination Database'!$G$8:$G$973,MATCH(N454,'DATA - Destination Database'!$C$8:$C$973,0)),"")</f>
        <v/>
      </c>
      <c r="X454" s="96" t="str">
        <f>IFERROR(INDEX('DATA - Destination Database'!$H$8:$H$973,MATCH(N454,'DATA - Destination Database'!$C$8:$C$973,0)),"")</f>
        <v>Morocco</v>
      </c>
    </row>
    <row r="455" spans="2:24" ht="14.4" customHeight="1" x14ac:dyDescent="0.3">
      <c r="B455" s="95" t="s">
        <v>56</v>
      </c>
      <c r="C455" s="95" t="s">
        <v>2359</v>
      </c>
      <c r="D455" s="95" t="s">
        <v>1769</v>
      </c>
      <c r="E455" s="95" t="s">
        <v>2858</v>
      </c>
      <c r="F455" s="95" t="s">
        <v>2862</v>
      </c>
      <c r="G455" s="97" t="s">
        <v>1996</v>
      </c>
      <c r="H455" s="23">
        <v>0.54166666666666663</v>
      </c>
      <c r="I455" s="95" t="s">
        <v>2857</v>
      </c>
      <c r="J455" s="17">
        <v>1</v>
      </c>
      <c r="K455" s="17">
        <v>0</v>
      </c>
      <c r="L455" s="98">
        <v>43665</v>
      </c>
      <c r="M455" s="95" t="s">
        <v>3848</v>
      </c>
      <c r="N455" s="95" t="str">
        <f t="shared" si="41"/>
        <v>SKU817</v>
      </c>
      <c r="O455" s="17" t="str">
        <f t="shared" si="37"/>
        <v>Yes</v>
      </c>
      <c r="P455" s="27">
        <f t="shared" si="38"/>
        <v>29</v>
      </c>
      <c r="Q455" s="17" t="str">
        <f t="shared" si="39"/>
        <v>No</v>
      </c>
      <c r="R455" s="42">
        <f t="shared" si="40"/>
        <v>43663</v>
      </c>
      <c r="S455" s="96" t="str">
        <f>IFERROR(INDEX('DATA - Destination Database'!$B$8:$B$973,MATCH(N455,'DATA - Destination Database'!$C$8:$C$973,0)),"")</f>
        <v>ID316</v>
      </c>
      <c r="T455" s="55">
        <f>IFERROR(INDEX('DATA - Destination Database'!$D$8:$D$973,MATCH(N455,'DATA - Destination Database'!$C$8:$C$973,0)),"")</f>
        <v>2</v>
      </c>
      <c r="U455" s="56" t="str">
        <f>IFERROR(INDEX('DATA - Destination Database'!$E$8:$E$973,MATCH(N455,'DATA - Destination Database'!$C$8:$C$973,0)),"")</f>
        <v>F</v>
      </c>
      <c r="V455" s="56" t="str">
        <f>IFERROR(INDEX('DATA - Destination Database'!$F$8:$F$973,MATCH(N455,'DATA - Destination Database'!$C$8:$C$973,0)),"")</f>
        <v>H</v>
      </c>
      <c r="W455" s="56" t="str">
        <f>IFERROR(INDEX('DATA - Destination Database'!$G$8:$G$973,MATCH(N455,'DATA - Destination Database'!$C$8:$C$973,0)),"")</f>
        <v/>
      </c>
      <c r="X455" s="96" t="str">
        <f>IFERROR(INDEX('DATA - Destination Database'!$H$8:$H$973,MATCH(N455,'DATA - Destination Database'!$C$8:$C$973,0)),"")</f>
        <v>Russia</v>
      </c>
    </row>
    <row r="456" spans="2:24" ht="14.4" customHeight="1" x14ac:dyDescent="0.3">
      <c r="B456" s="95" t="s">
        <v>58</v>
      </c>
      <c r="C456" s="95" t="s">
        <v>2360</v>
      </c>
      <c r="D456" s="95" t="s">
        <v>1207</v>
      </c>
      <c r="E456" s="95" t="s">
        <v>2859</v>
      </c>
      <c r="F456" s="95" t="s">
        <v>2862</v>
      </c>
      <c r="G456" s="97" t="s">
        <v>1962</v>
      </c>
      <c r="H456" s="23">
        <v>0.54166666666666663</v>
      </c>
      <c r="I456" s="95" t="s">
        <v>2854</v>
      </c>
      <c r="J456" s="17">
        <v>2</v>
      </c>
      <c r="K456" s="17">
        <v>0</v>
      </c>
      <c r="L456" s="98">
        <v>43619</v>
      </c>
      <c r="M456" s="95" t="s">
        <v>3848</v>
      </c>
      <c r="N456" s="95" t="str">
        <f t="shared" si="41"/>
        <v>SKU229</v>
      </c>
      <c r="O456" s="17" t="str">
        <f t="shared" si="37"/>
        <v>Yes</v>
      </c>
      <c r="P456" s="27">
        <f t="shared" si="38"/>
        <v>79</v>
      </c>
      <c r="Q456" s="17" t="str">
        <f t="shared" si="39"/>
        <v>No</v>
      </c>
      <c r="R456" s="42">
        <f t="shared" si="40"/>
        <v>43613</v>
      </c>
      <c r="S456" s="96" t="str">
        <f>IFERROR(INDEX('DATA - Destination Database'!$B$8:$B$973,MATCH(N456,'DATA - Destination Database'!$C$8:$C$973,0)),"")</f>
        <v>ID353</v>
      </c>
      <c r="T456" s="55">
        <f>IFERROR(INDEX('DATA - Destination Database'!$D$8:$D$973,MATCH(N456,'DATA - Destination Database'!$C$8:$C$973,0)),"")</f>
        <v>3</v>
      </c>
      <c r="U456" s="56" t="str">
        <f>IFERROR(INDEX('DATA - Destination Database'!$E$8:$E$973,MATCH(N456,'DATA - Destination Database'!$C$8:$C$973,0)),"")</f>
        <v>A</v>
      </c>
      <c r="V456" s="56" t="str">
        <f>IFERROR(INDEX('DATA - Destination Database'!$F$8:$F$973,MATCH(N456,'DATA - Destination Database'!$C$8:$C$973,0)),"")</f>
        <v>H</v>
      </c>
      <c r="W456" s="56" t="str">
        <f>IFERROR(INDEX('DATA - Destination Database'!$G$8:$G$973,MATCH(N456,'DATA - Destination Database'!$C$8:$C$973,0)),"")</f>
        <v/>
      </c>
      <c r="X456" s="96" t="str">
        <f>IFERROR(INDEX('DATA - Destination Database'!$H$8:$H$973,MATCH(N456,'DATA - Destination Database'!$C$8:$C$973,0)),"")</f>
        <v>Spain</v>
      </c>
    </row>
    <row r="457" spans="2:24" ht="14.4" customHeight="1" x14ac:dyDescent="0.3">
      <c r="B457" s="95" t="s">
        <v>59</v>
      </c>
      <c r="C457" s="95" t="s">
        <v>2361</v>
      </c>
      <c r="D457" s="95" t="s">
        <v>1772</v>
      </c>
      <c r="E457" s="95" t="s">
        <v>2860</v>
      </c>
      <c r="F457" s="95" t="s">
        <v>2862</v>
      </c>
      <c r="G457" s="97" t="s">
        <v>1996</v>
      </c>
      <c r="H457" s="23">
        <v>0.54166666666666663</v>
      </c>
      <c r="I457" s="95" t="s">
        <v>2855</v>
      </c>
      <c r="J457" s="17">
        <v>3</v>
      </c>
      <c r="K457" s="17">
        <v>0</v>
      </c>
      <c r="L457" s="98">
        <v>43665</v>
      </c>
      <c r="M457" s="95" t="s">
        <v>3848</v>
      </c>
      <c r="N457" s="95" t="str">
        <f t="shared" si="41"/>
        <v>SKU820</v>
      </c>
      <c r="O457" s="17" t="str">
        <f t="shared" si="37"/>
        <v>Yes</v>
      </c>
      <c r="P457" s="27">
        <f t="shared" si="38"/>
        <v>29</v>
      </c>
      <c r="Q457" s="17" t="str">
        <f t="shared" si="39"/>
        <v>No</v>
      </c>
      <c r="R457" s="42">
        <f t="shared" si="40"/>
        <v>43663</v>
      </c>
      <c r="S457" s="96" t="str">
        <f>IFERROR(INDEX('DATA - Destination Database'!$B$8:$B$973,MATCH(N457,'DATA - Destination Database'!$C$8:$C$973,0)),"")</f>
        <v>ID461</v>
      </c>
      <c r="T457" s="55">
        <f>IFERROR(INDEX('DATA - Destination Database'!$D$8:$D$973,MATCH(N457,'DATA - Destination Database'!$C$8:$C$973,0)),"")</f>
        <v>1</v>
      </c>
      <c r="U457" s="56" t="str">
        <f>IFERROR(INDEX('DATA - Destination Database'!$E$8:$E$973,MATCH(N457,'DATA - Destination Database'!$C$8:$C$973,0)),"")</f>
        <v>A</v>
      </c>
      <c r="V457" s="56" t="str">
        <f>IFERROR(INDEX('DATA - Destination Database'!$F$8:$F$973,MATCH(N457,'DATA - Destination Database'!$C$8:$C$973,0)),"")</f>
        <v>H</v>
      </c>
      <c r="W457" s="56" t="str">
        <f>IFERROR(INDEX('DATA - Destination Database'!$G$8:$G$973,MATCH(N457,'DATA - Destination Database'!$C$8:$C$973,0)),"")</f>
        <v/>
      </c>
      <c r="X457" s="96" t="str">
        <f>IFERROR(INDEX('DATA - Destination Database'!$H$8:$H$973,MATCH(N457,'DATA - Destination Database'!$C$8:$C$973,0)),"")</f>
        <v>Sweden</v>
      </c>
    </row>
    <row r="458" spans="2:24" ht="14.4" customHeight="1" x14ac:dyDescent="0.3">
      <c r="B458" s="95" t="s">
        <v>57</v>
      </c>
      <c r="C458" s="95" t="s">
        <v>2362</v>
      </c>
      <c r="D458" s="95" t="s">
        <v>1775</v>
      </c>
      <c r="E458" s="95" t="s">
        <v>2858</v>
      </c>
      <c r="F458" s="95" t="s">
        <v>2862</v>
      </c>
      <c r="G458" s="97" t="s">
        <v>1996</v>
      </c>
      <c r="H458" s="23">
        <v>0.54166666666666663</v>
      </c>
      <c r="I458" s="95" t="s">
        <v>2855</v>
      </c>
      <c r="J458" s="17">
        <v>4</v>
      </c>
      <c r="K458" s="17">
        <v>0</v>
      </c>
      <c r="L458" s="98">
        <v>43669</v>
      </c>
      <c r="M458" s="95" t="s">
        <v>3848</v>
      </c>
      <c r="N458" s="95" t="str">
        <f t="shared" si="41"/>
        <v>SKU823</v>
      </c>
      <c r="O458" s="17" t="str">
        <f t="shared" si="37"/>
        <v>Yes</v>
      </c>
      <c r="P458" s="27">
        <f t="shared" si="38"/>
        <v>29</v>
      </c>
      <c r="Q458" s="17" t="str">
        <f t="shared" si="39"/>
        <v>No</v>
      </c>
      <c r="R458" s="42">
        <f t="shared" si="40"/>
        <v>43663</v>
      </c>
      <c r="S458" s="96" t="str">
        <f>IFERROR(INDEX('DATA - Destination Database'!$B$8:$B$973,MATCH(N458,'DATA - Destination Database'!$C$8:$C$973,0)),"")</f>
        <v>ID232</v>
      </c>
      <c r="T458" s="55">
        <f>IFERROR(INDEX('DATA - Destination Database'!$D$8:$D$973,MATCH(N458,'DATA - Destination Database'!$C$8:$C$973,0)),"")</f>
        <v>2</v>
      </c>
      <c r="U458" s="56" t="str">
        <f>IFERROR(INDEX('DATA - Destination Database'!$E$8:$E$973,MATCH(N458,'DATA - Destination Database'!$C$8:$C$973,0)),"")</f>
        <v>F</v>
      </c>
      <c r="V458" s="56" t="str">
        <f>IFERROR(INDEX('DATA - Destination Database'!$F$8:$F$973,MATCH(N458,'DATA - Destination Database'!$C$8:$C$973,0)),"")</f>
        <v>H</v>
      </c>
      <c r="W458" s="56" t="str">
        <f>IFERROR(INDEX('DATA - Destination Database'!$G$8:$G$973,MATCH(N458,'DATA - Destination Database'!$C$8:$C$973,0)),"")</f>
        <v/>
      </c>
      <c r="X458" s="96" t="str">
        <f>IFERROR(INDEX('DATA - Destination Database'!$H$8:$H$973,MATCH(N458,'DATA - Destination Database'!$C$8:$C$973,0)),"")</f>
        <v>Germany</v>
      </c>
    </row>
    <row r="459" spans="2:24" ht="14.4" customHeight="1" x14ac:dyDescent="0.3">
      <c r="B459" s="95" t="s">
        <v>57</v>
      </c>
      <c r="C459" s="95" t="s">
        <v>2363</v>
      </c>
      <c r="D459" s="95" t="s">
        <v>1299</v>
      </c>
      <c r="E459" s="95" t="s">
        <v>2859</v>
      </c>
      <c r="F459" s="95" t="s">
        <v>2862</v>
      </c>
      <c r="G459" s="97" t="s">
        <v>1969</v>
      </c>
      <c r="H459" s="23">
        <v>0.54166666666666663</v>
      </c>
      <c r="I459" s="95" t="s">
        <v>2856</v>
      </c>
      <c r="J459" s="17">
        <v>1</v>
      </c>
      <c r="K459" s="17">
        <v>0</v>
      </c>
      <c r="L459" s="98">
        <v>43629</v>
      </c>
      <c r="M459" s="95" t="s">
        <v>3848</v>
      </c>
      <c r="N459" s="95" t="str">
        <f t="shared" si="41"/>
        <v>SKU328</v>
      </c>
      <c r="O459" s="17" t="str">
        <f t="shared" si="37"/>
        <v>Yes</v>
      </c>
      <c r="P459" s="27">
        <f t="shared" si="38"/>
        <v>69</v>
      </c>
      <c r="Q459" s="17" t="str">
        <f t="shared" si="39"/>
        <v>No</v>
      </c>
      <c r="R459" s="42">
        <f t="shared" si="40"/>
        <v>43623</v>
      </c>
      <c r="S459" s="96" t="str">
        <f>IFERROR(INDEX('DATA - Destination Database'!$B$8:$B$973,MATCH(N459,'DATA - Destination Database'!$C$8:$C$973,0)),"")</f>
        <v>ID565</v>
      </c>
      <c r="T459" s="55">
        <f>IFERROR(INDEX('DATA - Destination Database'!$D$8:$D$973,MATCH(N459,'DATA - Destination Database'!$C$8:$C$973,0)),"")</f>
        <v>2</v>
      </c>
      <c r="U459" s="56" t="str">
        <f>IFERROR(INDEX('DATA - Destination Database'!$E$8:$E$973,MATCH(N459,'DATA - Destination Database'!$C$8:$C$973,0)),"")</f>
        <v>A</v>
      </c>
      <c r="V459" s="56" t="str">
        <f>IFERROR(INDEX('DATA - Destination Database'!$F$8:$F$973,MATCH(N459,'DATA - Destination Database'!$C$8:$C$973,0)),"")</f>
        <v>H</v>
      </c>
      <c r="W459" s="56" t="str">
        <f>IFERROR(INDEX('DATA - Destination Database'!$G$8:$G$973,MATCH(N459,'DATA - Destination Database'!$C$8:$C$973,0)),"")</f>
        <v>Y</v>
      </c>
      <c r="X459" s="96" t="str">
        <f>IFERROR(INDEX('DATA - Destination Database'!$H$8:$H$973,MATCH(N459,'DATA - Destination Database'!$C$8:$C$973,0)),"")</f>
        <v xml:space="preserve">France </v>
      </c>
    </row>
    <row r="460" spans="2:24" ht="14.4" customHeight="1" x14ac:dyDescent="0.3">
      <c r="B460" s="95" t="s">
        <v>55</v>
      </c>
      <c r="C460" s="95" t="s">
        <v>2364</v>
      </c>
      <c r="D460" s="95" t="s">
        <v>1778</v>
      </c>
      <c r="E460" s="95" t="s">
        <v>2860</v>
      </c>
      <c r="F460" s="95" t="s">
        <v>2862</v>
      </c>
      <c r="G460" s="97" t="s">
        <v>1997</v>
      </c>
      <c r="H460" s="23">
        <v>0.54166666666666663</v>
      </c>
      <c r="I460" s="95" t="s">
        <v>2857</v>
      </c>
      <c r="J460" s="17">
        <v>2.8</v>
      </c>
      <c r="K460" s="17">
        <v>1</v>
      </c>
      <c r="L460" s="98">
        <v>43669</v>
      </c>
      <c r="M460" s="95" t="s">
        <v>3848</v>
      </c>
      <c r="N460" s="95" t="str">
        <f t="shared" si="41"/>
        <v>SKU826</v>
      </c>
      <c r="O460" s="17" t="str">
        <f t="shared" si="37"/>
        <v>Yes</v>
      </c>
      <c r="P460" s="27">
        <f t="shared" si="38"/>
        <v>28</v>
      </c>
      <c r="Q460" s="17" t="str">
        <f t="shared" si="39"/>
        <v>No</v>
      </c>
      <c r="R460" s="42">
        <f t="shared" si="40"/>
        <v>43664</v>
      </c>
      <c r="S460" s="96" t="str">
        <f>IFERROR(INDEX('DATA - Destination Database'!$B$8:$B$973,MATCH(N460,'DATA - Destination Database'!$C$8:$C$973,0)),"")</f>
        <v>ID871</v>
      </c>
      <c r="T460" s="55">
        <f>IFERROR(INDEX('DATA - Destination Database'!$D$8:$D$973,MATCH(N460,'DATA - Destination Database'!$C$8:$C$973,0)),"")</f>
        <v>2</v>
      </c>
      <c r="U460" s="56" t="str">
        <f>IFERROR(INDEX('DATA - Destination Database'!$E$8:$E$973,MATCH(N460,'DATA - Destination Database'!$C$8:$C$973,0)),"")</f>
        <v>T</v>
      </c>
      <c r="V460" s="56" t="str">
        <f>IFERROR(INDEX('DATA - Destination Database'!$F$8:$F$973,MATCH(N460,'DATA - Destination Database'!$C$8:$C$973,0)),"")</f>
        <v>H</v>
      </c>
      <c r="W460" s="56" t="str">
        <f>IFERROR(INDEX('DATA - Destination Database'!$G$8:$G$973,MATCH(N460,'DATA - Destination Database'!$C$8:$C$973,0)),"")</f>
        <v>Y</v>
      </c>
      <c r="X460" s="96" t="str">
        <f>IFERROR(INDEX('DATA - Destination Database'!$H$8:$H$973,MATCH(N460,'DATA - Destination Database'!$C$8:$C$973,0)),"")</f>
        <v xml:space="preserve">India </v>
      </c>
    </row>
    <row r="461" spans="2:24" ht="14.4" customHeight="1" x14ac:dyDescent="0.3">
      <c r="B461" s="95" t="s">
        <v>56</v>
      </c>
      <c r="C461" s="95" t="s">
        <v>2365</v>
      </c>
      <c r="D461" s="95" t="s">
        <v>1210</v>
      </c>
      <c r="E461" s="95" t="s">
        <v>2858</v>
      </c>
      <c r="F461" s="95" t="s">
        <v>2862</v>
      </c>
      <c r="G461" s="97" t="s">
        <v>1963</v>
      </c>
      <c r="H461" s="23">
        <v>0.54166666666666663</v>
      </c>
      <c r="I461" s="95" t="s">
        <v>2854</v>
      </c>
      <c r="J461" s="17">
        <v>3</v>
      </c>
      <c r="K461" s="17">
        <v>0</v>
      </c>
      <c r="L461" s="98">
        <v>43620</v>
      </c>
      <c r="M461" s="95" t="s">
        <v>3848</v>
      </c>
      <c r="N461" s="95" t="str">
        <f t="shared" si="41"/>
        <v>SKU232</v>
      </c>
      <c r="O461" s="17" t="str">
        <f t="shared" ref="O461:O524" si="42">IF(L461="","No","Yes")</f>
        <v>Yes</v>
      </c>
      <c r="P461" s="27">
        <f t="shared" ref="P461:P524" si="43">$C$7-G461</f>
        <v>78</v>
      </c>
      <c r="Q461" s="17" t="str">
        <f t="shared" ref="Q461:Q524" si="44">IF(AND(O461="No",P461&gt;$C$8),"Yes","No")</f>
        <v>No</v>
      </c>
      <c r="R461" s="42">
        <f t="shared" ref="R461:R524" si="45">DATEVALUE(G461)</f>
        <v>43614</v>
      </c>
      <c r="S461" s="96" t="str">
        <f>IFERROR(INDEX('DATA - Destination Database'!$B$8:$B$973,MATCH(N461,'DATA - Destination Database'!$C$8:$C$973,0)),"")</f>
        <v>ID502</v>
      </c>
      <c r="T461" s="55">
        <f>IFERROR(INDEX('DATA - Destination Database'!$D$8:$D$973,MATCH(N461,'DATA - Destination Database'!$C$8:$C$973,0)),"")</f>
        <v>2</v>
      </c>
      <c r="U461" s="56" t="str">
        <f>IFERROR(INDEX('DATA - Destination Database'!$E$8:$E$973,MATCH(N461,'DATA - Destination Database'!$C$8:$C$973,0)),"")</f>
        <v>B</v>
      </c>
      <c r="V461" s="56" t="str">
        <f>IFERROR(INDEX('DATA - Destination Database'!$F$8:$F$973,MATCH(N461,'DATA - Destination Database'!$C$8:$C$973,0)),"")</f>
        <v>H</v>
      </c>
      <c r="W461" s="56" t="str">
        <f>IFERROR(INDEX('DATA - Destination Database'!$G$8:$G$973,MATCH(N461,'DATA - Destination Database'!$C$8:$C$973,0)),"")</f>
        <v>Y</v>
      </c>
      <c r="X461" s="96" t="str">
        <f>IFERROR(INDEX('DATA - Destination Database'!$H$8:$H$973,MATCH(N461,'DATA - Destination Database'!$C$8:$C$973,0)),"")</f>
        <v xml:space="preserve">Eritrea </v>
      </c>
    </row>
    <row r="462" spans="2:24" ht="14.4" customHeight="1" x14ac:dyDescent="0.3">
      <c r="B462" s="95" t="s">
        <v>58</v>
      </c>
      <c r="C462" s="95" t="s">
        <v>2365</v>
      </c>
      <c r="D462" s="95" t="s">
        <v>1781</v>
      </c>
      <c r="E462" s="95" t="s">
        <v>2859</v>
      </c>
      <c r="F462" s="95" t="s">
        <v>2862</v>
      </c>
      <c r="G462" s="97" t="s">
        <v>1997</v>
      </c>
      <c r="H462" s="23">
        <v>0.54166666666666663</v>
      </c>
      <c r="I462" s="95" t="s">
        <v>2855</v>
      </c>
      <c r="J462" s="17">
        <v>3.2</v>
      </c>
      <c r="K462" s="17">
        <v>0</v>
      </c>
      <c r="L462" s="98">
        <v>43671</v>
      </c>
      <c r="M462" s="95" t="s">
        <v>3848</v>
      </c>
      <c r="N462" s="95" t="str">
        <f t="shared" si="41"/>
        <v>SKU829</v>
      </c>
      <c r="O462" s="17" t="str">
        <f t="shared" si="42"/>
        <v>Yes</v>
      </c>
      <c r="P462" s="27">
        <f t="shared" si="43"/>
        <v>28</v>
      </c>
      <c r="Q462" s="17" t="str">
        <f t="shared" si="44"/>
        <v>No</v>
      </c>
      <c r="R462" s="42">
        <f t="shared" si="45"/>
        <v>43664</v>
      </c>
      <c r="S462" s="96" t="str">
        <f>IFERROR(INDEX('DATA - Destination Database'!$B$8:$B$973,MATCH(N462,'DATA - Destination Database'!$C$8:$C$973,0)),"")</f>
        <v>ID745</v>
      </c>
      <c r="T462" s="55">
        <f>IFERROR(INDEX('DATA - Destination Database'!$D$8:$D$973,MATCH(N462,'DATA - Destination Database'!$C$8:$C$973,0)),"")</f>
        <v>1</v>
      </c>
      <c r="U462" s="56" t="str">
        <f>IFERROR(INDEX('DATA - Destination Database'!$E$8:$E$973,MATCH(N462,'DATA - Destination Database'!$C$8:$C$973,0)),"")</f>
        <v>A</v>
      </c>
      <c r="V462" s="56" t="str">
        <f>IFERROR(INDEX('DATA - Destination Database'!$F$8:$F$973,MATCH(N462,'DATA - Destination Database'!$C$8:$C$973,0)),"")</f>
        <v>H</v>
      </c>
      <c r="W462" s="56" t="str">
        <f>IFERROR(INDEX('DATA - Destination Database'!$G$8:$G$973,MATCH(N462,'DATA - Destination Database'!$C$8:$C$973,0)),"")</f>
        <v/>
      </c>
      <c r="X462" s="96" t="str">
        <f>IFERROR(INDEX('DATA - Destination Database'!$H$8:$H$973,MATCH(N462,'DATA - Destination Database'!$C$8:$C$973,0)),"")</f>
        <v>Canada</v>
      </c>
    </row>
    <row r="463" spans="2:24" ht="14.4" customHeight="1" x14ac:dyDescent="0.3">
      <c r="B463" s="95" t="s">
        <v>55</v>
      </c>
      <c r="C463" s="95" t="s">
        <v>2366</v>
      </c>
      <c r="D463" s="95" t="s">
        <v>1302</v>
      </c>
      <c r="E463" s="95" t="s">
        <v>2860</v>
      </c>
      <c r="F463" s="95" t="s">
        <v>2862</v>
      </c>
      <c r="G463" s="97" t="s">
        <v>1969</v>
      </c>
      <c r="H463" s="23">
        <v>0.54166666666666663</v>
      </c>
      <c r="I463" s="95" t="s">
        <v>2855</v>
      </c>
      <c r="J463" s="17">
        <v>3.4</v>
      </c>
      <c r="K463" s="17">
        <v>0</v>
      </c>
      <c r="L463" s="98">
        <v>43630</v>
      </c>
      <c r="M463" s="95" t="s">
        <v>3848</v>
      </c>
      <c r="N463" s="95" t="str">
        <f t="shared" si="41"/>
        <v>SKU331</v>
      </c>
      <c r="O463" s="17" t="str">
        <f t="shared" si="42"/>
        <v>Yes</v>
      </c>
      <c r="P463" s="27">
        <f t="shared" si="43"/>
        <v>69</v>
      </c>
      <c r="Q463" s="17" t="str">
        <f t="shared" si="44"/>
        <v>No</v>
      </c>
      <c r="R463" s="42">
        <f t="shared" si="45"/>
        <v>43623</v>
      </c>
      <c r="S463" s="96" t="str">
        <f>IFERROR(INDEX('DATA - Destination Database'!$B$8:$B$973,MATCH(N463,'DATA - Destination Database'!$C$8:$C$973,0)),"")</f>
        <v>ID872</v>
      </c>
      <c r="T463" s="55">
        <f>IFERROR(INDEX('DATA - Destination Database'!$D$8:$D$973,MATCH(N463,'DATA - Destination Database'!$C$8:$C$973,0)),"")</f>
        <v>2</v>
      </c>
      <c r="U463" s="56" t="str">
        <f>IFERROR(INDEX('DATA - Destination Database'!$E$8:$E$973,MATCH(N463,'DATA - Destination Database'!$C$8:$C$973,0)),"")</f>
        <v>F</v>
      </c>
      <c r="V463" s="56" t="str">
        <f>IFERROR(INDEX('DATA - Destination Database'!$F$8:$F$973,MATCH(N463,'DATA - Destination Database'!$C$8:$C$973,0)),"")</f>
        <v>H</v>
      </c>
      <c r="W463" s="56" t="str">
        <f>IFERROR(INDEX('DATA - Destination Database'!$G$8:$G$973,MATCH(N463,'DATA - Destination Database'!$C$8:$C$973,0)),"")</f>
        <v/>
      </c>
      <c r="X463" s="96" t="str">
        <f>IFERROR(INDEX('DATA - Destination Database'!$H$8:$H$973,MATCH(N463,'DATA - Destination Database'!$C$8:$C$973,0)),"")</f>
        <v xml:space="preserve">Indonesia </v>
      </c>
    </row>
    <row r="464" spans="2:24" ht="14.4" customHeight="1" x14ac:dyDescent="0.3">
      <c r="B464" s="95" t="s">
        <v>56</v>
      </c>
      <c r="C464" s="95" t="s">
        <v>2366</v>
      </c>
      <c r="D464" s="95" t="s">
        <v>1784</v>
      </c>
      <c r="E464" s="95" t="s">
        <v>2858</v>
      </c>
      <c r="F464" s="95" t="s">
        <v>2862</v>
      </c>
      <c r="G464" s="97" t="s">
        <v>1997</v>
      </c>
      <c r="H464" s="23">
        <v>0.54166666666666663</v>
      </c>
      <c r="I464" s="95" t="s">
        <v>2856</v>
      </c>
      <c r="J464" s="17">
        <v>3.6</v>
      </c>
      <c r="K464" s="17">
        <v>0</v>
      </c>
      <c r="L464" s="98">
        <v>43677</v>
      </c>
      <c r="M464" s="95" t="s">
        <v>3848</v>
      </c>
      <c r="N464" s="95" t="str">
        <f t="shared" si="41"/>
        <v>SKU832</v>
      </c>
      <c r="O464" s="17" t="str">
        <f t="shared" si="42"/>
        <v>Yes</v>
      </c>
      <c r="P464" s="27">
        <f t="shared" si="43"/>
        <v>28</v>
      </c>
      <c r="Q464" s="17" t="str">
        <f t="shared" si="44"/>
        <v>No</v>
      </c>
      <c r="R464" s="42">
        <f t="shared" si="45"/>
        <v>43664</v>
      </c>
      <c r="S464" s="96" t="str">
        <f>IFERROR(INDEX('DATA - Destination Database'!$B$8:$B$973,MATCH(N464,'DATA - Destination Database'!$C$8:$C$973,0)),"")</f>
        <v>ID323</v>
      </c>
      <c r="T464" s="55">
        <f>IFERROR(INDEX('DATA - Destination Database'!$D$8:$D$973,MATCH(N464,'DATA - Destination Database'!$C$8:$C$973,0)),"")</f>
        <v>2</v>
      </c>
      <c r="U464" s="56" t="str">
        <f>IFERROR(INDEX('DATA - Destination Database'!$E$8:$E$973,MATCH(N464,'DATA - Destination Database'!$C$8:$C$973,0)),"")</f>
        <v>T</v>
      </c>
      <c r="V464" s="56" t="str">
        <f>IFERROR(INDEX('DATA - Destination Database'!$F$8:$F$973,MATCH(N464,'DATA - Destination Database'!$C$8:$C$973,0)),"")</f>
        <v>H</v>
      </c>
      <c r="W464" s="56" t="str">
        <f>IFERROR(INDEX('DATA - Destination Database'!$G$8:$G$973,MATCH(N464,'DATA - Destination Database'!$C$8:$C$973,0)),"")</f>
        <v>Y</v>
      </c>
      <c r="X464" s="96" t="str">
        <f>IFERROR(INDEX('DATA - Destination Database'!$H$8:$H$973,MATCH(N464,'DATA - Destination Database'!$C$8:$C$973,0)),"")</f>
        <v>Hong Kong</v>
      </c>
    </row>
    <row r="465" spans="2:24" ht="14.4" customHeight="1" x14ac:dyDescent="0.3">
      <c r="B465" s="95" t="s">
        <v>59</v>
      </c>
      <c r="C465" s="95" t="s">
        <v>2367</v>
      </c>
      <c r="D465" s="95" t="s">
        <v>1787</v>
      </c>
      <c r="E465" s="95" t="s">
        <v>2859</v>
      </c>
      <c r="F465" s="95" t="s">
        <v>2862</v>
      </c>
      <c r="G465" s="97" t="s">
        <v>1997</v>
      </c>
      <c r="H465" s="23">
        <v>0.54166666666666663</v>
      </c>
      <c r="I465" s="95" t="s">
        <v>2857</v>
      </c>
      <c r="J465" s="17">
        <v>3.8</v>
      </c>
      <c r="K465" s="17">
        <v>0</v>
      </c>
      <c r="L465" s="98">
        <v>43677</v>
      </c>
      <c r="M465" s="95" t="s">
        <v>3848</v>
      </c>
      <c r="N465" s="95" t="str">
        <f t="shared" si="41"/>
        <v>SKU835</v>
      </c>
      <c r="O465" s="17" t="str">
        <f t="shared" si="42"/>
        <v>Yes</v>
      </c>
      <c r="P465" s="27">
        <f t="shared" si="43"/>
        <v>28</v>
      </c>
      <c r="Q465" s="17" t="str">
        <f t="shared" si="44"/>
        <v>No</v>
      </c>
      <c r="R465" s="42">
        <f t="shared" si="45"/>
        <v>43664</v>
      </c>
      <c r="S465" s="96" t="str">
        <f>IFERROR(INDEX('DATA - Destination Database'!$B$8:$B$973,MATCH(N465,'DATA - Destination Database'!$C$8:$C$973,0)),"")</f>
        <v>ID572</v>
      </c>
      <c r="T465" s="55">
        <f>IFERROR(INDEX('DATA - Destination Database'!$D$8:$D$973,MATCH(N465,'DATA - Destination Database'!$C$8:$C$973,0)),"")</f>
        <v>1</v>
      </c>
      <c r="U465" s="56" t="str">
        <f>IFERROR(INDEX('DATA - Destination Database'!$E$8:$E$973,MATCH(N465,'DATA - Destination Database'!$C$8:$C$973,0)),"")</f>
        <v>F</v>
      </c>
      <c r="V465" s="56" t="str">
        <f>IFERROR(INDEX('DATA - Destination Database'!$F$8:$F$973,MATCH(N465,'DATA - Destination Database'!$C$8:$C$973,0)),"")</f>
        <v>H</v>
      </c>
      <c r="W465" s="56" t="str">
        <f>IFERROR(INDEX('DATA - Destination Database'!$G$8:$G$973,MATCH(N465,'DATA - Destination Database'!$C$8:$C$973,0)),"")</f>
        <v/>
      </c>
      <c r="X465" s="96" t="str">
        <f>IFERROR(INDEX('DATA - Destination Database'!$H$8:$H$973,MATCH(N465,'DATA - Destination Database'!$C$8:$C$973,0)),"")</f>
        <v>Italy</v>
      </c>
    </row>
    <row r="466" spans="2:24" ht="14.4" customHeight="1" x14ac:dyDescent="0.3">
      <c r="B466" s="95" t="s">
        <v>57</v>
      </c>
      <c r="C466" s="95" t="s">
        <v>2368</v>
      </c>
      <c r="D466" s="95" t="s">
        <v>1790</v>
      </c>
      <c r="E466" s="95" t="s">
        <v>2860</v>
      </c>
      <c r="F466" s="95" t="s">
        <v>2863</v>
      </c>
      <c r="G466" s="97" t="s">
        <v>1997</v>
      </c>
      <c r="H466" s="23">
        <v>0.54166666666666663</v>
      </c>
      <c r="I466" s="95" t="s">
        <v>2854</v>
      </c>
      <c r="J466" s="17">
        <v>4</v>
      </c>
      <c r="K466" s="17">
        <v>0</v>
      </c>
      <c r="L466" s="98">
        <v>43677</v>
      </c>
      <c r="M466" s="95" t="s">
        <v>3848</v>
      </c>
      <c r="N466" s="95" t="str">
        <f t="shared" si="41"/>
        <v>SKU838</v>
      </c>
      <c r="O466" s="17" t="str">
        <f t="shared" si="42"/>
        <v>Yes</v>
      </c>
      <c r="P466" s="27">
        <f t="shared" si="43"/>
        <v>28</v>
      </c>
      <c r="Q466" s="17" t="str">
        <f t="shared" si="44"/>
        <v>No</v>
      </c>
      <c r="R466" s="42">
        <f t="shared" si="45"/>
        <v>43664</v>
      </c>
      <c r="S466" s="96" t="str">
        <f>IFERROR(INDEX('DATA - Destination Database'!$B$8:$B$973,MATCH(N466,'DATA - Destination Database'!$C$8:$C$973,0)),"")</f>
        <v>ID704</v>
      </c>
      <c r="T466" s="55">
        <f>IFERROR(INDEX('DATA - Destination Database'!$D$8:$D$973,MATCH(N466,'DATA - Destination Database'!$C$8:$C$973,0)),"")</f>
        <v>1</v>
      </c>
      <c r="U466" s="56" t="str">
        <f>IFERROR(INDEX('DATA - Destination Database'!$E$8:$E$973,MATCH(N466,'DATA - Destination Database'!$C$8:$C$973,0)),"")</f>
        <v>F</v>
      </c>
      <c r="V466" s="56" t="str">
        <f>IFERROR(INDEX('DATA - Destination Database'!$F$8:$F$973,MATCH(N466,'DATA - Destination Database'!$C$8:$C$973,0)),"")</f>
        <v>H</v>
      </c>
      <c r="W466" s="56" t="str">
        <f>IFERROR(INDEX('DATA - Destination Database'!$G$8:$G$973,MATCH(N466,'DATA - Destination Database'!$C$8:$C$973,0)),"")</f>
        <v>Y</v>
      </c>
      <c r="X466" s="96" t="str">
        <f>IFERROR(INDEX('DATA - Destination Database'!$H$8:$H$973,MATCH(N466,'DATA - Destination Database'!$C$8:$C$973,0)),"")</f>
        <v>Belgium</v>
      </c>
    </row>
    <row r="467" spans="2:24" ht="14.4" customHeight="1" x14ac:dyDescent="0.3">
      <c r="B467" s="95" t="s">
        <v>59</v>
      </c>
      <c r="C467" s="95" t="s">
        <v>2369</v>
      </c>
      <c r="D467" s="95" t="s">
        <v>1213</v>
      </c>
      <c r="E467" s="95" t="s">
        <v>2858</v>
      </c>
      <c r="F467" s="95" t="s">
        <v>2862</v>
      </c>
      <c r="G467" s="97" t="s">
        <v>1963</v>
      </c>
      <c r="H467" s="23">
        <v>0.54166666666666663</v>
      </c>
      <c r="I467" s="95" t="s">
        <v>2855</v>
      </c>
      <c r="J467" s="17">
        <v>1</v>
      </c>
      <c r="K467" s="17">
        <v>0</v>
      </c>
      <c r="L467" s="98">
        <v>43620</v>
      </c>
      <c r="M467" s="95" t="s">
        <v>3848</v>
      </c>
      <c r="N467" s="95" t="str">
        <f t="shared" si="41"/>
        <v>SKU235</v>
      </c>
      <c r="O467" s="17" t="str">
        <f t="shared" si="42"/>
        <v>Yes</v>
      </c>
      <c r="P467" s="27">
        <f t="shared" si="43"/>
        <v>78</v>
      </c>
      <c r="Q467" s="17" t="str">
        <f t="shared" si="44"/>
        <v>No</v>
      </c>
      <c r="R467" s="42">
        <f t="shared" si="45"/>
        <v>43614</v>
      </c>
      <c r="S467" s="96" t="str">
        <f>IFERROR(INDEX('DATA - Destination Database'!$B$8:$B$973,MATCH(N467,'DATA - Destination Database'!$C$8:$C$973,0)),"")</f>
        <v>ID236</v>
      </c>
      <c r="T467" s="55">
        <f>IFERROR(INDEX('DATA - Destination Database'!$D$8:$D$973,MATCH(N467,'DATA - Destination Database'!$C$8:$C$973,0)),"")</f>
        <v>3</v>
      </c>
      <c r="U467" s="56" t="str">
        <f>IFERROR(INDEX('DATA - Destination Database'!$E$8:$E$973,MATCH(N467,'DATA - Destination Database'!$C$8:$C$973,0)),"")</f>
        <v>F</v>
      </c>
      <c r="V467" s="56" t="str">
        <f>IFERROR(INDEX('DATA - Destination Database'!$F$8:$F$973,MATCH(N467,'DATA - Destination Database'!$C$8:$C$973,0)),"")</f>
        <v>H</v>
      </c>
      <c r="W467" s="56" t="str">
        <f>IFERROR(INDEX('DATA - Destination Database'!$G$8:$G$973,MATCH(N467,'DATA - Destination Database'!$C$8:$C$973,0)),"")</f>
        <v>Y</v>
      </c>
      <c r="X467" s="96" t="str">
        <f>IFERROR(INDEX('DATA - Destination Database'!$H$8:$H$973,MATCH(N467,'DATA - Destination Database'!$C$8:$C$973,0)),"")</f>
        <v>Argentina</v>
      </c>
    </row>
    <row r="468" spans="2:24" ht="14.4" customHeight="1" x14ac:dyDescent="0.3">
      <c r="B468" s="95" t="s">
        <v>58</v>
      </c>
      <c r="C468" s="95" t="s">
        <v>2369</v>
      </c>
      <c r="D468" s="95" t="s">
        <v>1305</v>
      </c>
      <c r="E468" s="95" t="s">
        <v>2859</v>
      </c>
      <c r="F468" s="95" t="s">
        <v>2862</v>
      </c>
      <c r="G468" s="97" t="s">
        <v>1969</v>
      </c>
      <c r="H468" s="23">
        <v>0.54166666666666663</v>
      </c>
      <c r="I468" s="95" t="s">
        <v>2855</v>
      </c>
      <c r="J468" s="17">
        <v>2</v>
      </c>
      <c r="K468" s="17">
        <v>0</v>
      </c>
      <c r="L468" s="98">
        <v>43627</v>
      </c>
      <c r="M468" s="95" t="s">
        <v>3848</v>
      </c>
      <c r="N468" s="95" t="str">
        <f t="shared" si="41"/>
        <v>SKU334</v>
      </c>
      <c r="O468" s="17" t="str">
        <f t="shared" si="42"/>
        <v>Yes</v>
      </c>
      <c r="P468" s="27">
        <f t="shared" si="43"/>
        <v>69</v>
      </c>
      <c r="Q468" s="17" t="str">
        <f t="shared" si="44"/>
        <v>No</v>
      </c>
      <c r="R468" s="42">
        <f t="shared" si="45"/>
        <v>43623</v>
      </c>
      <c r="S468" s="96" t="str">
        <f>IFERROR(INDEX('DATA - Destination Database'!$B$8:$B$973,MATCH(N468,'DATA - Destination Database'!$C$8:$C$973,0)),"")</f>
        <v>ID750</v>
      </c>
      <c r="T468" s="55">
        <f>IFERROR(INDEX('DATA - Destination Database'!$D$8:$D$973,MATCH(N468,'DATA - Destination Database'!$C$8:$C$973,0)),"")</f>
        <v>3</v>
      </c>
      <c r="U468" s="56" t="str">
        <f>IFERROR(INDEX('DATA - Destination Database'!$E$8:$E$973,MATCH(N468,'DATA - Destination Database'!$C$8:$C$973,0)),"")</f>
        <v>B</v>
      </c>
      <c r="V468" s="56" t="str">
        <f>IFERROR(INDEX('DATA - Destination Database'!$F$8:$F$973,MATCH(N468,'DATA - Destination Database'!$C$8:$C$973,0)),"")</f>
        <v>H</v>
      </c>
      <c r="W468" s="56" t="str">
        <f>IFERROR(INDEX('DATA - Destination Database'!$G$8:$G$973,MATCH(N468,'DATA - Destination Database'!$C$8:$C$973,0)),"")</f>
        <v>Y</v>
      </c>
      <c r="X468" s="96" t="str">
        <f>IFERROR(INDEX('DATA - Destination Database'!$H$8:$H$973,MATCH(N468,'DATA - Destination Database'!$C$8:$C$973,0)),"")</f>
        <v>Maldives</v>
      </c>
    </row>
    <row r="469" spans="2:24" ht="14.4" customHeight="1" x14ac:dyDescent="0.3">
      <c r="B469" s="95" t="s">
        <v>55</v>
      </c>
      <c r="C469" s="95" t="s">
        <v>2370</v>
      </c>
      <c r="D469" s="95" t="s">
        <v>1793</v>
      </c>
      <c r="E469" s="95" t="s">
        <v>2860</v>
      </c>
      <c r="F469" s="95" t="s">
        <v>2862</v>
      </c>
      <c r="G469" s="97" t="s">
        <v>1997</v>
      </c>
      <c r="H469" s="23">
        <v>0.54166666666666663</v>
      </c>
      <c r="I469" s="95" t="s">
        <v>2856</v>
      </c>
      <c r="J469" s="17">
        <v>3</v>
      </c>
      <c r="K469" s="17">
        <v>0</v>
      </c>
      <c r="L469" s="98">
        <v>43672</v>
      </c>
      <c r="M469" s="95" t="s">
        <v>3848</v>
      </c>
      <c r="N469" s="95" t="str">
        <f t="shared" si="41"/>
        <v>SKU841</v>
      </c>
      <c r="O469" s="17" t="str">
        <f t="shared" si="42"/>
        <v>Yes</v>
      </c>
      <c r="P469" s="27">
        <f t="shared" si="43"/>
        <v>28</v>
      </c>
      <c r="Q469" s="17" t="str">
        <f t="shared" si="44"/>
        <v>No</v>
      </c>
      <c r="R469" s="42">
        <f t="shared" si="45"/>
        <v>43664</v>
      </c>
      <c r="S469" s="96" t="str">
        <f>IFERROR(INDEX('DATA - Destination Database'!$B$8:$B$973,MATCH(N469,'DATA - Destination Database'!$C$8:$C$973,0)),"")</f>
        <v>ID467</v>
      </c>
      <c r="T469" s="55">
        <f>IFERROR(INDEX('DATA - Destination Database'!$D$8:$D$973,MATCH(N469,'DATA - Destination Database'!$C$8:$C$973,0)),"")</f>
        <v>1</v>
      </c>
      <c r="U469" s="56" t="str">
        <f>IFERROR(INDEX('DATA - Destination Database'!$E$8:$E$973,MATCH(N469,'DATA - Destination Database'!$C$8:$C$973,0)),"")</f>
        <v>T</v>
      </c>
      <c r="V469" s="56" t="str">
        <f>IFERROR(INDEX('DATA - Destination Database'!$F$8:$F$973,MATCH(N469,'DATA - Destination Database'!$C$8:$C$973,0)),"")</f>
        <v>H</v>
      </c>
      <c r="W469" s="56" t="str">
        <f>IFERROR(INDEX('DATA - Destination Database'!$G$8:$G$973,MATCH(N469,'DATA - Destination Database'!$C$8:$C$973,0)),"")</f>
        <v/>
      </c>
      <c r="X469" s="96" t="str">
        <f>IFERROR(INDEX('DATA - Destination Database'!$H$8:$H$973,MATCH(N469,'DATA - Destination Database'!$C$8:$C$973,0)),"")</f>
        <v>China</v>
      </c>
    </row>
    <row r="470" spans="2:24" ht="14.4" customHeight="1" x14ac:dyDescent="0.3">
      <c r="B470" s="95" t="s">
        <v>58</v>
      </c>
      <c r="C470" s="95" t="s">
        <v>2371</v>
      </c>
      <c r="D470" s="95" t="s">
        <v>1796</v>
      </c>
      <c r="E470" s="95" t="s">
        <v>2858</v>
      </c>
      <c r="F470" s="95" t="s">
        <v>2862</v>
      </c>
      <c r="G470" s="97" t="s">
        <v>1997</v>
      </c>
      <c r="H470" s="23">
        <v>0.54166666666666663</v>
      </c>
      <c r="I470" s="95" t="s">
        <v>2857</v>
      </c>
      <c r="J470" s="17">
        <v>4</v>
      </c>
      <c r="K470" s="17">
        <v>1</v>
      </c>
      <c r="L470" s="98">
        <v>43676</v>
      </c>
      <c r="M470" s="95" t="s">
        <v>3848</v>
      </c>
      <c r="N470" s="95" t="str">
        <f t="shared" si="41"/>
        <v>SKU844</v>
      </c>
      <c r="O470" s="17" t="str">
        <f t="shared" si="42"/>
        <v>Yes</v>
      </c>
      <c r="P470" s="27">
        <f t="shared" si="43"/>
        <v>28</v>
      </c>
      <c r="Q470" s="17" t="str">
        <f t="shared" si="44"/>
        <v>No</v>
      </c>
      <c r="R470" s="42">
        <f t="shared" si="45"/>
        <v>43664</v>
      </c>
      <c r="S470" s="96" t="str">
        <f>IFERROR(INDEX('DATA - Destination Database'!$B$8:$B$973,MATCH(N470,'DATA - Destination Database'!$C$8:$C$973,0)),"")</f>
        <v>ID513</v>
      </c>
      <c r="T470" s="55">
        <f>IFERROR(INDEX('DATA - Destination Database'!$D$8:$D$973,MATCH(N470,'DATA - Destination Database'!$C$8:$C$973,0)),"")</f>
        <v>2</v>
      </c>
      <c r="U470" s="56" t="str">
        <f>IFERROR(INDEX('DATA - Destination Database'!$E$8:$E$973,MATCH(N470,'DATA - Destination Database'!$C$8:$C$973,0)),"")</f>
        <v>A</v>
      </c>
      <c r="V470" s="56" t="str">
        <f>IFERROR(INDEX('DATA - Destination Database'!$F$8:$F$973,MATCH(N470,'DATA - Destination Database'!$C$8:$C$973,0)),"")</f>
        <v>H</v>
      </c>
      <c r="W470" s="56" t="str">
        <f>IFERROR(INDEX('DATA - Destination Database'!$G$8:$G$973,MATCH(N470,'DATA - Destination Database'!$C$8:$C$973,0)),"")</f>
        <v/>
      </c>
      <c r="X470" s="96" t="str">
        <f>IFERROR(INDEX('DATA - Destination Database'!$H$8:$H$973,MATCH(N470,'DATA - Destination Database'!$C$8:$C$973,0)),"")</f>
        <v>Peru</v>
      </c>
    </row>
    <row r="471" spans="2:24" ht="14.4" customHeight="1" x14ac:dyDescent="0.3">
      <c r="B471" s="95" t="s">
        <v>56</v>
      </c>
      <c r="C471" s="95" t="s">
        <v>2372</v>
      </c>
      <c r="D471" s="95" t="s">
        <v>1308</v>
      </c>
      <c r="E471" s="95" t="s">
        <v>2859</v>
      </c>
      <c r="F471" s="95" t="s">
        <v>2862</v>
      </c>
      <c r="G471" s="97" t="s">
        <v>1970</v>
      </c>
      <c r="H471" s="23">
        <v>0.54166666666666663</v>
      </c>
      <c r="I471" s="95" t="s">
        <v>2854</v>
      </c>
      <c r="J471" s="17">
        <v>1</v>
      </c>
      <c r="K471" s="17">
        <v>0</v>
      </c>
      <c r="L471" s="98">
        <v>43627</v>
      </c>
      <c r="M471" s="95" t="s">
        <v>3848</v>
      </c>
      <c r="N471" s="95" t="str">
        <f t="shared" si="41"/>
        <v>SKU337</v>
      </c>
      <c r="O471" s="17" t="str">
        <f t="shared" si="42"/>
        <v>Yes</v>
      </c>
      <c r="P471" s="27">
        <f t="shared" si="43"/>
        <v>65</v>
      </c>
      <c r="Q471" s="17" t="str">
        <f t="shared" si="44"/>
        <v>No</v>
      </c>
      <c r="R471" s="42">
        <f t="shared" si="45"/>
        <v>43627</v>
      </c>
      <c r="S471" s="96" t="str">
        <f>IFERROR(INDEX('DATA - Destination Database'!$B$8:$B$973,MATCH(N471,'DATA - Destination Database'!$C$8:$C$973,0)),"")</f>
        <v>ID364</v>
      </c>
      <c r="T471" s="55">
        <f>IFERROR(INDEX('DATA - Destination Database'!$D$8:$D$973,MATCH(N471,'DATA - Destination Database'!$C$8:$C$973,0)),"")</f>
        <v>3</v>
      </c>
      <c r="U471" s="56" t="str">
        <f>IFERROR(INDEX('DATA - Destination Database'!$E$8:$E$973,MATCH(N471,'DATA - Destination Database'!$C$8:$C$973,0)),"")</f>
        <v>F</v>
      </c>
      <c r="V471" s="56" t="str">
        <f>IFERROR(INDEX('DATA - Destination Database'!$F$8:$F$973,MATCH(N471,'DATA - Destination Database'!$C$8:$C$973,0)),"")</f>
        <v>H</v>
      </c>
      <c r="W471" s="56" t="str">
        <f>IFERROR(INDEX('DATA - Destination Database'!$G$8:$G$973,MATCH(N471,'DATA - Destination Database'!$C$8:$C$973,0)),"")</f>
        <v/>
      </c>
      <c r="X471" s="96" t="str">
        <f>IFERROR(INDEX('DATA - Destination Database'!$H$8:$H$973,MATCH(N471,'DATA - Destination Database'!$C$8:$C$973,0)),"")</f>
        <v>Ireland</v>
      </c>
    </row>
    <row r="472" spans="2:24" ht="14.4" customHeight="1" x14ac:dyDescent="0.3">
      <c r="B472" s="95" t="s">
        <v>56</v>
      </c>
      <c r="C472" s="95" t="s">
        <v>2372</v>
      </c>
      <c r="D472" s="95" t="s">
        <v>1799</v>
      </c>
      <c r="E472" s="95" t="s">
        <v>2860</v>
      </c>
      <c r="F472" s="95" t="s">
        <v>2862</v>
      </c>
      <c r="G472" s="97" t="s">
        <v>1997</v>
      </c>
      <c r="H472" s="23">
        <v>0.54166666666666663</v>
      </c>
      <c r="I472" s="95" t="s">
        <v>2855</v>
      </c>
      <c r="J472" s="17">
        <v>2.8</v>
      </c>
      <c r="K472" s="17">
        <v>0</v>
      </c>
      <c r="L472" s="98">
        <v>43672</v>
      </c>
      <c r="M472" s="95" t="s">
        <v>3848</v>
      </c>
      <c r="N472" s="95" t="str">
        <f t="shared" si="41"/>
        <v>SKU847</v>
      </c>
      <c r="O472" s="17" t="str">
        <f t="shared" si="42"/>
        <v>Yes</v>
      </c>
      <c r="P472" s="27">
        <f t="shared" si="43"/>
        <v>28</v>
      </c>
      <c r="Q472" s="17" t="str">
        <f t="shared" si="44"/>
        <v>No</v>
      </c>
      <c r="R472" s="42">
        <f t="shared" si="45"/>
        <v>43664</v>
      </c>
      <c r="S472" s="96" t="str">
        <f>IFERROR(INDEX('DATA - Destination Database'!$B$8:$B$973,MATCH(N472,'DATA - Destination Database'!$C$8:$C$973,0)),"")</f>
        <v>ID468</v>
      </c>
      <c r="T472" s="55">
        <f>IFERROR(INDEX('DATA - Destination Database'!$D$8:$D$973,MATCH(N472,'DATA - Destination Database'!$C$8:$C$973,0)),"")</f>
        <v>2</v>
      </c>
      <c r="U472" s="56" t="str">
        <f>IFERROR(INDEX('DATA - Destination Database'!$E$8:$E$973,MATCH(N472,'DATA - Destination Database'!$C$8:$C$973,0)),"")</f>
        <v>F</v>
      </c>
      <c r="V472" s="56" t="str">
        <f>IFERROR(INDEX('DATA - Destination Database'!$F$8:$F$973,MATCH(N472,'DATA - Destination Database'!$C$8:$C$973,0)),"")</f>
        <v>H</v>
      </c>
      <c r="W472" s="56" t="str">
        <f>IFERROR(INDEX('DATA - Destination Database'!$G$8:$G$973,MATCH(N472,'DATA - Destination Database'!$C$8:$C$973,0)),"")</f>
        <v>Y</v>
      </c>
      <c r="X472" s="96" t="str">
        <f>IFERROR(INDEX('DATA - Destination Database'!$H$8:$H$973,MATCH(N472,'DATA - Destination Database'!$C$8:$C$973,0)),"")</f>
        <v>Poland</v>
      </c>
    </row>
    <row r="473" spans="2:24" ht="14.4" customHeight="1" x14ac:dyDescent="0.3">
      <c r="B473" s="95" t="s">
        <v>57</v>
      </c>
      <c r="C473" s="95" t="s">
        <v>2373</v>
      </c>
      <c r="D473" s="95" t="s">
        <v>1216</v>
      </c>
      <c r="E473" s="95" t="s">
        <v>2858</v>
      </c>
      <c r="F473" s="95" t="s">
        <v>2862</v>
      </c>
      <c r="G473" s="97" t="s">
        <v>1963</v>
      </c>
      <c r="H473" s="23">
        <v>0.54166666666666663</v>
      </c>
      <c r="I473" s="95" t="s">
        <v>2855</v>
      </c>
      <c r="J473" s="17">
        <v>3</v>
      </c>
      <c r="K473" s="17">
        <v>0</v>
      </c>
      <c r="L473" s="98">
        <v>43620</v>
      </c>
      <c r="M473" s="95" t="s">
        <v>3848</v>
      </c>
      <c r="N473" s="95" t="str">
        <f t="shared" si="41"/>
        <v>SKU238</v>
      </c>
      <c r="O473" s="17" t="str">
        <f t="shared" si="42"/>
        <v>Yes</v>
      </c>
      <c r="P473" s="27">
        <f t="shared" si="43"/>
        <v>78</v>
      </c>
      <c r="Q473" s="17" t="str">
        <f t="shared" si="44"/>
        <v>No</v>
      </c>
      <c r="R473" s="42">
        <f t="shared" si="45"/>
        <v>43614</v>
      </c>
      <c r="S473" s="96" t="str">
        <f>IFERROR(INDEX('DATA - Destination Database'!$B$8:$B$973,MATCH(N473,'DATA - Destination Database'!$C$8:$C$973,0)),"")</f>
        <v>ID330</v>
      </c>
      <c r="T473" s="55">
        <f>IFERROR(INDEX('DATA - Destination Database'!$D$8:$D$973,MATCH(N473,'DATA - Destination Database'!$C$8:$C$973,0)),"")</f>
        <v>1</v>
      </c>
      <c r="U473" s="56" t="str">
        <f>IFERROR(INDEX('DATA - Destination Database'!$E$8:$E$973,MATCH(N473,'DATA - Destination Database'!$C$8:$C$973,0)),"")</f>
        <v>B</v>
      </c>
      <c r="V473" s="56" t="str">
        <f>IFERROR(INDEX('DATA - Destination Database'!$F$8:$F$973,MATCH(N473,'DATA - Destination Database'!$C$8:$C$973,0)),"")</f>
        <v>H</v>
      </c>
      <c r="W473" s="56" t="str">
        <f>IFERROR(INDEX('DATA - Destination Database'!$G$8:$G$973,MATCH(N473,'DATA - Destination Database'!$C$8:$C$973,0)),"")</f>
        <v>Y</v>
      </c>
      <c r="X473" s="96" t="str">
        <f>IFERROR(INDEX('DATA - Destination Database'!$H$8:$H$973,MATCH(N473,'DATA - Destination Database'!$C$8:$C$973,0)),"")</f>
        <v>Malta</v>
      </c>
    </row>
    <row r="474" spans="2:24" ht="14.4" customHeight="1" x14ac:dyDescent="0.3">
      <c r="B474" s="95" t="s">
        <v>59</v>
      </c>
      <c r="C474" s="95" t="s">
        <v>2373</v>
      </c>
      <c r="D474" s="95" t="s">
        <v>1802</v>
      </c>
      <c r="E474" s="95" t="s">
        <v>2859</v>
      </c>
      <c r="F474" s="95" t="s">
        <v>2862</v>
      </c>
      <c r="G474" s="97" t="s">
        <v>1997</v>
      </c>
      <c r="H474" s="23">
        <v>0.54166666666666663</v>
      </c>
      <c r="I474" s="95" t="s">
        <v>2856</v>
      </c>
      <c r="J474" s="17">
        <v>3.2</v>
      </c>
      <c r="K474" s="17">
        <v>0</v>
      </c>
      <c r="L474" s="98">
        <v>43672</v>
      </c>
      <c r="M474" s="95" t="s">
        <v>3848</v>
      </c>
      <c r="N474" s="95" t="str">
        <f t="shared" si="41"/>
        <v>SKU850</v>
      </c>
      <c r="O474" s="17" t="str">
        <f t="shared" si="42"/>
        <v>Yes</v>
      </c>
      <c r="P474" s="27">
        <f t="shared" si="43"/>
        <v>28</v>
      </c>
      <c r="Q474" s="17" t="str">
        <f t="shared" si="44"/>
        <v>No</v>
      </c>
      <c r="R474" s="42">
        <f t="shared" si="45"/>
        <v>43664</v>
      </c>
      <c r="S474" s="96" t="str">
        <f>IFERROR(INDEX('DATA - Destination Database'!$B$8:$B$973,MATCH(N474,'DATA - Destination Database'!$C$8:$C$973,0)),"")</f>
        <v>ID755</v>
      </c>
      <c r="T474" s="55">
        <f>IFERROR(INDEX('DATA - Destination Database'!$D$8:$D$973,MATCH(N474,'DATA - Destination Database'!$C$8:$C$973,0)),"")</f>
        <v>2</v>
      </c>
      <c r="U474" s="56" t="str">
        <f>IFERROR(INDEX('DATA - Destination Database'!$E$8:$E$973,MATCH(N474,'DATA - Destination Database'!$C$8:$C$973,0)),"")</f>
        <v>T</v>
      </c>
      <c r="V474" s="56" t="str">
        <f>IFERROR(INDEX('DATA - Destination Database'!$F$8:$F$973,MATCH(N474,'DATA - Destination Database'!$C$8:$C$973,0)),"")</f>
        <v>H</v>
      </c>
      <c r="W474" s="56" t="str">
        <f>IFERROR(INDEX('DATA - Destination Database'!$G$8:$G$973,MATCH(N474,'DATA - Destination Database'!$C$8:$C$973,0)),"")</f>
        <v>Y</v>
      </c>
      <c r="X474" s="96" t="str">
        <f>IFERROR(INDEX('DATA - Destination Database'!$H$8:$H$973,MATCH(N474,'DATA - Destination Database'!$C$8:$C$973,0)),"")</f>
        <v>Turkey</v>
      </c>
    </row>
    <row r="475" spans="2:24" ht="14.4" customHeight="1" x14ac:dyDescent="0.3">
      <c r="B475" s="95" t="s">
        <v>57</v>
      </c>
      <c r="C475" s="95" t="s">
        <v>2374</v>
      </c>
      <c r="D475" s="95" t="s">
        <v>1805</v>
      </c>
      <c r="E475" s="95" t="s">
        <v>2860</v>
      </c>
      <c r="F475" s="95" t="s">
        <v>2862</v>
      </c>
      <c r="G475" s="97" t="s">
        <v>1997</v>
      </c>
      <c r="H475" s="23">
        <v>0.54166666666666663</v>
      </c>
      <c r="I475" s="95" t="s">
        <v>2857</v>
      </c>
      <c r="J475" s="17">
        <v>3.4</v>
      </c>
      <c r="K475" s="17">
        <v>0</v>
      </c>
      <c r="L475" s="98">
        <v>43672</v>
      </c>
      <c r="M475" s="95" t="s">
        <v>3848</v>
      </c>
      <c r="N475" s="95" t="str">
        <f t="shared" si="41"/>
        <v>SKU853</v>
      </c>
      <c r="O475" s="17" t="str">
        <f t="shared" si="42"/>
        <v>Yes</v>
      </c>
      <c r="P475" s="27">
        <f t="shared" si="43"/>
        <v>28</v>
      </c>
      <c r="Q475" s="17" t="str">
        <f t="shared" si="44"/>
        <v>No</v>
      </c>
      <c r="R475" s="42">
        <f t="shared" si="45"/>
        <v>43664</v>
      </c>
      <c r="S475" s="96" t="str">
        <f>IFERROR(INDEX('DATA - Destination Database'!$B$8:$B$973,MATCH(N475,'DATA - Destination Database'!$C$8:$C$973,0)),"")</f>
        <v>ID875</v>
      </c>
      <c r="T475" s="55">
        <f>IFERROR(INDEX('DATA - Destination Database'!$D$8:$D$973,MATCH(N475,'DATA - Destination Database'!$C$8:$C$973,0)),"")</f>
        <v>2</v>
      </c>
      <c r="U475" s="56" t="str">
        <f>IFERROR(INDEX('DATA - Destination Database'!$E$8:$E$973,MATCH(N475,'DATA - Destination Database'!$C$8:$C$973,0)),"")</f>
        <v>T</v>
      </c>
      <c r="V475" s="56" t="str">
        <f>IFERROR(INDEX('DATA - Destination Database'!$F$8:$F$973,MATCH(N475,'DATA - Destination Database'!$C$8:$C$973,0)),"")</f>
        <v>H</v>
      </c>
      <c r="W475" s="56" t="str">
        <f>IFERROR(INDEX('DATA - Destination Database'!$G$8:$G$973,MATCH(N475,'DATA - Destination Database'!$C$8:$C$973,0)),"")</f>
        <v>Y</v>
      </c>
      <c r="X475" s="96" t="str">
        <f>IFERROR(INDEX('DATA - Destination Database'!$H$8:$H$973,MATCH(N475,'DATA - Destination Database'!$C$8:$C$973,0)),"")</f>
        <v>Mexico</v>
      </c>
    </row>
    <row r="476" spans="2:24" ht="14.4" customHeight="1" x14ac:dyDescent="0.3">
      <c r="B476" s="95" t="s">
        <v>59</v>
      </c>
      <c r="C476" s="95" t="s">
        <v>2375</v>
      </c>
      <c r="D476" s="95" t="s">
        <v>1311</v>
      </c>
      <c r="E476" s="95" t="s">
        <v>2858</v>
      </c>
      <c r="F476" s="95" t="s">
        <v>2862</v>
      </c>
      <c r="G476" s="97" t="s">
        <v>1970</v>
      </c>
      <c r="H476" s="23">
        <v>0.54166666666666663</v>
      </c>
      <c r="I476" s="95" t="s">
        <v>2854</v>
      </c>
      <c r="J476" s="17">
        <v>3.6</v>
      </c>
      <c r="K476" s="17">
        <v>0</v>
      </c>
      <c r="L476" s="98">
        <v>43628</v>
      </c>
      <c r="M476" s="95" t="s">
        <v>3848</v>
      </c>
      <c r="N476" s="95" t="str">
        <f t="shared" si="41"/>
        <v>SKU340</v>
      </c>
      <c r="O476" s="17" t="str">
        <f t="shared" si="42"/>
        <v>Yes</v>
      </c>
      <c r="P476" s="27">
        <f t="shared" si="43"/>
        <v>65</v>
      </c>
      <c r="Q476" s="17" t="str">
        <f t="shared" si="44"/>
        <v>No</v>
      </c>
      <c r="R476" s="42">
        <f t="shared" si="45"/>
        <v>43627</v>
      </c>
      <c r="S476" s="96" t="str">
        <f>IFERROR(INDEX('DATA - Destination Database'!$B$8:$B$973,MATCH(N476,'DATA - Destination Database'!$C$8:$C$973,0)),"")</f>
        <v>ID240</v>
      </c>
      <c r="T476" s="55">
        <f>IFERROR(INDEX('DATA - Destination Database'!$D$8:$D$973,MATCH(N476,'DATA - Destination Database'!$C$8:$C$973,0)),"")</f>
        <v>2</v>
      </c>
      <c r="U476" s="56" t="str">
        <f>IFERROR(INDEX('DATA - Destination Database'!$E$8:$E$973,MATCH(N476,'DATA - Destination Database'!$C$8:$C$973,0)),"")</f>
        <v>F</v>
      </c>
      <c r="V476" s="56" t="str">
        <f>IFERROR(INDEX('DATA - Destination Database'!$F$8:$F$973,MATCH(N476,'DATA - Destination Database'!$C$8:$C$973,0)),"")</f>
        <v>H</v>
      </c>
      <c r="W476" s="56" t="str">
        <f>IFERROR(INDEX('DATA - Destination Database'!$G$8:$G$973,MATCH(N476,'DATA - Destination Database'!$C$8:$C$973,0)),"")</f>
        <v/>
      </c>
      <c r="X476" s="96" t="str">
        <f>IFERROR(INDEX('DATA - Destination Database'!$H$8:$H$973,MATCH(N476,'DATA - Destination Database'!$C$8:$C$973,0)),"")</f>
        <v>Iceland</v>
      </c>
    </row>
    <row r="477" spans="2:24" ht="14.4" customHeight="1" x14ac:dyDescent="0.3">
      <c r="B477" s="95" t="s">
        <v>55</v>
      </c>
      <c r="C477" s="95" t="s">
        <v>2376</v>
      </c>
      <c r="D477" s="95" t="s">
        <v>1808</v>
      </c>
      <c r="E477" s="95" t="s">
        <v>2859</v>
      </c>
      <c r="F477" s="95" t="s">
        <v>2862</v>
      </c>
      <c r="G477" s="97" t="s">
        <v>1997</v>
      </c>
      <c r="H477" s="23">
        <v>0.54166666666666663</v>
      </c>
      <c r="I477" s="95" t="s">
        <v>2855</v>
      </c>
      <c r="J477" s="17">
        <v>3.8</v>
      </c>
      <c r="K477" s="17">
        <v>0</v>
      </c>
      <c r="L477" s="98">
        <v>43672</v>
      </c>
      <c r="M477" s="95" t="s">
        <v>3848</v>
      </c>
      <c r="N477" s="95" t="str">
        <f t="shared" si="41"/>
        <v>SKU856</v>
      </c>
      <c r="O477" s="17" t="str">
        <f t="shared" si="42"/>
        <v>Yes</v>
      </c>
      <c r="P477" s="27">
        <f t="shared" si="43"/>
        <v>28</v>
      </c>
      <c r="Q477" s="17" t="str">
        <f t="shared" si="44"/>
        <v>No</v>
      </c>
      <c r="R477" s="42">
        <f t="shared" si="45"/>
        <v>43664</v>
      </c>
      <c r="S477" s="96" t="str">
        <f>IFERROR(INDEX('DATA - Destination Database'!$B$8:$B$973,MATCH(N477,'DATA - Destination Database'!$C$8:$C$973,0)),"")</f>
        <v>ID368</v>
      </c>
      <c r="T477" s="55">
        <f>IFERROR(INDEX('DATA - Destination Database'!$D$8:$D$973,MATCH(N477,'DATA - Destination Database'!$C$8:$C$973,0)),"")</f>
        <v>3</v>
      </c>
      <c r="U477" s="56" t="str">
        <f>IFERROR(INDEX('DATA - Destination Database'!$E$8:$E$973,MATCH(N477,'DATA - Destination Database'!$C$8:$C$973,0)),"")</f>
        <v>F</v>
      </c>
      <c r="V477" s="56" t="str">
        <f>IFERROR(INDEX('DATA - Destination Database'!$F$8:$F$973,MATCH(N477,'DATA - Destination Database'!$C$8:$C$973,0)),"")</f>
        <v>H</v>
      </c>
      <c r="W477" s="56" t="str">
        <f>IFERROR(INDEX('DATA - Destination Database'!$G$8:$G$973,MATCH(N477,'DATA - Destination Database'!$C$8:$C$973,0)),"")</f>
        <v/>
      </c>
      <c r="X477" s="96" t="str">
        <f>IFERROR(INDEX('DATA - Destination Database'!$H$8:$H$973,MATCH(N477,'DATA - Destination Database'!$C$8:$C$973,0)),"")</f>
        <v>Morocco</v>
      </c>
    </row>
    <row r="478" spans="2:24" ht="14.4" customHeight="1" x14ac:dyDescent="0.3">
      <c r="B478" s="95" t="s">
        <v>58</v>
      </c>
      <c r="C478" s="95" t="s">
        <v>2377</v>
      </c>
      <c r="D478" s="95" t="s">
        <v>1811</v>
      </c>
      <c r="E478" s="95" t="s">
        <v>2860</v>
      </c>
      <c r="F478" s="95" t="s">
        <v>2862</v>
      </c>
      <c r="G478" s="97" t="s">
        <v>1997</v>
      </c>
      <c r="H478" s="23">
        <v>0.54166666666666663</v>
      </c>
      <c r="I478" s="95" t="s">
        <v>2855</v>
      </c>
      <c r="J478" s="17">
        <v>4</v>
      </c>
      <c r="K478" s="17">
        <v>0</v>
      </c>
      <c r="L478" s="98">
        <v>43686</v>
      </c>
      <c r="M478" s="95" t="s">
        <v>3848</v>
      </c>
      <c r="N478" s="95" t="str">
        <f t="shared" si="41"/>
        <v>SKU859</v>
      </c>
      <c r="O478" s="17" t="str">
        <f t="shared" si="42"/>
        <v>Yes</v>
      </c>
      <c r="P478" s="27">
        <f t="shared" si="43"/>
        <v>28</v>
      </c>
      <c r="Q478" s="17" t="str">
        <f t="shared" si="44"/>
        <v>No</v>
      </c>
      <c r="R478" s="42">
        <f t="shared" si="45"/>
        <v>43664</v>
      </c>
      <c r="S478" s="96" t="str">
        <f>IFERROR(INDEX('DATA - Destination Database'!$B$8:$B$973,MATCH(N478,'DATA - Destination Database'!$C$8:$C$973,0)),"")</f>
        <v>ID876</v>
      </c>
      <c r="T478" s="55">
        <f>IFERROR(INDEX('DATA - Destination Database'!$D$8:$D$973,MATCH(N478,'DATA - Destination Database'!$C$8:$C$973,0)),"")</f>
        <v>2</v>
      </c>
      <c r="U478" s="56" t="str">
        <f>IFERROR(INDEX('DATA - Destination Database'!$E$8:$E$973,MATCH(N478,'DATA - Destination Database'!$C$8:$C$973,0)),"")</f>
        <v>F</v>
      </c>
      <c r="V478" s="56" t="str">
        <f>IFERROR(INDEX('DATA - Destination Database'!$F$8:$F$973,MATCH(N478,'DATA - Destination Database'!$C$8:$C$973,0)),"")</f>
        <v>H</v>
      </c>
      <c r="W478" s="56" t="str">
        <f>IFERROR(INDEX('DATA - Destination Database'!$G$8:$G$973,MATCH(N478,'DATA - Destination Database'!$C$8:$C$973,0)),"")</f>
        <v/>
      </c>
      <c r="X478" s="96" t="str">
        <f>IFERROR(INDEX('DATA - Destination Database'!$H$8:$H$973,MATCH(N478,'DATA - Destination Database'!$C$8:$C$973,0)),"")</f>
        <v>Russia</v>
      </c>
    </row>
    <row r="479" spans="2:24" ht="14.4" customHeight="1" x14ac:dyDescent="0.3">
      <c r="B479" s="95" t="s">
        <v>55</v>
      </c>
      <c r="C479" s="95" t="s">
        <v>2378</v>
      </c>
      <c r="D479" s="95" t="s">
        <v>1219</v>
      </c>
      <c r="E479" s="95" t="s">
        <v>2858</v>
      </c>
      <c r="F479" s="95" t="s">
        <v>2862</v>
      </c>
      <c r="G479" s="97" t="s">
        <v>1963</v>
      </c>
      <c r="H479" s="23">
        <v>0.54166666666666663</v>
      </c>
      <c r="I479" s="95" t="s">
        <v>2856</v>
      </c>
      <c r="J479" s="17">
        <v>1</v>
      </c>
      <c r="K479" s="17">
        <v>0</v>
      </c>
      <c r="L479" s="98">
        <v>43630</v>
      </c>
      <c r="M479" s="95" t="s">
        <v>3848</v>
      </c>
      <c r="N479" s="95" t="str">
        <f t="shared" si="41"/>
        <v>SKU241</v>
      </c>
      <c r="O479" s="17" t="str">
        <f t="shared" si="42"/>
        <v>Yes</v>
      </c>
      <c r="P479" s="27">
        <f t="shared" si="43"/>
        <v>78</v>
      </c>
      <c r="Q479" s="17" t="str">
        <f t="shared" si="44"/>
        <v>No</v>
      </c>
      <c r="R479" s="42">
        <f t="shared" si="45"/>
        <v>43614</v>
      </c>
      <c r="S479" s="96" t="str">
        <f>IFERROR(INDEX('DATA - Destination Database'!$B$8:$B$973,MATCH(N479,'DATA - Destination Database'!$C$8:$C$973,0)),"")</f>
        <v>ID524</v>
      </c>
      <c r="T479" s="55">
        <f>IFERROR(INDEX('DATA - Destination Database'!$D$8:$D$973,MATCH(N479,'DATA - Destination Database'!$C$8:$C$973,0)),"")</f>
        <v>3</v>
      </c>
      <c r="U479" s="56" t="str">
        <f>IFERROR(INDEX('DATA - Destination Database'!$E$8:$E$973,MATCH(N479,'DATA - Destination Database'!$C$8:$C$973,0)),"")</f>
        <v>F</v>
      </c>
      <c r="V479" s="56" t="str">
        <f>IFERROR(INDEX('DATA - Destination Database'!$F$8:$F$973,MATCH(N479,'DATA - Destination Database'!$C$8:$C$973,0)),"")</f>
        <v>H</v>
      </c>
      <c r="W479" s="56" t="str">
        <f>IFERROR(INDEX('DATA - Destination Database'!$G$8:$G$973,MATCH(N479,'DATA - Destination Database'!$C$8:$C$973,0)),"")</f>
        <v/>
      </c>
      <c r="X479" s="96" t="str">
        <f>IFERROR(INDEX('DATA - Destination Database'!$H$8:$H$973,MATCH(N479,'DATA - Destination Database'!$C$8:$C$973,0)),"")</f>
        <v>Spain</v>
      </c>
    </row>
    <row r="480" spans="2:24" ht="14.4" customHeight="1" x14ac:dyDescent="0.3">
      <c r="B480" s="95" t="s">
        <v>57</v>
      </c>
      <c r="C480" s="95" t="s">
        <v>2379</v>
      </c>
      <c r="D480" s="95" t="s">
        <v>1314</v>
      </c>
      <c r="E480" s="95" t="s">
        <v>2859</v>
      </c>
      <c r="F480" s="95" t="s">
        <v>2862</v>
      </c>
      <c r="G480" s="97" t="s">
        <v>1970</v>
      </c>
      <c r="H480" s="23">
        <v>0.54166666666666663</v>
      </c>
      <c r="I480" s="95" t="s">
        <v>2857</v>
      </c>
      <c r="J480" s="17">
        <v>2</v>
      </c>
      <c r="K480" s="17">
        <v>1</v>
      </c>
      <c r="L480" s="98">
        <v>43634</v>
      </c>
      <c r="M480" s="95" t="s">
        <v>3848</v>
      </c>
      <c r="N480" s="95" t="str">
        <f t="shared" si="41"/>
        <v>SKU343</v>
      </c>
      <c r="O480" s="17" t="str">
        <f t="shared" si="42"/>
        <v>Yes</v>
      </c>
      <c r="P480" s="27">
        <f t="shared" si="43"/>
        <v>65</v>
      </c>
      <c r="Q480" s="17" t="str">
        <f t="shared" si="44"/>
        <v>No</v>
      </c>
      <c r="R480" s="42">
        <f t="shared" si="45"/>
        <v>43627</v>
      </c>
      <c r="S480" s="96" t="str">
        <f>IFERROR(INDEX('DATA - Destination Database'!$B$8:$B$973,MATCH(N480,'DATA - Destination Database'!$C$8:$C$973,0)),"")</f>
        <v>ID594</v>
      </c>
      <c r="T480" s="55">
        <f>IFERROR(INDEX('DATA - Destination Database'!$D$8:$D$973,MATCH(N480,'DATA - Destination Database'!$C$8:$C$973,0)),"")</f>
        <v>1</v>
      </c>
      <c r="U480" s="56" t="str">
        <f>IFERROR(INDEX('DATA - Destination Database'!$E$8:$E$973,MATCH(N480,'DATA - Destination Database'!$C$8:$C$973,0)),"")</f>
        <v>B</v>
      </c>
      <c r="V480" s="56" t="str">
        <f>IFERROR(INDEX('DATA - Destination Database'!$F$8:$F$973,MATCH(N480,'DATA - Destination Database'!$C$8:$C$973,0)),"")</f>
        <v>H</v>
      </c>
      <c r="W480" s="56" t="str">
        <f>IFERROR(INDEX('DATA - Destination Database'!$G$8:$G$973,MATCH(N480,'DATA - Destination Database'!$C$8:$C$973,0)),"")</f>
        <v/>
      </c>
      <c r="X480" s="96" t="str">
        <f>IFERROR(INDEX('DATA - Destination Database'!$H$8:$H$973,MATCH(N480,'DATA - Destination Database'!$C$8:$C$973,0)),"")</f>
        <v>Sweden</v>
      </c>
    </row>
    <row r="481" spans="2:24" ht="14.4" customHeight="1" x14ac:dyDescent="0.3">
      <c r="B481" s="95" t="s">
        <v>56</v>
      </c>
      <c r="C481" s="95" t="s">
        <v>2379</v>
      </c>
      <c r="D481" s="95" t="s">
        <v>1814</v>
      </c>
      <c r="E481" s="95" t="s">
        <v>2860</v>
      </c>
      <c r="F481" s="95" t="s">
        <v>2862</v>
      </c>
      <c r="G481" s="97" t="s">
        <v>1997</v>
      </c>
      <c r="H481" s="23">
        <v>0.54166666666666663</v>
      </c>
      <c r="I481" s="95" t="s">
        <v>2854</v>
      </c>
      <c r="J481" s="17">
        <v>3</v>
      </c>
      <c r="K481" s="17">
        <v>0</v>
      </c>
      <c r="L481" s="98">
        <v>43686</v>
      </c>
      <c r="M481" s="95" t="s">
        <v>3848</v>
      </c>
      <c r="N481" s="95" t="str">
        <f t="shared" si="41"/>
        <v>SKU862</v>
      </c>
      <c r="O481" s="17" t="str">
        <f t="shared" si="42"/>
        <v>Yes</v>
      </c>
      <c r="P481" s="27">
        <f t="shared" si="43"/>
        <v>28</v>
      </c>
      <c r="Q481" s="17" t="str">
        <f t="shared" si="44"/>
        <v>No</v>
      </c>
      <c r="R481" s="42">
        <f t="shared" si="45"/>
        <v>43664</v>
      </c>
      <c r="S481" s="96" t="str">
        <f>IFERROR(INDEX('DATA - Destination Database'!$B$8:$B$973,MATCH(N481,'DATA - Destination Database'!$C$8:$C$973,0)),"")</f>
        <v>ID711</v>
      </c>
      <c r="T481" s="55">
        <f>IFERROR(INDEX('DATA - Destination Database'!$D$8:$D$973,MATCH(N481,'DATA - Destination Database'!$C$8:$C$973,0)),"")</f>
        <v>2</v>
      </c>
      <c r="U481" s="56" t="str">
        <f>IFERROR(INDEX('DATA - Destination Database'!$E$8:$E$973,MATCH(N481,'DATA - Destination Database'!$C$8:$C$973,0)),"")</f>
        <v>T</v>
      </c>
      <c r="V481" s="56" t="str">
        <f>IFERROR(INDEX('DATA - Destination Database'!$F$8:$F$973,MATCH(N481,'DATA - Destination Database'!$C$8:$C$973,0)),"")</f>
        <v>H</v>
      </c>
      <c r="W481" s="56" t="str">
        <f>IFERROR(INDEX('DATA - Destination Database'!$G$8:$G$973,MATCH(N481,'DATA - Destination Database'!$C$8:$C$973,0)),"")</f>
        <v/>
      </c>
      <c r="X481" s="96" t="str">
        <f>IFERROR(INDEX('DATA - Destination Database'!$H$8:$H$973,MATCH(N481,'DATA - Destination Database'!$C$8:$C$973,0)),"")</f>
        <v>Germany</v>
      </c>
    </row>
    <row r="482" spans="2:24" ht="14.4" customHeight="1" x14ac:dyDescent="0.3">
      <c r="B482" s="95" t="s">
        <v>59</v>
      </c>
      <c r="C482" s="95" t="s">
        <v>2380</v>
      </c>
      <c r="D482" s="95" t="s">
        <v>1817</v>
      </c>
      <c r="E482" s="95" t="s">
        <v>2858</v>
      </c>
      <c r="F482" s="95" t="s">
        <v>2862</v>
      </c>
      <c r="G482" s="97" t="s">
        <v>1998</v>
      </c>
      <c r="H482" s="23">
        <v>0.54166666666666663</v>
      </c>
      <c r="I482" s="95" t="s">
        <v>2855</v>
      </c>
      <c r="J482" s="17">
        <v>4</v>
      </c>
      <c r="K482" s="17">
        <v>0</v>
      </c>
      <c r="L482" s="98">
        <v>43669</v>
      </c>
      <c r="M482" s="95" t="s">
        <v>3848</v>
      </c>
      <c r="N482" s="95" t="str">
        <f t="shared" si="41"/>
        <v>SKU865</v>
      </c>
      <c r="O482" s="17" t="str">
        <f t="shared" si="42"/>
        <v>Yes</v>
      </c>
      <c r="P482" s="27">
        <f t="shared" si="43"/>
        <v>27</v>
      </c>
      <c r="Q482" s="17" t="str">
        <f t="shared" si="44"/>
        <v>No</v>
      </c>
      <c r="R482" s="42">
        <f t="shared" si="45"/>
        <v>43665</v>
      </c>
      <c r="S482" s="96" t="str">
        <f>IFERROR(INDEX('DATA - Destination Database'!$B$8:$B$973,MATCH(N482,'DATA - Destination Database'!$C$8:$C$973,0)),"")</f>
        <v>ID530</v>
      </c>
      <c r="T482" s="55">
        <f>IFERROR(INDEX('DATA - Destination Database'!$D$8:$D$973,MATCH(N482,'DATA - Destination Database'!$C$8:$C$973,0)),"")</f>
        <v>2</v>
      </c>
      <c r="U482" s="56" t="str">
        <f>IFERROR(INDEX('DATA - Destination Database'!$E$8:$E$973,MATCH(N482,'DATA - Destination Database'!$C$8:$C$973,0)),"")</f>
        <v>B</v>
      </c>
      <c r="V482" s="56" t="str">
        <f>IFERROR(INDEX('DATA - Destination Database'!$F$8:$F$973,MATCH(N482,'DATA - Destination Database'!$C$8:$C$973,0)),"")</f>
        <v>H</v>
      </c>
      <c r="W482" s="56" t="str">
        <f>IFERROR(INDEX('DATA - Destination Database'!$G$8:$G$973,MATCH(N482,'DATA - Destination Database'!$C$8:$C$973,0)),"")</f>
        <v>Y</v>
      </c>
      <c r="X482" s="96" t="str">
        <f>IFERROR(INDEX('DATA - Destination Database'!$H$8:$H$973,MATCH(N482,'DATA - Destination Database'!$C$8:$C$973,0)),"")</f>
        <v xml:space="preserve">France </v>
      </c>
    </row>
    <row r="483" spans="2:24" ht="14.4" customHeight="1" x14ac:dyDescent="0.3">
      <c r="B483" s="95" t="s">
        <v>57</v>
      </c>
      <c r="C483" s="95" t="s">
        <v>2381</v>
      </c>
      <c r="D483" s="95" t="s">
        <v>1820</v>
      </c>
      <c r="E483" s="95" t="s">
        <v>2859</v>
      </c>
      <c r="F483" s="95" t="s">
        <v>2862</v>
      </c>
      <c r="G483" s="97" t="s">
        <v>1998</v>
      </c>
      <c r="H483" s="23">
        <v>0.54166666666666663</v>
      </c>
      <c r="I483" s="95" t="s">
        <v>2855</v>
      </c>
      <c r="J483" s="17">
        <v>1</v>
      </c>
      <c r="K483" s="17">
        <v>0</v>
      </c>
      <c r="L483" s="98">
        <v>43676</v>
      </c>
      <c r="M483" s="95" t="s">
        <v>3848</v>
      </c>
      <c r="N483" s="95" t="str">
        <f t="shared" si="41"/>
        <v>SKU868</v>
      </c>
      <c r="O483" s="17" t="str">
        <f t="shared" si="42"/>
        <v>Yes</v>
      </c>
      <c r="P483" s="27">
        <f t="shared" si="43"/>
        <v>27</v>
      </c>
      <c r="Q483" s="17" t="str">
        <f t="shared" si="44"/>
        <v>No</v>
      </c>
      <c r="R483" s="42">
        <f t="shared" si="45"/>
        <v>43665</v>
      </c>
      <c r="S483" s="96" t="str">
        <f>IFERROR(INDEX('DATA - Destination Database'!$B$8:$B$973,MATCH(N483,'DATA - Destination Database'!$C$8:$C$973,0)),"")</f>
        <v>ID598</v>
      </c>
      <c r="T483" s="55">
        <f>IFERROR(INDEX('DATA - Destination Database'!$D$8:$D$973,MATCH(N483,'DATA - Destination Database'!$C$8:$C$973,0)),"")</f>
        <v>2</v>
      </c>
      <c r="U483" s="56" t="str">
        <f>IFERROR(INDEX('DATA - Destination Database'!$E$8:$E$973,MATCH(N483,'DATA - Destination Database'!$C$8:$C$973,0)),"")</f>
        <v>B</v>
      </c>
      <c r="V483" s="56" t="str">
        <f>IFERROR(INDEX('DATA - Destination Database'!$F$8:$F$973,MATCH(N483,'DATA - Destination Database'!$C$8:$C$973,0)),"")</f>
        <v>H</v>
      </c>
      <c r="W483" s="56" t="str">
        <f>IFERROR(INDEX('DATA - Destination Database'!$G$8:$G$973,MATCH(N483,'DATA - Destination Database'!$C$8:$C$973,0)),"")</f>
        <v>Y</v>
      </c>
      <c r="X483" s="96" t="str">
        <f>IFERROR(INDEX('DATA - Destination Database'!$H$8:$H$973,MATCH(N483,'DATA - Destination Database'!$C$8:$C$973,0)),"")</f>
        <v xml:space="preserve">India </v>
      </c>
    </row>
    <row r="484" spans="2:24" ht="14.4" customHeight="1" x14ac:dyDescent="0.3">
      <c r="B484" s="95" t="s">
        <v>55</v>
      </c>
      <c r="C484" s="95" t="s">
        <v>2382</v>
      </c>
      <c r="D484" s="95" t="s">
        <v>1317</v>
      </c>
      <c r="E484" s="95" t="s">
        <v>2860</v>
      </c>
      <c r="F484" s="95" t="s">
        <v>2862</v>
      </c>
      <c r="G484" s="97" t="s">
        <v>1970</v>
      </c>
      <c r="H484" s="23">
        <v>0.54166666666666663</v>
      </c>
      <c r="I484" s="95" t="s">
        <v>2856</v>
      </c>
      <c r="J484" s="17">
        <v>2.8</v>
      </c>
      <c r="K484" s="17">
        <v>0</v>
      </c>
      <c r="L484" s="98">
        <v>43634</v>
      </c>
      <c r="M484" s="95" t="s">
        <v>3848</v>
      </c>
      <c r="N484" s="95" t="str">
        <f t="shared" si="41"/>
        <v>SKU346</v>
      </c>
      <c r="O484" s="17" t="str">
        <f t="shared" si="42"/>
        <v>Yes</v>
      </c>
      <c r="P484" s="27">
        <f t="shared" si="43"/>
        <v>65</v>
      </c>
      <c r="Q484" s="17" t="str">
        <f t="shared" si="44"/>
        <v>No</v>
      </c>
      <c r="R484" s="42">
        <f t="shared" si="45"/>
        <v>43627</v>
      </c>
      <c r="S484" s="96" t="str">
        <f>IFERROR(INDEX('DATA - Destination Database'!$B$8:$B$973,MATCH(N484,'DATA - Destination Database'!$C$8:$C$973,0)),"")</f>
        <v>ID474</v>
      </c>
      <c r="T484" s="55">
        <f>IFERROR(INDEX('DATA - Destination Database'!$D$8:$D$973,MATCH(N484,'DATA - Destination Database'!$C$8:$C$973,0)),"")</f>
        <v>2</v>
      </c>
      <c r="U484" s="56" t="str">
        <f>IFERROR(INDEX('DATA - Destination Database'!$E$8:$E$973,MATCH(N484,'DATA - Destination Database'!$C$8:$C$973,0)),"")</f>
        <v>B</v>
      </c>
      <c r="V484" s="56" t="str">
        <f>IFERROR(INDEX('DATA - Destination Database'!$F$8:$F$973,MATCH(N484,'DATA - Destination Database'!$C$8:$C$973,0)),"")</f>
        <v>H</v>
      </c>
      <c r="W484" s="56" t="str">
        <f>IFERROR(INDEX('DATA - Destination Database'!$G$8:$G$973,MATCH(N484,'DATA - Destination Database'!$C$8:$C$973,0)),"")</f>
        <v>Y</v>
      </c>
      <c r="X484" s="96" t="str">
        <f>IFERROR(INDEX('DATA - Destination Database'!$H$8:$H$973,MATCH(N484,'DATA - Destination Database'!$C$8:$C$973,0)),"")</f>
        <v xml:space="preserve">Eritrea </v>
      </c>
    </row>
    <row r="485" spans="2:24" ht="14.4" customHeight="1" x14ac:dyDescent="0.3">
      <c r="B485" s="95" t="s">
        <v>58</v>
      </c>
      <c r="C485" s="95" t="s">
        <v>2383</v>
      </c>
      <c r="D485" s="95" t="s">
        <v>1222</v>
      </c>
      <c r="E485" s="95" t="s">
        <v>2858</v>
      </c>
      <c r="F485" s="95" t="s">
        <v>2863</v>
      </c>
      <c r="G485" s="97" t="s">
        <v>1963</v>
      </c>
      <c r="H485" s="23">
        <v>0.54166666666666663</v>
      </c>
      <c r="I485" s="95" t="s">
        <v>2857</v>
      </c>
      <c r="J485" s="17">
        <v>3</v>
      </c>
      <c r="K485" s="17">
        <v>0</v>
      </c>
      <c r="L485" s="98">
        <v>43630</v>
      </c>
      <c r="M485" s="95" t="s">
        <v>3848</v>
      </c>
      <c r="N485" s="95" t="str">
        <f t="shared" si="41"/>
        <v>SKU244</v>
      </c>
      <c r="O485" s="17" t="str">
        <f t="shared" si="42"/>
        <v>Yes</v>
      </c>
      <c r="P485" s="27">
        <f t="shared" si="43"/>
        <v>78</v>
      </c>
      <c r="Q485" s="17" t="str">
        <f t="shared" si="44"/>
        <v>No</v>
      </c>
      <c r="R485" s="42">
        <f t="shared" si="45"/>
        <v>43614</v>
      </c>
      <c r="S485" s="96" t="str">
        <f>IFERROR(INDEX('DATA - Destination Database'!$B$8:$B$973,MATCH(N485,'DATA - Destination Database'!$C$8:$C$973,0)),"")</f>
        <v>ID243</v>
      </c>
      <c r="T485" s="55">
        <f>IFERROR(INDEX('DATA - Destination Database'!$D$8:$D$973,MATCH(N485,'DATA - Destination Database'!$C$8:$C$973,0)),"")</f>
        <v>1</v>
      </c>
      <c r="U485" s="56" t="str">
        <f>IFERROR(INDEX('DATA - Destination Database'!$E$8:$E$973,MATCH(N485,'DATA - Destination Database'!$C$8:$C$973,0)),"")</f>
        <v>T</v>
      </c>
      <c r="V485" s="56" t="str">
        <f>IFERROR(INDEX('DATA - Destination Database'!$F$8:$F$973,MATCH(N485,'DATA - Destination Database'!$C$8:$C$973,0)),"")</f>
        <v>H</v>
      </c>
      <c r="W485" s="56" t="str">
        <f>IFERROR(INDEX('DATA - Destination Database'!$G$8:$G$973,MATCH(N485,'DATA - Destination Database'!$C$8:$C$973,0)),"")</f>
        <v/>
      </c>
      <c r="X485" s="96" t="str">
        <f>IFERROR(INDEX('DATA - Destination Database'!$H$8:$H$973,MATCH(N485,'DATA - Destination Database'!$C$8:$C$973,0)),"")</f>
        <v>Canada</v>
      </c>
    </row>
    <row r="486" spans="2:24" ht="14.4" customHeight="1" x14ac:dyDescent="0.3">
      <c r="B486" s="95" t="s">
        <v>55</v>
      </c>
      <c r="C486" s="95" t="s">
        <v>2383</v>
      </c>
      <c r="D486" s="95" t="s">
        <v>1823</v>
      </c>
      <c r="E486" s="95" t="s">
        <v>2859</v>
      </c>
      <c r="F486" s="95" t="s">
        <v>2862</v>
      </c>
      <c r="G486" s="97" t="s">
        <v>1998</v>
      </c>
      <c r="H486" s="23">
        <v>0.54166666666666663</v>
      </c>
      <c r="I486" s="95" t="s">
        <v>2854</v>
      </c>
      <c r="J486" s="17">
        <v>3.2</v>
      </c>
      <c r="K486" s="17">
        <v>0</v>
      </c>
      <c r="L486" s="98">
        <v>43669</v>
      </c>
      <c r="M486" s="95" t="s">
        <v>3848</v>
      </c>
      <c r="N486" s="95" t="str">
        <f t="shared" si="41"/>
        <v>SKU871</v>
      </c>
      <c r="O486" s="17" t="str">
        <f t="shared" si="42"/>
        <v>Yes</v>
      </c>
      <c r="P486" s="27">
        <f t="shared" si="43"/>
        <v>27</v>
      </c>
      <c r="Q486" s="17" t="str">
        <f t="shared" si="44"/>
        <v>No</v>
      </c>
      <c r="R486" s="42">
        <f t="shared" si="45"/>
        <v>43665</v>
      </c>
      <c r="S486" s="96" t="str">
        <f>IFERROR(INDEX('DATA - Destination Database'!$B$8:$B$973,MATCH(N486,'DATA - Destination Database'!$C$8:$C$973,0)),"")</f>
        <v>ID602</v>
      </c>
      <c r="T486" s="55">
        <f>IFERROR(INDEX('DATA - Destination Database'!$D$8:$D$973,MATCH(N486,'DATA - Destination Database'!$C$8:$C$973,0)),"")</f>
        <v>2</v>
      </c>
      <c r="U486" s="56" t="str">
        <f>IFERROR(INDEX('DATA - Destination Database'!$E$8:$E$973,MATCH(N486,'DATA - Destination Database'!$C$8:$C$973,0)),"")</f>
        <v>B</v>
      </c>
      <c r="V486" s="56" t="str">
        <f>IFERROR(INDEX('DATA - Destination Database'!$F$8:$F$973,MATCH(N486,'DATA - Destination Database'!$C$8:$C$973,0)),"")</f>
        <v>H</v>
      </c>
      <c r="W486" s="56" t="str">
        <f>IFERROR(INDEX('DATA - Destination Database'!$G$8:$G$973,MATCH(N486,'DATA - Destination Database'!$C$8:$C$973,0)),"")</f>
        <v/>
      </c>
      <c r="X486" s="96" t="str">
        <f>IFERROR(INDEX('DATA - Destination Database'!$H$8:$H$973,MATCH(N486,'DATA - Destination Database'!$C$8:$C$973,0)),"")</f>
        <v xml:space="preserve">Indonesia </v>
      </c>
    </row>
    <row r="487" spans="2:24" ht="14.4" customHeight="1" x14ac:dyDescent="0.3">
      <c r="B487" s="95" t="s">
        <v>58</v>
      </c>
      <c r="C487" s="95" t="s">
        <v>2384</v>
      </c>
      <c r="D487" s="95" t="s">
        <v>1826</v>
      </c>
      <c r="E487" s="95" t="s">
        <v>2860</v>
      </c>
      <c r="F487" s="95" t="s">
        <v>2862</v>
      </c>
      <c r="G487" s="97" t="s">
        <v>2000</v>
      </c>
      <c r="H487" s="23">
        <v>0.54166666666666663</v>
      </c>
      <c r="I487" s="95" t="s">
        <v>2855</v>
      </c>
      <c r="J487" s="17">
        <v>3.4</v>
      </c>
      <c r="K487" s="17">
        <v>0</v>
      </c>
      <c r="L487" s="98">
        <v>43675</v>
      </c>
      <c r="M487" s="95" t="s">
        <v>3848</v>
      </c>
      <c r="N487" s="95" t="str">
        <f t="shared" si="41"/>
        <v>SKU874</v>
      </c>
      <c r="O487" s="17" t="str">
        <f t="shared" si="42"/>
        <v>Yes</v>
      </c>
      <c r="P487" s="27">
        <f t="shared" si="43"/>
        <v>23</v>
      </c>
      <c r="Q487" s="17" t="str">
        <f t="shared" si="44"/>
        <v>No</v>
      </c>
      <c r="R487" s="42">
        <f t="shared" si="45"/>
        <v>43669</v>
      </c>
      <c r="S487" s="96" t="str">
        <f>IFERROR(INDEX('DATA - Destination Database'!$B$8:$B$973,MATCH(N487,'DATA - Destination Database'!$C$8:$C$973,0)),"")</f>
        <v>ID476</v>
      </c>
      <c r="T487" s="55">
        <f>IFERROR(INDEX('DATA - Destination Database'!$D$8:$D$973,MATCH(N487,'DATA - Destination Database'!$C$8:$C$973,0)),"")</f>
        <v>2</v>
      </c>
      <c r="U487" s="56" t="str">
        <f>IFERROR(INDEX('DATA - Destination Database'!$E$8:$E$973,MATCH(N487,'DATA - Destination Database'!$C$8:$C$973,0)),"")</f>
        <v>F</v>
      </c>
      <c r="V487" s="56" t="str">
        <f>IFERROR(INDEX('DATA - Destination Database'!$F$8:$F$973,MATCH(N487,'DATA - Destination Database'!$C$8:$C$973,0)),"")</f>
        <v>H</v>
      </c>
      <c r="W487" s="56" t="str">
        <f>IFERROR(INDEX('DATA - Destination Database'!$G$8:$G$973,MATCH(N487,'DATA - Destination Database'!$C$8:$C$973,0)),"")</f>
        <v>Y</v>
      </c>
      <c r="X487" s="96" t="str">
        <f>IFERROR(INDEX('DATA - Destination Database'!$H$8:$H$973,MATCH(N487,'DATA - Destination Database'!$C$8:$C$973,0)),"")</f>
        <v>Hong Kong</v>
      </c>
    </row>
    <row r="488" spans="2:24" ht="14.4" customHeight="1" x14ac:dyDescent="0.3">
      <c r="B488" s="95" t="s">
        <v>58</v>
      </c>
      <c r="C488" s="95" t="s">
        <v>2385</v>
      </c>
      <c r="D488" s="95" t="s">
        <v>1320</v>
      </c>
      <c r="E488" s="95" t="s">
        <v>2858</v>
      </c>
      <c r="F488" s="95" t="s">
        <v>2862</v>
      </c>
      <c r="G488" s="97" t="s">
        <v>1970</v>
      </c>
      <c r="H488" s="23">
        <v>0.54166666666666663</v>
      </c>
      <c r="I488" s="95" t="s">
        <v>2855</v>
      </c>
      <c r="J488" s="17">
        <v>3.6</v>
      </c>
      <c r="K488" s="17">
        <v>0</v>
      </c>
      <c r="L488" s="98">
        <v>43634</v>
      </c>
      <c r="M488" s="95" t="s">
        <v>3848</v>
      </c>
      <c r="N488" s="95" t="str">
        <f t="shared" si="41"/>
        <v>SKU349</v>
      </c>
      <c r="O488" s="17" t="str">
        <f t="shared" si="42"/>
        <v>Yes</v>
      </c>
      <c r="P488" s="27">
        <f t="shared" si="43"/>
        <v>65</v>
      </c>
      <c r="Q488" s="17" t="str">
        <f t="shared" si="44"/>
        <v>No</v>
      </c>
      <c r="R488" s="42">
        <f t="shared" si="45"/>
        <v>43627</v>
      </c>
      <c r="S488" s="96" t="str">
        <f>IFERROR(INDEX('DATA - Destination Database'!$B$8:$B$973,MATCH(N488,'DATA - Destination Database'!$C$8:$C$973,0)),"")</f>
        <v>ID535</v>
      </c>
      <c r="T488" s="55">
        <f>IFERROR(INDEX('DATA - Destination Database'!$D$8:$D$973,MATCH(N488,'DATA - Destination Database'!$C$8:$C$973,0)),"")</f>
        <v>1</v>
      </c>
      <c r="U488" s="56" t="str">
        <f>IFERROR(INDEX('DATA - Destination Database'!$E$8:$E$973,MATCH(N488,'DATA - Destination Database'!$C$8:$C$973,0)),"")</f>
        <v>T</v>
      </c>
      <c r="V488" s="56" t="str">
        <f>IFERROR(INDEX('DATA - Destination Database'!$F$8:$F$973,MATCH(N488,'DATA - Destination Database'!$C$8:$C$973,0)),"")</f>
        <v>H</v>
      </c>
      <c r="W488" s="56" t="str">
        <f>IFERROR(INDEX('DATA - Destination Database'!$G$8:$G$973,MATCH(N488,'DATA - Destination Database'!$C$8:$C$973,0)),"")</f>
        <v/>
      </c>
      <c r="X488" s="96" t="str">
        <f>IFERROR(INDEX('DATA - Destination Database'!$H$8:$H$973,MATCH(N488,'DATA - Destination Database'!$C$8:$C$973,0)),"")</f>
        <v>Italy</v>
      </c>
    </row>
    <row r="489" spans="2:24" ht="14.4" customHeight="1" x14ac:dyDescent="0.3">
      <c r="B489" s="95" t="s">
        <v>56</v>
      </c>
      <c r="C489" s="95" t="s">
        <v>2385</v>
      </c>
      <c r="D489" s="95" t="s">
        <v>1829</v>
      </c>
      <c r="E489" s="95" t="s">
        <v>2859</v>
      </c>
      <c r="F489" s="95" t="s">
        <v>2862</v>
      </c>
      <c r="G489" s="97" t="s">
        <v>2000</v>
      </c>
      <c r="H489" s="23">
        <v>0.54166666666666663</v>
      </c>
      <c r="I489" s="95" t="s">
        <v>2856</v>
      </c>
      <c r="J489" s="17">
        <v>3.8</v>
      </c>
      <c r="K489" s="17">
        <v>0</v>
      </c>
      <c r="L489" s="98">
        <v>43671</v>
      </c>
      <c r="M489" s="95" t="s">
        <v>3848</v>
      </c>
      <c r="N489" s="95" t="str">
        <f t="shared" si="41"/>
        <v>SKU877</v>
      </c>
      <c r="O489" s="17" t="str">
        <f t="shared" si="42"/>
        <v>Yes</v>
      </c>
      <c r="P489" s="27">
        <f t="shared" si="43"/>
        <v>23</v>
      </c>
      <c r="Q489" s="17" t="str">
        <f t="shared" si="44"/>
        <v>No</v>
      </c>
      <c r="R489" s="42">
        <f t="shared" si="45"/>
        <v>43669</v>
      </c>
      <c r="S489" s="96" t="str">
        <f>IFERROR(INDEX('DATA - Destination Database'!$B$8:$B$973,MATCH(N489,'DATA - Destination Database'!$C$8:$C$973,0)),"")</f>
        <v>ID770</v>
      </c>
      <c r="T489" s="55">
        <f>IFERROR(INDEX('DATA - Destination Database'!$D$8:$D$973,MATCH(N489,'DATA - Destination Database'!$C$8:$C$973,0)),"")</f>
        <v>1</v>
      </c>
      <c r="U489" s="56" t="str">
        <f>IFERROR(INDEX('DATA - Destination Database'!$E$8:$E$973,MATCH(N489,'DATA - Destination Database'!$C$8:$C$973,0)),"")</f>
        <v>B</v>
      </c>
      <c r="V489" s="56" t="str">
        <f>IFERROR(INDEX('DATA - Destination Database'!$F$8:$F$973,MATCH(N489,'DATA - Destination Database'!$C$8:$C$973,0)),"")</f>
        <v>H</v>
      </c>
      <c r="W489" s="56" t="str">
        <f>IFERROR(INDEX('DATA - Destination Database'!$G$8:$G$973,MATCH(N489,'DATA - Destination Database'!$C$8:$C$973,0)),"")</f>
        <v>Y</v>
      </c>
      <c r="X489" s="96" t="str">
        <f>IFERROR(INDEX('DATA - Destination Database'!$H$8:$H$973,MATCH(N489,'DATA - Destination Database'!$C$8:$C$973,0)),"")</f>
        <v>Belgium</v>
      </c>
    </row>
    <row r="490" spans="2:24" ht="14.4" customHeight="1" x14ac:dyDescent="0.3">
      <c r="B490" s="95" t="s">
        <v>59</v>
      </c>
      <c r="C490" s="95" t="s">
        <v>2386</v>
      </c>
      <c r="D490" s="95" t="s">
        <v>1832</v>
      </c>
      <c r="E490" s="95" t="s">
        <v>2860</v>
      </c>
      <c r="F490" s="95" t="s">
        <v>2862</v>
      </c>
      <c r="G490" s="97" t="s">
        <v>2000</v>
      </c>
      <c r="H490" s="23">
        <v>0.54166666666666663</v>
      </c>
      <c r="I490" s="95" t="s">
        <v>2857</v>
      </c>
      <c r="J490" s="17">
        <v>4</v>
      </c>
      <c r="K490" s="17">
        <v>1</v>
      </c>
      <c r="L490" s="98">
        <v>43671</v>
      </c>
      <c r="M490" s="95" t="s">
        <v>3848</v>
      </c>
      <c r="N490" s="95" t="str">
        <f t="shared" si="41"/>
        <v>SKU880</v>
      </c>
      <c r="O490" s="17" t="str">
        <f t="shared" si="42"/>
        <v>Yes</v>
      </c>
      <c r="P490" s="27">
        <f t="shared" si="43"/>
        <v>23</v>
      </c>
      <c r="Q490" s="17" t="str">
        <f t="shared" si="44"/>
        <v>No</v>
      </c>
      <c r="R490" s="42">
        <f t="shared" si="45"/>
        <v>43669</v>
      </c>
      <c r="S490" s="96" t="str">
        <f>IFERROR(INDEX('DATA - Destination Database'!$B$8:$B$973,MATCH(N490,'DATA - Destination Database'!$C$8:$C$973,0)),"")</f>
        <v>ID879</v>
      </c>
      <c r="T490" s="55">
        <f>IFERROR(INDEX('DATA - Destination Database'!$D$8:$D$973,MATCH(N490,'DATA - Destination Database'!$C$8:$C$973,0)),"")</f>
        <v>3</v>
      </c>
      <c r="U490" s="56" t="str">
        <f>IFERROR(INDEX('DATA - Destination Database'!$E$8:$E$973,MATCH(N490,'DATA - Destination Database'!$C$8:$C$973,0)),"")</f>
        <v>T</v>
      </c>
      <c r="V490" s="56" t="str">
        <f>IFERROR(INDEX('DATA - Destination Database'!$F$8:$F$973,MATCH(N490,'DATA - Destination Database'!$C$8:$C$973,0)),"")</f>
        <v>H</v>
      </c>
      <c r="W490" s="56" t="str">
        <f>IFERROR(INDEX('DATA - Destination Database'!$G$8:$G$973,MATCH(N490,'DATA - Destination Database'!$C$8:$C$973,0)),"")</f>
        <v>Y</v>
      </c>
      <c r="X490" s="96" t="str">
        <f>IFERROR(INDEX('DATA - Destination Database'!$H$8:$H$973,MATCH(N490,'DATA - Destination Database'!$C$8:$C$973,0)),"")</f>
        <v>Argentina</v>
      </c>
    </row>
    <row r="491" spans="2:24" ht="14.4" customHeight="1" x14ac:dyDescent="0.3">
      <c r="B491" s="95" t="s">
        <v>56</v>
      </c>
      <c r="C491" s="95" t="s">
        <v>2387</v>
      </c>
      <c r="D491" s="95" t="s">
        <v>1225</v>
      </c>
      <c r="E491" s="95" t="s">
        <v>2858</v>
      </c>
      <c r="F491" s="95" t="s">
        <v>2862</v>
      </c>
      <c r="G491" s="97" t="s">
        <v>1963</v>
      </c>
      <c r="H491" s="23">
        <v>0.54166666666666663</v>
      </c>
      <c r="I491" s="95" t="s">
        <v>2854</v>
      </c>
      <c r="J491" s="17">
        <v>1</v>
      </c>
      <c r="K491" s="17">
        <v>0</v>
      </c>
      <c r="L491" s="98">
        <v>43630</v>
      </c>
      <c r="M491" s="95" t="s">
        <v>3848</v>
      </c>
      <c r="N491" s="95" t="str">
        <f t="shared" si="41"/>
        <v>SKU247</v>
      </c>
      <c r="O491" s="17" t="str">
        <f t="shared" si="42"/>
        <v>Yes</v>
      </c>
      <c r="P491" s="27">
        <f t="shared" si="43"/>
        <v>78</v>
      </c>
      <c r="Q491" s="17" t="str">
        <f t="shared" si="44"/>
        <v>No</v>
      </c>
      <c r="R491" s="42">
        <f t="shared" si="45"/>
        <v>43614</v>
      </c>
      <c r="S491" s="96" t="str">
        <f>IFERROR(INDEX('DATA - Destination Database'!$B$8:$B$973,MATCH(N491,'DATA - Destination Database'!$C$8:$C$973,0)),"")</f>
        <v>ID345</v>
      </c>
      <c r="T491" s="55">
        <f>IFERROR(INDEX('DATA - Destination Database'!$D$8:$D$973,MATCH(N491,'DATA - Destination Database'!$C$8:$C$973,0)),"")</f>
        <v>3</v>
      </c>
      <c r="U491" s="56" t="str">
        <f>IFERROR(INDEX('DATA - Destination Database'!$E$8:$E$973,MATCH(N491,'DATA - Destination Database'!$C$8:$C$973,0)),"")</f>
        <v>A</v>
      </c>
      <c r="V491" s="56" t="str">
        <f>IFERROR(INDEX('DATA - Destination Database'!$F$8:$F$973,MATCH(N491,'DATA - Destination Database'!$C$8:$C$973,0)),"")</f>
        <v>H</v>
      </c>
      <c r="W491" s="56" t="str">
        <f>IFERROR(INDEX('DATA - Destination Database'!$G$8:$G$973,MATCH(N491,'DATA - Destination Database'!$C$8:$C$973,0)),"")</f>
        <v>Y</v>
      </c>
      <c r="X491" s="96" t="str">
        <f>IFERROR(INDEX('DATA - Destination Database'!$H$8:$H$973,MATCH(N491,'DATA - Destination Database'!$C$8:$C$973,0)),"")</f>
        <v>Maldives</v>
      </c>
    </row>
    <row r="492" spans="2:24" ht="14.4" customHeight="1" x14ac:dyDescent="0.3">
      <c r="B492" s="95" t="s">
        <v>57</v>
      </c>
      <c r="C492" s="95" t="s">
        <v>2388</v>
      </c>
      <c r="D492" s="95" t="s">
        <v>1835</v>
      </c>
      <c r="E492" s="95" t="s">
        <v>2859</v>
      </c>
      <c r="F492" s="95" t="s">
        <v>2862</v>
      </c>
      <c r="G492" s="97" t="s">
        <v>2000</v>
      </c>
      <c r="H492" s="23">
        <v>0.54166666666666663</v>
      </c>
      <c r="I492" s="95" t="s">
        <v>2855</v>
      </c>
      <c r="J492" s="17">
        <v>2</v>
      </c>
      <c r="K492" s="17">
        <v>0</v>
      </c>
      <c r="L492" s="98">
        <v>43672</v>
      </c>
      <c r="M492" s="95" t="s">
        <v>3848</v>
      </c>
      <c r="N492" s="95" t="str">
        <f t="shared" si="41"/>
        <v>SKU883</v>
      </c>
      <c r="O492" s="17" t="str">
        <f t="shared" si="42"/>
        <v>Yes</v>
      </c>
      <c r="P492" s="27">
        <f t="shared" si="43"/>
        <v>23</v>
      </c>
      <c r="Q492" s="17" t="str">
        <f t="shared" si="44"/>
        <v>No</v>
      </c>
      <c r="R492" s="42">
        <f t="shared" si="45"/>
        <v>43669</v>
      </c>
      <c r="S492" s="96" t="str">
        <f>IFERROR(INDEX('DATA - Destination Database'!$B$8:$B$973,MATCH(N492,'DATA - Destination Database'!$C$8:$C$973,0)),"")</f>
        <v>ID773</v>
      </c>
      <c r="T492" s="55">
        <f>IFERROR(INDEX('DATA - Destination Database'!$D$8:$D$973,MATCH(N492,'DATA - Destination Database'!$C$8:$C$973,0)),"")</f>
        <v>1</v>
      </c>
      <c r="U492" s="56" t="str">
        <f>IFERROR(INDEX('DATA - Destination Database'!$E$8:$E$973,MATCH(N492,'DATA - Destination Database'!$C$8:$C$973,0)),"")</f>
        <v>A</v>
      </c>
      <c r="V492" s="56" t="str">
        <f>IFERROR(INDEX('DATA - Destination Database'!$F$8:$F$973,MATCH(N492,'DATA - Destination Database'!$C$8:$C$973,0)),"")</f>
        <v>H</v>
      </c>
      <c r="W492" s="56" t="str">
        <f>IFERROR(INDEX('DATA - Destination Database'!$G$8:$G$973,MATCH(N492,'DATA - Destination Database'!$C$8:$C$973,0)),"")</f>
        <v/>
      </c>
      <c r="X492" s="96" t="str">
        <f>IFERROR(INDEX('DATA - Destination Database'!$H$8:$H$973,MATCH(N492,'DATA - Destination Database'!$C$8:$C$973,0)),"")</f>
        <v>China</v>
      </c>
    </row>
    <row r="493" spans="2:24" ht="14.4" customHeight="1" x14ac:dyDescent="0.3">
      <c r="B493" s="95" t="s">
        <v>56</v>
      </c>
      <c r="C493" s="95" t="s">
        <v>2389</v>
      </c>
      <c r="D493" s="95" t="s">
        <v>1323</v>
      </c>
      <c r="E493" s="95" t="s">
        <v>2860</v>
      </c>
      <c r="F493" s="95" t="s">
        <v>2862</v>
      </c>
      <c r="G493" s="97" t="s">
        <v>1970</v>
      </c>
      <c r="H493" s="23">
        <v>0.54166666666666663</v>
      </c>
      <c r="I493" s="95" t="s">
        <v>2855</v>
      </c>
      <c r="J493" s="17">
        <v>3</v>
      </c>
      <c r="K493" s="17">
        <v>0</v>
      </c>
      <c r="L493" s="98">
        <v>43636</v>
      </c>
      <c r="M493" s="95" t="s">
        <v>3848</v>
      </c>
      <c r="N493" s="95" t="str">
        <f t="shared" si="41"/>
        <v>SKU352</v>
      </c>
      <c r="O493" s="17" t="str">
        <f t="shared" si="42"/>
        <v>Yes</v>
      </c>
      <c r="P493" s="27">
        <f t="shared" si="43"/>
        <v>65</v>
      </c>
      <c r="Q493" s="17" t="str">
        <f t="shared" si="44"/>
        <v>No</v>
      </c>
      <c r="R493" s="42">
        <f t="shared" si="45"/>
        <v>43627</v>
      </c>
      <c r="S493" s="96" t="str">
        <f>IFERROR(INDEX('DATA - Destination Database'!$B$8:$B$973,MATCH(N493,'DATA - Destination Database'!$C$8:$C$973,0)),"")</f>
        <v>ID880</v>
      </c>
      <c r="T493" s="55">
        <f>IFERROR(INDEX('DATA - Destination Database'!$D$8:$D$973,MATCH(N493,'DATA - Destination Database'!$C$8:$C$973,0)),"")</f>
        <v>2</v>
      </c>
      <c r="U493" s="56" t="str">
        <f>IFERROR(INDEX('DATA - Destination Database'!$E$8:$E$973,MATCH(N493,'DATA - Destination Database'!$C$8:$C$973,0)),"")</f>
        <v>F</v>
      </c>
      <c r="V493" s="56" t="str">
        <f>IFERROR(INDEX('DATA - Destination Database'!$F$8:$F$973,MATCH(N493,'DATA - Destination Database'!$C$8:$C$973,0)),"")</f>
        <v>H</v>
      </c>
      <c r="W493" s="56" t="str">
        <f>IFERROR(INDEX('DATA - Destination Database'!$G$8:$G$973,MATCH(N493,'DATA - Destination Database'!$C$8:$C$973,0)),"")</f>
        <v/>
      </c>
      <c r="X493" s="96" t="str">
        <f>IFERROR(INDEX('DATA - Destination Database'!$H$8:$H$973,MATCH(N493,'DATA - Destination Database'!$C$8:$C$973,0)),"")</f>
        <v>Peru</v>
      </c>
    </row>
    <row r="494" spans="2:24" ht="14.4" customHeight="1" x14ac:dyDescent="0.3">
      <c r="B494" s="95" t="s">
        <v>55</v>
      </c>
      <c r="C494" s="95" t="s">
        <v>2390</v>
      </c>
      <c r="D494" s="95" t="s">
        <v>1838</v>
      </c>
      <c r="E494" s="95" t="s">
        <v>2858</v>
      </c>
      <c r="F494" s="95" t="s">
        <v>2862</v>
      </c>
      <c r="G494" s="97" t="s">
        <v>2000</v>
      </c>
      <c r="H494" s="23">
        <v>0.54166666666666663</v>
      </c>
      <c r="I494" s="95" t="s">
        <v>2856</v>
      </c>
      <c r="J494" s="17">
        <v>4</v>
      </c>
      <c r="K494" s="17">
        <v>0</v>
      </c>
      <c r="L494" s="98">
        <v>43670</v>
      </c>
      <c r="M494" s="95" t="s">
        <v>3848</v>
      </c>
      <c r="N494" s="95" t="str">
        <f t="shared" si="41"/>
        <v>SKU886</v>
      </c>
      <c r="O494" s="17" t="str">
        <f t="shared" si="42"/>
        <v>Yes</v>
      </c>
      <c r="P494" s="27">
        <f t="shared" si="43"/>
        <v>23</v>
      </c>
      <c r="Q494" s="17" t="str">
        <f t="shared" si="44"/>
        <v>No</v>
      </c>
      <c r="R494" s="42">
        <f t="shared" si="45"/>
        <v>43669</v>
      </c>
      <c r="S494" s="96" t="str">
        <f>IFERROR(INDEX('DATA - Destination Database'!$B$8:$B$973,MATCH(N494,'DATA - Destination Database'!$C$8:$C$973,0)),"")</f>
        <v>ID247</v>
      </c>
      <c r="T494" s="55">
        <f>IFERROR(INDEX('DATA - Destination Database'!$D$8:$D$973,MATCH(N494,'DATA - Destination Database'!$C$8:$C$973,0)),"")</f>
        <v>3</v>
      </c>
      <c r="U494" s="56" t="str">
        <f>IFERROR(INDEX('DATA - Destination Database'!$E$8:$E$973,MATCH(N494,'DATA - Destination Database'!$C$8:$C$973,0)),"")</f>
        <v>T</v>
      </c>
      <c r="V494" s="56" t="str">
        <f>IFERROR(INDEX('DATA - Destination Database'!$F$8:$F$973,MATCH(N494,'DATA - Destination Database'!$C$8:$C$973,0)),"")</f>
        <v>H</v>
      </c>
      <c r="W494" s="56" t="str">
        <f>IFERROR(INDEX('DATA - Destination Database'!$G$8:$G$973,MATCH(N494,'DATA - Destination Database'!$C$8:$C$973,0)),"")</f>
        <v/>
      </c>
      <c r="X494" s="96" t="str">
        <f>IFERROR(INDEX('DATA - Destination Database'!$H$8:$H$973,MATCH(N494,'DATA - Destination Database'!$C$8:$C$973,0)),"")</f>
        <v>Ireland</v>
      </c>
    </row>
    <row r="495" spans="2:24" ht="14.4" customHeight="1" x14ac:dyDescent="0.3">
      <c r="B495" s="95" t="s">
        <v>58</v>
      </c>
      <c r="C495" s="95" t="s">
        <v>2391</v>
      </c>
      <c r="D495" s="95" t="s">
        <v>1841</v>
      </c>
      <c r="E495" s="95" t="s">
        <v>2859</v>
      </c>
      <c r="F495" s="95" t="s">
        <v>2862</v>
      </c>
      <c r="G495" s="97" t="s">
        <v>2001</v>
      </c>
      <c r="H495" s="23">
        <v>0.54166666666666663</v>
      </c>
      <c r="I495" s="95" t="s">
        <v>2857</v>
      </c>
      <c r="J495" s="17">
        <v>1</v>
      </c>
      <c r="K495" s="17">
        <v>0</v>
      </c>
      <c r="L495" s="98">
        <v>43684</v>
      </c>
      <c r="M495" s="95" t="s">
        <v>3848</v>
      </c>
      <c r="N495" s="95" t="str">
        <f t="shared" si="41"/>
        <v>SKU889</v>
      </c>
      <c r="O495" s="17" t="str">
        <f t="shared" si="42"/>
        <v>Yes</v>
      </c>
      <c r="P495" s="27">
        <f t="shared" si="43"/>
        <v>22</v>
      </c>
      <c r="Q495" s="17" t="str">
        <f t="shared" si="44"/>
        <v>No</v>
      </c>
      <c r="R495" s="42">
        <f t="shared" si="45"/>
        <v>43670</v>
      </c>
      <c r="S495" s="96" t="str">
        <f>IFERROR(INDEX('DATA - Destination Database'!$B$8:$B$973,MATCH(N495,'DATA - Destination Database'!$C$8:$C$973,0)),"")</f>
        <v>ID775</v>
      </c>
      <c r="T495" s="55">
        <f>IFERROR(INDEX('DATA - Destination Database'!$D$8:$D$973,MATCH(N495,'DATA - Destination Database'!$C$8:$C$973,0)),"")</f>
        <v>2</v>
      </c>
      <c r="U495" s="56" t="str">
        <f>IFERROR(INDEX('DATA - Destination Database'!$E$8:$E$973,MATCH(N495,'DATA - Destination Database'!$C$8:$C$973,0)),"")</f>
        <v>T</v>
      </c>
      <c r="V495" s="56" t="str">
        <f>IFERROR(INDEX('DATA - Destination Database'!$F$8:$F$973,MATCH(N495,'DATA - Destination Database'!$C$8:$C$973,0)),"")</f>
        <v>H</v>
      </c>
      <c r="W495" s="56" t="str">
        <f>IFERROR(INDEX('DATA - Destination Database'!$G$8:$G$973,MATCH(N495,'DATA - Destination Database'!$C$8:$C$973,0)),"")</f>
        <v>Y</v>
      </c>
      <c r="X495" s="96" t="str">
        <f>IFERROR(INDEX('DATA - Destination Database'!$H$8:$H$973,MATCH(N495,'DATA - Destination Database'!$C$8:$C$973,0)),"")</f>
        <v>Poland</v>
      </c>
    </row>
    <row r="496" spans="2:24" ht="14.4" customHeight="1" x14ac:dyDescent="0.3">
      <c r="B496" s="95" t="s">
        <v>56</v>
      </c>
      <c r="C496" s="95" t="s">
        <v>2392</v>
      </c>
      <c r="D496" s="95" t="s">
        <v>1228</v>
      </c>
      <c r="E496" s="95" t="s">
        <v>2860</v>
      </c>
      <c r="F496" s="95" t="s">
        <v>2862</v>
      </c>
      <c r="G496" s="97" t="s">
        <v>1964</v>
      </c>
      <c r="H496" s="23">
        <v>0.54166666666666663</v>
      </c>
      <c r="I496" s="95" t="s">
        <v>2854</v>
      </c>
      <c r="J496" s="17">
        <v>2.8</v>
      </c>
      <c r="K496" s="17">
        <v>0</v>
      </c>
      <c r="L496" s="98">
        <v>43622</v>
      </c>
      <c r="M496" s="95" t="s">
        <v>3848</v>
      </c>
      <c r="N496" s="95" t="str">
        <f t="shared" si="41"/>
        <v>SKU252</v>
      </c>
      <c r="O496" s="17" t="str">
        <f t="shared" si="42"/>
        <v>Yes</v>
      </c>
      <c r="P496" s="27">
        <f t="shared" si="43"/>
        <v>76</v>
      </c>
      <c r="Q496" s="17" t="str">
        <f t="shared" si="44"/>
        <v>No</v>
      </c>
      <c r="R496" s="42">
        <f t="shared" si="45"/>
        <v>43616</v>
      </c>
      <c r="S496" s="96" t="str">
        <f>IFERROR(INDEX('DATA - Destination Database'!$B$8:$B$973,MATCH(N496,'DATA - Destination Database'!$C$8:$C$973,0)),"")</f>
        <v>ID717</v>
      </c>
      <c r="T496" s="55">
        <f>IFERROR(INDEX('DATA - Destination Database'!$D$8:$D$973,MATCH(N496,'DATA - Destination Database'!$C$8:$C$973,0)),"")</f>
        <v>1</v>
      </c>
      <c r="U496" s="56" t="str">
        <f>IFERROR(INDEX('DATA - Destination Database'!$E$8:$E$973,MATCH(N496,'DATA - Destination Database'!$C$8:$C$973,0)),"")</f>
        <v>A</v>
      </c>
      <c r="V496" s="56" t="str">
        <f>IFERROR(INDEX('DATA - Destination Database'!$F$8:$F$973,MATCH(N496,'DATA - Destination Database'!$C$8:$C$973,0)),"")</f>
        <v>H</v>
      </c>
      <c r="W496" s="56" t="str">
        <f>IFERROR(INDEX('DATA - Destination Database'!$G$8:$G$973,MATCH(N496,'DATA - Destination Database'!$C$8:$C$973,0)),"")</f>
        <v>Y</v>
      </c>
      <c r="X496" s="96" t="str">
        <f>IFERROR(INDEX('DATA - Destination Database'!$H$8:$H$973,MATCH(N496,'DATA - Destination Database'!$C$8:$C$973,0)),"")</f>
        <v>Malta</v>
      </c>
    </row>
    <row r="497" spans="2:24" ht="14.4" customHeight="1" x14ac:dyDescent="0.3">
      <c r="B497" s="95" t="s">
        <v>59</v>
      </c>
      <c r="C497" s="95" t="s">
        <v>2392</v>
      </c>
      <c r="D497" s="95" t="s">
        <v>1326</v>
      </c>
      <c r="E497" s="95" t="s">
        <v>2858</v>
      </c>
      <c r="F497" s="95" t="s">
        <v>2862</v>
      </c>
      <c r="G497" s="97" t="s">
        <v>1971</v>
      </c>
      <c r="H497" s="23">
        <v>0.54166666666666663</v>
      </c>
      <c r="I497" s="95" t="s">
        <v>2855</v>
      </c>
      <c r="J497" s="17">
        <v>3</v>
      </c>
      <c r="K497" s="17">
        <v>0</v>
      </c>
      <c r="L497" s="98">
        <v>43635</v>
      </c>
      <c r="M497" s="95" t="s">
        <v>3848</v>
      </c>
      <c r="N497" s="95" t="str">
        <f t="shared" si="41"/>
        <v>SKU355</v>
      </c>
      <c r="O497" s="17" t="str">
        <f t="shared" si="42"/>
        <v>Yes</v>
      </c>
      <c r="P497" s="27">
        <f t="shared" si="43"/>
        <v>64</v>
      </c>
      <c r="Q497" s="17" t="str">
        <f t="shared" si="44"/>
        <v>No</v>
      </c>
      <c r="R497" s="42">
        <f t="shared" si="45"/>
        <v>43628</v>
      </c>
      <c r="S497" s="96" t="str">
        <f>IFERROR(INDEX('DATA - Destination Database'!$B$8:$B$973,MATCH(N497,'DATA - Destination Database'!$C$8:$C$973,0)),"")</f>
        <v>ID248</v>
      </c>
      <c r="T497" s="55">
        <f>IFERROR(INDEX('DATA - Destination Database'!$D$8:$D$973,MATCH(N497,'DATA - Destination Database'!$C$8:$C$973,0)),"")</f>
        <v>2</v>
      </c>
      <c r="U497" s="56" t="str">
        <f>IFERROR(INDEX('DATA - Destination Database'!$E$8:$E$973,MATCH(N497,'DATA - Destination Database'!$C$8:$C$973,0)),"")</f>
        <v>F</v>
      </c>
      <c r="V497" s="56" t="str">
        <f>IFERROR(INDEX('DATA - Destination Database'!$F$8:$F$973,MATCH(N497,'DATA - Destination Database'!$C$8:$C$973,0)),"")</f>
        <v>H</v>
      </c>
      <c r="W497" s="56" t="str">
        <f>IFERROR(INDEX('DATA - Destination Database'!$G$8:$G$973,MATCH(N497,'DATA - Destination Database'!$C$8:$C$973,0)),"")</f>
        <v>Y</v>
      </c>
      <c r="X497" s="96" t="str">
        <f>IFERROR(INDEX('DATA - Destination Database'!$H$8:$H$973,MATCH(N497,'DATA - Destination Database'!$C$8:$C$973,0)),"")</f>
        <v>Turkey</v>
      </c>
    </row>
    <row r="498" spans="2:24" ht="14.4" customHeight="1" x14ac:dyDescent="0.3">
      <c r="B498" s="95" t="s">
        <v>56</v>
      </c>
      <c r="C498" s="95" t="s">
        <v>2392</v>
      </c>
      <c r="D498" s="95" t="s">
        <v>1844</v>
      </c>
      <c r="E498" s="95" t="s">
        <v>2859</v>
      </c>
      <c r="F498" s="95" t="s">
        <v>2862</v>
      </c>
      <c r="G498" s="97" t="s">
        <v>2002</v>
      </c>
      <c r="H498" s="23">
        <v>0.54166666666666663</v>
      </c>
      <c r="I498" s="95" t="s">
        <v>2855</v>
      </c>
      <c r="J498" s="17">
        <v>3.2</v>
      </c>
      <c r="K498" s="17">
        <v>0</v>
      </c>
      <c r="L498" s="98">
        <v>43672</v>
      </c>
      <c r="M498" s="95" t="s">
        <v>3848</v>
      </c>
      <c r="N498" s="95" t="str">
        <f t="shared" si="41"/>
        <v>SKU892</v>
      </c>
      <c r="O498" s="17" t="str">
        <f t="shared" si="42"/>
        <v>Yes</v>
      </c>
      <c r="P498" s="27">
        <f t="shared" si="43"/>
        <v>21</v>
      </c>
      <c r="Q498" s="17" t="str">
        <f t="shared" si="44"/>
        <v>No</v>
      </c>
      <c r="R498" s="42">
        <f t="shared" si="45"/>
        <v>43671</v>
      </c>
      <c r="S498" s="96" t="str">
        <f>IFERROR(INDEX('DATA - Destination Database'!$B$8:$B$973,MATCH(N498,'DATA - Destination Database'!$C$8:$C$973,0)),"")</f>
        <v>ID383</v>
      </c>
      <c r="T498" s="55">
        <f>IFERROR(INDEX('DATA - Destination Database'!$D$8:$D$973,MATCH(N498,'DATA - Destination Database'!$C$8:$C$973,0)),"")</f>
        <v>2</v>
      </c>
      <c r="U498" s="56" t="str">
        <f>IFERROR(INDEX('DATA - Destination Database'!$E$8:$E$973,MATCH(N498,'DATA - Destination Database'!$C$8:$C$973,0)),"")</f>
        <v>T</v>
      </c>
      <c r="V498" s="56" t="str">
        <f>IFERROR(INDEX('DATA - Destination Database'!$F$8:$F$973,MATCH(N498,'DATA - Destination Database'!$C$8:$C$973,0)),"")</f>
        <v>H</v>
      </c>
      <c r="W498" s="56" t="str">
        <f>IFERROR(INDEX('DATA - Destination Database'!$G$8:$G$973,MATCH(N498,'DATA - Destination Database'!$C$8:$C$973,0)),"")</f>
        <v>Y</v>
      </c>
      <c r="X498" s="96" t="str">
        <f>IFERROR(INDEX('DATA - Destination Database'!$H$8:$H$973,MATCH(N498,'DATA - Destination Database'!$C$8:$C$973,0)),"")</f>
        <v>Mexico</v>
      </c>
    </row>
    <row r="499" spans="2:24" ht="14.4" customHeight="1" x14ac:dyDescent="0.3">
      <c r="B499" s="95" t="s">
        <v>59</v>
      </c>
      <c r="C499" s="95" t="s">
        <v>2393</v>
      </c>
      <c r="D499" s="95" t="s">
        <v>1847</v>
      </c>
      <c r="E499" s="95" t="s">
        <v>2860</v>
      </c>
      <c r="F499" s="95" t="s">
        <v>2862</v>
      </c>
      <c r="G499" s="97" t="s">
        <v>2003</v>
      </c>
      <c r="H499" s="23">
        <v>0.54166666666666663</v>
      </c>
      <c r="I499" s="95" t="s">
        <v>2856</v>
      </c>
      <c r="J499" s="17">
        <v>3.4</v>
      </c>
      <c r="K499" s="17">
        <v>0</v>
      </c>
      <c r="L499" s="98"/>
      <c r="M499" s="95" t="s">
        <v>3848</v>
      </c>
      <c r="N499" s="95" t="str">
        <f t="shared" si="41"/>
        <v>SKU895</v>
      </c>
      <c r="O499" s="17" t="str">
        <f t="shared" si="42"/>
        <v>No</v>
      </c>
      <c r="P499" s="27">
        <f t="shared" si="43"/>
        <v>20</v>
      </c>
      <c r="Q499" s="17" t="str">
        <f t="shared" si="44"/>
        <v>No</v>
      </c>
      <c r="R499" s="42">
        <f t="shared" si="45"/>
        <v>43672</v>
      </c>
      <c r="S499" s="96" t="str">
        <f>IFERROR(INDEX('DATA - Destination Database'!$B$8:$B$973,MATCH(N499,'DATA - Destination Database'!$C$8:$C$973,0)),"")</f>
        <v>ID482</v>
      </c>
      <c r="T499" s="55">
        <f>IFERROR(INDEX('DATA - Destination Database'!$D$8:$D$973,MATCH(N499,'DATA - Destination Database'!$C$8:$C$973,0)),"")</f>
        <v>2</v>
      </c>
      <c r="U499" s="56" t="str">
        <f>IFERROR(INDEX('DATA - Destination Database'!$E$8:$E$973,MATCH(N499,'DATA - Destination Database'!$C$8:$C$973,0)),"")</f>
        <v>B</v>
      </c>
      <c r="V499" s="56" t="str">
        <f>IFERROR(INDEX('DATA - Destination Database'!$F$8:$F$973,MATCH(N499,'DATA - Destination Database'!$C$8:$C$973,0)),"")</f>
        <v>H</v>
      </c>
      <c r="W499" s="56" t="str">
        <f>IFERROR(INDEX('DATA - Destination Database'!$G$8:$G$973,MATCH(N499,'DATA - Destination Database'!$C$8:$C$973,0)),"")</f>
        <v/>
      </c>
      <c r="X499" s="96" t="str">
        <f>IFERROR(INDEX('DATA - Destination Database'!$H$8:$H$973,MATCH(N499,'DATA - Destination Database'!$C$8:$C$973,0)),"")</f>
        <v>Iceland</v>
      </c>
    </row>
    <row r="500" spans="2:24" ht="14.4" customHeight="1" x14ac:dyDescent="0.3">
      <c r="B500" s="95" t="s">
        <v>57</v>
      </c>
      <c r="C500" s="95" t="s">
        <v>2394</v>
      </c>
      <c r="D500" s="95" t="s">
        <v>1850</v>
      </c>
      <c r="E500" s="95" t="s">
        <v>2858</v>
      </c>
      <c r="F500" s="95" t="s">
        <v>2862</v>
      </c>
      <c r="G500" s="97" t="s">
        <v>2003</v>
      </c>
      <c r="H500" s="23">
        <v>0.54166666666666663</v>
      </c>
      <c r="I500" s="95" t="s">
        <v>2857</v>
      </c>
      <c r="J500" s="17">
        <v>3.6</v>
      </c>
      <c r="K500" s="17">
        <v>1</v>
      </c>
      <c r="L500" s="98">
        <v>43685</v>
      </c>
      <c r="M500" s="95" t="s">
        <v>3848</v>
      </c>
      <c r="N500" s="95" t="str">
        <f t="shared" si="41"/>
        <v>SKU898</v>
      </c>
      <c r="O500" s="17" t="str">
        <f t="shared" si="42"/>
        <v>Yes</v>
      </c>
      <c r="P500" s="27">
        <f t="shared" si="43"/>
        <v>20</v>
      </c>
      <c r="Q500" s="17" t="str">
        <f t="shared" si="44"/>
        <v>No</v>
      </c>
      <c r="R500" s="42">
        <f t="shared" si="45"/>
        <v>43672</v>
      </c>
      <c r="S500" s="96" t="str">
        <f>IFERROR(INDEX('DATA - Destination Database'!$B$8:$B$973,MATCH(N500,'DATA - Destination Database'!$C$8:$C$973,0)),"")</f>
        <v>ID352</v>
      </c>
      <c r="T500" s="55">
        <f>IFERROR(INDEX('DATA - Destination Database'!$D$8:$D$973,MATCH(N500,'DATA - Destination Database'!$C$8:$C$973,0)),"")</f>
        <v>3</v>
      </c>
      <c r="U500" s="56" t="str">
        <f>IFERROR(INDEX('DATA - Destination Database'!$E$8:$E$973,MATCH(N500,'DATA - Destination Database'!$C$8:$C$973,0)),"")</f>
        <v>F</v>
      </c>
      <c r="V500" s="56" t="str">
        <f>IFERROR(INDEX('DATA - Destination Database'!$F$8:$F$973,MATCH(N500,'DATA - Destination Database'!$C$8:$C$973,0)),"")</f>
        <v>H</v>
      </c>
      <c r="W500" s="56" t="str">
        <f>IFERROR(INDEX('DATA - Destination Database'!$G$8:$G$973,MATCH(N500,'DATA - Destination Database'!$C$8:$C$973,0)),"")</f>
        <v/>
      </c>
      <c r="X500" s="96" t="str">
        <f>IFERROR(INDEX('DATA - Destination Database'!$H$8:$H$973,MATCH(N500,'DATA - Destination Database'!$C$8:$C$973,0)),"")</f>
        <v>Morocco</v>
      </c>
    </row>
    <row r="501" spans="2:24" ht="14.4" customHeight="1" x14ac:dyDescent="0.3">
      <c r="B501" s="95" t="s">
        <v>57</v>
      </c>
      <c r="C501" s="95" t="s">
        <v>2395</v>
      </c>
      <c r="D501" s="95" t="s">
        <v>1329</v>
      </c>
      <c r="E501" s="95" t="s">
        <v>2859</v>
      </c>
      <c r="F501" s="95" t="s">
        <v>2862</v>
      </c>
      <c r="G501" s="97" t="s">
        <v>1971</v>
      </c>
      <c r="H501" s="23">
        <v>0.54166666666666663</v>
      </c>
      <c r="I501" s="95" t="s">
        <v>2854</v>
      </c>
      <c r="J501" s="17">
        <v>3.8</v>
      </c>
      <c r="K501" s="17">
        <v>0</v>
      </c>
      <c r="L501" s="98">
        <v>43629</v>
      </c>
      <c r="M501" s="95" t="s">
        <v>3848</v>
      </c>
      <c r="N501" s="95" t="str">
        <f t="shared" si="41"/>
        <v>SKU358</v>
      </c>
      <c r="O501" s="17" t="str">
        <f t="shared" si="42"/>
        <v>Yes</v>
      </c>
      <c r="P501" s="27">
        <f t="shared" si="43"/>
        <v>64</v>
      </c>
      <c r="Q501" s="17" t="str">
        <f t="shared" si="44"/>
        <v>No</v>
      </c>
      <c r="R501" s="42">
        <f t="shared" si="45"/>
        <v>43628</v>
      </c>
      <c r="S501" s="96" t="str">
        <f>IFERROR(INDEX('DATA - Destination Database'!$B$8:$B$973,MATCH(N501,'DATA - Destination Database'!$C$8:$C$973,0)),"")</f>
        <v>ID384</v>
      </c>
      <c r="T501" s="55">
        <f>IFERROR(INDEX('DATA - Destination Database'!$D$8:$D$973,MATCH(N501,'DATA - Destination Database'!$C$8:$C$973,0)),"")</f>
        <v>2</v>
      </c>
      <c r="U501" s="56" t="str">
        <f>IFERROR(INDEX('DATA - Destination Database'!$E$8:$E$973,MATCH(N501,'DATA - Destination Database'!$C$8:$C$973,0)),"")</f>
        <v>F</v>
      </c>
      <c r="V501" s="56" t="str">
        <f>IFERROR(INDEX('DATA - Destination Database'!$F$8:$F$973,MATCH(N501,'DATA - Destination Database'!$C$8:$C$973,0)),"")</f>
        <v>H</v>
      </c>
      <c r="W501" s="56" t="str">
        <f>IFERROR(INDEX('DATA - Destination Database'!$G$8:$G$973,MATCH(N501,'DATA - Destination Database'!$C$8:$C$973,0)),"")</f>
        <v/>
      </c>
      <c r="X501" s="96" t="str">
        <f>IFERROR(INDEX('DATA - Destination Database'!$H$8:$H$973,MATCH(N501,'DATA - Destination Database'!$C$8:$C$973,0)),"")</f>
        <v>Russia</v>
      </c>
    </row>
    <row r="502" spans="2:24" ht="14.4" customHeight="1" x14ac:dyDescent="0.3">
      <c r="B502" s="95" t="s">
        <v>55</v>
      </c>
      <c r="C502" s="95" t="s">
        <v>2396</v>
      </c>
      <c r="D502" s="95" t="s">
        <v>1853</v>
      </c>
      <c r="E502" s="95" t="s">
        <v>2860</v>
      </c>
      <c r="F502" s="95" t="s">
        <v>2862</v>
      </c>
      <c r="G502" s="97" t="s">
        <v>2003</v>
      </c>
      <c r="H502" s="23">
        <v>0.54166666666666663</v>
      </c>
      <c r="I502" s="95" t="s">
        <v>2855</v>
      </c>
      <c r="J502" s="17">
        <v>4</v>
      </c>
      <c r="K502" s="17">
        <v>0</v>
      </c>
      <c r="L502" s="98">
        <v>43675</v>
      </c>
      <c r="M502" s="95" t="s">
        <v>3848</v>
      </c>
      <c r="N502" s="95" t="str">
        <f t="shared" si="41"/>
        <v>SKU901</v>
      </c>
      <c r="O502" s="17" t="str">
        <f t="shared" si="42"/>
        <v>Yes</v>
      </c>
      <c r="P502" s="27">
        <f t="shared" si="43"/>
        <v>20</v>
      </c>
      <c r="Q502" s="17" t="str">
        <f t="shared" si="44"/>
        <v>No</v>
      </c>
      <c r="R502" s="42">
        <f t="shared" si="45"/>
        <v>43672</v>
      </c>
      <c r="S502" s="96" t="str">
        <f>IFERROR(INDEX('DATA - Destination Database'!$B$8:$B$973,MATCH(N502,'DATA - Destination Database'!$C$8:$C$973,0)),"")</f>
        <v>ID483</v>
      </c>
      <c r="T502" s="55">
        <f>IFERROR(INDEX('DATA - Destination Database'!$D$8:$D$973,MATCH(N502,'DATA - Destination Database'!$C$8:$C$973,0)),"")</f>
        <v>3</v>
      </c>
      <c r="U502" s="56" t="str">
        <f>IFERROR(INDEX('DATA - Destination Database'!$E$8:$E$973,MATCH(N502,'DATA - Destination Database'!$C$8:$C$973,0)),"")</f>
        <v>T</v>
      </c>
      <c r="V502" s="56" t="str">
        <f>IFERROR(INDEX('DATA - Destination Database'!$F$8:$F$973,MATCH(N502,'DATA - Destination Database'!$C$8:$C$973,0)),"")</f>
        <v>H</v>
      </c>
      <c r="W502" s="56" t="str">
        <f>IFERROR(INDEX('DATA - Destination Database'!$G$8:$G$973,MATCH(N502,'DATA - Destination Database'!$C$8:$C$973,0)),"")</f>
        <v/>
      </c>
      <c r="X502" s="96" t="str">
        <f>IFERROR(INDEX('DATA - Destination Database'!$H$8:$H$973,MATCH(N502,'DATA - Destination Database'!$C$8:$C$973,0)),"")</f>
        <v>Spain</v>
      </c>
    </row>
    <row r="503" spans="2:24" ht="14.4" customHeight="1" x14ac:dyDescent="0.3">
      <c r="B503" s="95" t="s">
        <v>59</v>
      </c>
      <c r="C503" s="95" t="s">
        <v>2397</v>
      </c>
      <c r="D503" s="95" t="s">
        <v>1231</v>
      </c>
      <c r="E503" s="95" t="s">
        <v>2858</v>
      </c>
      <c r="F503" s="95" t="s">
        <v>2862</v>
      </c>
      <c r="G503" s="97" t="s">
        <v>1964</v>
      </c>
      <c r="H503" s="23">
        <v>0.54166666666666663</v>
      </c>
      <c r="I503" s="95" t="s">
        <v>2855</v>
      </c>
      <c r="J503" s="17">
        <v>1</v>
      </c>
      <c r="K503" s="17">
        <v>0</v>
      </c>
      <c r="L503" s="98">
        <v>43616</v>
      </c>
      <c r="M503" s="95" t="s">
        <v>3848</v>
      </c>
      <c r="N503" s="95" t="str">
        <f t="shared" si="41"/>
        <v>SKU255</v>
      </c>
      <c r="O503" s="17" t="str">
        <f t="shared" si="42"/>
        <v>Yes</v>
      </c>
      <c r="P503" s="27">
        <f t="shared" si="43"/>
        <v>76</v>
      </c>
      <c r="Q503" s="17" t="str">
        <f t="shared" si="44"/>
        <v>No</v>
      </c>
      <c r="R503" s="42">
        <f t="shared" si="45"/>
        <v>43616</v>
      </c>
      <c r="S503" s="96" t="str">
        <f>IFERROR(INDEX('DATA - Destination Database'!$B$8:$B$973,MATCH(N503,'DATA - Destination Database'!$C$8:$C$973,0)),"")</f>
        <v>ID356</v>
      </c>
      <c r="T503" s="55">
        <f>IFERROR(INDEX('DATA - Destination Database'!$D$8:$D$973,MATCH(N503,'DATA - Destination Database'!$C$8:$C$973,0)),"")</f>
        <v>1</v>
      </c>
      <c r="U503" s="56" t="str">
        <f>IFERROR(INDEX('DATA - Destination Database'!$E$8:$E$973,MATCH(N503,'DATA - Destination Database'!$C$8:$C$973,0)),"")</f>
        <v>F</v>
      </c>
      <c r="V503" s="56" t="str">
        <f>IFERROR(INDEX('DATA - Destination Database'!$F$8:$F$973,MATCH(N503,'DATA - Destination Database'!$C$8:$C$973,0)),"")</f>
        <v>H</v>
      </c>
      <c r="W503" s="56" t="str">
        <f>IFERROR(INDEX('DATA - Destination Database'!$G$8:$G$973,MATCH(N503,'DATA - Destination Database'!$C$8:$C$973,0)),"")</f>
        <v/>
      </c>
      <c r="X503" s="96" t="str">
        <f>IFERROR(INDEX('DATA - Destination Database'!$H$8:$H$973,MATCH(N503,'DATA - Destination Database'!$C$8:$C$973,0)),"")</f>
        <v>Sweden</v>
      </c>
    </row>
    <row r="504" spans="2:24" ht="14.4" customHeight="1" x14ac:dyDescent="0.3">
      <c r="B504" s="95" t="s">
        <v>58</v>
      </c>
      <c r="C504" s="95" t="s">
        <v>2398</v>
      </c>
      <c r="D504" s="95" t="s">
        <v>1856</v>
      </c>
      <c r="E504" s="95" t="s">
        <v>2859</v>
      </c>
      <c r="F504" s="95" t="s">
        <v>2863</v>
      </c>
      <c r="G504" s="97" t="s">
        <v>2003</v>
      </c>
      <c r="H504" s="23">
        <v>0.54166666666666663</v>
      </c>
      <c r="I504" s="95" t="s">
        <v>2856</v>
      </c>
      <c r="J504" s="17">
        <v>2</v>
      </c>
      <c r="K504" s="17">
        <v>0</v>
      </c>
      <c r="L504" s="98">
        <v>43677</v>
      </c>
      <c r="M504" s="95" t="s">
        <v>3848</v>
      </c>
      <c r="N504" s="95" t="str">
        <f t="shared" si="41"/>
        <v>SKU904</v>
      </c>
      <c r="O504" s="17" t="str">
        <f t="shared" si="42"/>
        <v>Yes</v>
      </c>
      <c r="P504" s="27">
        <f t="shared" si="43"/>
        <v>20</v>
      </c>
      <c r="Q504" s="17" t="str">
        <f t="shared" si="44"/>
        <v>No</v>
      </c>
      <c r="R504" s="42">
        <f t="shared" si="45"/>
        <v>43672</v>
      </c>
      <c r="S504" s="96" t="str">
        <f>IFERROR(INDEX('DATA - Destination Database'!$B$8:$B$973,MATCH(N504,'DATA - Destination Database'!$C$8:$C$973,0)),"")</f>
        <v>ID627</v>
      </c>
      <c r="T504" s="55">
        <f>IFERROR(INDEX('DATA - Destination Database'!$D$8:$D$973,MATCH(N504,'DATA - Destination Database'!$C$8:$C$973,0)),"")</f>
        <v>2</v>
      </c>
      <c r="U504" s="56" t="str">
        <f>IFERROR(INDEX('DATA - Destination Database'!$E$8:$E$973,MATCH(N504,'DATA - Destination Database'!$C$8:$C$973,0)),"")</f>
        <v>T</v>
      </c>
      <c r="V504" s="56" t="str">
        <f>IFERROR(INDEX('DATA - Destination Database'!$F$8:$F$973,MATCH(N504,'DATA - Destination Database'!$C$8:$C$973,0)),"")</f>
        <v>H</v>
      </c>
      <c r="W504" s="56" t="str">
        <f>IFERROR(INDEX('DATA - Destination Database'!$G$8:$G$973,MATCH(N504,'DATA - Destination Database'!$C$8:$C$973,0)),"")</f>
        <v/>
      </c>
      <c r="X504" s="96" t="str">
        <f>IFERROR(INDEX('DATA - Destination Database'!$H$8:$H$973,MATCH(N504,'DATA - Destination Database'!$C$8:$C$973,0)),"")</f>
        <v>Germany</v>
      </c>
    </row>
    <row r="505" spans="2:24" ht="14.4" customHeight="1" x14ac:dyDescent="0.3">
      <c r="B505" s="95" t="s">
        <v>55</v>
      </c>
      <c r="C505" s="95" t="s">
        <v>2399</v>
      </c>
      <c r="D505" s="95" t="s">
        <v>1332</v>
      </c>
      <c r="E505" s="95" t="s">
        <v>2860</v>
      </c>
      <c r="F505" s="95" t="s">
        <v>2862</v>
      </c>
      <c r="G505" s="97" t="s">
        <v>1971</v>
      </c>
      <c r="H505" s="23">
        <v>0.54166666666666663</v>
      </c>
      <c r="I505" s="95" t="s">
        <v>2857</v>
      </c>
      <c r="J505" s="17">
        <v>3</v>
      </c>
      <c r="K505" s="17">
        <v>0</v>
      </c>
      <c r="L505" s="98">
        <v>43629</v>
      </c>
      <c r="M505" s="95" t="s">
        <v>3848</v>
      </c>
      <c r="N505" s="95" t="str">
        <f t="shared" ref="N505:N568" si="46">TRIM(D505)</f>
        <v>SKU361</v>
      </c>
      <c r="O505" s="17" t="str">
        <f t="shared" si="42"/>
        <v>Yes</v>
      </c>
      <c r="P505" s="27">
        <f t="shared" si="43"/>
        <v>64</v>
      </c>
      <c r="Q505" s="17" t="str">
        <f t="shared" si="44"/>
        <v>No</v>
      </c>
      <c r="R505" s="42">
        <f t="shared" si="45"/>
        <v>43628</v>
      </c>
      <c r="S505" s="96" t="str">
        <f>IFERROR(INDEX('DATA - Destination Database'!$B$8:$B$973,MATCH(N505,'DATA - Destination Database'!$C$8:$C$973,0)),"")</f>
        <v>ID883</v>
      </c>
      <c r="T505" s="55">
        <f>IFERROR(INDEX('DATA - Destination Database'!$D$8:$D$973,MATCH(N505,'DATA - Destination Database'!$C$8:$C$973,0)),"")</f>
        <v>2</v>
      </c>
      <c r="U505" s="56" t="str">
        <f>IFERROR(INDEX('DATA - Destination Database'!$E$8:$E$973,MATCH(N505,'DATA - Destination Database'!$C$8:$C$973,0)),"")</f>
        <v>T</v>
      </c>
      <c r="V505" s="56" t="str">
        <f>IFERROR(INDEX('DATA - Destination Database'!$F$8:$F$973,MATCH(N505,'DATA - Destination Database'!$C$8:$C$973,0)),"")</f>
        <v>H</v>
      </c>
      <c r="W505" s="56" t="str">
        <f>IFERROR(INDEX('DATA - Destination Database'!$G$8:$G$973,MATCH(N505,'DATA - Destination Database'!$C$8:$C$973,0)),"")</f>
        <v>Y</v>
      </c>
      <c r="X505" s="96" t="str">
        <f>IFERROR(INDEX('DATA - Destination Database'!$H$8:$H$973,MATCH(N505,'DATA - Destination Database'!$C$8:$C$973,0)),"")</f>
        <v xml:space="preserve">France </v>
      </c>
    </row>
    <row r="506" spans="2:24" ht="14.4" customHeight="1" x14ac:dyDescent="0.3">
      <c r="B506" s="95" t="s">
        <v>56</v>
      </c>
      <c r="C506" s="95" t="s">
        <v>2399</v>
      </c>
      <c r="D506" s="95" t="s">
        <v>1859</v>
      </c>
      <c r="E506" s="95" t="s">
        <v>2858</v>
      </c>
      <c r="F506" s="95" t="s">
        <v>2862</v>
      </c>
      <c r="G506" s="97" t="s">
        <v>2003</v>
      </c>
      <c r="H506" s="23">
        <v>0.54166666666666663</v>
      </c>
      <c r="I506" s="95" t="s">
        <v>2854</v>
      </c>
      <c r="J506" s="17">
        <v>4</v>
      </c>
      <c r="K506" s="17">
        <v>0</v>
      </c>
      <c r="L506" s="98">
        <v>43677</v>
      </c>
      <c r="M506" s="95" t="s">
        <v>3848</v>
      </c>
      <c r="N506" s="95" t="str">
        <f t="shared" si="46"/>
        <v>SKU907</v>
      </c>
      <c r="O506" s="17" t="str">
        <f t="shared" si="42"/>
        <v>Yes</v>
      </c>
      <c r="P506" s="27">
        <f t="shared" si="43"/>
        <v>20</v>
      </c>
      <c r="Q506" s="17" t="str">
        <f t="shared" si="44"/>
        <v>No</v>
      </c>
      <c r="R506" s="42">
        <f t="shared" si="45"/>
        <v>43672</v>
      </c>
      <c r="S506" s="96" t="str">
        <f>IFERROR(INDEX('DATA - Destination Database'!$B$8:$B$973,MATCH(N506,'DATA - Destination Database'!$C$8:$C$973,0)),"")</f>
        <v>ID557</v>
      </c>
      <c r="T506" s="55">
        <f>IFERROR(INDEX('DATA - Destination Database'!$D$8:$D$973,MATCH(N506,'DATA - Destination Database'!$C$8:$C$973,0)),"")</f>
        <v>2</v>
      </c>
      <c r="U506" s="56" t="str">
        <f>IFERROR(INDEX('DATA - Destination Database'!$E$8:$E$973,MATCH(N506,'DATA - Destination Database'!$C$8:$C$973,0)),"")</f>
        <v>A</v>
      </c>
      <c r="V506" s="56" t="str">
        <f>IFERROR(INDEX('DATA - Destination Database'!$F$8:$F$973,MATCH(N506,'DATA - Destination Database'!$C$8:$C$973,0)),"")</f>
        <v>H</v>
      </c>
      <c r="W506" s="56" t="str">
        <f>IFERROR(INDEX('DATA - Destination Database'!$G$8:$G$973,MATCH(N506,'DATA - Destination Database'!$C$8:$C$973,0)),"")</f>
        <v>Y</v>
      </c>
      <c r="X506" s="96" t="str">
        <f>IFERROR(INDEX('DATA - Destination Database'!$H$8:$H$973,MATCH(N506,'DATA - Destination Database'!$C$8:$C$973,0)),"")</f>
        <v xml:space="preserve">India </v>
      </c>
    </row>
    <row r="507" spans="2:24" ht="14.4" customHeight="1" x14ac:dyDescent="0.3">
      <c r="B507" s="95" t="s">
        <v>59</v>
      </c>
      <c r="C507" s="95" t="s">
        <v>2400</v>
      </c>
      <c r="D507" s="95" t="s">
        <v>1862</v>
      </c>
      <c r="E507" s="95" t="s">
        <v>2859</v>
      </c>
      <c r="F507" s="95" t="s">
        <v>2862</v>
      </c>
      <c r="G507" s="97" t="s">
        <v>2003</v>
      </c>
      <c r="H507" s="23">
        <v>0.54166666666666663</v>
      </c>
      <c r="I507" s="95" t="s">
        <v>2855</v>
      </c>
      <c r="J507" s="17">
        <v>1</v>
      </c>
      <c r="K507" s="17">
        <v>0</v>
      </c>
      <c r="L507" s="98">
        <v>43677</v>
      </c>
      <c r="M507" s="95" t="s">
        <v>3848</v>
      </c>
      <c r="N507" s="95" t="str">
        <f t="shared" si="46"/>
        <v>SKU910</v>
      </c>
      <c r="O507" s="17" t="str">
        <f t="shared" si="42"/>
        <v>Yes</v>
      </c>
      <c r="P507" s="27">
        <f t="shared" si="43"/>
        <v>20</v>
      </c>
      <c r="Q507" s="17" t="str">
        <f t="shared" si="44"/>
        <v>No</v>
      </c>
      <c r="R507" s="42">
        <f t="shared" si="45"/>
        <v>43672</v>
      </c>
      <c r="S507" s="96" t="str">
        <f>IFERROR(INDEX('DATA - Destination Database'!$B$8:$B$973,MATCH(N507,'DATA - Destination Database'!$C$8:$C$973,0)),"")</f>
        <v>ID631</v>
      </c>
      <c r="T507" s="55">
        <f>IFERROR(INDEX('DATA - Destination Database'!$D$8:$D$973,MATCH(N507,'DATA - Destination Database'!$C$8:$C$973,0)),"")</f>
        <v>2</v>
      </c>
      <c r="U507" s="56" t="str">
        <f>IFERROR(INDEX('DATA - Destination Database'!$E$8:$E$973,MATCH(N507,'DATA - Destination Database'!$C$8:$C$973,0)),"")</f>
        <v>T</v>
      </c>
      <c r="V507" s="56" t="str">
        <f>IFERROR(INDEX('DATA - Destination Database'!$F$8:$F$973,MATCH(N507,'DATA - Destination Database'!$C$8:$C$973,0)),"")</f>
        <v>H</v>
      </c>
      <c r="W507" s="56" t="str">
        <f>IFERROR(INDEX('DATA - Destination Database'!$G$8:$G$973,MATCH(N507,'DATA - Destination Database'!$C$8:$C$973,0)),"")</f>
        <v>Y</v>
      </c>
      <c r="X507" s="96" t="str">
        <f>IFERROR(INDEX('DATA - Destination Database'!$H$8:$H$973,MATCH(N507,'DATA - Destination Database'!$C$8:$C$973,0)),"")</f>
        <v xml:space="preserve">Eritrea </v>
      </c>
    </row>
    <row r="508" spans="2:24" ht="14.4" customHeight="1" x14ac:dyDescent="0.3">
      <c r="B508" s="95" t="s">
        <v>57</v>
      </c>
      <c r="C508" s="95" t="s">
        <v>2401</v>
      </c>
      <c r="D508" s="95" t="s">
        <v>1234</v>
      </c>
      <c r="E508" s="95" t="s">
        <v>2860</v>
      </c>
      <c r="F508" s="95" t="s">
        <v>2862</v>
      </c>
      <c r="G508" s="97" t="s">
        <v>1964</v>
      </c>
      <c r="H508" s="23">
        <v>0.54166666666666663</v>
      </c>
      <c r="I508" s="95" t="s">
        <v>2855</v>
      </c>
      <c r="J508" s="17">
        <v>2.8</v>
      </c>
      <c r="K508" s="17">
        <v>0</v>
      </c>
      <c r="L508" s="98">
        <v>43637</v>
      </c>
      <c r="M508" s="95" t="s">
        <v>3848</v>
      </c>
      <c r="N508" s="95" t="str">
        <f t="shared" si="46"/>
        <v>SKU258</v>
      </c>
      <c r="O508" s="17" t="str">
        <f t="shared" si="42"/>
        <v>Yes</v>
      </c>
      <c r="P508" s="27">
        <f t="shared" si="43"/>
        <v>76</v>
      </c>
      <c r="Q508" s="17" t="str">
        <f t="shared" si="44"/>
        <v>No</v>
      </c>
      <c r="R508" s="42">
        <f t="shared" si="45"/>
        <v>43616</v>
      </c>
      <c r="S508" s="96" t="str">
        <f>IFERROR(INDEX('DATA - Destination Database'!$B$8:$B$973,MATCH(N508,'DATA - Destination Database'!$C$8:$C$973,0)),"")</f>
        <v>ID884</v>
      </c>
      <c r="T508" s="55">
        <f>IFERROR(INDEX('DATA - Destination Database'!$D$8:$D$973,MATCH(N508,'DATA - Destination Database'!$C$8:$C$973,0)),"")</f>
        <v>1</v>
      </c>
      <c r="U508" s="56" t="str">
        <f>IFERROR(INDEX('DATA - Destination Database'!$E$8:$E$973,MATCH(N508,'DATA - Destination Database'!$C$8:$C$973,0)),"")</f>
        <v>F</v>
      </c>
      <c r="V508" s="56" t="str">
        <f>IFERROR(INDEX('DATA - Destination Database'!$F$8:$F$973,MATCH(N508,'DATA - Destination Database'!$C$8:$C$973,0)),"")</f>
        <v>H</v>
      </c>
      <c r="W508" s="56" t="str">
        <f>IFERROR(INDEX('DATA - Destination Database'!$G$8:$G$973,MATCH(N508,'DATA - Destination Database'!$C$8:$C$973,0)),"")</f>
        <v/>
      </c>
      <c r="X508" s="96" t="str">
        <f>IFERROR(INDEX('DATA - Destination Database'!$H$8:$H$973,MATCH(N508,'DATA - Destination Database'!$C$8:$C$973,0)),"")</f>
        <v>Canada</v>
      </c>
    </row>
    <row r="509" spans="2:24" ht="14.4" customHeight="1" x14ac:dyDescent="0.3">
      <c r="B509" s="95" t="s">
        <v>57</v>
      </c>
      <c r="C509" s="95" t="s">
        <v>2401</v>
      </c>
      <c r="D509" s="95" t="s">
        <v>1865</v>
      </c>
      <c r="E509" s="95" t="s">
        <v>2858</v>
      </c>
      <c r="F509" s="95" t="s">
        <v>2862</v>
      </c>
      <c r="G509" s="97" t="s">
        <v>2005</v>
      </c>
      <c r="H509" s="23">
        <v>0.54166666666666663</v>
      </c>
      <c r="I509" s="95" t="s">
        <v>2856</v>
      </c>
      <c r="J509" s="17">
        <v>3</v>
      </c>
      <c r="K509" s="17">
        <v>0</v>
      </c>
      <c r="L509" s="98">
        <v>43677</v>
      </c>
      <c r="M509" s="95" t="s">
        <v>3848</v>
      </c>
      <c r="N509" s="95" t="str">
        <f t="shared" si="46"/>
        <v>SKU913</v>
      </c>
      <c r="O509" s="17" t="str">
        <f t="shared" si="42"/>
        <v>Yes</v>
      </c>
      <c r="P509" s="27">
        <f t="shared" si="43"/>
        <v>17</v>
      </c>
      <c r="Q509" s="17" t="str">
        <f t="shared" si="44"/>
        <v>No</v>
      </c>
      <c r="R509" s="42">
        <f t="shared" si="45"/>
        <v>43675</v>
      </c>
      <c r="S509" s="96" t="str">
        <f>IFERROR(INDEX('DATA - Destination Database'!$B$8:$B$973,MATCH(N509,'DATA - Destination Database'!$C$8:$C$973,0)),"")</f>
        <v>ID360</v>
      </c>
      <c r="T509" s="55">
        <f>IFERROR(INDEX('DATA - Destination Database'!$D$8:$D$973,MATCH(N509,'DATA - Destination Database'!$C$8:$C$973,0)),"")</f>
        <v>2</v>
      </c>
      <c r="U509" s="56" t="str">
        <f>IFERROR(INDEX('DATA - Destination Database'!$E$8:$E$973,MATCH(N509,'DATA - Destination Database'!$C$8:$C$973,0)),"")</f>
        <v>F</v>
      </c>
      <c r="V509" s="56" t="str">
        <f>IFERROR(INDEX('DATA - Destination Database'!$F$8:$F$973,MATCH(N509,'DATA - Destination Database'!$C$8:$C$973,0)),"")</f>
        <v>H</v>
      </c>
      <c r="W509" s="56" t="str">
        <f>IFERROR(INDEX('DATA - Destination Database'!$G$8:$G$973,MATCH(N509,'DATA - Destination Database'!$C$8:$C$973,0)),"")</f>
        <v/>
      </c>
      <c r="X509" s="96" t="str">
        <f>IFERROR(INDEX('DATA - Destination Database'!$H$8:$H$973,MATCH(N509,'DATA - Destination Database'!$C$8:$C$973,0)),"")</f>
        <v xml:space="preserve">Indonesia </v>
      </c>
    </row>
    <row r="510" spans="2:24" ht="14.4" customHeight="1" x14ac:dyDescent="0.3">
      <c r="B510" s="95" t="s">
        <v>58</v>
      </c>
      <c r="C510" s="95" t="s">
        <v>2402</v>
      </c>
      <c r="D510" s="95" t="s">
        <v>1335</v>
      </c>
      <c r="E510" s="95" t="s">
        <v>2859</v>
      </c>
      <c r="F510" s="95" t="s">
        <v>2862</v>
      </c>
      <c r="G510" s="97" t="s">
        <v>1971</v>
      </c>
      <c r="H510" s="23">
        <v>0.54166666666666663</v>
      </c>
      <c r="I510" s="95" t="s">
        <v>2857</v>
      </c>
      <c r="J510" s="17">
        <v>3.2</v>
      </c>
      <c r="K510" s="17">
        <v>1</v>
      </c>
      <c r="L510" s="98">
        <v>43630</v>
      </c>
      <c r="M510" s="95" t="s">
        <v>3848</v>
      </c>
      <c r="N510" s="95" t="str">
        <f t="shared" si="46"/>
        <v>SKU364</v>
      </c>
      <c r="O510" s="17" t="str">
        <f t="shared" si="42"/>
        <v>Yes</v>
      </c>
      <c r="P510" s="27">
        <f t="shared" si="43"/>
        <v>64</v>
      </c>
      <c r="Q510" s="17" t="str">
        <f t="shared" si="44"/>
        <v>No</v>
      </c>
      <c r="R510" s="42">
        <f t="shared" si="45"/>
        <v>43628</v>
      </c>
      <c r="S510" s="96" t="str">
        <f>IFERROR(INDEX('DATA - Destination Database'!$B$8:$B$973,MATCH(N510,'DATA - Destination Database'!$C$8:$C$973,0)),"")</f>
        <v>ID635</v>
      </c>
      <c r="T510" s="55">
        <f>IFERROR(INDEX('DATA - Destination Database'!$D$8:$D$973,MATCH(N510,'DATA - Destination Database'!$C$8:$C$973,0)),"")</f>
        <v>2</v>
      </c>
      <c r="U510" s="56" t="str">
        <f>IFERROR(INDEX('DATA - Destination Database'!$E$8:$E$973,MATCH(N510,'DATA - Destination Database'!$C$8:$C$973,0)),"")</f>
        <v>T</v>
      </c>
      <c r="V510" s="56" t="str">
        <f>IFERROR(INDEX('DATA - Destination Database'!$F$8:$F$973,MATCH(N510,'DATA - Destination Database'!$C$8:$C$973,0)),"")</f>
        <v>H</v>
      </c>
      <c r="W510" s="56" t="str">
        <f>IFERROR(INDEX('DATA - Destination Database'!$G$8:$G$973,MATCH(N510,'DATA - Destination Database'!$C$8:$C$973,0)),"")</f>
        <v>Y</v>
      </c>
      <c r="X510" s="96" t="str">
        <f>IFERROR(INDEX('DATA - Destination Database'!$H$8:$H$973,MATCH(N510,'DATA - Destination Database'!$C$8:$C$973,0)),"")</f>
        <v>Hong Kong</v>
      </c>
    </row>
    <row r="511" spans="2:24" ht="14.4" customHeight="1" x14ac:dyDescent="0.3">
      <c r="B511" s="95" t="s">
        <v>55</v>
      </c>
      <c r="C511" s="95" t="s">
        <v>2403</v>
      </c>
      <c r="D511" s="95" t="s">
        <v>1868</v>
      </c>
      <c r="E511" s="95" t="s">
        <v>2860</v>
      </c>
      <c r="F511" s="95" t="s">
        <v>2862</v>
      </c>
      <c r="G511" s="97" t="s">
        <v>2005</v>
      </c>
      <c r="H511" s="23">
        <v>0.54166666666666663</v>
      </c>
      <c r="I511" s="95" t="s">
        <v>2854</v>
      </c>
      <c r="J511" s="17">
        <v>3.4</v>
      </c>
      <c r="K511" s="17">
        <v>0</v>
      </c>
      <c r="L511" s="98">
        <v>43677</v>
      </c>
      <c r="M511" s="95" t="s">
        <v>3848</v>
      </c>
      <c r="N511" s="95" t="str">
        <f t="shared" si="46"/>
        <v>SKU916</v>
      </c>
      <c r="O511" s="17" t="str">
        <f t="shared" si="42"/>
        <v>Yes</v>
      </c>
      <c r="P511" s="27">
        <f t="shared" si="43"/>
        <v>17</v>
      </c>
      <c r="Q511" s="17" t="str">
        <f t="shared" si="44"/>
        <v>No</v>
      </c>
      <c r="R511" s="42">
        <f t="shared" si="45"/>
        <v>43675</v>
      </c>
      <c r="S511" s="96" t="str">
        <f>IFERROR(INDEX('DATA - Destination Database'!$B$8:$B$973,MATCH(N511,'DATA - Destination Database'!$C$8:$C$973,0)),"")</f>
        <v>ID724</v>
      </c>
      <c r="T511" s="55">
        <f>IFERROR(INDEX('DATA - Destination Database'!$D$8:$D$973,MATCH(N511,'DATA - Destination Database'!$C$8:$C$973,0)),"")</f>
        <v>1</v>
      </c>
      <c r="U511" s="56" t="str">
        <f>IFERROR(INDEX('DATA - Destination Database'!$E$8:$E$973,MATCH(N511,'DATA - Destination Database'!$C$8:$C$973,0)),"")</f>
        <v>F</v>
      </c>
      <c r="V511" s="56" t="str">
        <f>IFERROR(INDEX('DATA - Destination Database'!$F$8:$F$973,MATCH(N511,'DATA - Destination Database'!$C$8:$C$973,0)),"")</f>
        <v>H</v>
      </c>
      <c r="W511" s="56" t="str">
        <f>IFERROR(INDEX('DATA - Destination Database'!$G$8:$G$973,MATCH(N511,'DATA - Destination Database'!$C$8:$C$973,0)),"")</f>
        <v/>
      </c>
      <c r="X511" s="96" t="str">
        <f>IFERROR(INDEX('DATA - Destination Database'!$H$8:$H$973,MATCH(N511,'DATA - Destination Database'!$C$8:$C$973,0)),"")</f>
        <v>Italy</v>
      </c>
    </row>
    <row r="512" spans="2:24" ht="14.4" customHeight="1" x14ac:dyDescent="0.3">
      <c r="B512" s="95" t="s">
        <v>58</v>
      </c>
      <c r="C512" s="95" t="s">
        <v>2404</v>
      </c>
      <c r="D512" s="95" t="s">
        <v>1871</v>
      </c>
      <c r="E512" s="95" t="s">
        <v>2858</v>
      </c>
      <c r="F512" s="95" t="s">
        <v>2862</v>
      </c>
      <c r="G512" s="97" t="s">
        <v>2005</v>
      </c>
      <c r="H512" s="23">
        <v>0.54166666666666663</v>
      </c>
      <c r="I512" s="95" t="s">
        <v>2855</v>
      </c>
      <c r="J512" s="17">
        <v>3.6</v>
      </c>
      <c r="K512" s="17">
        <v>0</v>
      </c>
      <c r="L512" s="98">
        <v>43676</v>
      </c>
      <c r="M512" s="95" t="s">
        <v>3848</v>
      </c>
      <c r="N512" s="95" t="str">
        <f t="shared" si="46"/>
        <v>SKU919</v>
      </c>
      <c r="O512" s="17" t="str">
        <f t="shared" si="42"/>
        <v>Yes</v>
      </c>
      <c r="P512" s="27">
        <f t="shared" si="43"/>
        <v>17</v>
      </c>
      <c r="Q512" s="17" t="str">
        <f t="shared" si="44"/>
        <v>No</v>
      </c>
      <c r="R512" s="42">
        <f t="shared" si="45"/>
        <v>43675</v>
      </c>
      <c r="S512" s="96" t="str">
        <f>IFERROR(INDEX('DATA - Destination Database'!$B$8:$B$973,MATCH(N512,'DATA - Destination Database'!$C$8:$C$973,0)),"")</f>
        <v>ID363</v>
      </c>
      <c r="T512" s="55">
        <f>IFERROR(INDEX('DATA - Destination Database'!$D$8:$D$973,MATCH(N512,'DATA - Destination Database'!$C$8:$C$973,0)),"")</f>
        <v>1</v>
      </c>
      <c r="U512" s="56" t="str">
        <f>IFERROR(INDEX('DATA - Destination Database'!$E$8:$E$973,MATCH(N512,'DATA - Destination Database'!$C$8:$C$973,0)),"")</f>
        <v>T</v>
      </c>
      <c r="V512" s="56" t="str">
        <f>IFERROR(INDEX('DATA - Destination Database'!$F$8:$F$973,MATCH(N512,'DATA - Destination Database'!$C$8:$C$973,0)),"")</f>
        <v>H</v>
      </c>
      <c r="W512" s="56" t="str">
        <f>IFERROR(INDEX('DATA - Destination Database'!$G$8:$G$973,MATCH(N512,'DATA - Destination Database'!$C$8:$C$973,0)),"")</f>
        <v>Y</v>
      </c>
      <c r="X512" s="96" t="str">
        <f>IFERROR(INDEX('DATA - Destination Database'!$H$8:$H$973,MATCH(N512,'DATA - Destination Database'!$C$8:$C$973,0)),"")</f>
        <v>Belgium</v>
      </c>
    </row>
    <row r="513" spans="2:24" ht="14.4" customHeight="1" x14ac:dyDescent="0.3">
      <c r="B513" s="95" t="s">
        <v>56</v>
      </c>
      <c r="C513" s="95" t="s">
        <v>2405</v>
      </c>
      <c r="D513" s="95" t="s">
        <v>1338</v>
      </c>
      <c r="E513" s="95" t="s">
        <v>2859</v>
      </c>
      <c r="F513" s="95" t="s">
        <v>2862</v>
      </c>
      <c r="G513" s="97" t="s">
        <v>1971</v>
      </c>
      <c r="H513" s="23">
        <v>0.54166666666666663</v>
      </c>
      <c r="I513" s="95" t="s">
        <v>2855</v>
      </c>
      <c r="J513" s="17">
        <v>3.8</v>
      </c>
      <c r="K513" s="17">
        <v>0</v>
      </c>
      <c r="L513" s="98">
        <v>43636</v>
      </c>
      <c r="M513" s="95" t="s">
        <v>3848</v>
      </c>
      <c r="N513" s="95" t="str">
        <f t="shared" si="46"/>
        <v>SKU367</v>
      </c>
      <c r="O513" s="17" t="str">
        <f t="shared" si="42"/>
        <v>Yes</v>
      </c>
      <c r="P513" s="27">
        <f t="shared" si="43"/>
        <v>64</v>
      </c>
      <c r="Q513" s="17" t="str">
        <f t="shared" si="44"/>
        <v>No</v>
      </c>
      <c r="R513" s="42">
        <f t="shared" si="45"/>
        <v>43628</v>
      </c>
      <c r="S513" s="96" t="str">
        <f>IFERROR(INDEX('DATA - Destination Database'!$B$8:$B$973,MATCH(N513,'DATA - Destination Database'!$C$8:$C$973,0)),"")</f>
        <v>ID793</v>
      </c>
      <c r="T513" s="55">
        <f>IFERROR(INDEX('DATA - Destination Database'!$D$8:$D$973,MATCH(N513,'DATA - Destination Database'!$C$8:$C$973,0)),"")</f>
        <v>3</v>
      </c>
      <c r="U513" s="56" t="str">
        <f>IFERROR(INDEX('DATA - Destination Database'!$E$8:$E$973,MATCH(N513,'DATA - Destination Database'!$C$8:$C$973,0)),"")</f>
        <v>A</v>
      </c>
      <c r="V513" s="56" t="str">
        <f>IFERROR(INDEX('DATA - Destination Database'!$F$8:$F$973,MATCH(N513,'DATA - Destination Database'!$C$8:$C$973,0)),"")</f>
        <v>H</v>
      </c>
      <c r="W513" s="56" t="str">
        <f>IFERROR(INDEX('DATA - Destination Database'!$G$8:$G$973,MATCH(N513,'DATA - Destination Database'!$C$8:$C$973,0)),"")</f>
        <v>Y</v>
      </c>
      <c r="X513" s="96" t="str">
        <f>IFERROR(INDEX('DATA - Destination Database'!$H$8:$H$973,MATCH(N513,'DATA - Destination Database'!$C$8:$C$973,0)),"")</f>
        <v>Argentina</v>
      </c>
    </row>
    <row r="514" spans="2:24" ht="14.4" customHeight="1" x14ac:dyDescent="0.3">
      <c r="B514" s="95" t="s">
        <v>56</v>
      </c>
      <c r="C514" s="95" t="s">
        <v>2405</v>
      </c>
      <c r="D514" s="95" t="s">
        <v>1874</v>
      </c>
      <c r="E514" s="95" t="s">
        <v>2860</v>
      </c>
      <c r="F514" s="95" t="s">
        <v>2862</v>
      </c>
      <c r="G514" s="97" t="s">
        <v>2005</v>
      </c>
      <c r="H514" s="23">
        <v>0.54166666666666663</v>
      </c>
      <c r="I514" s="95" t="s">
        <v>2856</v>
      </c>
      <c r="J514" s="17">
        <v>4</v>
      </c>
      <c r="K514" s="17">
        <v>0</v>
      </c>
      <c r="L514" s="98"/>
      <c r="M514" s="95" t="s">
        <v>3848</v>
      </c>
      <c r="N514" s="95" t="str">
        <f t="shared" si="46"/>
        <v>SKU922</v>
      </c>
      <c r="O514" s="17" t="str">
        <f t="shared" si="42"/>
        <v>No</v>
      </c>
      <c r="P514" s="27">
        <f t="shared" si="43"/>
        <v>17</v>
      </c>
      <c r="Q514" s="17" t="str">
        <f t="shared" si="44"/>
        <v>No</v>
      </c>
      <c r="R514" s="42">
        <f t="shared" si="45"/>
        <v>43675</v>
      </c>
      <c r="S514" s="96" t="str">
        <f>IFERROR(INDEX('DATA - Destination Database'!$B$8:$B$973,MATCH(N514,'DATA - Destination Database'!$C$8:$C$973,0)),"")</f>
        <v>ID489</v>
      </c>
      <c r="T514" s="55">
        <f>IFERROR(INDEX('DATA - Destination Database'!$D$8:$D$973,MATCH(N514,'DATA - Destination Database'!$C$8:$C$973,0)),"")</f>
        <v>3</v>
      </c>
      <c r="U514" s="56" t="str">
        <f>IFERROR(INDEX('DATA - Destination Database'!$E$8:$E$973,MATCH(N514,'DATA - Destination Database'!$C$8:$C$973,0)),"")</f>
        <v>A</v>
      </c>
      <c r="V514" s="56" t="str">
        <f>IFERROR(INDEX('DATA - Destination Database'!$F$8:$F$973,MATCH(N514,'DATA - Destination Database'!$C$8:$C$973,0)),"")</f>
        <v>H</v>
      </c>
      <c r="W514" s="56" t="str">
        <f>IFERROR(INDEX('DATA - Destination Database'!$G$8:$G$973,MATCH(N514,'DATA - Destination Database'!$C$8:$C$973,0)),"")</f>
        <v>Y</v>
      </c>
      <c r="X514" s="96" t="str">
        <f>IFERROR(INDEX('DATA - Destination Database'!$H$8:$H$973,MATCH(N514,'DATA - Destination Database'!$C$8:$C$973,0)),"")</f>
        <v>Maldives</v>
      </c>
    </row>
    <row r="515" spans="2:24" ht="14.4" customHeight="1" x14ac:dyDescent="0.3">
      <c r="B515" s="95" t="s">
        <v>55</v>
      </c>
      <c r="C515" s="95" t="s">
        <v>2406</v>
      </c>
      <c r="D515" s="95" t="s">
        <v>1237</v>
      </c>
      <c r="E515" s="95" t="s">
        <v>2858</v>
      </c>
      <c r="F515" s="95" t="s">
        <v>2862</v>
      </c>
      <c r="G515" s="97" t="s">
        <v>1964</v>
      </c>
      <c r="H515" s="23">
        <v>0.54166666666666663</v>
      </c>
      <c r="I515" s="95" t="s">
        <v>2857</v>
      </c>
      <c r="J515" s="17">
        <v>1</v>
      </c>
      <c r="K515" s="17">
        <v>0</v>
      </c>
      <c r="L515" s="98">
        <v>43621</v>
      </c>
      <c r="M515" s="95" t="s">
        <v>3848</v>
      </c>
      <c r="N515" s="95" t="str">
        <f t="shared" si="46"/>
        <v>SKU261</v>
      </c>
      <c r="O515" s="17" t="str">
        <f t="shared" si="42"/>
        <v>Yes</v>
      </c>
      <c r="P515" s="27">
        <f t="shared" si="43"/>
        <v>76</v>
      </c>
      <c r="Q515" s="17" t="str">
        <f t="shared" si="44"/>
        <v>No</v>
      </c>
      <c r="R515" s="42">
        <f t="shared" si="45"/>
        <v>43616</v>
      </c>
      <c r="S515" s="96" t="str">
        <f>IFERROR(INDEX('DATA - Destination Database'!$B$8:$B$973,MATCH(N515,'DATA - Destination Database'!$C$8:$C$973,0)),"")</f>
        <v>ID568</v>
      </c>
      <c r="T515" s="55">
        <f>IFERROR(INDEX('DATA - Destination Database'!$D$8:$D$973,MATCH(N515,'DATA - Destination Database'!$C$8:$C$973,0)),"")</f>
        <v>1</v>
      </c>
      <c r="U515" s="56" t="str">
        <f>IFERROR(INDEX('DATA - Destination Database'!$E$8:$E$973,MATCH(N515,'DATA - Destination Database'!$C$8:$C$973,0)),"")</f>
        <v>F</v>
      </c>
      <c r="V515" s="56" t="str">
        <f>IFERROR(INDEX('DATA - Destination Database'!$F$8:$F$973,MATCH(N515,'DATA - Destination Database'!$C$8:$C$973,0)),"")</f>
        <v>H</v>
      </c>
      <c r="W515" s="56" t="str">
        <f>IFERROR(INDEX('DATA - Destination Database'!$G$8:$G$973,MATCH(N515,'DATA - Destination Database'!$C$8:$C$973,0)),"")</f>
        <v/>
      </c>
      <c r="X515" s="96" t="str">
        <f>IFERROR(INDEX('DATA - Destination Database'!$H$8:$H$973,MATCH(N515,'DATA - Destination Database'!$C$8:$C$973,0)),"")</f>
        <v>China</v>
      </c>
    </row>
    <row r="516" spans="2:24" ht="14.4" customHeight="1" x14ac:dyDescent="0.3">
      <c r="B516" s="95" t="s">
        <v>59</v>
      </c>
      <c r="C516" s="95" t="s">
        <v>2407</v>
      </c>
      <c r="D516" s="95" t="s">
        <v>1877</v>
      </c>
      <c r="E516" s="95" t="s">
        <v>2859</v>
      </c>
      <c r="F516" s="95" t="s">
        <v>2862</v>
      </c>
      <c r="G516" s="97" t="s">
        <v>2005</v>
      </c>
      <c r="H516" s="23">
        <v>0.54166666666666663</v>
      </c>
      <c r="I516" s="95" t="s">
        <v>2854</v>
      </c>
      <c r="J516" s="17">
        <v>2</v>
      </c>
      <c r="K516" s="17">
        <v>0</v>
      </c>
      <c r="L516" s="98">
        <v>43677</v>
      </c>
      <c r="M516" s="95" t="s">
        <v>3848</v>
      </c>
      <c r="N516" s="95" t="str">
        <f t="shared" si="46"/>
        <v>SKU925</v>
      </c>
      <c r="O516" s="17" t="str">
        <f t="shared" si="42"/>
        <v>Yes</v>
      </c>
      <c r="P516" s="27">
        <f t="shared" si="43"/>
        <v>17</v>
      </c>
      <c r="Q516" s="17" t="str">
        <f t="shared" si="44"/>
        <v>No</v>
      </c>
      <c r="R516" s="42">
        <f t="shared" si="45"/>
        <v>43675</v>
      </c>
      <c r="S516" s="96" t="str">
        <f>IFERROR(INDEX('DATA - Destination Database'!$B$8:$B$973,MATCH(N516,'DATA - Destination Database'!$C$8:$C$973,0)),"")</f>
        <v>ID795</v>
      </c>
      <c r="T516" s="55">
        <f>IFERROR(INDEX('DATA - Destination Database'!$D$8:$D$973,MATCH(N516,'DATA - Destination Database'!$C$8:$C$973,0)),"")</f>
        <v>2</v>
      </c>
      <c r="U516" s="56" t="str">
        <f>IFERROR(INDEX('DATA - Destination Database'!$E$8:$E$973,MATCH(N516,'DATA - Destination Database'!$C$8:$C$973,0)),"")</f>
        <v>T</v>
      </c>
      <c r="V516" s="56" t="str">
        <f>IFERROR(INDEX('DATA - Destination Database'!$F$8:$F$973,MATCH(N516,'DATA - Destination Database'!$C$8:$C$973,0)),"")</f>
        <v>H</v>
      </c>
      <c r="W516" s="56" t="str">
        <f>IFERROR(INDEX('DATA - Destination Database'!$G$8:$G$973,MATCH(N516,'DATA - Destination Database'!$C$8:$C$973,0)),"")</f>
        <v/>
      </c>
      <c r="X516" s="96" t="str">
        <f>IFERROR(INDEX('DATA - Destination Database'!$H$8:$H$973,MATCH(N516,'DATA - Destination Database'!$C$8:$C$973,0)),"")</f>
        <v>Peru</v>
      </c>
    </row>
    <row r="517" spans="2:24" ht="14.4" customHeight="1" x14ac:dyDescent="0.3">
      <c r="B517" s="95" t="s">
        <v>57</v>
      </c>
      <c r="C517" s="95" t="s">
        <v>2408</v>
      </c>
      <c r="D517" s="95" t="s">
        <v>1880</v>
      </c>
      <c r="E517" s="95" t="s">
        <v>2860</v>
      </c>
      <c r="F517" s="95" t="s">
        <v>2862</v>
      </c>
      <c r="G517" s="97" t="s">
        <v>2005</v>
      </c>
      <c r="H517" s="23">
        <v>0.54166666666666663</v>
      </c>
      <c r="I517" s="95" t="s">
        <v>2855</v>
      </c>
      <c r="J517" s="17">
        <v>3</v>
      </c>
      <c r="K517" s="17">
        <v>0</v>
      </c>
      <c r="L517" s="98">
        <v>43675</v>
      </c>
      <c r="M517" s="95" t="s">
        <v>3848</v>
      </c>
      <c r="N517" s="95" t="str">
        <f t="shared" si="46"/>
        <v>SKU928</v>
      </c>
      <c r="O517" s="17" t="str">
        <f t="shared" si="42"/>
        <v>Yes</v>
      </c>
      <c r="P517" s="27">
        <f t="shared" si="43"/>
        <v>17</v>
      </c>
      <c r="Q517" s="17" t="str">
        <f t="shared" si="44"/>
        <v>No</v>
      </c>
      <c r="R517" s="42">
        <f t="shared" si="45"/>
        <v>43675</v>
      </c>
      <c r="S517" s="96" t="str">
        <f>IFERROR(INDEX('DATA - Destination Database'!$B$8:$B$973,MATCH(N517,'DATA - Destination Database'!$C$8:$C$973,0)),"")</f>
        <v>ID490</v>
      </c>
      <c r="T517" s="55">
        <f>IFERROR(INDEX('DATA - Destination Database'!$D$8:$D$973,MATCH(N517,'DATA - Destination Database'!$C$8:$C$973,0)),"")</f>
        <v>3</v>
      </c>
      <c r="U517" s="56" t="str">
        <f>IFERROR(INDEX('DATA - Destination Database'!$E$8:$E$973,MATCH(N517,'DATA - Destination Database'!$C$8:$C$973,0)),"")</f>
        <v>B</v>
      </c>
      <c r="V517" s="56" t="str">
        <f>IFERROR(INDEX('DATA - Destination Database'!$F$8:$F$973,MATCH(N517,'DATA - Destination Database'!$C$8:$C$973,0)),"")</f>
        <v>H</v>
      </c>
      <c r="W517" s="56" t="str">
        <f>IFERROR(INDEX('DATA - Destination Database'!$G$8:$G$973,MATCH(N517,'DATA - Destination Database'!$C$8:$C$973,0)),"")</f>
        <v/>
      </c>
      <c r="X517" s="96" t="str">
        <f>IFERROR(INDEX('DATA - Destination Database'!$H$8:$H$973,MATCH(N517,'DATA - Destination Database'!$C$8:$C$973,0)),"")</f>
        <v>Ireland</v>
      </c>
    </row>
    <row r="518" spans="2:24" ht="14.4" customHeight="1" x14ac:dyDescent="0.3">
      <c r="B518" s="95" t="s">
        <v>59</v>
      </c>
      <c r="C518" s="95" t="s">
        <v>2409</v>
      </c>
      <c r="D518" s="95" t="s">
        <v>1341</v>
      </c>
      <c r="E518" s="95" t="s">
        <v>2858</v>
      </c>
      <c r="F518" s="95" t="s">
        <v>2862</v>
      </c>
      <c r="G518" s="97" t="s">
        <v>1971</v>
      </c>
      <c r="H518" s="23">
        <v>0.54166666666666663</v>
      </c>
      <c r="I518" s="95" t="s">
        <v>2855</v>
      </c>
      <c r="J518" s="17">
        <v>4</v>
      </c>
      <c r="K518" s="17">
        <v>0</v>
      </c>
      <c r="L518" s="98">
        <v>43633</v>
      </c>
      <c r="M518" s="95" t="s">
        <v>3848</v>
      </c>
      <c r="N518" s="95" t="str">
        <f t="shared" si="46"/>
        <v>SKU370</v>
      </c>
      <c r="O518" s="17" t="str">
        <f t="shared" si="42"/>
        <v>Yes</v>
      </c>
      <c r="P518" s="27">
        <f t="shared" si="43"/>
        <v>64</v>
      </c>
      <c r="Q518" s="17" t="str">
        <f t="shared" si="44"/>
        <v>No</v>
      </c>
      <c r="R518" s="42">
        <f t="shared" si="45"/>
        <v>43628</v>
      </c>
      <c r="S518" s="96" t="str">
        <f>IFERROR(INDEX('DATA - Destination Database'!$B$8:$B$973,MATCH(N518,'DATA - Destination Database'!$C$8:$C$973,0)),"")</f>
        <v>ID574</v>
      </c>
      <c r="T518" s="55">
        <f>IFERROR(INDEX('DATA - Destination Database'!$D$8:$D$973,MATCH(N518,'DATA - Destination Database'!$C$8:$C$973,0)),"")</f>
        <v>2</v>
      </c>
      <c r="U518" s="56" t="str">
        <f>IFERROR(INDEX('DATA - Destination Database'!$E$8:$E$973,MATCH(N518,'DATA - Destination Database'!$C$8:$C$973,0)),"")</f>
        <v>B</v>
      </c>
      <c r="V518" s="56" t="str">
        <f>IFERROR(INDEX('DATA - Destination Database'!$F$8:$F$973,MATCH(N518,'DATA - Destination Database'!$C$8:$C$973,0)),"")</f>
        <v>H</v>
      </c>
      <c r="W518" s="56" t="str">
        <f>IFERROR(INDEX('DATA - Destination Database'!$G$8:$G$973,MATCH(N518,'DATA - Destination Database'!$C$8:$C$973,0)),"")</f>
        <v>Y</v>
      </c>
      <c r="X518" s="96" t="str">
        <f>IFERROR(INDEX('DATA - Destination Database'!$H$8:$H$973,MATCH(N518,'DATA - Destination Database'!$C$8:$C$973,0)),"")</f>
        <v>Poland</v>
      </c>
    </row>
    <row r="519" spans="2:24" ht="14.4" customHeight="1" x14ac:dyDescent="0.3">
      <c r="B519" s="95" t="s">
        <v>55</v>
      </c>
      <c r="C519" s="95" t="s">
        <v>2410</v>
      </c>
      <c r="D519" s="95" t="s">
        <v>1883</v>
      </c>
      <c r="E519" s="95" t="s">
        <v>2859</v>
      </c>
      <c r="F519" s="95" t="s">
        <v>2862</v>
      </c>
      <c r="G519" s="97" t="s">
        <v>2006</v>
      </c>
      <c r="H519" s="23">
        <v>0.54166666666666663</v>
      </c>
      <c r="I519" s="95" t="s">
        <v>2856</v>
      </c>
      <c r="J519" s="17">
        <v>1</v>
      </c>
      <c r="K519" s="17">
        <v>0</v>
      </c>
      <c r="L519" s="98">
        <v>43677</v>
      </c>
      <c r="M519" s="95" t="s">
        <v>3848</v>
      </c>
      <c r="N519" s="95" t="str">
        <f t="shared" si="46"/>
        <v>SKU931</v>
      </c>
      <c r="O519" s="17" t="str">
        <f t="shared" si="42"/>
        <v>Yes</v>
      </c>
      <c r="P519" s="27">
        <f t="shared" si="43"/>
        <v>16</v>
      </c>
      <c r="Q519" s="17" t="str">
        <f t="shared" si="44"/>
        <v>No</v>
      </c>
      <c r="R519" s="42">
        <f t="shared" si="45"/>
        <v>43676</v>
      </c>
      <c r="S519" s="96" t="str">
        <f>IFERROR(INDEX('DATA - Destination Database'!$B$8:$B$973,MATCH(N519,'DATA - Destination Database'!$C$8:$C$973,0)),"")</f>
        <v>ID798</v>
      </c>
      <c r="T519" s="55">
        <f>IFERROR(INDEX('DATA - Destination Database'!$D$8:$D$973,MATCH(N519,'DATA - Destination Database'!$C$8:$C$973,0)),"")</f>
        <v>1</v>
      </c>
      <c r="U519" s="56" t="str">
        <f>IFERROR(INDEX('DATA - Destination Database'!$E$8:$E$973,MATCH(N519,'DATA - Destination Database'!$C$8:$C$973,0)),"")</f>
        <v>B</v>
      </c>
      <c r="V519" s="56" t="str">
        <f>IFERROR(INDEX('DATA - Destination Database'!$F$8:$F$973,MATCH(N519,'DATA - Destination Database'!$C$8:$C$973,0)),"")</f>
        <v>H</v>
      </c>
      <c r="W519" s="56" t="str">
        <f>IFERROR(INDEX('DATA - Destination Database'!$G$8:$G$973,MATCH(N519,'DATA - Destination Database'!$C$8:$C$973,0)),"")</f>
        <v>Y</v>
      </c>
      <c r="X519" s="96" t="str">
        <f>IFERROR(INDEX('DATA - Destination Database'!$H$8:$H$973,MATCH(N519,'DATA - Destination Database'!$C$8:$C$973,0)),"")</f>
        <v>Malta</v>
      </c>
    </row>
    <row r="520" spans="2:24" ht="14.4" customHeight="1" x14ac:dyDescent="0.3">
      <c r="B520" s="95" t="s">
        <v>58</v>
      </c>
      <c r="C520" s="95" t="s">
        <v>2411</v>
      </c>
      <c r="D520" s="95" t="s">
        <v>1240</v>
      </c>
      <c r="E520" s="95" t="s">
        <v>2860</v>
      </c>
      <c r="F520" s="95" t="s">
        <v>2862</v>
      </c>
      <c r="G520" s="97" t="s">
        <v>1965</v>
      </c>
      <c r="H520" s="23">
        <v>0.54166666666666663</v>
      </c>
      <c r="I520" s="95" t="s">
        <v>2857</v>
      </c>
      <c r="J520" s="17">
        <v>2.8</v>
      </c>
      <c r="K520" s="17">
        <v>1</v>
      </c>
      <c r="L520" s="98">
        <v>43620</v>
      </c>
      <c r="M520" s="95" t="s">
        <v>3848</v>
      </c>
      <c r="N520" s="95" t="str">
        <f t="shared" si="46"/>
        <v>SKU264</v>
      </c>
      <c r="O520" s="17" t="str">
        <f t="shared" si="42"/>
        <v>Yes</v>
      </c>
      <c r="P520" s="27">
        <f t="shared" si="43"/>
        <v>73</v>
      </c>
      <c r="Q520" s="17" t="str">
        <f t="shared" si="44"/>
        <v>No</v>
      </c>
      <c r="R520" s="42">
        <f t="shared" si="45"/>
        <v>43619</v>
      </c>
      <c r="S520" s="96" t="str">
        <f>IFERROR(INDEX('DATA - Destination Database'!$B$8:$B$973,MATCH(N520,'DATA - Destination Database'!$C$8:$C$973,0)),"")</f>
        <v>ID887</v>
      </c>
      <c r="T520" s="55">
        <f>IFERROR(INDEX('DATA - Destination Database'!$D$8:$D$973,MATCH(N520,'DATA - Destination Database'!$C$8:$C$973,0)),"")</f>
        <v>2</v>
      </c>
      <c r="U520" s="56" t="str">
        <f>IFERROR(INDEX('DATA - Destination Database'!$E$8:$E$973,MATCH(N520,'DATA - Destination Database'!$C$8:$C$973,0)),"")</f>
        <v>T</v>
      </c>
      <c r="V520" s="56" t="str">
        <f>IFERROR(INDEX('DATA - Destination Database'!$F$8:$F$973,MATCH(N520,'DATA - Destination Database'!$C$8:$C$973,0)),"")</f>
        <v>H</v>
      </c>
      <c r="W520" s="56" t="str">
        <f>IFERROR(INDEX('DATA - Destination Database'!$G$8:$G$973,MATCH(N520,'DATA - Destination Database'!$C$8:$C$973,0)),"")</f>
        <v>Y</v>
      </c>
      <c r="X520" s="96" t="str">
        <f>IFERROR(INDEX('DATA - Destination Database'!$H$8:$H$973,MATCH(N520,'DATA - Destination Database'!$C$8:$C$973,0)),"")</f>
        <v>Turkey</v>
      </c>
    </row>
    <row r="521" spans="2:24" ht="14.4" customHeight="1" x14ac:dyDescent="0.3">
      <c r="B521" s="95" t="s">
        <v>58</v>
      </c>
      <c r="C521" s="95" t="s">
        <v>2411</v>
      </c>
      <c r="D521" s="95" t="s">
        <v>1886</v>
      </c>
      <c r="E521" s="95" t="s">
        <v>2858</v>
      </c>
      <c r="F521" s="95" t="s">
        <v>2862</v>
      </c>
      <c r="G521" s="97" t="s">
        <v>2006</v>
      </c>
      <c r="H521" s="23">
        <v>0.54166666666666663</v>
      </c>
      <c r="I521" s="95" t="s">
        <v>2854</v>
      </c>
      <c r="J521" s="17">
        <v>3</v>
      </c>
      <c r="K521" s="17">
        <v>0</v>
      </c>
      <c r="L521" s="98"/>
      <c r="M521" s="95" t="s">
        <v>3848</v>
      </c>
      <c r="N521" s="95" t="str">
        <f t="shared" si="46"/>
        <v>SKU934</v>
      </c>
      <c r="O521" s="17" t="str">
        <f t="shared" si="42"/>
        <v>No</v>
      </c>
      <c r="P521" s="27">
        <f t="shared" si="43"/>
        <v>16</v>
      </c>
      <c r="Q521" s="17" t="str">
        <f t="shared" si="44"/>
        <v>No</v>
      </c>
      <c r="R521" s="42">
        <f t="shared" si="45"/>
        <v>43676</v>
      </c>
      <c r="S521" s="96" t="str">
        <f>IFERROR(INDEX('DATA - Destination Database'!$B$8:$B$973,MATCH(N521,'DATA - Destination Database'!$C$8:$C$973,0)),"")</f>
        <v>ID258</v>
      </c>
      <c r="T521" s="55">
        <f>IFERROR(INDEX('DATA - Destination Database'!$D$8:$D$973,MATCH(N521,'DATA - Destination Database'!$C$8:$C$973,0)),"")</f>
        <v>2</v>
      </c>
      <c r="U521" s="56" t="str">
        <f>IFERROR(INDEX('DATA - Destination Database'!$E$8:$E$973,MATCH(N521,'DATA - Destination Database'!$C$8:$C$973,0)),"")</f>
        <v>B</v>
      </c>
      <c r="V521" s="56" t="str">
        <f>IFERROR(INDEX('DATA - Destination Database'!$F$8:$F$973,MATCH(N521,'DATA - Destination Database'!$C$8:$C$973,0)),"")</f>
        <v>H</v>
      </c>
      <c r="W521" s="56" t="str">
        <f>IFERROR(INDEX('DATA - Destination Database'!$G$8:$G$973,MATCH(N521,'DATA - Destination Database'!$C$8:$C$973,0)),"")</f>
        <v>Y</v>
      </c>
      <c r="X521" s="96" t="str">
        <f>IFERROR(INDEX('DATA - Destination Database'!$H$8:$H$973,MATCH(N521,'DATA - Destination Database'!$C$8:$C$973,0)),"")</f>
        <v>Mexico</v>
      </c>
    </row>
    <row r="522" spans="2:24" ht="14.4" customHeight="1" x14ac:dyDescent="0.3">
      <c r="B522" s="95" t="s">
        <v>57</v>
      </c>
      <c r="C522" s="95" t="s">
        <v>2412</v>
      </c>
      <c r="D522" s="95" t="s">
        <v>1344</v>
      </c>
      <c r="E522" s="95" t="s">
        <v>2859</v>
      </c>
      <c r="F522" s="95" t="s">
        <v>2862</v>
      </c>
      <c r="G522" s="97" t="s">
        <v>1971</v>
      </c>
      <c r="H522" s="23">
        <v>0.54166666666666663</v>
      </c>
      <c r="I522" s="95" t="s">
        <v>2855</v>
      </c>
      <c r="J522" s="17">
        <v>3.2</v>
      </c>
      <c r="K522" s="17">
        <v>0</v>
      </c>
      <c r="L522" s="98">
        <v>43636</v>
      </c>
      <c r="M522" s="95" t="s">
        <v>3848</v>
      </c>
      <c r="N522" s="95" t="str">
        <f t="shared" si="46"/>
        <v>SKU373</v>
      </c>
      <c r="O522" s="17" t="str">
        <f t="shared" si="42"/>
        <v>Yes</v>
      </c>
      <c r="P522" s="27">
        <f t="shared" si="43"/>
        <v>64</v>
      </c>
      <c r="Q522" s="17" t="str">
        <f t="shared" si="44"/>
        <v>No</v>
      </c>
      <c r="R522" s="42">
        <f t="shared" si="45"/>
        <v>43628</v>
      </c>
      <c r="S522" s="96" t="str">
        <f>IFERROR(INDEX('DATA - Destination Database'!$B$8:$B$973,MATCH(N522,'DATA - Destination Database'!$C$8:$C$973,0)),"")</f>
        <v>ID399</v>
      </c>
      <c r="T522" s="55">
        <f>IFERROR(INDEX('DATA - Destination Database'!$D$8:$D$973,MATCH(N522,'DATA - Destination Database'!$C$8:$C$973,0)),"")</f>
        <v>2</v>
      </c>
      <c r="U522" s="56" t="str">
        <f>IFERROR(INDEX('DATA - Destination Database'!$E$8:$E$973,MATCH(N522,'DATA - Destination Database'!$C$8:$C$973,0)),"")</f>
        <v>T</v>
      </c>
      <c r="V522" s="56" t="str">
        <f>IFERROR(INDEX('DATA - Destination Database'!$F$8:$F$973,MATCH(N522,'DATA - Destination Database'!$C$8:$C$973,0)),"")</f>
        <v>H</v>
      </c>
      <c r="W522" s="56" t="str">
        <f>IFERROR(INDEX('DATA - Destination Database'!$G$8:$G$973,MATCH(N522,'DATA - Destination Database'!$C$8:$C$973,0)),"")</f>
        <v/>
      </c>
      <c r="X522" s="96" t="str">
        <f>IFERROR(INDEX('DATA - Destination Database'!$H$8:$H$973,MATCH(N522,'DATA - Destination Database'!$C$8:$C$973,0)),"")</f>
        <v>Iceland</v>
      </c>
    </row>
    <row r="523" spans="2:24" ht="14.4" customHeight="1" x14ac:dyDescent="0.3">
      <c r="B523" s="95" t="s">
        <v>56</v>
      </c>
      <c r="C523" s="95" t="s">
        <v>2412</v>
      </c>
      <c r="D523" s="95" t="s">
        <v>1889</v>
      </c>
      <c r="E523" s="95" t="s">
        <v>2860</v>
      </c>
      <c r="F523" s="95" t="s">
        <v>2863</v>
      </c>
      <c r="G523" s="97" t="s">
        <v>2006</v>
      </c>
      <c r="H523" s="23">
        <v>0.54166666666666663</v>
      </c>
      <c r="I523" s="95" t="s">
        <v>2855</v>
      </c>
      <c r="J523" s="17">
        <v>3.4</v>
      </c>
      <c r="K523" s="17">
        <v>0</v>
      </c>
      <c r="L523" s="98"/>
      <c r="M523" s="95" t="s">
        <v>3848</v>
      </c>
      <c r="N523" s="95" t="str">
        <f t="shared" si="46"/>
        <v>SKU937</v>
      </c>
      <c r="O523" s="17" t="str">
        <f t="shared" si="42"/>
        <v>No</v>
      </c>
      <c r="P523" s="27">
        <f t="shared" si="43"/>
        <v>16</v>
      </c>
      <c r="Q523" s="17" t="str">
        <f t="shared" si="44"/>
        <v>No</v>
      </c>
      <c r="R523" s="42">
        <f t="shared" si="45"/>
        <v>43676</v>
      </c>
      <c r="S523" s="96" t="str">
        <f>IFERROR(INDEX('DATA - Destination Database'!$B$8:$B$973,MATCH(N523,'DATA - Destination Database'!$C$8:$C$973,0)),"")</f>
        <v>ID888</v>
      </c>
      <c r="T523" s="55">
        <f>IFERROR(INDEX('DATA - Destination Database'!$D$8:$D$973,MATCH(N523,'DATA - Destination Database'!$C$8:$C$973,0)),"")</f>
        <v>3</v>
      </c>
      <c r="U523" s="56" t="str">
        <f>IFERROR(INDEX('DATA - Destination Database'!$E$8:$E$973,MATCH(N523,'DATA - Destination Database'!$C$8:$C$973,0)),"")</f>
        <v>F</v>
      </c>
      <c r="V523" s="56" t="str">
        <f>IFERROR(INDEX('DATA - Destination Database'!$F$8:$F$973,MATCH(N523,'DATA - Destination Database'!$C$8:$C$973,0)),"")</f>
        <v>H</v>
      </c>
      <c r="W523" s="56" t="str">
        <f>IFERROR(INDEX('DATA - Destination Database'!$G$8:$G$973,MATCH(N523,'DATA - Destination Database'!$C$8:$C$973,0)),"")</f>
        <v/>
      </c>
      <c r="X523" s="96" t="str">
        <f>IFERROR(INDEX('DATA - Destination Database'!$H$8:$H$973,MATCH(N523,'DATA - Destination Database'!$C$8:$C$973,0)),"")</f>
        <v>Morocco</v>
      </c>
    </row>
    <row r="524" spans="2:24" ht="14.4" customHeight="1" x14ac:dyDescent="0.3">
      <c r="B524" s="95" t="s">
        <v>59</v>
      </c>
      <c r="C524" s="95" t="s">
        <v>2413</v>
      </c>
      <c r="D524" s="95" t="s">
        <v>1892</v>
      </c>
      <c r="E524" s="95" t="s">
        <v>2858</v>
      </c>
      <c r="F524" s="95" t="s">
        <v>2862</v>
      </c>
      <c r="G524" s="97" t="s">
        <v>2006</v>
      </c>
      <c r="H524" s="23">
        <v>0.54166666666666663</v>
      </c>
      <c r="I524" s="95" t="s">
        <v>2856</v>
      </c>
      <c r="J524" s="17">
        <v>3.6</v>
      </c>
      <c r="K524" s="17">
        <v>0</v>
      </c>
      <c r="L524" s="98">
        <v>43679</v>
      </c>
      <c r="M524" s="95" t="s">
        <v>3848</v>
      </c>
      <c r="N524" s="95" t="str">
        <f t="shared" si="46"/>
        <v>SKU940</v>
      </c>
      <c r="O524" s="17" t="str">
        <f t="shared" si="42"/>
        <v>Yes</v>
      </c>
      <c r="P524" s="27">
        <f t="shared" si="43"/>
        <v>16</v>
      </c>
      <c r="Q524" s="17" t="str">
        <f t="shared" si="44"/>
        <v>No</v>
      </c>
      <c r="R524" s="42">
        <f t="shared" si="45"/>
        <v>43676</v>
      </c>
      <c r="S524" s="96" t="str">
        <f>IFERROR(INDEX('DATA - Destination Database'!$B$8:$B$973,MATCH(N524,'DATA - Destination Database'!$C$8:$C$973,0)),"")</f>
        <v>ID259</v>
      </c>
      <c r="T524" s="55">
        <f>IFERROR(INDEX('DATA - Destination Database'!$D$8:$D$973,MATCH(N524,'DATA - Destination Database'!$C$8:$C$973,0)),"")</f>
        <v>2</v>
      </c>
      <c r="U524" s="56" t="str">
        <f>IFERROR(INDEX('DATA - Destination Database'!$E$8:$E$973,MATCH(N524,'DATA - Destination Database'!$C$8:$C$973,0)),"")</f>
        <v>T</v>
      </c>
      <c r="V524" s="56" t="str">
        <f>IFERROR(INDEX('DATA - Destination Database'!$F$8:$F$973,MATCH(N524,'DATA - Destination Database'!$C$8:$C$973,0)),"")</f>
        <v>H</v>
      </c>
      <c r="W524" s="56" t="str">
        <f>IFERROR(INDEX('DATA - Destination Database'!$G$8:$G$973,MATCH(N524,'DATA - Destination Database'!$C$8:$C$973,0)),"")</f>
        <v/>
      </c>
      <c r="X524" s="96" t="str">
        <f>IFERROR(INDEX('DATA - Destination Database'!$H$8:$H$973,MATCH(N524,'DATA - Destination Database'!$C$8:$C$973,0)),"")</f>
        <v>Russia</v>
      </c>
    </row>
    <row r="525" spans="2:24" ht="14.4" customHeight="1" x14ac:dyDescent="0.3">
      <c r="B525" s="95" t="s">
        <v>57</v>
      </c>
      <c r="C525" s="95" t="s">
        <v>2414</v>
      </c>
      <c r="D525" s="95" t="s">
        <v>1895</v>
      </c>
      <c r="E525" s="95" t="s">
        <v>2859</v>
      </c>
      <c r="F525" s="95" t="s">
        <v>2862</v>
      </c>
      <c r="G525" s="97" t="s">
        <v>2007</v>
      </c>
      <c r="H525" s="23">
        <v>0.54166666666666663</v>
      </c>
      <c r="I525" s="95" t="s">
        <v>2857</v>
      </c>
      <c r="J525" s="17">
        <v>3.8</v>
      </c>
      <c r="K525" s="17">
        <v>0</v>
      </c>
      <c r="L525" s="98">
        <v>43679</v>
      </c>
      <c r="M525" s="95" t="s">
        <v>3848</v>
      </c>
      <c r="N525" s="95" t="str">
        <f t="shared" si="46"/>
        <v>SKU943</v>
      </c>
      <c r="O525" s="17" t="str">
        <f t="shared" ref="O525:O588" si="47">IF(L525="","No","Yes")</f>
        <v>Yes</v>
      </c>
      <c r="P525" s="27">
        <f t="shared" ref="P525:P588" si="48">$C$7-G525</f>
        <v>15</v>
      </c>
      <c r="Q525" s="17" t="str">
        <f t="shared" ref="Q525:Q588" si="49">IF(AND(O525="No",P525&gt;$C$8),"Yes","No")</f>
        <v>No</v>
      </c>
      <c r="R525" s="42">
        <f t="shared" ref="R525:R588" si="50">DATEVALUE(G525)</f>
        <v>43677</v>
      </c>
      <c r="S525" s="96" t="str">
        <f>IFERROR(INDEX('DATA - Destination Database'!$B$8:$B$973,MATCH(N525,'DATA - Destination Database'!$C$8:$C$973,0)),"")</f>
        <v>ID646</v>
      </c>
      <c r="T525" s="55">
        <f>IFERROR(INDEX('DATA - Destination Database'!$D$8:$D$973,MATCH(N525,'DATA - Destination Database'!$C$8:$C$973,0)),"")</f>
        <v>3</v>
      </c>
      <c r="U525" s="56" t="str">
        <f>IFERROR(INDEX('DATA - Destination Database'!$E$8:$E$973,MATCH(N525,'DATA - Destination Database'!$C$8:$C$973,0)),"")</f>
        <v>B</v>
      </c>
      <c r="V525" s="56" t="str">
        <f>IFERROR(INDEX('DATA - Destination Database'!$F$8:$F$973,MATCH(N525,'DATA - Destination Database'!$C$8:$C$973,0)),"")</f>
        <v>H</v>
      </c>
      <c r="W525" s="56" t="str">
        <f>IFERROR(INDEX('DATA - Destination Database'!$G$8:$G$973,MATCH(N525,'DATA - Destination Database'!$C$8:$C$973,0)),"")</f>
        <v/>
      </c>
      <c r="X525" s="96" t="str">
        <f>IFERROR(INDEX('DATA - Destination Database'!$H$8:$H$973,MATCH(N525,'DATA - Destination Database'!$C$8:$C$973,0)),"")</f>
        <v>Spain</v>
      </c>
    </row>
    <row r="526" spans="2:24" ht="14.4" customHeight="1" x14ac:dyDescent="0.3">
      <c r="B526" s="95" t="s">
        <v>56</v>
      </c>
      <c r="C526" s="95" t="s">
        <v>2415</v>
      </c>
      <c r="D526" s="95" t="s">
        <v>1243</v>
      </c>
      <c r="E526" s="95" t="s">
        <v>2860</v>
      </c>
      <c r="F526" s="95" t="s">
        <v>2862</v>
      </c>
      <c r="G526" s="97" t="s">
        <v>1965</v>
      </c>
      <c r="H526" s="23">
        <v>0.54166666666666663</v>
      </c>
      <c r="I526" s="95" t="s">
        <v>2854</v>
      </c>
      <c r="J526" s="17">
        <v>4</v>
      </c>
      <c r="K526" s="17">
        <v>0</v>
      </c>
      <c r="L526" s="98">
        <v>43622</v>
      </c>
      <c r="M526" s="95" t="s">
        <v>3848</v>
      </c>
      <c r="N526" s="95" t="str">
        <f t="shared" si="46"/>
        <v>SKU267</v>
      </c>
      <c r="O526" s="17" t="str">
        <f t="shared" si="47"/>
        <v>Yes</v>
      </c>
      <c r="P526" s="27">
        <f t="shared" si="48"/>
        <v>73</v>
      </c>
      <c r="Q526" s="17" t="str">
        <f t="shared" si="49"/>
        <v>No</v>
      </c>
      <c r="R526" s="42">
        <f t="shared" si="50"/>
        <v>43619</v>
      </c>
      <c r="S526" s="96" t="str">
        <f>IFERROR(INDEX('DATA - Destination Database'!$B$8:$B$973,MATCH(N526,'DATA - Destination Database'!$C$8:$C$973,0)),"")</f>
        <v>ID731</v>
      </c>
      <c r="T526" s="55">
        <f>IFERROR(INDEX('DATA - Destination Database'!$D$8:$D$973,MATCH(N526,'DATA - Destination Database'!$C$8:$C$973,0)),"")</f>
        <v>1</v>
      </c>
      <c r="U526" s="56" t="str">
        <f>IFERROR(INDEX('DATA - Destination Database'!$E$8:$E$973,MATCH(N526,'DATA - Destination Database'!$C$8:$C$973,0)),"")</f>
        <v>T</v>
      </c>
      <c r="V526" s="56" t="str">
        <f>IFERROR(INDEX('DATA - Destination Database'!$F$8:$F$973,MATCH(N526,'DATA - Destination Database'!$C$8:$C$973,0)),"")</f>
        <v>H</v>
      </c>
      <c r="W526" s="56" t="str">
        <f>IFERROR(INDEX('DATA - Destination Database'!$G$8:$G$973,MATCH(N526,'DATA - Destination Database'!$C$8:$C$973,0)),"")</f>
        <v/>
      </c>
      <c r="X526" s="96" t="str">
        <f>IFERROR(INDEX('DATA - Destination Database'!$H$8:$H$973,MATCH(N526,'DATA - Destination Database'!$C$8:$C$973,0)),"")</f>
        <v>Sweden</v>
      </c>
    </row>
    <row r="527" spans="2:24" ht="14.4" customHeight="1" x14ac:dyDescent="0.3">
      <c r="B527" s="95" t="s">
        <v>55</v>
      </c>
      <c r="C527" s="95" t="s">
        <v>2415</v>
      </c>
      <c r="D527" s="95" t="s">
        <v>1347</v>
      </c>
      <c r="E527" s="95" t="s">
        <v>2858</v>
      </c>
      <c r="F527" s="95" t="s">
        <v>2862</v>
      </c>
      <c r="G527" s="97" t="s">
        <v>1971</v>
      </c>
      <c r="H527" s="23">
        <v>0.54166666666666663</v>
      </c>
      <c r="I527" s="95" t="s">
        <v>2855</v>
      </c>
      <c r="J527" s="17">
        <v>1</v>
      </c>
      <c r="K527" s="17">
        <v>0</v>
      </c>
      <c r="L527" s="98">
        <v>43629</v>
      </c>
      <c r="M527" s="95" t="s">
        <v>3848</v>
      </c>
      <c r="N527" s="95" t="str">
        <f t="shared" si="46"/>
        <v>SKU376</v>
      </c>
      <c r="O527" s="17" t="str">
        <f t="shared" si="47"/>
        <v>Yes</v>
      </c>
      <c r="P527" s="27">
        <f t="shared" si="48"/>
        <v>64</v>
      </c>
      <c r="Q527" s="17" t="str">
        <f t="shared" si="49"/>
        <v>No</v>
      </c>
      <c r="R527" s="42">
        <f t="shared" si="50"/>
        <v>43628</v>
      </c>
      <c r="S527" s="96" t="str">
        <f>IFERROR(INDEX('DATA - Destination Database'!$B$8:$B$973,MATCH(N527,'DATA - Destination Database'!$C$8:$C$973,0)),"")</f>
        <v>ID585</v>
      </c>
      <c r="T527" s="55">
        <f>IFERROR(INDEX('DATA - Destination Database'!$D$8:$D$973,MATCH(N527,'DATA - Destination Database'!$C$8:$C$973,0)),"")</f>
        <v>2</v>
      </c>
      <c r="U527" s="56" t="str">
        <f>IFERROR(INDEX('DATA - Destination Database'!$E$8:$E$973,MATCH(N527,'DATA - Destination Database'!$C$8:$C$973,0)),"")</f>
        <v>A</v>
      </c>
      <c r="V527" s="56" t="str">
        <f>IFERROR(INDEX('DATA - Destination Database'!$F$8:$F$973,MATCH(N527,'DATA - Destination Database'!$C$8:$C$973,0)),"")</f>
        <v>H</v>
      </c>
      <c r="W527" s="56" t="str">
        <f>IFERROR(INDEX('DATA - Destination Database'!$G$8:$G$973,MATCH(N527,'DATA - Destination Database'!$C$8:$C$973,0)),"")</f>
        <v/>
      </c>
      <c r="X527" s="96" t="str">
        <f>IFERROR(INDEX('DATA - Destination Database'!$H$8:$H$973,MATCH(N527,'DATA - Destination Database'!$C$8:$C$973,0)),"")</f>
        <v>Germany</v>
      </c>
    </row>
    <row r="528" spans="2:24" ht="14.4" customHeight="1" x14ac:dyDescent="0.3">
      <c r="B528" s="95" t="s">
        <v>55</v>
      </c>
      <c r="C528" s="95" t="s">
        <v>2416</v>
      </c>
      <c r="D528" s="95" t="s">
        <v>1898</v>
      </c>
      <c r="E528" s="95" t="s">
        <v>2859</v>
      </c>
      <c r="F528" s="95" t="s">
        <v>2862</v>
      </c>
      <c r="G528" s="97" t="s">
        <v>2007</v>
      </c>
      <c r="H528" s="23">
        <v>0.54166666666666663</v>
      </c>
      <c r="I528" s="95" t="s">
        <v>2855</v>
      </c>
      <c r="J528" s="17">
        <v>2</v>
      </c>
      <c r="K528" s="17">
        <v>0</v>
      </c>
      <c r="L528" s="98">
        <v>43683</v>
      </c>
      <c r="M528" s="95" t="s">
        <v>3848</v>
      </c>
      <c r="N528" s="95" t="str">
        <f t="shared" si="46"/>
        <v>SKU946</v>
      </c>
      <c r="O528" s="17" t="str">
        <f t="shared" si="47"/>
        <v>Yes</v>
      </c>
      <c r="P528" s="27">
        <f t="shared" si="48"/>
        <v>15</v>
      </c>
      <c r="Q528" s="17" t="str">
        <f t="shared" si="49"/>
        <v>No</v>
      </c>
      <c r="R528" s="42">
        <f t="shared" si="50"/>
        <v>43677</v>
      </c>
      <c r="S528" s="96" t="str">
        <f>IFERROR(INDEX('DATA - Destination Database'!$B$8:$B$973,MATCH(N528,'DATA - Destination Database'!$C$8:$C$973,0)),"")</f>
        <v>ID402</v>
      </c>
      <c r="T528" s="55">
        <f>IFERROR(INDEX('DATA - Destination Database'!$D$8:$D$973,MATCH(N528,'DATA - Destination Database'!$C$8:$C$973,0)),"")</f>
        <v>2</v>
      </c>
      <c r="U528" s="56" t="str">
        <f>IFERROR(INDEX('DATA - Destination Database'!$E$8:$E$973,MATCH(N528,'DATA - Destination Database'!$C$8:$C$973,0)),"")</f>
        <v>B</v>
      </c>
      <c r="V528" s="56" t="str">
        <f>IFERROR(INDEX('DATA - Destination Database'!$F$8:$F$973,MATCH(N528,'DATA - Destination Database'!$C$8:$C$973,0)),"")</f>
        <v>H</v>
      </c>
      <c r="W528" s="56" t="str">
        <f>IFERROR(INDEX('DATA - Destination Database'!$G$8:$G$973,MATCH(N528,'DATA - Destination Database'!$C$8:$C$973,0)),"")</f>
        <v>Y</v>
      </c>
      <c r="X528" s="96" t="str">
        <f>IFERROR(INDEX('DATA - Destination Database'!$H$8:$H$973,MATCH(N528,'DATA - Destination Database'!$C$8:$C$973,0)),"")</f>
        <v xml:space="preserve">France </v>
      </c>
    </row>
    <row r="529" spans="2:24" ht="14.4" customHeight="1" x14ac:dyDescent="0.3">
      <c r="B529" s="95" t="s">
        <v>58</v>
      </c>
      <c r="C529" s="95" t="s">
        <v>2417</v>
      </c>
      <c r="D529" s="95" t="s">
        <v>1901</v>
      </c>
      <c r="E529" s="95" t="s">
        <v>2860</v>
      </c>
      <c r="F529" s="95" t="s">
        <v>2862</v>
      </c>
      <c r="G529" s="97" t="s">
        <v>2007</v>
      </c>
      <c r="H529" s="23">
        <v>0.54166666666666663</v>
      </c>
      <c r="I529" s="95" t="s">
        <v>2856</v>
      </c>
      <c r="J529" s="17">
        <v>3</v>
      </c>
      <c r="K529" s="17">
        <v>0</v>
      </c>
      <c r="L529" s="98">
        <v>43684</v>
      </c>
      <c r="M529" s="95" t="s">
        <v>3848</v>
      </c>
      <c r="N529" s="95" t="str">
        <f t="shared" si="46"/>
        <v>SKU949</v>
      </c>
      <c r="O529" s="17" t="str">
        <f t="shared" si="47"/>
        <v>Yes</v>
      </c>
      <c r="P529" s="27">
        <f t="shared" si="48"/>
        <v>15</v>
      </c>
      <c r="Q529" s="17" t="str">
        <f t="shared" si="49"/>
        <v>No</v>
      </c>
      <c r="R529" s="42">
        <f t="shared" si="50"/>
        <v>43677</v>
      </c>
      <c r="S529" s="96" t="str">
        <f>IFERROR(INDEX('DATA - Destination Database'!$B$8:$B$973,MATCH(N529,'DATA - Destination Database'!$C$8:$C$973,0)),"")</f>
        <v>ID496</v>
      </c>
      <c r="T529" s="55">
        <f>IFERROR(INDEX('DATA - Destination Database'!$D$8:$D$973,MATCH(N529,'DATA - Destination Database'!$C$8:$C$973,0)),"")</f>
        <v>2</v>
      </c>
      <c r="U529" s="56" t="str">
        <f>IFERROR(INDEX('DATA - Destination Database'!$E$8:$E$973,MATCH(N529,'DATA - Destination Database'!$C$8:$C$973,0)),"")</f>
        <v>F</v>
      </c>
      <c r="V529" s="56" t="str">
        <f>IFERROR(INDEX('DATA - Destination Database'!$F$8:$F$973,MATCH(N529,'DATA - Destination Database'!$C$8:$C$973,0)),"")</f>
        <v>H</v>
      </c>
      <c r="W529" s="56" t="str">
        <f>IFERROR(INDEX('DATA - Destination Database'!$G$8:$G$973,MATCH(N529,'DATA - Destination Database'!$C$8:$C$973,0)),"")</f>
        <v>Y</v>
      </c>
      <c r="X529" s="96" t="str">
        <f>IFERROR(INDEX('DATA - Destination Database'!$H$8:$H$973,MATCH(N529,'DATA - Destination Database'!$C$8:$C$973,0)),"")</f>
        <v xml:space="preserve">India </v>
      </c>
    </row>
    <row r="530" spans="2:24" ht="14.4" customHeight="1" x14ac:dyDescent="0.3">
      <c r="B530" s="95" t="s">
        <v>58</v>
      </c>
      <c r="C530" s="95" t="s">
        <v>2418</v>
      </c>
      <c r="D530" s="95" t="s">
        <v>1350</v>
      </c>
      <c r="E530" s="95" t="s">
        <v>2858</v>
      </c>
      <c r="F530" s="95" t="s">
        <v>2862</v>
      </c>
      <c r="G530" s="97" t="s">
        <v>1972</v>
      </c>
      <c r="H530" s="23">
        <v>0.54166666666666663</v>
      </c>
      <c r="I530" s="95" t="s">
        <v>2857</v>
      </c>
      <c r="J530" s="17">
        <v>4</v>
      </c>
      <c r="K530" s="17">
        <v>1</v>
      </c>
      <c r="L530" s="98">
        <v>43629</v>
      </c>
      <c r="M530" s="95" t="s">
        <v>3848</v>
      </c>
      <c r="N530" s="95" t="str">
        <f t="shared" si="46"/>
        <v>SKU379</v>
      </c>
      <c r="O530" s="17" t="str">
        <f t="shared" si="47"/>
        <v>Yes</v>
      </c>
      <c r="P530" s="27">
        <f t="shared" si="48"/>
        <v>63</v>
      </c>
      <c r="Q530" s="17" t="str">
        <f t="shared" si="49"/>
        <v>No</v>
      </c>
      <c r="R530" s="42">
        <f t="shared" si="50"/>
        <v>43629</v>
      </c>
      <c r="S530" s="96" t="str">
        <f>IFERROR(INDEX('DATA - Destination Database'!$B$8:$B$973,MATCH(N530,'DATA - Destination Database'!$C$8:$C$973,0)),"")</f>
        <v>ID262</v>
      </c>
      <c r="T530" s="55">
        <f>IFERROR(INDEX('DATA - Destination Database'!$D$8:$D$973,MATCH(N530,'DATA - Destination Database'!$C$8:$C$973,0)),"")</f>
        <v>2</v>
      </c>
      <c r="U530" s="56" t="str">
        <f>IFERROR(INDEX('DATA - Destination Database'!$E$8:$E$973,MATCH(N530,'DATA - Destination Database'!$C$8:$C$973,0)),"")</f>
        <v>B</v>
      </c>
      <c r="V530" s="56" t="str">
        <f>IFERROR(INDEX('DATA - Destination Database'!$F$8:$F$973,MATCH(N530,'DATA - Destination Database'!$C$8:$C$973,0)),"")</f>
        <v>H</v>
      </c>
      <c r="W530" s="56" t="str">
        <f>IFERROR(INDEX('DATA - Destination Database'!$G$8:$G$973,MATCH(N530,'DATA - Destination Database'!$C$8:$C$973,0)),"")</f>
        <v>Y</v>
      </c>
      <c r="X530" s="96" t="str">
        <f>IFERROR(INDEX('DATA - Destination Database'!$H$8:$H$973,MATCH(N530,'DATA - Destination Database'!$C$8:$C$973,0)),"")</f>
        <v xml:space="preserve">Eritrea </v>
      </c>
    </row>
    <row r="531" spans="2:24" ht="14.4" customHeight="1" x14ac:dyDescent="0.3">
      <c r="B531" s="95" t="s">
        <v>56</v>
      </c>
      <c r="C531" s="95" t="s">
        <v>2418</v>
      </c>
      <c r="D531" s="95" t="s">
        <v>1904</v>
      </c>
      <c r="E531" s="95" t="s">
        <v>2859</v>
      </c>
      <c r="F531" s="95" t="s">
        <v>2862</v>
      </c>
      <c r="G531" s="97" t="s">
        <v>2007</v>
      </c>
      <c r="H531" s="23">
        <v>0.54166666666666663</v>
      </c>
      <c r="I531" s="95" t="s">
        <v>2854</v>
      </c>
      <c r="J531" s="17">
        <v>1</v>
      </c>
      <c r="K531" s="17">
        <v>0</v>
      </c>
      <c r="L531" s="98">
        <v>43679</v>
      </c>
      <c r="M531" s="95" t="s">
        <v>3848</v>
      </c>
      <c r="N531" s="95" t="str">
        <f t="shared" si="46"/>
        <v>SKU952</v>
      </c>
      <c r="O531" s="17" t="str">
        <f t="shared" si="47"/>
        <v>Yes</v>
      </c>
      <c r="P531" s="27">
        <f t="shared" si="48"/>
        <v>15</v>
      </c>
      <c r="Q531" s="17" t="str">
        <f t="shared" si="49"/>
        <v>No</v>
      </c>
      <c r="R531" s="42">
        <f t="shared" si="50"/>
        <v>43677</v>
      </c>
      <c r="S531" s="96" t="str">
        <f>IFERROR(INDEX('DATA - Destination Database'!$B$8:$B$973,MATCH(N531,'DATA - Destination Database'!$C$8:$C$973,0)),"")</f>
        <v>ID649</v>
      </c>
      <c r="T531" s="55">
        <f>IFERROR(INDEX('DATA - Destination Database'!$D$8:$D$973,MATCH(N531,'DATA - Destination Database'!$C$8:$C$973,0)),"")</f>
        <v>1</v>
      </c>
      <c r="U531" s="56" t="str">
        <f>IFERROR(INDEX('DATA - Destination Database'!$E$8:$E$973,MATCH(N531,'DATA - Destination Database'!$C$8:$C$973,0)),"")</f>
        <v>A</v>
      </c>
      <c r="V531" s="56" t="str">
        <f>IFERROR(INDEX('DATA - Destination Database'!$F$8:$F$973,MATCH(N531,'DATA - Destination Database'!$C$8:$C$973,0)),"")</f>
        <v>H</v>
      </c>
      <c r="W531" s="56" t="str">
        <f>IFERROR(INDEX('DATA - Destination Database'!$G$8:$G$973,MATCH(N531,'DATA - Destination Database'!$C$8:$C$973,0)),"")</f>
        <v/>
      </c>
      <c r="X531" s="96" t="str">
        <f>IFERROR(INDEX('DATA - Destination Database'!$H$8:$H$973,MATCH(N531,'DATA - Destination Database'!$C$8:$C$973,0)),"")</f>
        <v>Canada</v>
      </c>
    </row>
    <row r="532" spans="2:24" ht="14.4" customHeight="1" x14ac:dyDescent="0.3">
      <c r="B532" s="95" t="s">
        <v>58</v>
      </c>
      <c r="C532" s="95" t="s">
        <v>2419</v>
      </c>
      <c r="D532" s="95" t="s">
        <v>1246</v>
      </c>
      <c r="E532" s="95" t="s">
        <v>2860</v>
      </c>
      <c r="F532" s="95" t="s">
        <v>2862</v>
      </c>
      <c r="G532" s="97" t="s">
        <v>1965</v>
      </c>
      <c r="H532" s="23">
        <v>0.54166666666666663</v>
      </c>
      <c r="I532" s="95" t="s">
        <v>2855</v>
      </c>
      <c r="J532" s="17">
        <v>2.8</v>
      </c>
      <c r="K532" s="17">
        <v>0</v>
      </c>
      <c r="L532" s="98">
        <v>43629</v>
      </c>
      <c r="M532" s="95" t="s">
        <v>3848</v>
      </c>
      <c r="N532" s="95" t="str">
        <f t="shared" si="46"/>
        <v>SKU274</v>
      </c>
      <c r="O532" s="17" t="str">
        <f t="shared" si="47"/>
        <v>Yes</v>
      </c>
      <c r="P532" s="27">
        <f t="shared" si="48"/>
        <v>73</v>
      </c>
      <c r="Q532" s="17" t="str">
        <f t="shared" si="49"/>
        <v>No</v>
      </c>
      <c r="R532" s="42">
        <f t="shared" si="50"/>
        <v>43619</v>
      </c>
      <c r="S532" s="96" t="str">
        <f>IFERROR(INDEX('DATA - Destination Database'!$B$8:$B$973,MATCH(N532,'DATA - Destination Database'!$C$8:$C$973,0)),"")</f>
        <v>ID498</v>
      </c>
      <c r="T532" s="55">
        <f>IFERROR(INDEX('DATA - Destination Database'!$D$8:$D$973,MATCH(N532,'DATA - Destination Database'!$C$8:$C$973,0)),"")</f>
        <v>2</v>
      </c>
      <c r="U532" s="56" t="str">
        <f>IFERROR(INDEX('DATA - Destination Database'!$E$8:$E$973,MATCH(N532,'DATA - Destination Database'!$C$8:$C$973,0)),"")</f>
        <v>B</v>
      </c>
      <c r="V532" s="56" t="str">
        <f>IFERROR(INDEX('DATA - Destination Database'!$F$8:$F$973,MATCH(N532,'DATA - Destination Database'!$C$8:$C$973,0)),"")</f>
        <v>H</v>
      </c>
      <c r="W532" s="56" t="str">
        <f>IFERROR(INDEX('DATA - Destination Database'!$G$8:$G$973,MATCH(N532,'DATA - Destination Database'!$C$8:$C$973,0)),"")</f>
        <v/>
      </c>
      <c r="X532" s="96" t="str">
        <f>IFERROR(INDEX('DATA - Destination Database'!$H$8:$H$973,MATCH(N532,'DATA - Destination Database'!$C$8:$C$973,0)),"")</f>
        <v xml:space="preserve">Indonesia </v>
      </c>
    </row>
    <row r="533" spans="2:24" ht="14.4" customHeight="1" x14ac:dyDescent="0.3">
      <c r="B533" s="95" t="s">
        <v>59</v>
      </c>
      <c r="C533" s="95" t="s">
        <v>2419</v>
      </c>
      <c r="D533" s="95" t="s">
        <v>1907</v>
      </c>
      <c r="E533" s="95" t="s">
        <v>2858</v>
      </c>
      <c r="F533" s="95" t="s">
        <v>2862</v>
      </c>
      <c r="G533" s="97" t="s">
        <v>2008</v>
      </c>
      <c r="H533" s="23">
        <v>0.54166666666666663</v>
      </c>
      <c r="I533" s="95" t="s">
        <v>2855</v>
      </c>
      <c r="J533" s="17">
        <v>3</v>
      </c>
      <c r="K533" s="17">
        <v>0</v>
      </c>
      <c r="L533" s="98">
        <v>43685</v>
      </c>
      <c r="M533" s="95" t="s">
        <v>3848</v>
      </c>
      <c r="N533" s="95" t="str">
        <f t="shared" si="46"/>
        <v>SKU955</v>
      </c>
      <c r="O533" s="17" t="str">
        <f t="shared" si="47"/>
        <v>Yes</v>
      </c>
      <c r="P533" s="27">
        <f t="shared" si="48"/>
        <v>14</v>
      </c>
      <c r="Q533" s="17" t="str">
        <f t="shared" si="49"/>
        <v>No</v>
      </c>
      <c r="R533" s="42">
        <f t="shared" si="50"/>
        <v>43678</v>
      </c>
      <c r="S533" s="96" t="str">
        <f>IFERROR(INDEX('DATA - Destination Database'!$B$8:$B$973,MATCH(N533,'DATA - Destination Database'!$C$8:$C$973,0)),"")</f>
        <v>ID263</v>
      </c>
      <c r="T533" s="55">
        <f>IFERROR(INDEX('DATA - Destination Database'!$D$8:$D$973,MATCH(N533,'DATA - Destination Database'!$C$8:$C$973,0)),"")</f>
        <v>2</v>
      </c>
      <c r="U533" s="56" t="str">
        <f>IFERROR(INDEX('DATA - Destination Database'!$E$8:$E$973,MATCH(N533,'DATA - Destination Database'!$C$8:$C$973,0)),"")</f>
        <v>T</v>
      </c>
      <c r="V533" s="56" t="str">
        <f>IFERROR(INDEX('DATA - Destination Database'!$F$8:$F$973,MATCH(N533,'DATA - Destination Database'!$C$8:$C$973,0)),"")</f>
        <v>H</v>
      </c>
      <c r="W533" s="56" t="str">
        <f>IFERROR(INDEX('DATA - Destination Database'!$G$8:$G$973,MATCH(N533,'DATA - Destination Database'!$C$8:$C$973,0)),"")</f>
        <v>Y</v>
      </c>
      <c r="X533" s="96" t="str">
        <f>IFERROR(INDEX('DATA - Destination Database'!$H$8:$H$973,MATCH(N533,'DATA - Destination Database'!$C$8:$C$973,0)),"")</f>
        <v>Hong Kong</v>
      </c>
    </row>
    <row r="534" spans="2:24" ht="14.4" customHeight="1" x14ac:dyDescent="0.3">
      <c r="B534" s="95" t="s">
        <v>57</v>
      </c>
      <c r="C534" s="95" t="s">
        <v>2420</v>
      </c>
      <c r="D534" s="95" t="s">
        <v>1910</v>
      </c>
      <c r="E534" s="95" t="s">
        <v>2859</v>
      </c>
      <c r="F534" s="95" t="s">
        <v>2862</v>
      </c>
      <c r="G534" s="97" t="s">
        <v>2008</v>
      </c>
      <c r="H534" s="23">
        <v>0.54166666666666663</v>
      </c>
      <c r="I534" s="95" t="s">
        <v>2856</v>
      </c>
      <c r="J534" s="17">
        <v>3.2</v>
      </c>
      <c r="K534" s="17">
        <v>0</v>
      </c>
      <c r="L534" s="98">
        <v>43684</v>
      </c>
      <c r="M534" s="95" t="s">
        <v>3848</v>
      </c>
      <c r="N534" s="95" t="str">
        <f t="shared" si="46"/>
        <v>SKU958</v>
      </c>
      <c r="O534" s="17" t="str">
        <f t="shared" si="47"/>
        <v>Yes</v>
      </c>
      <c r="P534" s="27">
        <f t="shared" si="48"/>
        <v>14</v>
      </c>
      <c r="Q534" s="17" t="str">
        <f t="shared" si="49"/>
        <v>No</v>
      </c>
      <c r="R534" s="42">
        <f t="shared" si="50"/>
        <v>43678</v>
      </c>
      <c r="S534" s="96" t="str">
        <f>IFERROR(INDEX('DATA - Destination Database'!$B$8:$B$973,MATCH(N534,'DATA - Destination Database'!$C$8:$C$973,0)),"")</f>
        <v>ID813</v>
      </c>
      <c r="T534" s="55">
        <f>IFERROR(INDEX('DATA - Destination Database'!$D$8:$D$973,MATCH(N534,'DATA - Destination Database'!$C$8:$C$973,0)),"")</f>
        <v>1</v>
      </c>
      <c r="U534" s="56" t="str">
        <f>IFERROR(INDEX('DATA - Destination Database'!$E$8:$E$973,MATCH(N534,'DATA - Destination Database'!$C$8:$C$973,0)),"")</f>
        <v>A</v>
      </c>
      <c r="V534" s="56" t="str">
        <f>IFERROR(INDEX('DATA - Destination Database'!$F$8:$F$973,MATCH(N534,'DATA - Destination Database'!$C$8:$C$973,0)),"")</f>
        <v>H</v>
      </c>
      <c r="W534" s="56" t="str">
        <f>IFERROR(INDEX('DATA - Destination Database'!$G$8:$G$973,MATCH(N534,'DATA - Destination Database'!$C$8:$C$973,0)),"")</f>
        <v/>
      </c>
      <c r="X534" s="96" t="str">
        <f>IFERROR(INDEX('DATA - Destination Database'!$H$8:$H$973,MATCH(N534,'DATA - Destination Database'!$C$8:$C$973,0)),"")</f>
        <v>Italy</v>
      </c>
    </row>
    <row r="535" spans="2:24" ht="14.4" customHeight="1" x14ac:dyDescent="0.3">
      <c r="B535" s="95" t="s">
        <v>56</v>
      </c>
      <c r="C535" s="95" t="s">
        <v>2421</v>
      </c>
      <c r="D535" s="95" t="s">
        <v>1353</v>
      </c>
      <c r="E535" s="95" t="s">
        <v>2860</v>
      </c>
      <c r="F535" s="95" t="s">
        <v>2862</v>
      </c>
      <c r="G535" s="97" t="s">
        <v>1972</v>
      </c>
      <c r="H535" s="23">
        <v>0.54166666666666663</v>
      </c>
      <c r="I535" s="95" t="s">
        <v>2857</v>
      </c>
      <c r="J535" s="17">
        <v>3.4</v>
      </c>
      <c r="K535" s="17">
        <v>0</v>
      </c>
      <c r="L535" s="98">
        <v>43635</v>
      </c>
      <c r="M535" s="95" t="s">
        <v>3848</v>
      </c>
      <c r="N535" s="95" t="str">
        <f t="shared" si="46"/>
        <v>SKU382</v>
      </c>
      <c r="O535" s="17" t="str">
        <f t="shared" si="47"/>
        <v>Yes</v>
      </c>
      <c r="P535" s="27">
        <f t="shared" si="48"/>
        <v>63</v>
      </c>
      <c r="Q535" s="17" t="str">
        <f t="shared" si="49"/>
        <v>No</v>
      </c>
      <c r="R535" s="42">
        <f t="shared" si="50"/>
        <v>43629</v>
      </c>
      <c r="S535" s="96" t="str">
        <f>IFERROR(INDEX('DATA - Destination Database'!$B$8:$B$973,MATCH(N535,'DATA - Destination Database'!$C$8:$C$973,0)),"")</f>
        <v>ID891</v>
      </c>
      <c r="T535" s="55">
        <f>IFERROR(INDEX('DATA - Destination Database'!$D$8:$D$973,MATCH(N535,'DATA - Destination Database'!$C$8:$C$973,0)),"")</f>
        <v>1</v>
      </c>
      <c r="U535" s="56" t="str">
        <f>IFERROR(INDEX('DATA - Destination Database'!$E$8:$E$973,MATCH(N535,'DATA - Destination Database'!$C$8:$C$973,0)),"")</f>
        <v>T</v>
      </c>
      <c r="V535" s="56" t="str">
        <f>IFERROR(INDEX('DATA - Destination Database'!$F$8:$F$973,MATCH(N535,'DATA - Destination Database'!$C$8:$C$973,0)),"")</f>
        <v>H</v>
      </c>
      <c r="W535" s="56" t="str">
        <f>IFERROR(INDEX('DATA - Destination Database'!$G$8:$G$973,MATCH(N535,'DATA - Destination Database'!$C$8:$C$973,0)),"")</f>
        <v>Y</v>
      </c>
      <c r="X535" s="96" t="str">
        <f>IFERROR(INDEX('DATA - Destination Database'!$H$8:$H$973,MATCH(N535,'DATA - Destination Database'!$C$8:$C$973,0)),"")</f>
        <v>Belgium</v>
      </c>
    </row>
    <row r="536" spans="2:24" ht="14.4" customHeight="1" x14ac:dyDescent="0.3">
      <c r="B536" s="95" t="s">
        <v>55</v>
      </c>
      <c r="C536" s="95" t="s">
        <v>2422</v>
      </c>
      <c r="D536" s="95" t="s">
        <v>1913</v>
      </c>
      <c r="E536" s="95" t="s">
        <v>2858</v>
      </c>
      <c r="F536" s="95" t="s">
        <v>2862</v>
      </c>
      <c r="G536" s="97" t="s">
        <v>2008</v>
      </c>
      <c r="H536" s="23">
        <v>0.54166666666666663</v>
      </c>
      <c r="I536" s="95" t="s">
        <v>2854</v>
      </c>
      <c r="J536" s="17">
        <v>3.6</v>
      </c>
      <c r="K536" s="17">
        <v>0</v>
      </c>
      <c r="L536" s="98">
        <v>43679</v>
      </c>
      <c r="M536" s="95" t="s">
        <v>3848</v>
      </c>
      <c r="N536" s="95" t="str">
        <f t="shared" si="46"/>
        <v>SKU961</v>
      </c>
      <c r="O536" s="17" t="str">
        <f t="shared" si="47"/>
        <v>Yes</v>
      </c>
      <c r="P536" s="27">
        <f t="shared" si="48"/>
        <v>14</v>
      </c>
      <c r="Q536" s="17" t="str">
        <f t="shared" si="49"/>
        <v>No</v>
      </c>
      <c r="R536" s="42">
        <f t="shared" si="50"/>
        <v>43678</v>
      </c>
      <c r="S536" s="96" t="str">
        <f>IFERROR(INDEX('DATA - Destination Database'!$B$8:$B$973,MATCH(N536,'DATA - Destination Database'!$C$8:$C$973,0)),"")</f>
        <v>ID382</v>
      </c>
      <c r="T536" s="55">
        <f>IFERROR(INDEX('DATA - Destination Database'!$D$8:$D$973,MATCH(N536,'DATA - Destination Database'!$C$8:$C$973,0)),"")</f>
        <v>3</v>
      </c>
      <c r="U536" s="56" t="str">
        <f>IFERROR(INDEX('DATA - Destination Database'!$E$8:$E$973,MATCH(N536,'DATA - Destination Database'!$C$8:$C$973,0)),"")</f>
        <v>B</v>
      </c>
      <c r="V536" s="56" t="str">
        <f>IFERROR(INDEX('DATA - Destination Database'!$F$8:$F$973,MATCH(N536,'DATA - Destination Database'!$C$8:$C$973,0)),"")</f>
        <v>H</v>
      </c>
      <c r="W536" s="56" t="str">
        <f>IFERROR(INDEX('DATA - Destination Database'!$G$8:$G$973,MATCH(N536,'DATA - Destination Database'!$C$8:$C$973,0)),"")</f>
        <v>Y</v>
      </c>
      <c r="X536" s="96" t="str">
        <f>IFERROR(INDEX('DATA - Destination Database'!$H$8:$H$973,MATCH(N536,'DATA - Destination Database'!$C$8:$C$973,0)),"")</f>
        <v>Argentina</v>
      </c>
    </row>
    <row r="537" spans="2:24" ht="14.4" customHeight="1" x14ac:dyDescent="0.3">
      <c r="B537" s="95" t="s">
        <v>58</v>
      </c>
      <c r="C537" s="95" t="s">
        <v>2423</v>
      </c>
      <c r="D537" s="95" t="s">
        <v>1916</v>
      </c>
      <c r="E537" s="95" t="s">
        <v>2859</v>
      </c>
      <c r="F537" s="95" t="s">
        <v>2862</v>
      </c>
      <c r="G537" s="97" t="s">
        <v>2009</v>
      </c>
      <c r="H537" s="23">
        <v>0.54166666666666663</v>
      </c>
      <c r="I537" s="95" t="s">
        <v>2855</v>
      </c>
      <c r="J537" s="17">
        <v>3.8</v>
      </c>
      <c r="K537" s="17">
        <v>0</v>
      </c>
      <c r="L537" s="98">
        <v>43684</v>
      </c>
      <c r="M537" s="95" t="s">
        <v>3848</v>
      </c>
      <c r="N537" s="95" t="str">
        <f t="shared" si="46"/>
        <v>SKU964</v>
      </c>
      <c r="O537" s="17" t="str">
        <f t="shared" si="47"/>
        <v>Yes</v>
      </c>
      <c r="P537" s="27">
        <f t="shared" si="48"/>
        <v>13</v>
      </c>
      <c r="Q537" s="17" t="str">
        <f t="shared" si="49"/>
        <v>No</v>
      </c>
      <c r="R537" s="42">
        <f t="shared" si="50"/>
        <v>43679</v>
      </c>
      <c r="S537" s="96" t="str">
        <f>IFERROR(INDEX('DATA - Destination Database'!$B$8:$B$973,MATCH(N537,'DATA - Destination Database'!$C$8:$C$973,0)),"")</f>
        <v>ID652</v>
      </c>
      <c r="T537" s="55">
        <f>IFERROR(INDEX('DATA - Destination Database'!$D$8:$D$973,MATCH(N537,'DATA - Destination Database'!$C$8:$C$973,0)),"")</f>
        <v>3</v>
      </c>
      <c r="U537" s="56" t="str">
        <f>IFERROR(INDEX('DATA - Destination Database'!$E$8:$E$973,MATCH(N537,'DATA - Destination Database'!$C$8:$C$973,0)),"")</f>
        <v>F</v>
      </c>
      <c r="V537" s="56" t="str">
        <f>IFERROR(INDEX('DATA - Destination Database'!$F$8:$F$973,MATCH(N537,'DATA - Destination Database'!$C$8:$C$973,0)),"")</f>
        <v>H</v>
      </c>
      <c r="W537" s="56" t="str">
        <f>IFERROR(INDEX('DATA - Destination Database'!$G$8:$G$973,MATCH(N537,'DATA - Destination Database'!$C$8:$C$973,0)),"")</f>
        <v>Y</v>
      </c>
      <c r="X537" s="96" t="str">
        <f>IFERROR(INDEX('DATA - Destination Database'!$H$8:$H$973,MATCH(N537,'DATA - Destination Database'!$C$8:$C$973,0)),"")</f>
        <v>Maldives</v>
      </c>
    </row>
    <row r="538" spans="2:24" ht="14.4" customHeight="1" x14ac:dyDescent="0.3">
      <c r="B538" s="95" t="s">
        <v>56</v>
      </c>
      <c r="C538" s="95" t="s">
        <v>2424</v>
      </c>
      <c r="D538" s="95" t="s">
        <v>1249</v>
      </c>
      <c r="E538" s="95" t="s">
        <v>2860</v>
      </c>
      <c r="F538" s="95" t="s">
        <v>2862</v>
      </c>
      <c r="G538" s="97" t="s">
        <v>1965</v>
      </c>
      <c r="H538" s="23">
        <v>0.54166666666666663</v>
      </c>
      <c r="I538" s="95" t="s">
        <v>2855</v>
      </c>
      <c r="J538" s="17">
        <v>4</v>
      </c>
      <c r="K538" s="17">
        <v>0</v>
      </c>
      <c r="L538" s="98">
        <v>43620</v>
      </c>
      <c r="M538" s="95" t="s">
        <v>3848</v>
      </c>
      <c r="N538" s="95" t="str">
        <f t="shared" si="46"/>
        <v>SKU277</v>
      </c>
      <c r="O538" s="17" t="str">
        <f t="shared" si="47"/>
        <v>Yes</v>
      </c>
      <c r="P538" s="27">
        <f t="shared" si="48"/>
        <v>73</v>
      </c>
      <c r="Q538" s="17" t="str">
        <f t="shared" si="49"/>
        <v>No</v>
      </c>
      <c r="R538" s="42">
        <f t="shared" si="50"/>
        <v>43619</v>
      </c>
      <c r="S538" s="96" t="str">
        <f>IFERROR(INDEX('DATA - Destination Database'!$B$8:$B$973,MATCH(N538,'DATA - Destination Database'!$C$8:$C$973,0)),"")</f>
        <v>ID892</v>
      </c>
      <c r="T538" s="55">
        <f>IFERROR(INDEX('DATA - Destination Database'!$D$8:$D$973,MATCH(N538,'DATA - Destination Database'!$C$8:$C$973,0)),"")</f>
        <v>1</v>
      </c>
      <c r="U538" s="56" t="str">
        <f>IFERROR(INDEX('DATA - Destination Database'!$E$8:$E$973,MATCH(N538,'DATA - Destination Database'!$C$8:$C$973,0)),"")</f>
        <v>F</v>
      </c>
      <c r="V538" s="56" t="str">
        <f>IFERROR(INDEX('DATA - Destination Database'!$F$8:$F$973,MATCH(N538,'DATA - Destination Database'!$C$8:$C$973,0)),"")</f>
        <v>H</v>
      </c>
      <c r="W538" s="56" t="str">
        <f>IFERROR(INDEX('DATA - Destination Database'!$G$8:$G$973,MATCH(N538,'DATA - Destination Database'!$C$8:$C$973,0)),"")</f>
        <v/>
      </c>
      <c r="X538" s="96" t="str">
        <f>IFERROR(INDEX('DATA - Destination Database'!$H$8:$H$973,MATCH(N538,'DATA - Destination Database'!$C$8:$C$973,0)),"")</f>
        <v>China</v>
      </c>
    </row>
    <row r="539" spans="2:24" ht="14.4" customHeight="1" x14ac:dyDescent="0.3">
      <c r="B539" s="95" t="s">
        <v>59</v>
      </c>
      <c r="C539" s="95" t="s">
        <v>2425</v>
      </c>
      <c r="D539" s="95" t="s">
        <v>1356</v>
      </c>
      <c r="E539" s="95" t="s">
        <v>2858</v>
      </c>
      <c r="F539" s="95" t="s">
        <v>2862</v>
      </c>
      <c r="G539" s="97" t="s">
        <v>1972</v>
      </c>
      <c r="H539" s="23">
        <v>0.54166666666666663</v>
      </c>
      <c r="I539" s="95" t="s">
        <v>2856</v>
      </c>
      <c r="J539" s="17">
        <v>1</v>
      </c>
      <c r="K539" s="17">
        <v>0</v>
      </c>
      <c r="L539" s="98">
        <v>43630</v>
      </c>
      <c r="M539" s="95" t="s">
        <v>3848</v>
      </c>
      <c r="N539" s="95" t="str">
        <f t="shared" si="46"/>
        <v>SKU385</v>
      </c>
      <c r="O539" s="17" t="str">
        <f t="shared" si="47"/>
        <v>Yes</v>
      </c>
      <c r="P539" s="27">
        <f t="shared" si="48"/>
        <v>63</v>
      </c>
      <c r="Q539" s="17" t="str">
        <f t="shared" si="49"/>
        <v>No</v>
      </c>
      <c r="R539" s="42">
        <f t="shared" si="50"/>
        <v>43629</v>
      </c>
      <c r="S539" s="96" t="str">
        <f>IFERROR(INDEX('DATA - Destination Database'!$B$8:$B$973,MATCH(N539,'DATA - Destination Database'!$C$8:$C$973,0)),"")</f>
        <v>ID385</v>
      </c>
      <c r="T539" s="55">
        <f>IFERROR(INDEX('DATA - Destination Database'!$D$8:$D$973,MATCH(N539,'DATA - Destination Database'!$C$8:$C$973,0)),"")</f>
        <v>2</v>
      </c>
      <c r="U539" s="56" t="str">
        <f>IFERROR(INDEX('DATA - Destination Database'!$E$8:$E$973,MATCH(N539,'DATA - Destination Database'!$C$8:$C$973,0)),"")</f>
        <v>A</v>
      </c>
      <c r="V539" s="56" t="str">
        <f>IFERROR(INDEX('DATA - Destination Database'!$F$8:$F$973,MATCH(N539,'DATA - Destination Database'!$C$8:$C$973,0)),"")</f>
        <v>H</v>
      </c>
      <c r="W539" s="56" t="str">
        <f>IFERROR(INDEX('DATA - Destination Database'!$G$8:$G$973,MATCH(N539,'DATA - Destination Database'!$C$8:$C$973,0)),"")</f>
        <v/>
      </c>
      <c r="X539" s="96" t="str">
        <f>IFERROR(INDEX('DATA - Destination Database'!$H$8:$H$973,MATCH(N539,'DATA - Destination Database'!$C$8:$C$973,0)),"")</f>
        <v>Peru</v>
      </c>
    </row>
    <row r="540" spans="2:24" ht="14.4" customHeight="1" x14ac:dyDescent="0.3">
      <c r="B540" s="95" t="s">
        <v>56</v>
      </c>
      <c r="C540" s="95" t="s">
        <v>2425</v>
      </c>
      <c r="D540" s="95" t="s">
        <v>1919</v>
      </c>
      <c r="E540" s="95" t="s">
        <v>2859</v>
      </c>
      <c r="F540" s="95" t="s">
        <v>2862</v>
      </c>
      <c r="G540" s="97" t="s">
        <v>2009</v>
      </c>
      <c r="H540" s="23">
        <v>0.54166666666666663</v>
      </c>
      <c r="I540" s="95" t="s">
        <v>2857</v>
      </c>
      <c r="J540" s="17">
        <v>2</v>
      </c>
      <c r="K540" s="17">
        <v>1</v>
      </c>
      <c r="L540" s="98">
        <v>43683</v>
      </c>
      <c r="M540" s="95" t="s">
        <v>3848</v>
      </c>
      <c r="N540" s="95" t="str">
        <f t="shared" si="46"/>
        <v>SKU967</v>
      </c>
      <c r="O540" s="17" t="str">
        <f t="shared" si="47"/>
        <v>Yes</v>
      </c>
      <c r="P540" s="27">
        <f t="shared" si="48"/>
        <v>13</v>
      </c>
      <c r="Q540" s="17" t="str">
        <f t="shared" si="49"/>
        <v>No</v>
      </c>
      <c r="R540" s="42">
        <f t="shared" si="50"/>
        <v>43679</v>
      </c>
      <c r="S540" s="96" t="str">
        <f>IFERROR(INDEX('DATA - Destination Database'!$B$8:$B$973,MATCH(N540,'DATA - Destination Database'!$C$8:$C$973,0)),"")</f>
        <v>ID818</v>
      </c>
      <c r="T540" s="55">
        <f>IFERROR(INDEX('DATA - Destination Database'!$D$8:$D$973,MATCH(N540,'DATA - Destination Database'!$C$8:$C$973,0)),"")</f>
        <v>3</v>
      </c>
      <c r="U540" s="56" t="str">
        <f>IFERROR(INDEX('DATA - Destination Database'!$E$8:$E$973,MATCH(N540,'DATA - Destination Database'!$C$8:$C$973,0)),"")</f>
        <v>B</v>
      </c>
      <c r="V540" s="56" t="str">
        <f>IFERROR(INDEX('DATA - Destination Database'!$F$8:$F$973,MATCH(N540,'DATA - Destination Database'!$C$8:$C$973,0)),"")</f>
        <v>H</v>
      </c>
      <c r="W540" s="56" t="str">
        <f>IFERROR(INDEX('DATA - Destination Database'!$G$8:$G$973,MATCH(N540,'DATA - Destination Database'!$C$8:$C$973,0)),"")</f>
        <v/>
      </c>
      <c r="X540" s="96" t="str">
        <f>IFERROR(INDEX('DATA - Destination Database'!$H$8:$H$973,MATCH(N540,'DATA - Destination Database'!$C$8:$C$973,0)),"")</f>
        <v>Ireland</v>
      </c>
    </row>
    <row r="541" spans="2:24" ht="14.4" customHeight="1" x14ac:dyDescent="0.3">
      <c r="B541" s="95" t="s">
        <v>59</v>
      </c>
      <c r="C541" s="95" t="s">
        <v>2426</v>
      </c>
      <c r="D541" s="95" t="s">
        <v>1922</v>
      </c>
      <c r="E541" s="95" t="s">
        <v>2860</v>
      </c>
      <c r="F541" s="95" t="s">
        <v>2862</v>
      </c>
      <c r="G541" s="97" t="s">
        <v>2010</v>
      </c>
      <c r="H541" s="23">
        <v>0.54166666666666663</v>
      </c>
      <c r="I541" s="95" t="s">
        <v>2854</v>
      </c>
      <c r="J541" s="17">
        <v>3</v>
      </c>
      <c r="K541" s="17">
        <v>0</v>
      </c>
      <c r="L541" s="98">
        <v>43683</v>
      </c>
      <c r="M541" s="95" t="s">
        <v>3848</v>
      </c>
      <c r="N541" s="95" t="str">
        <f t="shared" si="46"/>
        <v>SKU970</v>
      </c>
      <c r="O541" s="17" t="str">
        <f t="shared" si="47"/>
        <v>Yes</v>
      </c>
      <c r="P541" s="27">
        <f t="shared" si="48"/>
        <v>10</v>
      </c>
      <c r="Q541" s="17" t="str">
        <f t="shared" si="49"/>
        <v>No</v>
      </c>
      <c r="R541" s="42">
        <f t="shared" si="50"/>
        <v>43682</v>
      </c>
      <c r="S541" s="96" t="str">
        <f>IFERROR(INDEX('DATA - Destination Database'!$B$8:$B$973,MATCH(N541,'DATA - Destination Database'!$C$8:$C$973,0)),"")</f>
        <v>ID737</v>
      </c>
      <c r="T541" s="55">
        <f>IFERROR(INDEX('DATA - Destination Database'!$D$8:$D$973,MATCH(N541,'DATA - Destination Database'!$C$8:$C$973,0)),"")</f>
        <v>2</v>
      </c>
      <c r="U541" s="56" t="str">
        <f>IFERROR(INDEX('DATA - Destination Database'!$E$8:$E$973,MATCH(N541,'DATA - Destination Database'!$C$8:$C$973,0)),"")</f>
        <v>A</v>
      </c>
      <c r="V541" s="56" t="str">
        <f>IFERROR(INDEX('DATA - Destination Database'!$F$8:$F$973,MATCH(N541,'DATA - Destination Database'!$C$8:$C$973,0)),"")</f>
        <v>H</v>
      </c>
      <c r="W541" s="56" t="str">
        <f>IFERROR(INDEX('DATA - Destination Database'!$G$8:$G$973,MATCH(N541,'DATA - Destination Database'!$C$8:$C$973,0)),"")</f>
        <v>Y</v>
      </c>
      <c r="X541" s="96" t="str">
        <f>IFERROR(INDEX('DATA - Destination Database'!$H$8:$H$973,MATCH(N541,'DATA - Destination Database'!$C$8:$C$973,0)),"")</f>
        <v>Poland</v>
      </c>
    </row>
    <row r="542" spans="2:24" ht="14.4" customHeight="1" x14ac:dyDescent="0.3">
      <c r="B542" s="95" t="s">
        <v>57</v>
      </c>
      <c r="C542" s="95" t="s">
        <v>2427</v>
      </c>
      <c r="D542" s="95" t="s">
        <v>1925</v>
      </c>
      <c r="E542" s="95" t="s">
        <v>2858</v>
      </c>
      <c r="F542" s="95" t="s">
        <v>2863</v>
      </c>
      <c r="G542" s="97" t="s">
        <v>2010</v>
      </c>
      <c r="H542" s="23">
        <v>0.54166666666666663</v>
      </c>
      <c r="I542" s="95" t="s">
        <v>2855</v>
      </c>
      <c r="J542" s="17">
        <v>4</v>
      </c>
      <c r="K542" s="17">
        <v>0</v>
      </c>
      <c r="L542" s="98">
        <v>43683</v>
      </c>
      <c r="M542" s="95" t="s">
        <v>3848</v>
      </c>
      <c r="N542" s="95" t="str">
        <f t="shared" si="46"/>
        <v>SKU973</v>
      </c>
      <c r="O542" s="17" t="str">
        <f t="shared" si="47"/>
        <v>Yes</v>
      </c>
      <c r="P542" s="27">
        <f t="shared" si="48"/>
        <v>10</v>
      </c>
      <c r="Q542" s="17" t="str">
        <f t="shared" si="49"/>
        <v>No</v>
      </c>
      <c r="R542" s="42">
        <f t="shared" si="50"/>
        <v>43682</v>
      </c>
      <c r="S542" s="96" t="str">
        <f>IFERROR(INDEX('DATA - Destination Database'!$B$8:$B$973,MATCH(N542,'DATA - Destination Database'!$C$8:$C$973,0)),"")</f>
        <v>ID267</v>
      </c>
      <c r="T542" s="55">
        <f>IFERROR(INDEX('DATA - Destination Database'!$D$8:$D$973,MATCH(N542,'DATA - Destination Database'!$C$8:$C$973,0)),"")</f>
        <v>1</v>
      </c>
      <c r="U542" s="56" t="str">
        <f>IFERROR(INDEX('DATA - Destination Database'!$E$8:$E$973,MATCH(N542,'DATA - Destination Database'!$C$8:$C$973,0)),"")</f>
        <v>T</v>
      </c>
      <c r="V542" s="56" t="str">
        <f>IFERROR(INDEX('DATA - Destination Database'!$F$8:$F$973,MATCH(N542,'DATA - Destination Database'!$C$8:$C$973,0)),"")</f>
        <v>H</v>
      </c>
      <c r="W542" s="56" t="str">
        <f>IFERROR(INDEX('DATA - Destination Database'!$G$8:$G$973,MATCH(N542,'DATA - Destination Database'!$C$8:$C$973,0)),"")</f>
        <v>Y</v>
      </c>
      <c r="X542" s="96" t="str">
        <f>IFERROR(INDEX('DATA - Destination Database'!$H$8:$H$973,MATCH(N542,'DATA - Destination Database'!$C$8:$C$973,0)),"")</f>
        <v>Malta</v>
      </c>
    </row>
    <row r="543" spans="2:24" ht="14.4" customHeight="1" x14ac:dyDescent="0.3">
      <c r="B543" s="95" t="s">
        <v>57</v>
      </c>
      <c r="C543" s="95" t="s">
        <v>2428</v>
      </c>
      <c r="D543" s="95" t="s">
        <v>1359</v>
      </c>
      <c r="E543" s="95" t="s">
        <v>2859</v>
      </c>
      <c r="F543" s="95" t="s">
        <v>2862</v>
      </c>
      <c r="G543" s="97" t="s">
        <v>1972</v>
      </c>
      <c r="H543" s="23">
        <v>0.54166666666666663</v>
      </c>
      <c r="I543" s="95" t="s">
        <v>2855</v>
      </c>
      <c r="J543" s="17">
        <v>1</v>
      </c>
      <c r="K543" s="17">
        <v>0</v>
      </c>
      <c r="L543" s="98">
        <v>43630</v>
      </c>
      <c r="M543" s="95" t="s">
        <v>3848</v>
      </c>
      <c r="N543" s="95" t="str">
        <f t="shared" si="46"/>
        <v>SKU388</v>
      </c>
      <c r="O543" s="17" t="str">
        <f t="shared" si="47"/>
        <v>Yes</v>
      </c>
      <c r="P543" s="27">
        <f t="shared" si="48"/>
        <v>63</v>
      </c>
      <c r="Q543" s="17" t="str">
        <f t="shared" si="49"/>
        <v>No</v>
      </c>
      <c r="R543" s="42">
        <f t="shared" si="50"/>
        <v>43629</v>
      </c>
      <c r="S543" s="96" t="str">
        <f>IFERROR(INDEX('DATA - Destination Database'!$B$8:$B$973,MATCH(N543,'DATA - Destination Database'!$C$8:$C$973,0)),"")</f>
        <v>ID413</v>
      </c>
      <c r="T543" s="55">
        <f>IFERROR(INDEX('DATA - Destination Database'!$D$8:$D$973,MATCH(N543,'DATA - Destination Database'!$C$8:$C$973,0)),"")</f>
        <v>2</v>
      </c>
      <c r="U543" s="56" t="str">
        <f>IFERROR(INDEX('DATA - Destination Database'!$E$8:$E$973,MATCH(N543,'DATA - Destination Database'!$C$8:$C$973,0)),"")</f>
        <v>A</v>
      </c>
      <c r="V543" s="56" t="str">
        <f>IFERROR(INDEX('DATA - Destination Database'!$F$8:$F$973,MATCH(N543,'DATA - Destination Database'!$C$8:$C$973,0)),"")</f>
        <v>H</v>
      </c>
      <c r="W543" s="56" t="str">
        <f>IFERROR(INDEX('DATA - Destination Database'!$G$8:$G$973,MATCH(N543,'DATA - Destination Database'!$C$8:$C$973,0)),"")</f>
        <v>Y</v>
      </c>
      <c r="X543" s="96" t="str">
        <f>IFERROR(INDEX('DATA - Destination Database'!$H$8:$H$973,MATCH(N543,'DATA - Destination Database'!$C$8:$C$973,0)),"")</f>
        <v>Turkey</v>
      </c>
    </row>
    <row r="544" spans="2:24" ht="14.4" customHeight="1" x14ac:dyDescent="0.3">
      <c r="B544" s="95" t="s">
        <v>59</v>
      </c>
      <c r="C544" s="95" t="s">
        <v>2429</v>
      </c>
      <c r="D544" s="95" t="s">
        <v>1252</v>
      </c>
      <c r="E544" s="95" t="s">
        <v>2860</v>
      </c>
      <c r="F544" s="95" t="s">
        <v>2862</v>
      </c>
      <c r="G544" s="97" t="s">
        <v>1965</v>
      </c>
      <c r="H544" s="23">
        <v>0.54166666666666663</v>
      </c>
      <c r="I544" s="95" t="s">
        <v>2856</v>
      </c>
      <c r="J544" s="17">
        <v>2.8</v>
      </c>
      <c r="K544" s="17">
        <v>0</v>
      </c>
      <c r="L544" s="98">
        <v>43621</v>
      </c>
      <c r="M544" s="95" t="s">
        <v>3848</v>
      </c>
      <c r="N544" s="95" t="str">
        <f t="shared" si="46"/>
        <v>SKU280</v>
      </c>
      <c r="O544" s="17" t="str">
        <f t="shared" si="47"/>
        <v>Yes</v>
      </c>
      <c r="P544" s="27">
        <f t="shared" si="48"/>
        <v>73</v>
      </c>
      <c r="Q544" s="17" t="str">
        <f t="shared" si="49"/>
        <v>No</v>
      </c>
      <c r="R544" s="42">
        <f t="shared" si="50"/>
        <v>43619</v>
      </c>
      <c r="S544" s="96" t="str">
        <f>IFERROR(INDEX('DATA - Destination Database'!$B$8:$B$973,MATCH(N544,'DATA - Destination Database'!$C$8:$C$973,0)),"")</f>
        <v>ID504</v>
      </c>
      <c r="T544" s="55">
        <f>IFERROR(INDEX('DATA - Destination Database'!$D$8:$D$973,MATCH(N544,'DATA - Destination Database'!$C$8:$C$973,0)),"")</f>
        <v>2</v>
      </c>
      <c r="U544" s="56" t="str">
        <f>IFERROR(INDEX('DATA - Destination Database'!$E$8:$E$973,MATCH(N544,'DATA - Destination Database'!$C$8:$C$973,0)),"")</f>
        <v>F</v>
      </c>
      <c r="V544" s="56" t="str">
        <f>IFERROR(INDEX('DATA - Destination Database'!$F$8:$F$973,MATCH(N544,'DATA - Destination Database'!$C$8:$C$973,0)),"")</f>
        <v>H</v>
      </c>
      <c r="W544" s="56" t="str">
        <f>IFERROR(INDEX('DATA - Destination Database'!$G$8:$G$973,MATCH(N544,'DATA - Destination Database'!$C$8:$C$973,0)),"")</f>
        <v>Y</v>
      </c>
      <c r="X544" s="96" t="str">
        <f>IFERROR(INDEX('DATA - Destination Database'!$H$8:$H$973,MATCH(N544,'DATA - Destination Database'!$C$8:$C$973,0)),"")</f>
        <v>Mexico</v>
      </c>
    </row>
    <row r="545" spans="2:24" ht="14.4" customHeight="1" x14ac:dyDescent="0.3">
      <c r="B545" s="95" t="s">
        <v>55</v>
      </c>
      <c r="C545" s="95" t="s">
        <v>2429</v>
      </c>
      <c r="D545" s="95" t="s">
        <v>1928</v>
      </c>
      <c r="E545" s="95" t="s">
        <v>2858</v>
      </c>
      <c r="F545" s="95" t="s">
        <v>2862</v>
      </c>
      <c r="G545" s="97" t="s">
        <v>2010</v>
      </c>
      <c r="H545" s="23">
        <v>0.54166666666666663</v>
      </c>
      <c r="I545" s="95" t="s">
        <v>2857</v>
      </c>
      <c r="J545" s="17">
        <v>3</v>
      </c>
      <c r="K545" s="17">
        <v>0</v>
      </c>
      <c r="L545" s="98">
        <v>43684</v>
      </c>
      <c r="M545" s="95" t="s">
        <v>3848</v>
      </c>
      <c r="N545" s="95" t="str">
        <f t="shared" si="46"/>
        <v>SKU976</v>
      </c>
      <c r="O545" s="17" t="str">
        <f t="shared" si="47"/>
        <v>Yes</v>
      </c>
      <c r="P545" s="27">
        <f t="shared" si="48"/>
        <v>10</v>
      </c>
      <c r="Q545" s="17" t="str">
        <f t="shared" si="49"/>
        <v>No</v>
      </c>
      <c r="R545" s="42">
        <f t="shared" si="50"/>
        <v>43682</v>
      </c>
      <c r="S545" s="96" t="str">
        <f>IFERROR(INDEX('DATA - Destination Database'!$B$8:$B$973,MATCH(N545,'DATA - Destination Database'!$C$8:$C$973,0)),"")</f>
        <v>ID607</v>
      </c>
      <c r="T545" s="55">
        <f>IFERROR(INDEX('DATA - Destination Database'!$D$8:$D$973,MATCH(N545,'DATA - Destination Database'!$C$8:$C$973,0)),"")</f>
        <v>2</v>
      </c>
      <c r="U545" s="56" t="str">
        <f>IFERROR(INDEX('DATA - Destination Database'!$E$8:$E$973,MATCH(N545,'DATA - Destination Database'!$C$8:$C$973,0)),"")</f>
        <v>T</v>
      </c>
      <c r="V545" s="56" t="str">
        <f>IFERROR(INDEX('DATA - Destination Database'!$F$8:$F$973,MATCH(N545,'DATA - Destination Database'!$C$8:$C$973,0)),"")</f>
        <v>H</v>
      </c>
      <c r="W545" s="56" t="str">
        <f>IFERROR(INDEX('DATA - Destination Database'!$G$8:$G$973,MATCH(N545,'DATA - Destination Database'!$C$8:$C$973,0)),"")</f>
        <v/>
      </c>
      <c r="X545" s="96" t="str">
        <f>IFERROR(INDEX('DATA - Destination Database'!$H$8:$H$973,MATCH(N545,'DATA - Destination Database'!$C$8:$C$973,0)),"")</f>
        <v>Iceland</v>
      </c>
    </row>
    <row r="546" spans="2:24" ht="14.4" customHeight="1" x14ac:dyDescent="0.3">
      <c r="B546" s="95" t="s">
        <v>58</v>
      </c>
      <c r="C546" s="95" t="s">
        <v>2430</v>
      </c>
      <c r="D546" s="95" t="s">
        <v>1931</v>
      </c>
      <c r="E546" s="95" t="s">
        <v>2859</v>
      </c>
      <c r="F546" s="95" t="s">
        <v>2862</v>
      </c>
      <c r="G546" s="97" t="s">
        <v>2010</v>
      </c>
      <c r="H546" s="23">
        <v>0.54166666666666663</v>
      </c>
      <c r="I546" s="95" t="s">
        <v>2854</v>
      </c>
      <c r="J546" s="17">
        <v>3.2</v>
      </c>
      <c r="K546" s="17">
        <v>0</v>
      </c>
      <c r="L546" s="98">
        <v>43683</v>
      </c>
      <c r="M546" s="95" t="s">
        <v>3848</v>
      </c>
      <c r="N546" s="95" t="str">
        <f t="shared" si="46"/>
        <v>SKU979</v>
      </c>
      <c r="O546" s="17" t="str">
        <f t="shared" si="47"/>
        <v>Yes</v>
      </c>
      <c r="P546" s="27">
        <f t="shared" si="48"/>
        <v>10</v>
      </c>
      <c r="Q546" s="17" t="str">
        <f t="shared" si="49"/>
        <v>No</v>
      </c>
      <c r="R546" s="42">
        <f t="shared" si="50"/>
        <v>43682</v>
      </c>
      <c r="S546" s="96" t="str">
        <f>IFERROR(INDEX('DATA - Destination Database'!$B$8:$B$973,MATCH(N546,'DATA - Destination Database'!$C$8:$C$973,0)),"")</f>
        <v>ID416</v>
      </c>
      <c r="T546" s="55">
        <f>IFERROR(INDEX('DATA - Destination Database'!$D$8:$D$973,MATCH(N546,'DATA - Destination Database'!$C$8:$C$973,0)),"")</f>
        <v>3</v>
      </c>
      <c r="U546" s="56" t="str">
        <f>IFERROR(INDEX('DATA - Destination Database'!$E$8:$E$973,MATCH(N546,'DATA - Destination Database'!$C$8:$C$973,0)),"")</f>
        <v>F</v>
      </c>
      <c r="V546" s="56" t="str">
        <f>IFERROR(INDEX('DATA - Destination Database'!$F$8:$F$973,MATCH(N546,'DATA - Destination Database'!$C$8:$C$973,0)),"")</f>
        <v>H</v>
      </c>
      <c r="W546" s="56" t="str">
        <f>IFERROR(INDEX('DATA - Destination Database'!$G$8:$G$973,MATCH(N546,'DATA - Destination Database'!$C$8:$C$973,0)),"")</f>
        <v/>
      </c>
      <c r="X546" s="96" t="str">
        <f>IFERROR(INDEX('DATA - Destination Database'!$H$8:$H$973,MATCH(N546,'DATA - Destination Database'!$C$8:$C$973,0)),"")</f>
        <v>Morocco</v>
      </c>
    </row>
    <row r="547" spans="2:24" ht="14.4" customHeight="1" x14ac:dyDescent="0.3">
      <c r="B547" s="95" t="s">
        <v>55</v>
      </c>
      <c r="C547" s="95" t="s">
        <v>2431</v>
      </c>
      <c r="D547" s="95" t="s">
        <v>1362</v>
      </c>
      <c r="E547" s="95" t="s">
        <v>2860</v>
      </c>
      <c r="F547" s="95" t="s">
        <v>2862</v>
      </c>
      <c r="G547" s="97" t="s">
        <v>1973</v>
      </c>
      <c r="H547" s="23">
        <v>0.54166666666666663</v>
      </c>
      <c r="I547" s="95" t="s">
        <v>2855</v>
      </c>
      <c r="J547" s="17">
        <v>3.4</v>
      </c>
      <c r="K547" s="17">
        <v>0</v>
      </c>
      <c r="L547" s="98">
        <v>43634</v>
      </c>
      <c r="M547" s="95" t="s">
        <v>3848</v>
      </c>
      <c r="N547" s="95" t="str">
        <f t="shared" si="46"/>
        <v>SKU391</v>
      </c>
      <c r="O547" s="17" t="str">
        <f t="shared" si="47"/>
        <v>Yes</v>
      </c>
      <c r="P547" s="27">
        <f t="shared" si="48"/>
        <v>62</v>
      </c>
      <c r="Q547" s="17" t="str">
        <f t="shared" si="49"/>
        <v>No</v>
      </c>
      <c r="R547" s="42">
        <f t="shared" si="50"/>
        <v>43630</v>
      </c>
      <c r="S547" s="96" t="str">
        <f>IFERROR(INDEX('DATA - Destination Database'!$B$8:$B$973,MATCH(N547,'DATA - Destination Database'!$C$8:$C$973,0)),"")</f>
        <v>ID505</v>
      </c>
      <c r="T547" s="55">
        <f>IFERROR(INDEX('DATA - Destination Database'!$D$8:$D$973,MATCH(N547,'DATA - Destination Database'!$C$8:$C$973,0)),"")</f>
        <v>2</v>
      </c>
      <c r="U547" s="56" t="str">
        <f>IFERROR(INDEX('DATA - Destination Database'!$E$8:$E$973,MATCH(N547,'DATA - Destination Database'!$C$8:$C$973,0)),"")</f>
        <v>A</v>
      </c>
      <c r="V547" s="56" t="str">
        <f>IFERROR(INDEX('DATA - Destination Database'!$F$8:$F$973,MATCH(N547,'DATA - Destination Database'!$C$8:$C$973,0)),"")</f>
        <v>H</v>
      </c>
      <c r="W547" s="56" t="str">
        <f>IFERROR(INDEX('DATA - Destination Database'!$G$8:$G$973,MATCH(N547,'DATA - Destination Database'!$C$8:$C$973,0)),"")</f>
        <v/>
      </c>
      <c r="X547" s="96" t="str">
        <f>IFERROR(INDEX('DATA - Destination Database'!$H$8:$H$973,MATCH(N547,'DATA - Destination Database'!$C$8:$C$973,0)),"")</f>
        <v>Russia</v>
      </c>
    </row>
    <row r="548" spans="2:24" ht="14.4" customHeight="1" x14ac:dyDescent="0.3">
      <c r="B548" s="95" t="s">
        <v>56</v>
      </c>
      <c r="C548" s="95" t="s">
        <v>2431</v>
      </c>
      <c r="D548" s="95" t="s">
        <v>1934</v>
      </c>
      <c r="E548" s="95" t="s">
        <v>2858</v>
      </c>
      <c r="F548" s="95" t="s">
        <v>2862</v>
      </c>
      <c r="G548" s="97" t="s">
        <v>2010</v>
      </c>
      <c r="H548" s="23">
        <v>0.54166666666666663</v>
      </c>
      <c r="I548" s="95" t="s">
        <v>2855</v>
      </c>
      <c r="J548" s="17">
        <v>3.6</v>
      </c>
      <c r="K548" s="17">
        <v>0</v>
      </c>
      <c r="L548" s="98"/>
      <c r="M548" s="95" t="s">
        <v>3848</v>
      </c>
      <c r="N548" s="95" t="str">
        <f t="shared" si="46"/>
        <v>SKU982</v>
      </c>
      <c r="O548" s="17" t="str">
        <f t="shared" si="47"/>
        <v>No</v>
      </c>
      <c r="P548" s="27">
        <f t="shared" si="48"/>
        <v>10</v>
      </c>
      <c r="Q548" s="17" t="str">
        <f t="shared" si="49"/>
        <v>No</v>
      </c>
      <c r="R548" s="42">
        <f t="shared" si="50"/>
        <v>43682</v>
      </c>
      <c r="S548" s="96" t="str">
        <f>IFERROR(INDEX('DATA - Destination Database'!$B$8:$B$973,MATCH(N548,'DATA - Destination Database'!$C$8:$C$973,0)),"")</f>
        <v>ID393</v>
      </c>
      <c r="T548" s="55">
        <f>IFERROR(INDEX('DATA - Destination Database'!$D$8:$D$973,MATCH(N548,'DATA - Destination Database'!$C$8:$C$973,0)),"")</f>
        <v>3</v>
      </c>
      <c r="U548" s="56" t="str">
        <f>IFERROR(INDEX('DATA - Destination Database'!$E$8:$E$973,MATCH(N548,'DATA - Destination Database'!$C$8:$C$973,0)),"")</f>
        <v>A</v>
      </c>
      <c r="V548" s="56" t="str">
        <f>IFERROR(INDEX('DATA - Destination Database'!$F$8:$F$973,MATCH(N548,'DATA - Destination Database'!$C$8:$C$973,0)),"")</f>
        <v>H</v>
      </c>
      <c r="W548" s="56" t="str">
        <f>IFERROR(INDEX('DATA - Destination Database'!$G$8:$G$973,MATCH(N548,'DATA - Destination Database'!$C$8:$C$973,0)),"")</f>
        <v/>
      </c>
      <c r="X548" s="96" t="str">
        <f>IFERROR(INDEX('DATA - Destination Database'!$H$8:$H$973,MATCH(N548,'DATA - Destination Database'!$C$8:$C$973,0)),"")</f>
        <v>Spain</v>
      </c>
    </row>
    <row r="549" spans="2:24" ht="14.4" customHeight="1" x14ac:dyDescent="0.3">
      <c r="B549" s="95" t="s">
        <v>59</v>
      </c>
      <c r="C549" s="95" t="s">
        <v>2432</v>
      </c>
      <c r="D549" s="95" t="s">
        <v>1937</v>
      </c>
      <c r="E549" s="95" t="s">
        <v>2859</v>
      </c>
      <c r="F549" s="95" t="s">
        <v>2862</v>
      </c>
      <c r="G549" s="97" t="s">
        <v>2010</v>
      </c>
      <c r="H549" s="23">
        <v>0.54166666666666663</v>
      </c>
      <c r="I549" s="95" t="s">
        <v>2856</v>
      </c>
      <c r="J549" s="17">
        <v>3.8</v>
      </c>
      <c r="K549" s="17">
        <v>0</v>
      </c>
      <c r="L549" s="98">
        <v>43685</v>
      </c>
      <c r="M549" s="95" t="s">
        <v>3848</v>
      </c>
      <c r="N549" s="95" t="str">
        <f t="shared" si="46"/>
        <v>SKU985</v>
      </c>
      <c r="O549" s="17" t="str">
        <f t="shared" si="47"/>
        <v>Yes</v>
      </c>
      <c r="P549" s="27">
        <f t="shared" si="48"/>
        <v>10</v>
      </c>
      <c r="Q549" s="17" t="str">
        <f t="shared" si="49"/>
        <v>No</v>
      </c>
      <c r="R549" s="42">
        <f t="shared" si="50"/>
        <v>43682</v>
      </c>
      <c r="S549" s="96" t="str">
        <f>IFERROR(INDEX('DATA - Destination Database'!$B$8:$B$973,MATCH(N549,'DATA - Destination Database'!$C$8:$C$973,0)),"")</f>
        <v>ID417</v>
      </c>
      <c r="T549" s="55">
        <f>IFERROR(INDEX('DATA - Destination Database'!$D$8:$D$973,MATCH(N549,'DATA - Destination Database'!$C$8:$C$973,0)),"")</f>
        <v>1</v>
      </c>
      <c r="U549" s="56" t="str">
        <f>IFERROR(INDEX('DATA - Destination Database'!$E$8:$E$973,MATCH(N549,'DATA - Destination Database'!$C$8:$C$973,0)),"")</f>
        <v>A</v>
      </c>
      <c r="V549" s="56" t="str">
        <f>IFERROR(INDEX('DATA - Destination Database'!$F$8:$F$973,MATCH(N549,'DATA - Destination Database'!$C$8:$C$973,0)),"")</f>
        <v>H</v>
      </c>
      <c r="W549" s="56" t="str">
        <f>IFERROR(INDEX('DATA - Destination Database'!$G$8:$G$973,MATCH(N549,'DATA - Destination Database'!$C$8:$C$973,0)),"")</f>
        <v/>
      </c>
      <c r="X549" s="96" t="str">
        <f>IFERROR(INDEX('DATA - Destination Database'!$H$8:$H$973,MATCH(N549,'DATA - Destination Database'!$C$8:$C$973,0)),"")</f>
        <v>Sweden</v>
      </c>
    </row>
    <row r="550" spans="2:24" ht="14.4" customHeight="1" x14ac:dyDescent="0.3">
      <c r="B550" s="95" t="s">
        <v>57</v>
      </c>
      <c r="C550" s="95" t="s">
        <v>2433</v>
      </c>
      <c r="D550" s="95" t="s">
        <v>1255</v>
      </c>
      <c r="E550" s="95" t="s">
        <v>2860</v>
      </c>
      <c r="F550" s="95" t="s">
        <v>2862</v>
      </c>
      <c r="G550" s="97" t="s">
        <v>1965</v>
      </c>
      <c r="H550" s="23">
        <v>0.54166666666666663</v>
      </c>
      <c r="I550" s="95" t="s">
        <v>2857</v>
      </c>
      <c r="J550" s="17">
        <v>4</v>
      </c>
      <c r="K550" s="17">
        <v>1</v>
      </c>
      <c r="L550" s="98">
        <v>43678</v>
      </c>
      <c r="M550" s="95" t="s">
        <v>3848</v>
      </c>
      <c r="N550" s="95" t="str">
        <f t="shared" si="46"/>
        <v>SKU283</v>
      </c>
      <c r="O550" s="17" t="str">
        <f t="shared" si="47"/>
        <v>Yes</v>
      </c>
      <c r="P550" s="27">
        <f t="shared" si="48"/>
        <v>73</v>
      </c>
      <c r="Q550" s="17" t="str">
        <f t="shared" si="49"/>
        <v>No</v>
      </c>
      <c r="R550" s="42">
        <f t="shared" si="50"/>
        <v>43619</v>
      </c>
      <c r="S550" s="96" t="str">
        <f>IFERROR(INDEX('DATA - Destination Database'!$B$8:$B$973,MATCH(N550,'DATA - Destination Database'!$C$8:$C$973,0)),"")</f>
        <v>ID895</v>
      </c>
      <c r="T550" s="55">
        <f>IFERROR(INDEX('DATA - Destination Database'!$D$8:$D$973,MATCH(N550,'DATA - Destination Database'!$C$8:$C$973,0)),"")</f>
        <v>2</v>
      </c>
      <c r="U550" s="56" t="str">
        <f>IFERROR(INDEX('DATA - Destination Database'!$E$8:$E$973,MATCH(N550,'DATA - Destination Database'!$C$8:$C$973,0)),"")</f>
        <v>T</v>
      </c>
      <c r="V550" s="56" t="str">
        <f>IFERROR(INDEX('DATA - Destination Database'!$F$8:$F$973,MATCH(N550,'DATA - Destination Database'!$C$8:$C$973,0)),"")</f>
        <v>H</v>
      </c>
      <c r="W550" s="56" t="str">
        <f>IFERROR(INDEX('DATA - Destination Database'!$G$8:$G$973,MATCH(N550,'DATA - Destination Database'!$C$8:$C$973,0)),"")</f>
        <v/>
      </c>
      <c r="X550" s="96" t="str">
        <f>IFERROR(INDEX('DATA - Destination Database'!$H$8:$H$973,MATCH(N550,'DATA - Destination Database'!$C$8:$C$973,0)),"")</f>
        <v>Germany</v>
      </c>
    </row>
    <row r="551" spans="2:24" ht="14.4" customHeight="1" x14ac:dyDescent="0.3">
      <c r="B551" s="95" t="s">
        <v>57</v>
      </c>
      <c r="C551" s="95" t="s">
        <v>2434</v>
      </c>
      <c r="D551" s="95" t="s">
        <v>1940</v>
      </c>
      <c r="E551" s="95" t="s">
        <v>2858</v>
      </c>
      <c r="F551" s="95" t="s">
        <v>2862</v>
      </c>
      <c r="G551" s="97" t="s">
        <v>2010</v>
      </c>
      <c r="H551" s="23">
        <v>0.54166666666666663</v>
      </c>
      <c r="I551" s="95" t="s">
        <v>2854</v>
      </c>
      <c r="J551" s="17">
        <v>1</v>
      </c>
      <c r="K551" s="17">
        <v>0</v>
      </c>
      <c r="L551" s="98">
        <v>43685</v>
      </c>
      <c r="M551" s="95" t="s">
        <v>3848</v>
      </c>
      <c r="N551" s="95" t="str">
        <f t="shared" si="46"/>
        <v>SKU988</v>
      </c>
      <c r="O551" s="17" t="str">
        <f t="shared" si="47"/>
        <v>Yes</v>
      </c>
      <c r="P551" s="27">
        <f t="shared" si="48"/>
        <v>10</v>
      </c>
      <c r="Q551" s="17" t="str">
        <f t="shared" si="49"/>
        <v>No</v>
      </c>
      <c r="R551" s="42">
        <f t="shared" si="50"/>
        <v>43682</v>
      </c>
      <c r="S551" s="96" t="str">
        <f>IFERROR(INDEX('DATA - Destination Database'!$B$8:$B$973,MATCH(N551,'DATA - Destination Database'!$C$8:$C$973,0)),"")</f>
        <v>ID612</v>
      </c>
      <c r="T551" s="55">
        <f>IFERROR(INDEX('DATA - Destination Database'!$D$8:$D$973,MATCH(N551,'DATA - Destination Database'!$C$8:$C$973,0)),"")</f>
        <v>2</v>
      </c>
      <c r="U551" s="56" t="str">
        <f>IFERROR(INDEX('DATA - Destination Database'!$E$8:$E$973,MATCH(N551,'DATA - Destination Database'!$C$8:$C$973,0)),"")</f>
        <v>F</v>
      </c>
      <c r="V551" s="56" t="str">
        <f>IFERROR(INDEX('DATA - Destination Database'!$F$8:$F$973,MATCH(N551,'DATA - Destination Database'!$C$8:$C$973,0)),"")</f>
        <v>H</v>
      </c>
      <c r="W551" s="56" t="str">
        <f>IFERROR(INDEX('DATA - Destination Database'!$G$8:$G$973,MATCH(N551,'DATA - Destination Database'!$C$8:$C$973,0)),"")</f>
        <v>Y</v>
      </c>
      <c r="X551" s="96" t="str">
        <f>IFERROR(INDEX('DATA - Destination Database'!$H$8:$H$973,MATCH(N551,'DATA - Destination Database'!$C$8:$C$973,0)),"")</f>
        <v xml:space="preserve">France </v>
      </c>
    </row>
    <row r="552" spans="2:24" ht="14.4" customHeight="1" x14ac:dyDescent="0.3">
      <c r="B552" s="95" t="s">
        <v>58</v>
      </c>
      <c r="C552" s="95" t="s">
        <v>2435</v>
      </c>
      <c r="D552" s="95" t="s">
        <v>1365</v>
      </c>
      <c r="E552" s="95" t="s">
        <v>2859</v>
      </c>
      <c r="F552" s="95" t="s">
        <v>2862</v>
      </c>
      <c r="G552" s="97" t="s">
        <v>1973</v>
      </c>
      <c r="H552" s="23">
        <v>0.54166666666666663</v>
      </c>
      <c r="I552" s="95" t="s">
        <v>2855</v>
      </c>
      <c r="J552" s="17">
        <v>2</v>
      </c>
      <c r="K552" s="17">
        <v>0</v>
      </c>
      <c r="L552" s="98">
        <v>43633</v>
      </c>
      <c r="M552" s="95" t="s">
        <v>3848</v>
      </c>
      <c r="N552" s="95" t="str">
        <f t="shared" si="46"/>
        <v>SKU394</v>
      </c>
      <c r="O552" s="17" t="str">
        <f t="shared" si="47"/>
        <v>Yes</v>
      </c>
      <c r="P552" s="27">
        <f t="shared" si="48"/>
        <v>62</v>
      </c>
      <c r="Q552" s="17" t="str">
        <f t="shared" si="49"/>
        <v>No</v>
      </c>
      <c r="R552" s="42">
        <f t="shared" si="50"/>
        <v>43630</v>
      </c>
      <c r="S552" s="96" t="str">
        <f>IFERROR(INDEX('DATA - Destination Database'!$B$8:$B$973,MATCH(N552,'DATA - Destination Database'!$C$8:$C$973,0)),"")</f>
        <v>ID662</v>
      </c>
      <c r="T552" s="55">
        <f>IFERROR(INDEX('DATA - Destination Database'!$D$8:$D$973,MATCH(N552,'DATA - Destination Database'!$C$8:$C$973,0)),"")</f>
        <v>2</v>
      </c>
      <c r="U552" s="56" t="str">
        <f>IFERROR(INDEX('DATA - Destination Database'!$E$8:$E$973,MATCH(N552,'DATA - Destination Database'!$C$8:$C$973,0)),"")</f>
        <v>B</v>
      </c>
      <c r="V552" s="56" t="str">
        <f>IFERROR(INDEX('DATA - Destination Database'!$F$8:$F$973,MATCH(N552,'DATA - Destination Database'!$C$8:$C$973,0)),"")</f>
        <v>H</v>
      </c>
      <c r="W552" s="56" t="str">
        <f>IFERROR(INDEX('DATA - Destination Database'!$G$8:$G$973,MATCH(N552,'DATA - Destination Database'!$C$8:$C$973,0)),"")</f>
        <v>Y</v>
      </c>
      <c r="X552" s="96" t="str">
        <f>IFERROR(INDEX('DATA - Destination Database'!$H$8:$H$973,MATCH(N552,'DATA - Destination Database'!$C$8:$C$973,0)),"")</f>
        <v xml:space="preserve">India </v>
      </c>
    </row>
    <row r="553" spans="2:24" ht="14.4" customHeight="1" x14ac:dyDescent="0.3">
      <c r="B553" s="95" t="s">
        <v>55</v>
      </c>
      <c r="C553" s="95" t="s">
        <v>2436</v>
      </c>
      <c r="D553" s="95" t="s">
        <v>1943</v>
      </c>
      <c r="E553" s="95" t="s">
        <v>2860</v>
      </c>
      <c r="F553" s="95" t="s">
        <v>2862</v>
      </c>
      <c r="G553" s="97" t="s">
        <v>2010</v>
      </c>
      <c r="H553" s="23">
        <v>0.54166666666666663</v>
      </c>
      <c r="I553" s="95" t="s">
        <v>2855</v>
      </c>
      <c r="J553" s="17">
        <v>3</v>
      </c>
      <c r="K553" s="17">
        <v>0</v>
      </c>
      <c r="L553" s="98">
        <v>43683</v>
      </c>
      <c r="M553" s="95" t="s">
        <v>3848</v>
      </c>
      <c r="N553" s="95" t="str">
        <f t="shared" si="46"/>
        <v>SKU991</v>
      </c>
      <c r="O553" s="17" t="str">
        <f t="shared" si="47"/>
        <v>Yes</v>
      </c>
      <c r="P553" s="27">
        <f t="shared" si="48"/>
        <v>10</v>
      </c>
      <c r="Q553" s="17" t="str">
        <f t="shared" si="49"/>
        <v>No</v>
      </c>
      <c r="R553" s="42">
        <f t="shared" si="50"/>
        <v>43682</v>
      </c>
      <c r="S553" s="96" t="str">
        <f>IFERROR(INDEX('DATA - Destination Database'!$B$8:$B$973,MATCH(N553,'DATA - Destination Database'!$C$8:$C$973,0)),"")</f>
        <v>ID896</v>
      </c>
      <c r="T553" s="55">
        <f>IFERROR(INDEX('DATA - Destination Database'!$D$8:$D$973,MATCH(N553,'DATA - Destination Database'!$C$8:$C$973,0)),"")</f>
        <v>2</v>
      </c>
      <c r="U553" s="56" t="str">
        <f>IFERROR(INDEX('DATA - Destination Database'!$E$8:$E$973,MATCH(N553,'DATA - Destination Database'!$C$8:$C$973,0)),"")</f>
        <v>F</v>
      </c>
      <c r="V553" s="56" t="str">
        <f>IFERROR(INDEX('DATA - Destination Database'!$F$8:$F$973,MATCH(N553,'DATA - Destination Database'!$C$8:$C$973,0)),"")</f>
        <v>H</v>
      </c>
      <c r="W553" s="56" t="str">
        <f>IFERROR(INDEX('DATA - Destination Database'!$G$8:$G$973,MATCH(N553,'DATA - Destination Database'!$C$8:$C$973,0)),"")</f>
        <v>Y</v>
      </c>
      <c r="X553" s="96" t="str">
        <f>IFERROR(INDEX('DATA - Destination Database'!$H$8:$H$973,MATCH(N553,'DATA - Destination Database'!$C$8:$C$973,0)),"")</f>
        <v xml:space="preserve">Eritrea </v>
      </c>
    </row>
    <row r="554" spans="2:24" ht="14.4" customHeight="1" x14ac:dyDescent="0.3">
      <c r="B554" s="95" t="s">
        <v>55</v>
      </c>
      <c r="C554" s="95" t="s">
        <v>2437</v>
      </c>
      <c r="D554" s="95" t="s">
        <v>1258</v>
      </c>
      <c r="E554" s="95" t="s">
        <v>2858</v>
      </c>
      <c r="F554" s="95" t="s">
        <v>2862</v>
      </c>
      <c r="G554" s="97" t="s">
        <v>1966</v>
      </c>
      <c r="H554" s="23">
        <v>0.54166666666666663</v>
      </c>
      <c r="I554" s="95" t="s">
        <v>2856</v>
      </c>
      <c r="J554" s="17">
        <v>4</v>
      </c>
      <c r="K554" s="17">
        <v>0</v>
      </c>
      <c r="L554" s="98">
        <v>43621</v>
      </c>
      <c r="M554" s="95" t="s">
        <v>3848</v>
      </c>
      <c r="N554" s="95" t="str">
        <f t="shared" si="46"/>
        <v>SKU286</v>
      </c>
      <c r="O554" s="17" t="str">
        <f t="shared" si="47"/>
        <v>Yes</v>
      </c>
      <c r="P554" s="27">
        <f t="shared" si="48"/>
        <v>72</v>
      </c>
      <c r="Q554" s="17" t="str">
        <f t="shared" si="49"/>
        <v>No</v>
      </c>
      <c r="R554" s="42">
        <f t="shared" si="50"/>
        <v>43620</v>
      </c>
      <c r="S554" s="96" t="str">
        <f>IFERROR(INDEX('DATA - Destination Database'!$B$8:$B$973,MATCH(N554,'DATA - Destination Database'!$C$8:$C$973,0)),"")</f>
        <v>ID618</v>
      </c>
      <c r="T554" s="55">
        <f>IFERROR(INDEX('DATA - Destination Database'!$D$8:$D$973,MATCH(N554,'DATA - Destination Database'!$C$8:$C$973,0)),"")</f>
        <v>1</v>
      </c>
      <c r="U554" s="56" t="str">
        <f>IFERROR(INDEX('DATA - Destination Database'!$E$8:$E$973,MATCH(N554,'DATA - Destination Database'!$C$8:$C$973,0)),"")</f>
        <v>B</v>
      </c>
      <c r="V554" s="56" t="str">
        <f>IFERROR(INDEX('DATA - Destination Database'!$F$8:$F$973,MATCH(N554,'DATA - Destination Database'!$C$8:$C$973,0)),"")</f>
        <v>H</v>
      </c>
      <c r="W554" s="56" t="str">
        <f>IFERROR(INDEX('DATA - Destination Database'!$G$8:$G$973,MATCH(N554,'DATA - Destination Database'!$C$8:$C$973,0)),"")</f>
        <v/>
      </c>
      <c r="X554" s="96" t="str">
        <f>IFERROR(INDEX('DATA - Destination Database'!$H$8:$H$973,MATCH(N554,'DATA - Destination Database'!$C$8:$C$973,0)),"")</f>
        <v>Canada</v>
      </c>
    </row>
    <row r="555" spans="2:24" ht="14.4" customHeight="1" x14ac:dyDescent="0.3">
      <c r="B555" s="95" t="s">
        <v>57</v>
      </c>
      <c r="C555" s="95" t="s">
        <v>2437</v>
      </c>
      <c r="D555" s="95" t="s">
        <v>1368</v>
      </c>
      <c r="E555" s="95" t="s">
        <v>2859</v>
      </c>
      <c r="F555" s="95" t="s">
        <v>2862</v>
      </c>
      <c r="G555" s="97" t="s">
        <v>1973</v>
      </c>
      <c r="H555" s="23">
        <v>0.54166666666666663</v>
      </c>
      <c r="I555" s="95" t="s">
        <v>2857</v>
      </c>
      <c r="J555" s="17">
        <v>1</v>
      </c>
      <c r="K555" s="17">
        <v>0</v>
      </c>
      <c r="L555" s="98">
        <v>43635</v>
      </c>
      <c r="M555" s="95" t="s">
        <v>3848</v>
      </c>
      <c r="N555" s="95" t="str">
        <f t="shared" si="46"/>
        <v>SKU398</v>
      </c>
      <c r="O555" s="17" t="str">
        <f t="shared" si="47"/>
        <v>Yes</v>
      </c>
      <c r="P555" s="27">
        <f t="shared" si="48"/>
        <v>62</v>
      </c>
      <c r="Q555" s="17" t="str">
        <f t="shared" si="49"/>
        <v>No</v>
      </c>
      <c r="R555" s="42">
        <f t="shared" si="50"/>
        <v>43630</v>
      </c>
      <c r="S555" s="96" t="str">
        <f>IFERROR(INDEX('DATA - Destination Database'!$B$8:$B$973,MATCH(N555,'DATA - Destination Database'!$C$8:$C$973,0)),"")</f>
        <v>ID664</v>
      </c>
      <c r="T555" s="55">
        <f>IFERROR(INDEX('DATA - Destination Database'!$D$8:$D$973,MATCH(N555,'DATA - Destination Database'!$C$8:$C$973,0)),"")</f>
        <v>2</v>
      </c>
      <c r="U555" s="56" t="str">
        <f>IFERROR(INDEX('DATA - Destination Database'!$E$8:$E$973,MATCH(N555,'DATA - Destination Database'!$C$8:$C$973,0)),"")</f>
        <v>F</v>
      </c>
      <c r="V555" s="56" t="str">
        <f>IFERROR(INDEX('DATA - Destination Database'!$F$8:$F$973,MATCH(N555,'DATA - Destination Database'!$C$8:$C$973,0)),"")</f>
        <v>H</v>
      </c>
      <c r="W555" s="56" t="str">
        <f>IFERROR(INDEX('DATA - Destination Database'!$G$8:$G$973,MATCH(N555,'DATA - Destination Database'!$C$8:$C$973,0)),"")</f>
        <v/>
      </c>
      <c r="X555" s="96" t="str">
        <f>IFERROR(INDEX('DATA - Destination Database'!$H$8:$H$973,MATCH(N555,'DATA - Destination Database'!$C$8:$C$973,0)),"")</f>
        <v xml:space="preserve">Indonesia </v>
      </c>
    </row>
    <row r="556" spans="2:24" ht="14.4" customHeight="1" x14ac:dyDescent="0.3">
      <c r="B556" s="95" t="s">
        <v>58</v>
      </c>
      <c r="C556" s="95" t="s">
        <v>2438</v>
      </c>
      <c r="D556" s="95" t="s">
        <v>1371</v>
      </c>
      <c r="E556" s="95" t="s">
        <v>2860</v>
      </c>
      <c r="F556" s="95" t="s">
        <v>2862</v>
      </c>
      <c r="G556" s="97" t="s">
        <v>1973</v>
      </c>
      <c r="H556" s="23">
        <v>0.54166666666666663</v>
      </c>
      <c r="I556" s="95" t="s">
        <v>2854</v>
      </c>
      <c r="J556" s="17">
        <v>2.8</v>
      </c>
      <c r="K556" s="17">
        <v>0</v>
      </c>
      <c r="L556" s="98">
        <v>43635</v>
      </c>
      <c r="M556" s="95" t="s">
        <v>3848</v>
      </c>
      <c r="N556" s="95" t="str">
        <f t="shared" si="46"/>
        <v>SKU404</v>
      </c>
      <c r="O556" s="17" t="str">
        <f t="shared" si="47"/>
        <v>Yes</v>
      </c>
      <c r="P556" s="27">
        <f t="shared" si="48"/>
        <v>62</v>
      </c>
      <c r="Q556" s="17" t="str">
        <f t="shared" si="49"/>
        <v>No</v>
      </c>
      <c r="R556" s="42">
        <f t="shared" si="50"/>
        <v>43630</v>
      </c>
      <c r="S556" s="96" t="str">
        <f>IFERROR(INDEX('DATA - Destination Database'!$B$8:$B$973,MATCH(N556,'DATA - Destination Database'!$C$8:$C$973,0)),"")</f>
        <v>ID744</v>
      </c>
      <c r="T556" s="55">
        <f>IFERROR(INDEX('DATA - Destination Database'!$D$8:$D$973,MATCH(N556,'DATA - Destination Database'!$C$8:$C$973,0)),"")</f>
        <v>2</v>
      </c>
      <c r="U556" s="56" t="str">
        <f>IFERROR(INDEX('DATA - Destination Database'!$E$8:$E$973,MATCH(N556,'DATA - Destination Database'!$C$8:$C$973,0)),"")</f>
        <v>F</v>
      </c>
      <c r="V556" s="56" t="str">
        <f>IFERROR(INDEX('DATA - Destination Database'!$F$8:$F$973,MATCH(N556,'DATA - Destination Database'!$C$8:$C$973,0)),"")</f>
        <v>H</v>
      </c>
      <c r="W556" s="56" t="str">
        <f>IFERROR(INDEX('DATA - Destination Database'!$G$8:$G$973,MATCH(N556,'DATA - Destination Database'!$C$8:$C$973,0)),"")</f>
        <v>Y</v>
      </c>
      <c r="X556" s="96" t="str">
        <f>IFERROR(INDEX('DATA - Destination Database'!$H$8:$H$973,MATCH(N556,'DATA - Destination Database'!$C$8:$C$973,0)),"")</f>
        <v>Hong Kong</v>
      </c>
    </row>
    <row r="557" spans="2:24" ht="14.4" customHeight="1" x14ac:dyDescent="0.3">
      <c r="B557" s="95" t="s">
        <v>58</v>
      </c>
      <c r="C557" s="95" t="s">
        <v>2439</v>
      </c>
      <c r="D557" s="95" t="s">
        <v>1261</v>
      </c>
      <c r="E557" s="95" t="s">
        <v>2858</v>
      </c>
      <c r="F557" s="95" t="s">
        <v>2862</v>
      </c>
      <c r="G557" s="97" t="s">
        <v>1966</v>
      </c>
      <c r="H557" s="23">
        <v>0.54166666666666663</v>
      </c>
      <c r="I557" s="95" t="s">
        <v>2855</v>
      </c>
      <c r="J557" s="17">
        <v>3</v>
      </c>
      <c r="K557" s="17">
        <v>0</v>
      </c>
      <c r="L557" s="98">
        <v>43621</v>
      </c>
      <c r="M557" s="95" t="s">
        <v>3848</v>
      </c>
      <c r="N557" s="95" t="str">
        <f t="shared" si="46"/>
        <v>SKU289</v>
      </c>
      <c r="O557" s="17" t="str">
        <f t="shared" si="47"/>
        <v>Yes</v>
      </c>
      <c r="P557" s="27">
        <f t="shared" si="48"/>
        <v>72</v>
      </c>
      <c r="Q557" s="17" t="str">
        <f t="shared" si="49"/>
        <v>No</v>
      </c>
      <c r="R557" s="42">
        <f t="shared" si="50"/>
        <v>43620</v>
      </c>
      <c r="S557" s="96" t="str">
        <f>IFERROR(INDEX('DATA - Destination Database'!$B$8:$B$973,MATCH(N557,'DATA - Destination Database'!$C$8:$C$973,0)),"")</f>
        <v>ID400</v>
      </c>
      <c r="T557" s="55">
        <f>IFERROR(INDEX('DATA - Destination Database'!$D$8:$D$973,MATCH(N557,'DATA - Destination Database'!$C$8:$C$973,0)),"")</f>
        <v>1</v>
      </c>
      <c r="U557" s="56" t="str">
        <f>IFERROR(INDEX('DATA - Destination Database'!$E$8:$E$973,MATCH(N557,'DATA - Destination Database'!$C$8:$C$973,0)),"")</f>
        <v>F</v>
      </c>
      <c r="V557" s="56" t="str">
        <f>IFERROR(INDEX('DATA - Destination Database'!$F$8:$F$973,MATCH(N557,'DATA - Destination Database'!$C$8:$C$973,0)),"")</f>
        <v>H</v>
      </c>
      <c r="W557" s="56" t="str">
        <f>IFERROR(INDEX('DATA - Destination Database'!$G$8:$G$973,MATCH(N557,'DATA - Destination Database'!$C$8:$C$973,0)),"")</f>
        <v/>
      </c>
      <c r="X557" s="96" t="str">
        <f>IFERROR(INDEX('DATA - Destination Database'!$H$8:$H$973,MATCH(N557,'DATA - Destination Database'!$C$8:$C$973,0)),"")</f>
        <v>Italy</v>
      </c>
    </row>
    <row r="558" spans="2:24" ht="14.4" customHeight="1" x14ac:dyDescent="0.3">
      <c r="B558" s="95" t="s">
        <v>56</v>
      </c>
      <c r="C558" s="95" t="s">
        <v>2440</v>
      </c>
      <c r="D558" s="95" t="s">
        <v>1374</v>
      </c>
      <c r="E558" s="95" t="s">
        <v>2859</v>
      </c>
      <c r="F558" s="95" t="s">
        <v>2862</v>
      </c>
      <c r="G558" s="97" t="s">
        <v>1974</v>
      </c>
      <c r="H558" s="23">
        <v>0.54166666666666663</v>
      </c>
      <c r="I558" s="95" t="s">
        <v>2855</v>
      </c>
      <c r="J558" s="17">
        <v>3.2</v>
      </c>
      <c r="K558" s="17">
        <v>0</v>
      </c>
      <c r="L558" s="98">
        <v>43634</v>
      </c>
      <c r="M558" s="95" t="s">
        <v>3848</v>
      </c>
      <c r="N558" s="95" t="str">
        <f t="shared" si="46"/>
        <v>SKU407</v>
      </c>
      <c r="O558" s="17" t="str">
        <f t="shared" si="47"/>
        <v>Yes</v>
      </c>
      <c r="P558" s="27">
        <f t="shared" si="48"/>
        <v>59</v>
      </c>
      <c r="Q558" s="17" t="str">
        <f t="shared" si="49"/>
        <v>No</v>
      </c>
      <c r="R558" s="42">
        <f t="shared" si="50"/>
        <v>43633</v>
      </c>
      <c r="S558" s="96" t="str">
        <f>IFERROR(INDEX('DATA - Destination Database'!$B$8:$B$973,MATCH(N558,'DATA - Destination Database'!$C$8:$C$973,0)),"")</f>
        <v>ID666</v>
      </c>
      <c r="T558" s="55">
        <f>IFERROR(INDEX('DATA - Destination Database'!$D$8:$D$973,MATCH(N558,'DATA - Destination Database'!$C$8:$C$973,0)),"")</f>
        <v>1</v>
      </c>
      <c r="U558" s="56" t="str">
        <f>IFERROR(INDEX('DATA - Destination Database'!$E$8:$E$973,MATCH(N558,'DATA - Destination Database'!$C$8:$C$973,0)),"")</f>
        <v>B</v>
      </c>
      <c r="V558" s="56" t="str">
        <f>IFERROR(INDEX('DATA - Destination Database'!$F$8:$F$973,MATCH(N558,'DATA - Destination Database'!$C$8:$C$973,0)),"")</f>
        <v>H</v>
      </c>
      <c r="W558" s="56" t="str">
        <f>IFERROR(INDEX('DATA - Destination Database'!$G$8:$G$973,MATCH(N558,'DATA - Destination Database'!$C$8:$C$973,0)),"")</f>
        <v>Y</v>
      </c>
      <c r="X558" s="96" t="str">
        <f>IFERROR(INDEX('DATA - Destination Database'!$H$8:$H$973,MATCH(N558,'DATA - Destination Database'!$C$8:$C$973,0)),"")</f>
        <v>Belgium</v>
      </c>
    </row>
    <row r="559" spans="2:24" ht="14.4" customHeight="1" x14ac:dyDescent="0.3">
      <c r="B559" s="95" t="s">
        <v>56</v>
      </c>
      <c r="C559" s="95" t="s">
        <v>2441</v>
      </c>
      <c r="D559" s="95" t="s">
        <v>1264</v>
      </c>
      <c r="E559" s="95" t="s">
        <v>2860</v>
      </c>
      <c r="F559" s="95" t="s">
        <v>2862</v>
      </c>
      <c r="G559" s="97" t="s">
        <v>1966</v>
      </c>
      <c r="H559" s="23">
        <v>0.54166666666666663</v>
      </c>
      <c r="I559" s="95" t="s">
        <v>2856</v>
      </c>
      <c r="J559" s="17">
        <v>3.4</v>
      </c>
      <c r="K559" s="17">
        <v>0</v>
      </c>
      <c r="L559" s="98">
        <v>43621</v>
      </c>
      <c r="M559" s="95" t="s">
        <v>3848</v>
      </c>
      <c r="N559" s="95" t="str">
        <f t="shared" si="46"/>
        <v>SKU292</v>
      </c>
      <c r="O559" s="17" t="str">
        <f t="shared" si="47"/>
        <v>Yes</v>
      </c>
      <c r="P559" s="27">
        <f t="shared" si="48"/>
        <v>72</v>
      </c>
      <c r="Q559" s="17" t="str">
        <f t="shared" si="49"/>
        <v>No</v>
      </c>
      <c r="R559" s="42">
        <f t="shared" si="50"/>
        <v>43620</v>
      </c>
      <c r="S559" s="96" t="str">
        <f>IFERROR(INDEX('DATA - Destination Database'!$B$8:$B$973,MATCH(N559,'DATA - Destination Database'!$C$8:$C$973,0)),"")</f>
        <v>ID511</v>
      </c>
      <c r="T559" s="55">
        <f>IFERROR(INDEX('DATA - Destination Database'!$D$8:$D$973,MATCH(N559,'DATA - Destination Database'!$C$8:$C$973,0)),"")</f>
        <v>3</v>
      </c>
      <c r="U559" s="56" t="str">
        <f>IFERROR(INDEX('DATA - Destination Database'!$E$8:$E$973,MATCH(N559,'DATA - Destination Database'!$C$8:$C$973,0)),"")</f>
        <v>T</v>
      </c>
      <c r="V559" s="56" t="str">
        <f>IFERROR(INDEX('DATA - Destination Database'!$F$8:$F$973,MATCH(N559,'DATA - Destination Database'!$C$8:$C$973,0)),"")</f>
        <v>H</v>
      </c>
      <c r="W559" s="56" t="str">
        <f>IFERROR(INDEX('DATA - Destination Database'!$G$8:$G$973,MATCH(N559,'DATA - Destination Database'!$C$8:$C$973,0)),"")</f>
        <v>Y</v>
      </c>
      <c r="X559" s="96" t="str">
        <f>IFERROR(INDEX('DATA - Destination Database'!$H$8:$H$973,MATCH(N559,'DATA - Destination Database'!$C$8:$C$973,0)),"")</f>
        <v>Argentina</v>
      </c>
    </row>
    <row r="560" spans="2:24" ht="14.4" customHeight="1" x14ac:dyDescent="0.3">
      <c r="B560" s="95" t="s">
        <v>59</v>
      </c>
      <c r="C560" s="95" t="s">
        <v>2442</v>
      </c>
      <c r="D560" s="95" t="s">
        <v>1377</v>
      </c>
      <c r="E560" s="95" t="s">
        <v>2858</v>
      </c>
      <c r="F560" s="95" t="s">
        <v>2862</v>
      </c>
      <c r="G560" s="97" t="s">
        <v>1974</v>
      </c>
      <c r="H560" s="23">
        <v>0.54166666666666663</v>
      </c>
      <c r="I560" s="95" t="s">
        <v>2857</v>
      </c>
      <c r="J560" s="17">
        <v>3.6</v>
      </c>
      <c r="K560" s="17">
        <v>1</v>
      </c>
      <c r="L560" s="98">
        <v>43633</v>
      </c>
      <c r="M560" s="95" t="s">
        <v>3848</v>
      </c>
      <c r="N560" s="95" t="str">
        <f t="shared" si="46"/>
        <v>SKU410</v>
      </c>
      <c r="O560" s="17" t="str">
        <f t="shared" si="47"/>
        <v>Yes</v>
      </c>
      <c r="P560" s="27">
        <f t="shared" si="48"/>
        <v>59</v>
      </c>
      <c r="Q560" s="17" t="str">
        <f t="shared" si="49"/>
        <v>No</v>
      </c>
      <c r="R560" s="42">
        <f t="shared" si="50"/>
        <v>43633</v>
      </c>
      <c r="S560" s="96" t="str">
        <f>IFERROR(INDEX('DATA - Destination Database'!$B$8:$B$973,MATCH(N560,'DATA - Destination Database'!$C$8:$C$973,0)),"")</f>
        <v>ID274</v>
      </c>
      <c r="T560" s="55">
        <f>IFERROR(INDEX('DATA - Destination Database'!$D$8:$D$973,MATCH(N560,'DATA - Destination Database'!$C$8:$C$973,0)),"")</f>
        <v>3</v>
      </c>
      <c r="U560" s="56" t="str">
        <f>IFERROR(INDEX('DATA - Destination Database'!$E$8:$E$973,MATCH(N560,'DATA - Destination Database'!$C$8:$C$973,0)),"")</f>
        <v>B</v>
      </c>
      <c r="V560" s="56" t="str">
        <f>IFERROR(INDEX('DATA - Destination Database'!$F$8:$F$973,MATCH(N560,'DATA - Destination Database'!$C$8:$C$973,0)),"")</f>
        <v>H</v>
      </c>
      <c r="W560" s="56" t="str">
        <f>IFERROR(INDEX('DATA - Destination Database'!$G$8:$G$973,MATCH(N560,'DATA - Destination Database'!$C$8:$C$973,0)),"")</f>
        <v>Y</v>
      </c>
      <c r="X560" s="96" t="str">
        <f>IFERROR(INDEX('DATA - Destination Database'!$H$8:$H$973,MATCH(N560,'DATA - Destination Database'!$C$8:$C$973,0)),"")</f>
        <v>Maldives</v>
      </c>
    </row>
    <row r="561" spans="2:24" ht="14.4" customHeight="1" x14ac:dyDescent="0.3">
      <c r="B561" s="95" t="s">
        <v>57</v>
      </c>
      <c r="C561" s="95" t="s">
        <v>2443</v>
      </c>
      <c r="D561" s="95" t="s">
        <v>1380</v>
      </c>
      <c r="E561" s="95" t="s">
        <v>2859</v>
      </c>
      <c r="F561" s="95" t="s">
        <v>2863</v>
      </c>
      <c r="G561" s="97" t="s">
        <v>1974</v>
      </c>
      <c r="H561" s="23">
        <v>0.54166666666666663</v>
      </c>
      <c r="I561" s="95" t="s">
        <v>2854</v>
      </c>
      <c r="J561" s="17">
        <v>3.8</v>
      </c>
      <c r="K561" s="17">
        <v>0</v>
      </c>
      <c r="L561" s="98">
        <v>43633</v>
      </c>
      <c r="M561" s="95" t="s">
        <v>3848</v>
      </c>
      <c r="N561" s="95" t="str">
        <f t="shared" si="46"/>
        <v>SKU413</v>
      </c>
      <c r="O561" s="17" t="str">
        <f t="shared" si="47"/>
        <v>Yes</v>
      </c>
      <c r="P561" s="27">
        <f t="shared" si="48"/>
        <v>59</v>
      </c>
      <c r="Q561" s="17" t="str">
        <f t="shared" si="49"/>
        <v>No</v>
      </c>
      <c r="R561" s="42">
        <f t="shared" si="50"/>
        <v>43633</v>
      </c>
      <c r="S561" s="96" t="str">
        <f>IFERROR(INDEX('DATA - Destination Database'!$B$8:$B$973,MATCH(N561,'DATA - Destination Database'!$C$8:$C$973,0)),"")</f>
        <v>ID838</v>
      </c>
      <c r="T561" s="55">
        <f>IFERROR(INDEX('DATA - Destination Database'!$D$8:$D$973,MATCH(N561,'DATA - Destination Database'!$C$8:$C$973,0)),"")</f>
        <v>1</v>
      </c>
      <c r="U561" s="56" t="str">
        <f>IFERROR(INDEX('DATA - Destination Database'!$E$8:$E$973,MATCH(N561,'DATA - Destination Database'!$C$8:$C$973,0)),"")</f>
        <v>B</v>
      </c>
      <c r="V561" s="56" t="str">
        <f>IFERROR(INDEX('DATA - Destination Database'!$F$8:$F$973,MATCH(N561,'DATA - Destination Database'!$C$8:$C$973,0)),"")</f>
        <v>H</v>
      </c>
      <c r="W561" s="56" t="str">
        <f>IFERROR(INDEX('DATA - Destination Database'!$G$8:$G$973,MATCH(N561,'DATA - Destination Database'!$C$8:$C$973,0)),"")</f>
        <v/>
      </c>
      <c r="X561" s="96" t="str">
        <f>IFERROR(INDEX('DATA - Destination Database'!$H$8:$H$973,MATCH(N561,'DATA - Destination Database'!$C$8:$C$973,0)),"")</f>
        <v>China</v>
      </c>
    </row>
    <row r="562" spans="2:24" ht="14.4" customHeight="1" x14ac:dyDescent="0.3">
      <c r="B562" s="95" t="s">
        <v>59</v>
      </c>
      <c r="C562" s="95" t="s">
        <v>2444</v>
      </c>
      <c r="D562" s="95" t="s">
        <v>1267</v>
      </c>
      <c r="E562" s="95" t="s">
        <v>2860</v>
      </c>
      <c r="F562" s="95" t="s">
        <v>2862</v>
      </c>
      <c r="G562" s="97" t="s">
        <v>1967</v>
      </c>
      <c r="H562" s="23">
        <v>0.54166666666666663</v>
      </c>
      <c r="I562" s="95" t="s">
        <v>2855</v>
      </c>
      <c r="J562" s="17">
        <v>4</v>
      </c>
      <c r="K562" s="17">
        <v>0</v>
      </c>
      <c r="L562" s="98">
        <v>43627</v>
      </c>
      <c r="M562" s="95" t="s">
        <v>3848</v>
      </c>
      <c r="N562" s="95" t="str">
        <f t="shared" si="46"/>
        <v>SKU295</v>
      </c>
      <c r="O562" s="17" t="str">
        <f t="shared" si="47"/>
        <v>Yes</v>
      </c>
      <c r="P562" s="27">
        <f t="shared" si="48"/>
        <v>71</v>
      </c>
      <c r="Q562" s="17" t="str">
        <f t="shared" si="49"/>
        <v>No</v>
      </c>
      <c r="R562" s="42">
        <f t="shared" si="50"/>
        <v>43621</v>
      </c>
      <c r="S562" s="96" t="str">
        <f>IFERROR(INDEX('DATA - Destination Database'!$B$8:$B$973,MATCH(N562,'DATA - Destination Database'!$C$8:$C$973,0)),"")</f>
        <v>ID512</v>
      </c>
      <c r="T562" s="55">
        <f>IFERROR(INDEX('DATA - Destination Database'!$D$8:$D$973,MATCH(N562,'DATA - Destination Database'!$C$8:$C$973,0)),"")</f>
        <v>2</v>
      </c>
      <c r="U562" s="56" t="str">
        <f>IFERROR(INDEX('DATA - Destination Database'!$E$8:$E$973,MATCH(N562,'DATA - Destination Database'!$C$8:$C$973,0)),"")</f>
        <v>F</v>
      </c>
      <c r="V562" s="56" t="str">
        <f>IFERROR(INDEX('DATA - Destination Database'!$F$8:$F$973,MATCH(N562,'DATA - Destination Database'!$C$8:$C$973,0)),"")</f>
        <v>H</v>
      </c>
      <c r="W562" s="56" t="str">
        <f>IFERROR(INDEX('DATA - Destination Database'!$G$8:$G$973,MATCH(N562,'DATA - Destination Database'!$C$8:$C$973,0)),"")</f>
        <v/>
      </c>
      <c r="X562" s="96" t="str">
        <f>IFERROR(INDEX('DATA - Destination Database'!$H$8:$H$973,MATCH(N562,'DATA - Destination Database'!$C$8:$C$973,0)),"")</f>
        <v>Peru</v>
      </c>
    </row>
    <row r="563" spans="2:24" ht="14.4" customHeight="1" x14ac:dyDescent="0.3">
      <c r="B563" s="95" t="s">
        <v>55</v>
      </c>
      <c r="C563" s="95" t="s">
        <v>2445</v>
      </c>
      <c r="D563" s="95" t="s">
        <v>1383</v>
      </c>
      <c r="E563" s="95" t="s">
        <v>2858</v>
      </c>
      <c r="F563" s="95" t="s">
        <v>2862</v>
      </c>
      <c r="G563" s="97" t="s">
        <v>1974</v>
      </c>
      <c r="H563" s="23">
        <v>0.54166666666666663</v>
      </c>
      <c r="I563" s="95" t="s">
        <v>2855</v>
      </c>
      <c r="J563" s="17">
        <v>1</v>
      </c>
      <c r="K563" s="17">
        <v>0</v>
      </c>
      <c r="L563" s="98">
        <v>43634</v>
      </c>
      <c r="M563" s="95" t="s">
        <v>3848</v>
      </c>
      <c r="N563" s="95" t="str">
        <f t="shared" si="46"/>
        <v>SKU416</v>
      </c>
      <c r="O563" s="17" t="str">
        <f t="shared" si="47"/>
        <v>Yes</v>
      </c>
      <c r="P563" s="27">
        <f t="shared" si="48"/>
        <v>59</v>
      </c>
      <c r="Q563" s="17" t="str">
        <f t="shared" si="49"/>
        <v>No</v>
      </c>
      <c r="R563" s="42">
        <f t="shared" si="50"/>
        <v>43633</v>
      </c>
      <c r="S563" s="96" t="str">
        <f>IFERROR(INDEX('DATA - Destination Database'!$B$8:$B$973,MATCH(N563,'DATA - Destination Database'!$C$8:$C$973,0)),"")</f>
        <v>ID629</v>
      </c>
      <c r="T563" s="55">
        <f>IFERROR(INDEX('DATA - Destination Database'!$D$8:$D$973,MATCH(N563,'DATA - Destination Database'!$C$8:$C$973,0)),"")</f>
        <v>3</v>
      </c>
      <c r="U563" s="56" t="str">
        <f>IFERROR(INDEX('DATA - Destination Database'!$E$8:$E$973,MATCH(N563,'DATA - Destination Database'!$C$8:$C$973,0)),"")</f>
        <v>A</v>
      </c>
      <c r="V563" s="56" t="str">
        <f>IFERROR(INDEX('DATA - Destination Database'!$F$8:$F$973,MATCH(N563,'DATA - Destination Database'!$C$8:$C$973,0)),"")</f>
        <v>H</v>
      </c>
      <c r="W563" s="56" t="str">
        <f>IFERROR(INDEX('DATA - Destination Database'!$G$8:$G$973,MATCH(N563,'DATA - Destination Database'!$C$8:$C$973,0)),"")</f>
        <v/>
      </c>
      <c r="X563" s="96" t="str">
        <f>IFERROR(INDEX('DATA - Destination Database'!$H$8:$H$973,MATCH(N563,'DATA - Destination Database'!$C$8:$C$973,0)),"")</f>
        <v>Ireland</v>
      </c>
    </row>
    <row r="564" spans="2:24" ht="14.4" customHeight="1" x14ac:dyDescent="0.3">
      <c r="B564" s="95" t="s">
        <v>57</v>
      </c>
      <c r="C564" s="95" t="s">
        <v>2446</v>
      </c>
      <c r="D564" s="95" t="s">
        <v>1270</v>
      </c>
      <c r="E564" s="95" t="s">
        <v>2859</v>
      </c>
      <c r="F564" s="95" t="s">
        <v>2862</v>
      </c>
      <c r="G564" s="97" t="s">
        <v>1967</v>
      </c>
      <c r="H564" s="23">
        <v>0.54166666666666663</v>
      </c>
      <c r="I564" s="95" t="s">
        <v>2856</v>
      </c>
      <c r="J564" s="17">
        <v>2</v>
      </c>
      <c r="K564" s="17">
        <v>0</v>
      </c>
      <c r="L564" s="98">
        <v>43627</v>
      </c>
      <c r="M564" s="95" t="s">
        <v>3848</v>
      </c>
      <c r="N564" s="95" t="str">
        <f t="shared" si="46"/>
        <v>SKU298</v>
      </c>
      <c r="O564" s="17" t="str">
        <f t="shared" si="47"/>
        <v>Yes</v>
      </c>
      <c r="P564" s="27">
        <f t="shared" si="48"/>
        <v>71</v>
      </c>
      <c r="Q564" s="17" t="str">
        <f t="shared" si="49"/>
        <v>No</v>
      </c>
      <c r="R564" s="42">
        <f t="shared" si="50"/>
        <v>43621</v>
      </c>
      <c r="S564" s="96" t="str">
        <f>IFERROR(INDEX('DATA - Destination Database'!$B$8:$B$973,MATCH(N564,'DATA - Destination Database'!$C$8:$C$973,0)),"")</f>
        <v>ID840</v>
      </c>
      <c r="T564" s="55">
        <f>IFERROR(INDEX('DATA - Destination Database'!$D$8:$D$973,MATCH(N564,'DATA - Destination Database'!$C$8:$C$973,0)),"")</f>
        <v>2</v>
      </c>
      <c r="U564" s="56" t="str">
        <f>IFERROR(INDEX('DATA - Destination Database'!$E$8:$E$973,MATCH(N564,'DATA - Destination Database'!$C$8:$C$973,0)),"")</f>
        <v>F</v>
      </c>
      <c r="V564" s="56" t="str">
        <f>IFERROR(INDEX('DATA - Destination Database'!$F$8:$F$973,MATCH(N564,'DATA - Destination Database'!$C$8:$C$973,0)),"")</f>
        <v>H</v>
      </c>
      <c r="W564" s="56" t="str">
        <f>IFERROR(INDEX('DATA - Destination Database'!$G$8:$G$973,MATCH(N564,'DATA - Destination Database'!$C$8:$C$973,0)),"")</f>
        <v>Y</v>
      </c>
      <c r="X564" s="96" t="str">
        <f>IFERROR(INDEX('DATA - Destination Database'!$H$8:$H$973,MATCH(N564,'DATA - Destination Database'!$C$8:$C$973,0)),"")</f>
        <v>Poland</v>
      </c>
    </row>
    <row r="565" spans="2:24" ht="14.4" customHeight="1" x14ac:dyDescent="0.3">
      <c r="B565" s="95" t="s">
        <v>58</v>
      </c>
      <c r="C565" s="95" t="s">
        <v>2447</v>
      </c>
      <c r="D565" s="95" t="s">
        <v>1386</v>
      </c>
      <c r="E565" s="95" t="s">
        <v>2860</v>
      </c>
      <c r="F565" s="95" t="s">
        <v>2862</v>
      </c>
      <c r="G565" s="97" t="s">
        <v>1974</v>
      </c>
      <c r="H565" s="23">
        <v>0.54166666666666663</v>
      </c>
      <c r="I565" s="95" t="s">
        <v>2857</v>
      </c>
      <c r="J565" s="17">
        <v>3</v>
      </c>
      <c r="K565" s="17">
        <v>0</v>
      </c>
      <c r="L565" s="98">
        <v>43643</v>
      </c>
      <c r="M565" s="95" t="s">
        <v>3848</v>
      </c>
      <c r="N565" s="95" t="str">
        <f t="shared" si="46"/>
        <v>SKU419</v>
      </c>
      <c r="O565" s="17" t="str">
        <f t="shared" si="47"/>
        <v>Yes</v>
      </c>
      <c r="P565" s="27">
        <f t="shared" si="48"/>
        <v>59</v>
      </c>
      <c r="Q565" s="17" t="str">
        <f t="shared" si="49"/>
        <v>No</v>
      </c>
      <c r="R565" s="42">
        <f t="shared" si="50"/>
        <v>43633</v>
      </c>
      <c r="S565" s="96" t="str">
        <f>IFERROR(INDEX('DATA - Destination Database'!$B$8:$B$973,MATCH(N565,'DATA - Destination Database'!$C$8:$C$973,0)),"")</f>
        <v>ID899</v>
      </c>
      <c r="T565" s="55">
        <f>IFERROR(INDEX('DATA - Destination Database'!$D$8:$D$973,MATCH(N565,'DATA - Destination Database'!$C$8:$C$973,0)),"")</f>
        <v>1</v>
      </c>
      <c r="U565" s="56" t="str">
        <f>IFERROR(INDEX('DATA - Destination Database'!$E$8:$E$973,MATCH(N565,'DATA - Destination Database'!$C$8:$C$973,0)),"")</f>
        <v>T</v>
      </c>
      <c r="V565" s="56" t="str">
        <f>IFERROR(INDEX('DATA - Destination Database'!$F$8:$F$973,MATCH(N565,'DATA - Destination Database'!$C$8:$C$973,0)),"")</f>
        <v>H</v>
      </c>
      <c r="W565" s="56" t="str">
        <f>IFERROR(INDEX('DATA - Destination Database'!$G$8:$G$973,MATCH(N565,'DATA - Destination Database'!$C$8:$C$973,0)),"")</f>
        <v>Y</v>
      </c>
      <c r="X565" s="96" t="str">
        <f>IFERROR(INDEX('DATA - Destination Database'!$H$8:$H$973,MATCH(N565,'DATA - Destination Database'!$C$8:$C$973,0)),"")</f>
        <v>Malta</v>
      </c>
    </row>
    <row r="566" spans="2:24" ht="14.4" customHeight="1" x14ac:dyDescent="0.3">
      <c r="B566" s="95" t="s">
        <v>55</v>
      </c>
      <c r="C566" s="95" t="s">
        <v>2448</v>
      </c>
      <c r="D566" s="95" t="s">
        <v>1273</v>
      </c>
      <c r="E566" s="95" t="s">
        <v>2858</v>
      </c>
      <c r="F566" s="95" t="s">
        <v>2862</v>
      </c>
      <c r="G566" s="97" t="s">
        <v>1967</v>
      </c>
      <c r="H566" s="23">
        <v>0.54166666666666663</v>
      </c>
      <c r="I566" s="95" t="s">
        <v>2854</v>
      </c>
      <c r="J566" s="17">
        <v>4</v>
      </c>
      <c r="K566" s="17">
        <v>0</v>
      </c>
      <c r="L566" s="98">
        <v>43627</v>
      </c>
      <c r="M566" s="95" t="s">
        <v>3848</v>
      </c>
      <c r="N566" s="95" t="str">
        <f t="shared" si="46"/>
        <v>SKU301</v>
      </c>
      <c r="O566" s="17" t="str">
        <f t="shared" si="47"/>
        <v>Yes</v>
      </c>
      <c r="P566" s="27">
        <f t="shared" si="48"/>
        <v>71</v>
      </c>
      <c r="Q566" s="17" t="str">
        <f t="shared" si="49"/>
        <v>No</v>
      </c>
      <c r="R566" s="42">
        <f t="shared" si="50"/>
        <v>43621</v>
      </c>
      <c r="S566" s="96" t="str">
        <f>IFERROR(INDEX('DATA - Destination Database'!$B$8:$B$973,MATCH(N566,'DATA - Destination Database'!$C$8:$C$973,0)),"")</f>
        <v>ID407</v>
      </c>
      <c r="T566" s="55">
        <f>IFERROR(INDEX('DATA - Destination Database'!$D$8:$D$973,MATCH(N566,'DATA - Destination Database'!$C$8:$C$973,0)),"")</f>
        <v>2</v>
      </c>
      <c r="U566" s="56" t="str">
        <f>IFERROR(INDEX('DATA - Destination Database'!$E$8:$E$973,MATCH(N566,'DATA - Destination Database'!$C$8:$C$973,0)),"")</f>
        <v>T</v>
      </c>
      <c r="V566" s="56" t="str">
        <f>IFERROR(INDEX('DATA - Destination Database'!$F$8:$F$973,MATCH(N566,'DATA - Destination Database'!$C$8:$C$973,0)),"")</f>
        <v>H</v>
      </c>
      <c r="W566" s="56" t="str">
        <f>IFERROR(INDEX('DATA - Destination Database'!$G$8:$G$973,MATCH(N566,'DATA - Destination Database'!$C$8:$C$973,0)),"")</f>
        <v>Y</v>
      </c>
      <c r="X566" s="96" t="str">
        <f>IFERROR(INDEX('DATA - Destination Database'!$H$8:$H$973,MATCH(N566,'DATA - Destination Database'!$C$8:$C$973,0)),"")</f>
        <v>Turkey</v>
      </c>
    </row>
    <row r="567" spans="2:24" ht="14.4" customHeight="1" x14ac:dyDescent="0.3">
      <c r="B567" s="95" t="s">
        <v>56</v>
      </c>
      <c r="C567" s="95" t="s">
        <v>2448</v>
      </c>
      <c r="D567" s="95" t="s">
        <v>1389</v>
      </c>
      <c r="E567" s="95" t="s">
        <v>2859</v>
      </c>
      <c r="F567" s="95" t="s">
        <v>2862</v>
      </c>
      <c r="G567" s="97" t="s">
        <v>1974</v>
      </c>
      <c r="H567" s="23">
        <v>0.54166666666666663</v>
      </c>
      <c r="I567" s="95" t="s">
        <v>2855</v>
      </c>
      <c r="J567" s="17">
        <v>1</v>
      </c>
      <c r="K567" s="17">
        <v>0</v>
      </c>
      <c r="L567" s="98">
        <v>43670</v>
      </c>
      <c r="M567" s="95" t="s">
        <v>3848</v>
      </c>
      <c r="N567" s="95" t="str">
        <f t="shared" si="46"/>
        <v>SKU422</v>
      </c>
      <c r="O567" s="17" t="str">
        <f t="shared" si="47"/>
        <v>Yes</v>
      </c>
      <c r="P567" s="27">
        <f t="shared" si="48"/>
        <v>59</v>
      </c>
      <c r="Q567" s="17" t="str">
        <f t="shared" si="49"/>
        <v>No</v>
      </c>
      <c r="R567" s="42">
        <f t="shared" si="50"/>
        <v>43633</v>
      </c>
      <c r="S567" s="96" t="str">
        <f>IFERROR(INDEX('DATA - Destination Database'!$B$8:$B$973,MATCH(N567,'DATA - Destination Database'!$C$8:$C$973,0)),"")</f>
        <v>ID430</v>
      </c>
      <c r="T567" s="55">
        <f>IFERROR(INDEX('DATA - Destination Database'!$D$8:$D$973,MATCH(N567,'DATA - Destination Database'!$C$8:$C$973,0)),"")</f>
        <v>2</v>
      </c>
      <c r="U567" s="56" t="str">
        <f>IFERROR(INDEX('DATA - Destination Database'!$E$8:$E$973,MATCH(N567,'DATA - Destination Database'!$C$8:$C$973,0)),"")</f>
        <v>B</v>
      </c>
      <c r="V567" s="56" t="str">
        <f>IFERROR(INDEX('DATA - Destination Database'!$F$8:$F$973,MATCH(N567,'DATA - Destination Database'!$C$8:$C$973,0)),"")</f>
        <v>H</v>
      </c>
      <c r="W567" s="56" t="str">
        <f>IFERROR(INDEX('DATA - Destination Database'!$G$8:$G$973,MATCH(N567,'DATA - Destination Database'!$C$8:$C$973,0)),"")</f>
        <v>Y</v>
      </c>
      <c r="X567" s="96" t="str">
        <f>IFERROR(INDEX('DATA - Destination Database'!$H$8:$H$973,MATCH(N567,'DATA - Destination Database'!$C$8:$C$973,0)),"")</f>
        <v>Mexico</v>
      </c>
    </row>
    <row r="568" spans="2:24" ht="14.4" customHeight="1" x14ac:dyDescent="0.3">
      <c r="B568" s="95" t="s">
        <v>59</v>
      </c>
      <c r="C568" s="95" t="s">
        <v>2449</v>
      </c>
      <c r="D568" s="95" t="s">
        <v>1392</v>
      </c>
      <c r="E568" s="95" t="s">
        <v>2860</v>
      </c>
      <c r="F568" s="95" t="s">
        <v>2862</v>
      </c>
      <c r="G568" s="97" t="s">
        <v>1974</v>
      </c>
      <c r="H568" s="23">
        <v>0.54166666666666663</v>
      </c>
      <c r="I568" s="95" t="s">
        <v>2855</v>
      </c>
      <c r="J568" s="17">
        <v>2.8</v>
      </c>
      <c r="K568" s="17">
        <v>0</v>
      </c>
      <c r="L568" s="98">
        <v>43637</v>
      </c>
      <c r="M568" s="95" t="s">
        <v>3848</v>
      </c>
      <c r="N568" s="95" t="str">
        <f t="shared" si="46"/>
        <v>SKU425</v>
      </c>
      <c r="O568" s="17" t="str">
        <f t="shared" si="47"/>
        <v>Yes</v>
      </c>
      <c r="P568" s="27">
        <f t="shared" si="48"/>
        <v>59</v>
      </c>
      <c r="Q568" s="17" t="str">
        <f t="shared" si="49"/>
        <v>No</v>
      </c>
      <c r="R568" s="42">
        <f t="shared" si="50"/>
        <v>43633</v>
      </c>
      <c r="S568" s="96" t="str">
        <f>IFERROR(INDEX('DATA - Destination Database'!$B$8:$B$973,MATCH(N568,'DATA - Destination Database'!$C$8:$C$973,0)),"")</f>
        <v>ID900</v>
      </c>
      <c r="T568" s="55">
        <f>IFERROR(INDEX('DATA - Destination Database'!$D$8:$D$973,MATCH(N568,'DATA - Destination Database'!$C$8:$C$973,0)),"")</f>
        <v>2</v>
      </c>
      <c r="U568" s="56" t="str">
        <f>IFERROR(INDEX('DATA - Destination Database'!$E$8:$E$973,MATCH(N568,'DATA - Destination Database'!$C$8:$C$973,0)),"")</f>
        <v>F</v>
      </c>
      <c r="V568" s="56" t="str">
        <f>IFERROR(INDEX('DATA - Destination Database'!$F$8:$F$973,MATCH(N568,'DATA - Destination Database'!$C$8:$C$973,0)),"")</f>
        <v>H</v>
      </c>
      <c r="W568" s="56" t="str">
        <f>IFERROR(INDEX('DATA - Destination Database'!$G$8:$G$973,MATCH(N568,'DATA - Destination Database'!$C$8:$C$973,0)),"")</f>
        <v/>
      </c>
      <c r="X568" s="96" t="str">
        <f>IFERROR(INDEX('DATA - Destination Database'!$H$8:$H$973,MATCH(N568,'DATA - Destination Database'!$C$8:$C$973,0)),"")</f>
        <v>Iceland</v>
      </c>
    </row>
    <row r="569" spans="2:24" ht="14.4" customHeight="1" x14ac:dyDescent="0.3">
      <c r="B569" s="95" t="s">
        <v>58</v>
      </c>
      <c r="C569" s="95" t="s">
        <v>2450</v>
      </c>
      <c r="D569" s="95" t="s">
        <v>1276</v>
      </c>
      <c r="E569" s="95" t="s">
        <v>2858</v>
      </c>
      <c r="F569" s="95" t="s">
        <v>2862</v>
      </c>
      <c r="G569" s="97" t="s">
        <v>1967</v>
      </c>
      <c r="H569" s="23">
        <v>0.54166666666666663</v>
      </c>
      <c r="I569" s="95" t="s">
        <v>2856</v>
      </c>
      <c r="J569" s="17">
        <v>3</v>
      </c>
      <c r="K569" s="17">
        <v>0</v>
      </c>
      <c r="L569" s="98">
        <v>43627</v>
      </c>
      <c r="M569" s="95" t="s">
        <v>3848</v>
      </c>
      <c r="N569" s="95" t="str">
        <f t="shared" ref="N569:N632" si="51">TRIM(D569)</f>
        <v>SKU304</v>
      </c>
      <c r="O569" s="17" t="str">
        <f t="shared" si="47"/>
        <v>Yes</v>
      </c>
      <c r="P569" s="27">
        <f t="shared" si="48"/>
        <v>71</v>
      </c>
      <c r="Q569" s="17" t="str">
        <f t="shared" si="49"/>
        <v>No</v>
      </c>
      <c r="R569" s="42">
        <f t="shared" si="50"/>
        <v>43621</v>
      </c>
      <c r="S569" s="96" t="str">
        <f>IFERROR(INDEX('DATA - Destination Database'!$B$8:$B$973,MATCH(N569,'DATA - Destination Database'!$C$8:$C$973,0)),"")</f>
        <v>ID278</v>
      </c>
      <c r="T569" s="55">
        <f>IFERROR(INDEX('DATA - Destination Database'!$D$8:$D$973,MATCH(N569,'DATA - Destination Database'!$C$8:$C$973,0)),"")</f>
        <v>3</v>
      </c>
      <c r="U569" s="56" t="str">
        <f>IFERROR(INDEX('DATA - Destination Database'!$E$8:$E$973,MATCH(N569,'DATA - Destination Database'!$C$8:$C$973,0)),"")</f>
        <v>B</v>
      </c>
      <c r="V569" s="56" t="str">
        <f>IFERROR(INDEX('DATA - Destination Database'!$F$8:$F$973,MATCH(N569,'DATA - Destination Database'!$C$8:$C$973,0)),"")</f>
        <v>H</v>
      </c>
      <c r="W569" s="56" t="str">
        <f>IFERROR(INDEX('DATA - Destination Database'!$G$8:$G$973,MATCH(N569,'DATA - Destination Database'!$C$8:$C$973,0)),"")</f>
        <v/>
      </c>
      <c r="X569" s="96" t="str">
        <f>IFERROR(INDEX('DATA - Destination Database'!$H$8:$H$973,MATCH(N569,'DATA - Destination Database'!$C$8:$C$973,0)),"")</f>
        <v>Morocco</v>
      </c>
    </row>
    <row r="570" spans="2:24" ht="14.4" customHeight="1" x14ac:dyDescent="0.3">
      <c r="B570" s="95" t="s">
        <v>57</v>
      </c>
      <c r="C570" s="95" t="s">
        <v>2451</v>
      </c>
      <c r="D570" s="95" t="s">
        <v>1395</v>
      </c>
      <c r="E570" s="95" t="s">
        <v>2859</v>
      </c>
      <c r="F570" s="95" t="s">
        <v>2862</v>
      </c>
      <c r="G570" s="97" t="s">
        <v>1975</v>
      </c>
      <c r="H570" s="23">
        <v>0.54166666666666663</v>
      </c>
      <c r="I570" s="95" t="s">
        <v>2857</v>
      </c>
      <c r="J570" s="17">
        <v>3.2</v>
      </c>
      <c r="K570" s="17">
        <v>1</v>
      </c>
      <c r="L570" s="98">
        <v>43637</v>
      </c>
      <c r="M570" s="95" t="s">
        <v>3848</v>
      </c>
      <c r="N570" s="95" t="str">
        <f t="shared" si="51"/>
        <v>SKU428</v>
      </c>
      <c r="O570" s="17" t="str">
        <f t="shared" si="47"/>
        <v>Yes</v>
      </c>
      <c r="P570" s="27">
        <f t="shared" si="48"/>
        <v>58</v>
      </c>
      <c r="Q570" s="17" t="str">
        <f t="shared" si="49"/>
        <v>No</v>
      </c>
      <c r="R570" s="42">
        <f t="shared" si="50"/>
        <v>43634</v>
      </c>
      <c r="S570" s="96" t="str">
        <f>IFERROR(INDEX('DATA - Destination Database'!$B$8:$B$973,MATCH(N570,'DATA - Destination Database'!$C$8:$C$973,0)),"")</f>
        <v>ID432</v>
      </c>
      <c r="T570" s="55">
        <f>IFERROR(INDEX('DATA - Destination Database'!$D$8:$D$973,MATCH(N570,'DATA - Destination Database'!$C$8:$C$973,0)),"")</f>
        <v>2</v>
      </c>
      <c r="U570" s="56" t="str">
        <f>IFERROR(INDEX('DATA - Destination Database'!$E$8:$E$973,MATCH(N570,'DATA - Destination Database'!$C$8:$C$973,0)),"")</f>
        <v>F</v>
      </c>
      <c r="V570" s="56" t="str">
        <f>IFERROR(INDEX('DATA - Destination Database'!$F$8:$F$973,MATCH(N570,'DATA - Destination Database'!$C$8:$C$973,0)),"")</f>
        <v>H</v>
      </c>
      <c r="W570" s="56" t="str">
        <f>IFERROR(INDEX('DATA - Destination Database'!$G$8:$G$973,MATCH(N570,'DATA - Destination Database'!$C$8:$C$973,0)),"")</f>
        <v/>
      </c>
      <c r="X570" s="96" t="str">
        <f>IFERROR(INDEX('DATA - Destination Database'!$H$8:$H$973,MATCH(N570,'DATA - Destination Database'!$C$8:$C$973,0)),"")</f>
        <v>Russia</v>
      </c>
    </row>
    <row r="571" spans="2:24" ht="14.4" customHeight="1" x14ac:dyDescent="0.3">
      <c r="B571" s="95" t="s">
        <v>56</v>
      </c>
      <c r="C571" s="95" t="s">
        <v>2452</v>
      </c>
      <c r="D571" s="95" t="s">
        <v>1279</v>
      </c>
      <c r="E571" s="95" t="s">
        <v>2860</v>
      </c>
      <c r="F571" s="95" t="s">
        <v>2862</v>
      </c>
      <c r="G571" s="97" t="s">
        <v>1967</v>
      </c>
      <c r="H571" s="23">
        <v>0.54166666666666663</v>
      </c>
      <c r="I571" s="95" t="s">
        <v>2854</v>
      </c>
      <c r="J571" s="17">
        <v>3.4</v>
      </c>
      <c r="K571" s="17">
        <v>0</v>
      </c>
      <c r="L571" s="98">
        <v>43627</v>
      </c>
      <c r="M571" s="95" t="s">
        <v>3848</v>
      </c>
      <c r="N571" s="95" t="str">
        <f t="shared" si="51"/>
        <v>SKU307</v>
      </c>
      <c r="O571" s="17" t="str">
        <f t="shared" si="47"/>
        <v>Yes</v>
      </c>
      <c r="P571" s="27">
        <f t="shared" si="48"/>
        <v>71</v>
      </c>
      <c r="Q571" s="17" t="str">
        <f t="shared" si="49"/>
        <v>No</v>
      </c>
      <c r="R571" s="42">
        <f t="shared" si="50"/>
        <v>43621</v>
      </c>
      <c r="S571" s="96" t="str">
        <f>IFERROR(INDEX('DATA - Destination Database'!$B$8:$B$973,MATCH(N571,'DATA - Destination Database'!$C$8:$C$973,0)),"")</f>
        <v>ID751</v>
      </c>
      <c r="T571" s="55">
        <f>IFERROR(INDEX('DATA - Destination Database'!$D$8:$D$973,MATCH(N571,'DATA - Destination Database'!$C$8:$C$973,0)),"")</f>
        <v>3</v>
      </c>
      <c r="U571" s="56" t="str">
        <f>IFERROR(INDEX('DATA - Destination Database'!$E$8:$E$973,MATCH(N571,'DATA - Destination Database'!$C$8:$C$973,0)),"")</f>
        <v>T</v>
      </c>
      <c r="V571" s="56" t="str">
        <f>IFERROR(INDEX('DATA - Destination Database'!$F$8:$F$973,MATCH(N571,'DATA - Destination Database'!$C$8:$C$973,0)),"")</f>
        <v>H</v>
      </c>
      <c r="W571" s="56" t="str">
        <f>IFERROR(INDEX('DATA - Destination Database'!$G$8:$G$973,MATCH(N571,'DATA - Destination Database'!$C$8:$C$973,0)),"")</f>
        <v/>
      </c>
      <c r="X571" s="96" t="str">
        <f>IFERROR(INDEX('DATA - Destination Database'!$H$8:$H$973,MATCH(N571,'DATA - Destination Database'!$C$8:$C$973,0)),"")</f>
        <v>Spain</v>
      </c>
    </row>
    <row r="572" spans="2:24" ht="14.4" customHeight="1" x14ac:dyDescent="0.3">
      <c r="B572" s="95" t="s">
        <v>55</v>
      </c>
      <c r="C572" s="95" t="s">
        <v>2453</v>
      </c>
      <c r="D572" s="95" t="s">
        <v>1398</v>
      </c>
      <c r="E572" s="95" t="s">
        <v>2858</v>
      </c>
      <c r="F572" s="95" t="s">
        <v>2862</v>
      </c>
      <c r="G572" s="97" t="s">
        <v>1975</v>
      </c>
      <c r="H572" s="23">
        <v>0.54166666666666663</v>
      </c>
      <c r="I572" s="95" t="s">
        <v>2855</v>
      </c>
      <c r="J572" s="17">
        <v>3.6</v>
      </c>
      <c r="K572" s="17">
        <v>0</v>
      </c>
      <c r="L572" s="98">
        <v>43635</v>
      </c>
      <c r="M572" s="95" t="s">
        <v>3848</v>
      </c>
      <c r="N572" s="95" t="str">
        <f t="shared" si="51"/>
        <v>SKU431</v>
      </c>
      <c r="O572" s="17" t="str">
        <f t="shared" si="47"/>
        <v>Yes</v>
      </c>
      <c r="P572" s="27">
        <f t="shared" si="48"/>
        <v>58</v>
      </c>
      <c r="Q572" s="17" t="str">
        <f t="shared" si="49"/>
        <v>No</v>
      </c>
      <c r="R572" s="42">
        <f t="shared" si="50"/>
        <v>43634</v>
      </c>
      <c r="S572" s="96" t="str">
        <f>IFERROR(INDEX('DATA - Destination Database'!$B$8:$B$973,MATCH(N572,'DATA - Destination Database'!$C$8:$C$973,0)),"")</f>
        <v>ID638</v>
      </c>
      <c r="T572" s="55">
        <f>IFERROR(INDEX('DATA - Destination Database'!$D$8:$D$973,MATCH(N572,'DATA - Destination Database'!$C$8:$C$973,0)),"")</f>
        <v>1</v>
      </c>
      <c r="U572" s="56" t="str">
        <f>IFERROR(INDEX('DATA - Destination Database'!$E$8:$E$973,MATCH(N572,'DATA - Destination Database'!$C$8:$C$973,0)),"")</f>
        <v>B</v>
      </c>
      <c r="V572" s="56" t="str">
        <f>IFERROR(INDEX('DATA - Destination Database'!$F$8:$F$973,MATCH(N572,'DATA - Destination Database'!$C$8:$C$973,0)),"")</f>
        <v>H</v>
      </c>
      <c r="W572" s="56" t="str">
        <f>IFERROR(INDEX('DATA - Destination Database'!$G$8:$G$973,MATCH(N572,'DATA - Destination Database'!$C$8:$C$973,0)),"")</f>
        <v/>
      </c>
      <c r="X572" s="96" t="str">
        <f>IFERROR(INDEX('DATA - Destination Database'!$H$8:$H$973,MATCH(N572,'DATA - Destination Database'!$C$8:$C$973,0)),"")</f>
        <v>Sweden</v>
      </c>
    </row>
    <row r="573" spans="2:24" ht="14.4" customHeight="1" x14ac:dyDescent="0.3">
      <c r="B573" s="95" t="s">
        <v>58</v>
      </c>
      <c r="C573" s="95" t="s">
        <v>2454</v>
      </c>
      <c r="D573" s="95" t="s">
        <v>1401</v>
      </c>
      <c r="E573" s="95" t="s">
        <v>2859</v>
      </c>
      <c r="F573" s="95" t="s">
        <v>2862</v>
      </c>
      <c r="G573" s="97" t="s">
        <v>1975</v>
      </c>
      <c r="H573" s="23">
        <v>0.54166666666666663</v>
      </c>
      <c r="I573" s="95" t="s">
        <v>2855</v>
      </c>
      <c r="J573" s="17">
        <v>3.8</v>
      </c>
      <c r="K573" s="17">
        <v>0</v>
      </c>
      <c r="L573" s="98">
        <v>43635</v>
      </c>
      <c r="M573" s="95" t="s">
        <v>3848</v>
      </c>
      <c r="N573" s="95" t="str">
        <f t="shared" si="51"/>
        <v>SKU434</v>
      </c>
      <c r="O573" s="17" t="str">
        <f t="shared" si="47"/>
        <v>Yes</v>
      </c>
      <c r="P573" s="27">
        <f t="shared" si="48"/>
        <v>58</v>
      </c>
      <c r="Q573" s="17" t="str">
        <f t="shared" si="49"/>
        <v>No</v>
      </c>
      <c r="R573" s="42">
        <f t="shared" si="50"/>
        <v>43634</v>
      </c>
      <c r="S573" s="96" t="str">
        <f>IFERROR(INDEX('DATA - Destination Database'!$B$8:$B$973,MATCH(N573,'DATA - Destination Database'!$C$8:$C$973,0)),"")</f>
        <v>ID434</v>
      </c>
      <c r="T573" s="55">
        <f>IFERROR(INDEX('DATA - Destination Database'!$D$8:$D$973,MATCH(N573,'DATA - Destination Database'!$C$8:$C$973,0)),"")</f>
        <v>2</v>
      </c>
      <c r="U573" s="56" t="str">
        <f>IFERROR(INDEX('DATA - Destination Database'!$E$8:$E$973,MATCH(N573,'DATA - Destination Database'!$C$8:$C$973,0)),"")</f>
        <v>B</v>
      </c>
      <c r="V573" s="56" t="str">
        <f>IFERROR(INDEX('DATA - Destination Database'!$F$8:$F$973,MATCH(N573,'DATA - Destination Database'!$C$8:$C$973,0)),"")</f>
        <v>H</v>
      </c>
      <c r="W573" s="56" t="str">
        <f>IFERROR(INDEX('DATA - Destination Database'!$G$8:$G$973,MATCH(N573,'DATA - Destination Database'!$C$8:$C$973,0)),"")</f>
        <v/>
      </c>
      <c r="X573" s="96" t="str">
        <f>IFERROR(INDEX('DATA - Destination Database'!$H$8:$H$973,MATCH(N573,'DATA - Destination Database'!$C$8:$C$973,0)),"")</f>
        <v>Germany</v>
      </c>
    </row>
    <row r="574" spans="2:24" ht="14.4" customHeight="1" x14ac:dyDescent="0.3">
      <c r="B574" s="95" t="s">
        <v>59</v>
      </c>
      <c r="C574" s="95" t="s">
        <v>2455</v>
      </c>
      <c r="D574" s="95" t="s">
        <v>1282</v>
      </c>
      <c r="E574" s="95" t="s">
        <v>2860</v>
      </c>
      <c r="F574" s="95" t="s">
        <v>2862</v>
      </c>
      <c r="G574" s="97" t="s">
        <v>1968</v>
      </c>
      <c r="H574" s="23">
        <v>0.54166666666666663</v>
      </c>
      <c r="I574" s="95" t="s">
        <v>2856</v>
      </c>
      <c r="J574" s="17">
        <v>4</v>
      </c>
      <c r="K574" s="17">
        <v>0</v>
      </c>
      <c r="L574" s="98">
        <v>43627</v>
      </c>
      <c r="M574" s="95" t="s">
        <v>3848</v>
      </c>
      <c r="N574" s="95" t="str">
        <f t="shared" si="51"/>
        <v>SKU310</v>
      </c>
      <c r="O574" s="17" t="str">
        <f t="shared" si="47"/>
        <v>Yes</v>
      </c>
      <c r="P574" s="27">
        <f t="shared" si="48"/>
        <v>70</v>
      </c>
      <c r="Q574" s="17" t="str">
        <f t="shared" si="49"/>
        <v>No</v>
      </c>
      <c r="R574" s="42">
        <f t="shared" si="50"/>
        <v>43622</v>
      </c>
      <c r="S574" s="96" t="str">
        <f>IFERROR(INDEX('DATA - Destination Database'!$B$8:$B$973,MATCH(N574,'DATA - Destination Database'!$C$8:$C$973,0)),"")</f>
        <v>ID518</v>
      </c>
      <c r="T574" s="55">
        <f>IFERROR(INDEX('DATA - Destination Database'!$D$8:$D$973,MATCH(N574,'DATA - Destination Database'!$C$8:$C$973,0)),"")</f>
        <v>2</v>
      </c>
      <c r="U574" s="56" t="str">
        <f>IFERROR(INDEX('DATA - Destination Database'!$E$8:$E$973,MATCH(N574,'DATA - Destination Database'!$C$8:$C$973,0)),"")</f>
        <v>B</v>
      </c>
      <c r="V574" s="56" t="str">
        <f>IFERROR(INDEX('DATA - Destination Database'!$F$8:$F$973,MATCH(N574,'DATA - Destination Database'!$C$8:$C$973,0)),"")</f>
        <v>H</v>
      </c>
      <c r="W574" s="56" t="str">
        <f>IFERROR(INDEX('DATA - Destination Database'!$G$8:$G$973,MATCH(N574,'DATA - Destination Database'!$C$8:$C$973,0)),"")</f>
        <v>Y</v>
      </c>
      <c r="X574" s="96" t="str">
        <f>IFERROR(INDEX('DATA - Destination Database'!$H$8:$H$973,MATCH(N574,'DATA - Destination Database'!$C$8:$C$973,0)),"")</f>
        <v xml:space="preserve">France </v>
      </c>
    </row>
    <row r="575" spans="2:24" ht="14.4" customHeight="1" x14ac:dyDescent="0.3">
      <c r="B575" s="95" t="s">
        <v>56</v>
      </c>
      <c r="C575" s="95" t="s">
        <v>2456</v>
      </c>
      <c r="D575" s="95" t="s">
        <v>1404</v>
      </c>
      <c r="E575" s="95" t="s">
        <v>2858</v>
      </c>
      <c r="F575" s="95" t="s">
        <v>2862</v>
      </c>
      <c r="G575" s="97" t="s">
        <v>1975</v>
      </c>
      <c r="H575" s="23">
        <v>0.54166666666666663</v>
      </c>
      <c r="I575" s="95" t="s">
        <v>2857</v>
      </c>
      <c r="J575" s="17">
        <v>1</v>
      </c>
      <c r="K575" s="17">
        <v>0</v>
      </c>
      <c r="L575" s="98">
        <v>43636</v>
      </c>
      <c r="M575" s="95" t="s">
        <v>3848</v>
      </c>
      <c r="N575" s="95" t="str">
        <f t="shared" si="51"/>
        <v>SKU437</v>
      </c>
      <c r="O575" s="17" t="str">
        <f t="shared" si="47"/>
        <v>Yes</v>
      </c>
      <c r="P575" s="27">
        <f t="shared" si="48"/>
        <v>58</v>
      </c>
      <c r="Q575" s="17" t="str">
        <f t="shared" si="49"/>
        <v>No</v>
      </c>
      <c r="R575" s="42">
        <f t="shared" si="50"/>
        <v>43634</v>
      </c>
      <c r="S575" s="96" t="str">
        <f>IFERROR(INDEX('DATA - Destination Database'!$B$8:$B$973,MATCH(N575,'DATA - Destination Database'!$C$8:$C$973,0)),"")</f>
        <v>ID415</v>
      </c>
      <c r="T575" s="55">
        <f>IFERROR(INDEX('DATA - Destination Database'!$D$8:$D$973,MATCH(N575,'DATA - Destination Database'!$C$8:$C$973,0)),"")</f>
        <v>2</v>
      </c>
      <c r="U575" s="56" t="str">
        <f>IFERROR(INDEX('DATA - Destination Database'!$E$8:$E$973,MATCH(N575,'DATA - Destination Database'!$C$8:$C$973,0)),"")</f>
        <v>T</v>
      </c>
      <c r="V575" s="56" t="str">
        <f>IFERROR(INDEX('DATA - Destination Database'!$F$8:$F$973,MATCH(N575,'DATA - Destination Database'!$C$8:$C$973,0)),"")</f>
        <v>H</v>
      </c>
      <c r="W575" s="56" t="str">
        <f>IFERROR(INDEX('DATA - Destination Database'!$G$8:$G$973,MATCH(N575,'DATA - Destination Database'!$C$8:$C$973,0)),"")</f>
        <v>Y</v>
      </c>
      <c r="X575" s="96" t="str">
        <f>IFERROR(INDEX('DATA - Destination Database'!$H$8:$H$973,MATCH(N575,'DATA - Destination Database'!$C$8:$C$973,0)),"")</f>
        <v xml:space="preserve">India </v>
      </c>
    </row>
    <row r="576" spans="2:24" ht="14.4" customHeight="1" x14ac:dyDescent="0.3">
      <c r="B576" s="95" t="s">
        <v>57</v>
      </c>
      <c r="C576" s="95" t="s">
        <v>2457</v>
      </c>
      <c r="D576" s="95" t="s">
        <v>1285</v>
      </c>
      <c r="E576" s="95" t="s">
        <v>2859</v>
      </c>
      <c r="F576" s="95" t="s">
        <v>2862</v>
      </c>
      <c r="G576" s="97" t="s">
        <v>1968</v>
      </c>
      <c r="H576" s="23">
        <v>0.54166666666666663</v>
      </c>
      <c r="I576" s="95" t="s">
        <v>2854</v>
      </c>
      <c r="J576" s="17">
        <v>2</v>
      </c>
      <c r="K576" s="17">
        <v>0</v>
      </c>
      <c r="L576" s="98">
        <v>43623</v>
      </c>
      <c r="M576" s="95" t="s">
        <v>3848</v>
      </c>
      <c r="N576" s="95" t="str">
        <f t="shared" si="51"/>
        <v>SKU313</v>
      </c>
      <c r="O576" s="17" t="str">
        <f t="shared" si="47"/>
        <v>Yes</v>
      </c>
      <c r="P576" s="27">
        <f t="shared" si="48"/>
        <v>70</v>
      </c>
      <c r="Q576" s="17" t="str">
        <f t="shared" si="49"/>
        <v>No</v>
      </c>
      <c r="R576" s="42">
        <f t="shared" si="50"/>
        <v>43622</v>
      </c>
      <c r="S576" s="96" t="str">
        <f>IFERROR(INDEX('DATA - Destination Database'!$B$8:$B$973,MATCH(N576,'DATA - Destination Database'!$C$8:$C$973,0)),"")</f>
        <v>ID677</v>
      </c>
      <c r="T576" s="55">
        <f>IFERROR(INDEX('DATA - Destination Database'!$D$8:$D$973,MATCH(N576,'DATA - Destination Database'!$C$8:$C$973,0)),"")</f>
        <v>2</v>
      </c>
      <c r="U576" s="56" t="str">
        <f>IFERROR(INDEX('DATA - Destination Database'!$E$8:$E$973,MATCH(N576,'DATA - Destination Database'!$C$8:$C$973,0)),"")</f>
        <v>A</v>
      </c>
      <c r="V576" s="56" t="str">
        <f>IFERROR(INDEX('DATA - Destination Database'!$F$8:$F$973,MATCH(N576,'DATA - Destination Database'!$C$8:$C$973,0)),"")</f>
        <v>H</v>
      </c>
      <c r="W576" s="56" t="str">
        <f>IFERROR(INDEX('DATA - Destination Database'!$G$8:$G$973,MATCH(N576,'DATA - Destination Database'!$C$8:$C$973,0)),"")</f>
        <v>Y</v>
      </c>
      <c r="X576" s="96" t="str">
        <f>IFERROR(INDEX('DATA - Destination Database'!$H$8:$H$973,MATCH(N576,'DATA - Destination Database'!$C$8:$C$973,0)),"")</f>
        <v xml:space="preserve">Eritrea </v>
      </c>
    </row>
    <row r="577" spans="2:24" ht="14.4" customHeight="1" x14ac:dyDescent="0.3">
      <c r="B577" s="95" t="s">
        <v>59</v>
      </c>
      <c r="C577" s="95" t="s">
        <v>2458</v>
      </c>
      <c r="D577" s="95" t="s">
        <v>1407</v>
      </c>
      <c r="E577" s="95" t="s">
        <v>2860</v>
      </c>
      <c r="F577" s="95" t="s">
        <v>2862</v>
      </c>
      <c r="G577" s="97" t="s">
        <v>1975</v>
      </c>
      <c r="H577" s="23">
        <v>0.54166666666666663</v>
      </c>
      <c r="I577" s="95" t="s">
        <v>2855</v>
      </c>
      <c r="J577" s="17">
        <v>3</v>
      </c>
      <c r="K577" s="17">
        <v>0</v>
      </c>
      <c r="L577" s="98">
        <v>43636</v>
      </c>
      <c r="M577" s="95" t="s">
        <v>3848</v>
      </c>
      <c r="N577" s="95" t="str">
        <f t="shared" si="51"/>
        <v>SKU440</v>
      </c>
      <c r="O577" s="17" t="str">
        <f t="shared" si="47"/>
        <v>Yes</v>
      </c>
      <c r="P577" s="27">
        <f t="shared" si="48"/>
        <v>58</v>
      </c>
      <c r="Q577" s="17" t="str">
        <f t="shared" si="49"/>
        <v>No</v>
      </c>
      <c r="R577" s="42">
        <f t="shared" si="50"/>
        <v>43634</v>
      </c>
      <c r="S577" s="96" t="str">
        <f>IFERROR(INDEX('DATA - Destination Database'!$B$8:$B$973,MATCH(N577,'DATA - Destination Database'!$C$8:$C$973,0)),"")</f>
        <v>ID520</v>
      </c>
      <c r="T577" s="55">
        <f>IFERROR(INDEX('DATA - Destination Database'!$D$8:$D$973,MATCH(N577,'DATA - Destination Database'!$C$8:$C$973,0)),"")</f>
        <v>1</v>
      </c>
      <c r="U577" s="56" t="str">
        <f>IFERROR(INDEX('DATA - Destination Database'!$E$8:$E$973,MATCH(N577,'DATA - Destination Database'!$C$8:$C$973,0)),"")</f>
        <v>F</v>
      </c>
      <c r="V577" s="56" t="str">
        <f>IFERROR(INDEX('DATA - Destination Database'!$F$8:$F$973,MATCH(N577,'DATA - Destination Database'!$C$8:$C$973,0)),"")</f>
        <v>H</v>
      </c>
      <c r="W577" s="56" t="str">
        <f>IFERROR(INDEX('DATA - Destination Database'!$G$8:$G$973,MATCH(N577,'DATA - Destination Database'!$C$8:$C$973,0)),"")</f>
        <v/>
      </c>
      <c r="X577" s="96" t="str">
        <f>IFERROR(INDEX('DATA - Destination Database'!$H$8:$H$973,MATCH(N577,'DATA - Destination Database'!$C$8:$C$973,0)),"")</f>
        <v>Canada</v>
      </c>
    </row>
    <row r="578" spans="2:24" ht="14.4" customHeight="1" x14ac:dyDescent="0.3">
      <c r="B578" s="95" t="s">
        <v>55</v>
      </c>
      <c r="C578" s="95" t="s">
        <v>2459</v>
      </c>
      <c r="D578" s="95" t="s">
        <v>1288</v>
      </c>
      <c r="E578" s="95" t="s">
        <v>2858</v>
      </c>
      <c r="F578" s="95" t="s">
        <v>2862</v>
      </c>
      <c r="G578" s="97" t="s">
        <v>1968</v>
      </c>
      <c r="H578" s="23">
        <v>0.54166666666666663</v>
      </c>
      <c r="I578" s="95" t="s">
        <v>2855</v>
      </c>
      <c r="J578" s="17">
        <v>4</v>
      </c>
      <c r="K578" s="17">
        <v>0</v>
      </c>
      <c r="L578" s="98">
        <v>43628</v>
      </c>
      <c r="M578" s="95" t="s">
        <v>3848</v>
      </c>
      <c r="N578" s="95" t="str">
        <f t="shared" si="51"/>
        <v>SKU316</v>
      </c>
      <c r="O578" s="17" t="str">
        <f t="shared" si="47"/>
        <v>Yes</v>
      </c>
      <c r="P578" s="27">
        <f t="shared" si="48"/>
        <v>70</v>
      </c>
      <c r="Q578" s="17" t="str">
        <f t="shared" si="49"/>
        <v>No</v>
      </c>
      <c r="R578" s="42">
        <f t="shared" si="50"/>
        <v>43622</v>
      </c>
      <c r="S578" s="96" t="str">
        <f>IFERROR(INDEX('DATA - Destination Database'!$B$8:$B$973,MATCH(N578,'DATA - Destination Database'!$C$8:$C$973,0)),"")</f>
        <v>ID281</v>
      </c>
      <c r="T578" s="55">
        <f>IFERROR(INDEX('DATA - Destination Database'!$D$8:$D$973,MATCH(N578,'DATA - Destination Database'!$C$8:$C$973,0)),"")</f>
        <v>2</v>
      </c>
      <c r="U578" s="56" t="str">
        <f>IFERROR(INDEX('DATA - Destination Database'!$E$8:$E$973,MATCH(N578,'DATA - Destination Database'!$C$8:$C$973,0)),"")</f>
        <v>A</v>
      </c>
      <c r="V578" s="56" t="str">
        <f>IFERROR(INDEX('DATA - Destination Database'!$F$8:$F$973,MATCH(N578,'DATA - Destination Database'!$C$8:$C$973,0)),"")</f>
        <v>H</v>
      </c>
      <c r="W578" s="56" t="str">
        <f>IFERROR(INDEX('DATA - Destination Database'!$G$8:$G$973,MATCH(N578,'DATA - Destination Database'!$C$8:$C$973,0)),"")</f>
        <v/>
      </c>
      <c r="X578" s="96" t="str">
        <f>IFERROR(INDEX('DATA - Destination Database'!$H$8:$H$973,MATCH(N578,'DATA - Destination Database'!$C$8:$C$973,0)),"")</f>
        <v xml:space="preserve">Indonesia </v>
      </c>
    </row>
    <row r="579" spans="2:24" ht="14.4" customHeight="1" x14ac:dyDescent="0.3">
      <c r="B579" s="95" t="s">
        <v>57</v>
      </c>
      <c r="C579" s="95" t="s">
        <v>2459</v>
      </c>
      <c r="D579" s="95" t="s">
        <v>1410</v>
      </c>
      <c r="E579" s="95" t="s">
        <v>2859</v>
      </c>
      <c r="F579" s="95" t="s">
        <v>2862</v>
      </c>
      <c r="G579" s="97" t="s">
        <v>1975</v>
      </c>
      <c r="H579" s="23">
        <v>0.54166666666666663</v>
      </c>
      <c r="I579" s="95" t="s">
        <v>2856</v>
      </c>
      <c r="J579" s="17">
        <v>1</v>
      </c>
      <c r="K579" s="17">
        <v>0</v>
      </c>
      <c r="L579" s="98">
        <v>43634</v>
      </c>
      <c r="M579" s="95" t="s">
        <v>3848</v>
      </c>
      <c r="N579" s="95" t="str">
        <f t="shared" si="51"/>
        <v>SKU443</v>
      </c>
      <c r="O579" s="17" t="str">
        <f t="shared" si="47"/>
        <v>Yes</v>
      </c>
      <c r="P579" s="27">
        <f t="shared" si="48"/>
        <v>58</v>
      </c>
      <c r="Q579" s="17" t="str">
        <f t="shared" si="49"/>
        <v>No</v>
      </c>
      <c r="R579" s="42">
        <f t="shared" si="50"/>
        <v>43634</v>
      </c>
      <c r="S579" s="96" t="str">
        <f>IFERROR(INDEX('DATA - Destination Database'!$B$8:$B$973,MATCH(N579,'DATA - Destination Database'!$C$8:$C$973,0)),"")</f>
        <v>ID679</v>
      </c>
      <c r="T579" s="55">
        <f>IFERROR(INDEX('DATA - Destination Database'!$D$8:$D$973,MATCH(N579,'DATA - Destination Database'!$C$8:$C$973,0)),"")</f>
        <v>2</v>
      </c>
      <c r="U579" s="56" t="str">
        <f>IFERROR(INDEX('DATA - Destination Database'!$E$8:$E$973,MATCH(N579,'DATA - Destination Database'!$C$8:$C$973,0)),"")</f>
        <v>T</v>
      </c>
      <c r="V579" s="56" t="str">
        <f>IFERROR(INDEX('DATA - Destination Database'!$F$8:$F$973,MATCH(N579,'DATA - Destination Database'!$C$8:$C$973,0)),"")</f>
        <v>H</v>
      </c>
      <c r="W579" s="56" t="str">
        <f>IFERROR(INDEX('DATA - Destination Database'!$G$8:$G$973,MATCH(N579,'DATA - Destination Database'!$C$8:$C$973,0)),"")</f>
        <v>Y</v>
      </c>
      <c r="X579" s="96" t="str">
        <f>IFERROR(INDEX('DATA - Destination Database'!$H$8:$H$973,MATCH(N579,'DATA - Destination Database'!$C$8:$C$973,0)),"")</f>
        <v>Hong Kong</v>
      </c>
    </row>
    <row r="580" spans="2:24" ht="14.4" customHeight="1" x14ac:dyDescent="0.3">
      <c r="B580" s="95" t="s">
        <v>55</v>
      </c>
      <c r="C580" s="95" t="s">
        <v>2460</v>
      </c>
      <c r="D580" s="95" t="s">
        <v>1413</v>
      </c>
      <c r="E580" s="95" t="s">
        <v>2860</v>
      </c>
      <c r="F580" s="95" t="s">
        <v>2863</v>
      </c>
      <c r="G580" s="97" t="s">
        <v>1975</v>
      </c>
      <c r="H580" s="23">
        <v>0.54166666666666663</v>
      </c>
      <c r="I580" s="95" t="s">
        <v>2857</v>
      </c>
      <c r="J580" s="17">
        <v>2.8</v>
      </c>
      <c r="K580" s="17">
        <v>1</v>
      </c>
      <c r="L580" s="98">
        <v>43634</v>
      </c>
      <c r="M580" s="95" t="s">
        <v>3848</v>
      </c>
      <c r="N580" s="95" t="str">
        <f t="shared" si="51"/>
        <v>SKU446</v>
      </c>
      <c r="O580" s="17" t="str">
        <f t="shared" si="47"/>
        <v>Yes</v>
      </c>
      <c r="P580" s="27">
        <f t="shared" si="48"/>
        <v>58</v>
      </c>
      <c r="Q580" s="17" t="str">
        <f t="shared" si="49"/>
        <v>No</v>
      </c>
      <c r="R580" s="42">
        <f t="shared" si="50"/>
        <v>43634</v>
      </c>
      <c r="S580" s="96" t="str">
        <f>IFERROR(INDEX('DATA - Destination Database'!$B$8:$B$973,MATCH(N580,'DATA - Destination Database'!$C$8:$C$973,0)),"")</f>
        <v>ID903</v>
      </c>
      <c r="T580" s="55">
        <f>IFERROR(INDEX('DATA - Destination Database'!$D$8:$D$973,MATCH(N580,'DATA - Destination Database'!$C$8:$C$973,0)),"")</f>
        <v>1</v>
      </c>
      <c r="U580" s="56" t="str">
        <f>IFERROR(INDEX('DATA - Destination Database'!$E$8:$E$973,MATCH(N580,'DATA - Destination Database'!$C$8:$C$973,0)),"")</f>
        <v>T</v>
      </c>
      <c r="V580" s="56" t="str">
        <f>IFERROR(INDEX('DATA - Destination Database'!$F$8:$F$973,MATCH(N580,'DATA - Destination Database'!$C$8:$C$973,0)),"")</f>
        <v>H</v>
      </c>
      <c r="W580" s="56" t="str">
        <f>IFERROR(INDEX('DATA - Destination Database'!$G$8:$G$973,MATCH(N580,'DATA - Destination Database'!$C$8:$C$973,0)),"")</f>
        <v/>
      </c>
      <c r="X580" s="96" t="str">
        <f>IFERROR(INDEX('DATA - Destination Database'!$H$8:$H$973,MATCH(N580,'DATA - Destination Database'!$C$8:$C$973,0)),"")</f>
        <v>Italy</v>
      </c>
    </row>
    <row r="581" spans="2:24" ht="14.4" customHeight="1" x14ac:dyDescent="0.3">
      <c r="B581" s="95" t="s">
        <v>58</v>
      </c>
      <c r="C581" s="95" t="s">
        <v>2461</v>
      </c>
      <c r="D581" s="95" t="s">
        <v>1291</v>
      </c>
      <c r="E581" s="95" t="s">
        <v>2858</v>
      </c>
      <c r="F581" s="95" t="s">
        <v>2862</v>
      </c>
      <c r="G581" s="97" t="s">
        <v>1968</v>
      </c>
      <c r="H581" s="23">
        <v>0.54166666666666663</v>
      </c>
      <c r="I581" s="95" t="s">
        <v>2854</v>
      </c>
      <c r="J581" s="17">
        <v>3</v>
      </c>
      <c r="K581" s="17">
        <v>0</v>
      </c>
      <c r="L581" s="98">
        <v>43629</v>
      </c>
      <c r="M581" s="95" t="s">
        <v>3848</v>
      </c>
      <c r="N581" s="95" t="str">
        <f t="shared" si="51"/>
        <v>SKU319</v>
      </c>
      <c r="O581" s="17" t="str">
        <f t="shared" si="47"/>
        <v>Yes</v>
      </c>
      <c r="P581" s="27">
        <f t="shared" si="48"/>
        <v>70</v>
      </c>
      <c r="Q581" s="17" t="str">
        <f t="shared" si="49"/>
        <v>No</v>
      </c>
      <c r="R581" s="42">
        <f t="shared" si="50"/>
        <v>43622</v>
      </c>
      <c r="S581" s="96" t="str">
        <f>IFERROR(INDEX('DATA - Destination Database'!$B$8:$B$973,MATCH(N581,'DATA - Destination Database'!$C$8:$C$973,0)),"")</f>
        <v>ID643</v>
      </c>
      <c r="T581" s="55">
        <f>IFERROR(INDEX('DATA - Destination Database'!$D$8:$D$973,MATCH(N581,'DATA - Destination Database'!$C$8:$C$973,0)),"")</f>
        <v>1</v>
      </c>
      <c r="U581" s="56" t="str">
        <f>IFERROR(INDEX('DATA - Destination Database'!$E$8:$E$973,MATCH(N581,'DATA - Destination Database'!$C$8:$C$973,0)),"")</f>
        <v>T</v>
      </c>
      <c r="V581" s="56" t="str">
        <f>IFERROR(INDEX('DATA - Destination Database'!$F$8:$F$973,MATCH(N581,'DATA - Destination Database'!$C$8:$C$973,0)),"")</f>
        <v>H</v>
      </c>
      <c r="W581" s="56" t="str">
        <f>IFERROR(INDEX('DATA - Destination Database'!$G$8:$G$973,MATCH(N581,'DATA - Destination Database'!$C$8:$C$973,0)),"")</f>
        <v>Y</v>
      </c>
      <c r="X581" s="96" t="str">
        <f>IFERROR(INDEX('DATA - Destination Database'!$H$8:$H$973,MATCH(N581,'DATA - Destination Database'!$C$8:$C$973,0)),"")</f>
        <v>Belgium</v>
      </c>
    </row>
    <row r="582" spans="2:24" ht="14.4" customHeight="1" x14ac:dyDescent="0.3">
      <c r="B582" s="95" t="s">
        <v>58</v>
      </c>
      <c r="C582" s="95" t="s">
        <v>2462</v>
      </c>
      <c r="D582" s="95" t="s">
        <v>1416</v>
      </c>
      <c r="E582" s="95" t="s">
        <v>2859</v>
      </c>
      <c r="F582" s="95" t="s">
        <v>2862</v>
      </c>
      <c r="G582" s="97" t="s">
        <v>1975</v>
      </c>
      <c r="H582" s="23">
        <v>0.54166666666666663</v>
      </c>
      <c r="I582" s="95" t="s">
        <v>2855</v>
      </c>
      <c r="J582" s="17">
        <v>3.2</v>
      </c>
      <c r="K582" s="17">
        <v>0</v>
      </c>
      <c r="L582" s="98">
        <v>43642</v>
      </c>
      <c r="M582" s="95" t="s">
        <v>3848</v>
      </c>
      <c r="N582" s="95" t="str">
        <f t="shared" si="51"/>
        <v>SKU449</v>
      </c>
      <c r="O582" s="17" t="str">
        <f t="shared" si="47"/>
        <v>Yes</v>
      </c>
      <c r="P582" s="27">
        <f t="shared" si="48"/>
        <v>58</v>
      </c>
      <c r="Q582" s="17" t="str">
        <f t="shared" si="49"/>
        <v>No</v>
      </c>
      <c r="R582" s="42">
        <f t="shared" si="50"/>
        <v>43634</v>
      </c>
      <c r="S582" s="96" t="str">
        <f>IFERROR(INDEX('DATA - Destination Database'!$B$8:$B$973,MATCH(N582,'DATA - Destination Database'!$C$8:$C$973,0)),"")</f>
        <v>ID681</v>
      </c>
      <c r="T582" s="55">
        <f>IFERROR(INDEX('DATA - Destination Database'!$D$8:$D$973,MATCH(N582,'DATA - Destination Database'!$C$8:$C$973,0)),"")</f>
        <v>3</v>
      </c>
      <c r="U582" s="56" t="str">
        <f>IFERROR(INDEX('DATA - Destination Database'!$E$8:$E$973,MATCH(N582,'DATA - Destination Database'!$C$8:$C$973,0)),"")</f>
        <v>A</v>
      </c>
      <c r="V582" s="56" t="str">
        <f>IFERROR(INDEX('DATA - Destination Database'!$F$8:$F$973,MATCH(N582,'DATA - Destination Database'!$C$8:$C$973,0)),"")</f>
        <v>H</v>
      </c>
      <c r="W582" s="56" t="str">
        <f>IFERROR(INDEX('DATA - Destination Database'!$G$8:$G$973,MATCH(N582,'DATA - Destination Database'!$C$8:$C$973,0)),"")</f>
        <v>Y</v>
      </c>
      <c r="X582" s="96" t="str">
        <f>IFERROR(INDEX('DATA - Destination Database'!$H$8:$H$973,MATCH(N582,'DATA - Destination Database'!$C$8:$C$973,0)),"")</f>
        <v>Argentina</v>
      </c>
    </row>
    <row r="583" spans="2:24" ht="14.4" customHeight="1" x14ac:dyDescent="0.3">
      <c r="B583" s="95" t="s">
        <v>56</v>
      </c>
      <c r="C583" s="95" t="s">
        <v>2463</v>
      </c>
      <c r="D583" s="95" t="s">
        <v>1294</v>
      </c>
      <c r="E583" s="95" t="s">
        <v>2860</v>
      </c>
      <c r="F583" s="95" t="s">
        <v>2862</v>
      </c>
      <c r="G583" s="97" t="s">
        <v>1968</v>
      </c>
      <c r="H583" s="23">
        <v>0.54166666666666663</v>
      </c>
      <c r="I583" s="95" t="s">
        <v>2855</v>
      </c>
      <c r="J583" s="17">
        <v>3.4</v>
      </c>
      <c r="K583" s="17">
        <v>0</v>
      </c>
      <c r="L583" s="98">
        <v>43628</v>
      </c>
      <c r="M583" s="95" t="s">
        <v>3848</v>
      </c>
      <c r="N583" s="95" t="str">
        <f t="shared" si="51"/>
        <v>SKU322</v>
      </c>
      <c r="O583" s="17" t="str">
        <f t="shared" si="47"/>
        <v>Yes</v>
      </c>
      <c r="P583" s="27">
        <f t="shared" si="48"/>
        <v>70</v>
      </c>
      <c r="Q583" s="17" t="str">
        <f t="shared" si="49"/>
        <v>No</v>
      </c>
      <c r="R583" s="42">
        <f t="shared" si="50"/>
        <v>43622</v>
      </c>
      <c r="S583" s="96" t="str">
        <f>IFERROR(INDEX('DATA - Destination Database'!$B$8:$B$973,MATCH(N583,'DATA - Destination Database'!$C$8:$C$973,0)),"")</f>
        <v>ID904</v>
      </c>
      <c r="T583" s="55">
        <f>IFERROR(INDEX('DATA - Destination Database'!$D$8:$D$973,MATCH(N583,'DATA - Destination Database'!$C$8:$C$973,0)),"")</f>
        <v>3</v>
      </c>
      <c r="U583" s="56" t="str">
        <f>IFERROR(INDEX('DATA - Destination Database'!$E$8:$E$973,MATCH(N583,'DATA - Destination Database'!$C$8:$C$973,0)),"")</f>
        <v>F</v>
      </c>
      <c r="V583" s="56" t="str">
        <f>IFERROR(INDEX('DATA - Destination Database'!$F$8:$F$973,MATCH(N583,'DATA - Destination Database'!$C$8:$C$973,0)),"")</f>
        <v>H</v>
      </c>
      <c r="W583" s="56" t="str">
        <f>IFERROR(INDEX('DATA - Destination Database'!$G$8:$G$973,MATCH(N583,'DATA - Destination Database'!$C$8:$C$973,0)),"")</f>
        <v>Y</v>
      </c>
      <c r="X583" s="96" t="str">
        <f>IFERROR(INDEX('DATA - Destination Database'!$H$8:$H$973,MATCH(N583,'DATA - Destination Database'!$C$8:$C$973,0)),"")</f>
        <v>Maldives</v>
      </c>
    </row>
    <row r="584" spans="2:24" ht="14.4" customHeight="1" x14ac:dyDescent="0.3">
      <c r="B584" s="95" t="s">
        <v>56</v>
      </c>
      <c r="C584" s="95" t="s">
        <v>2464</v>
      </c>
      <c r="D584" s="95" t="s">
        <v>1419</v>
      </c>
      <c r="E584" s="95" t="s">
        <v>2858</v>
      </c>
      <c r="F584" s="95" t="s">
        <v>2862</v>
      </c>
      <c r="G584" s="97" t="s">
        <v>1975</v>
      </c>
      <c r="H584" s="23">
        <v>0.54166666666666663</v>
      </c>
      <c r="I584" s="95" t="s">
        <v>2856</v>
      </c>
      <c r="J584" s="17">
        <v>3.6</v>
      </c>
      <c r="K584" s="17">
        <v>0</v>
      </c>
      <c r="L584" s="98">
        <v>43636</v>
      </c>
      <c r="M584" s="95" t="s">
        <v>3848</v>
      </c>
      <c r="N584" s="95" t="str">
        <f t="shared" si="51"/>
        <v>SKU452</v>
      </c>
      <c r="O584" s="17" t="str">
        <f t="shared" si="47"/>
        <v>Yes</v>
      </c>
      <c r="P584" s="27">
        <f t="shared" si="48"/>
        <v>58</v>
      </c>
      <c r="Q584" s="17" t="str">
        <f t="shared" si="49"/>
        <v>No</v>
      </c>
      <c r="R584" s="42">
        <f t="shared" si="50"/>
        <v>43634</v>
      </c>
      <c r="S584" s="96" t="str">
        <f>IFERROR(INDEX('DATA - Destination Database'!$B$8:$B$973,MATCH(N584,'DATA - Destination Database'!$C$8:$C$973,0)),"")</f>
        <v>ID422</v>
      </c>
      <c r="T584" s="55">
        <f>IFERROR(INDEX('DATA - Destination Database'!$D$8:$D$973,MATCH(N584,'DATA - Destination Database'!$C$8:$C$973,0)),"")</f>
        <v>1</v>
      </c>
      <c r="U584" s="56" t="str">
        <f>IFERROR(INDEX('DATA - Destination Database'!$E$8:$E$973,MATCH(N584,'DATA - Destination Database'!$C$8:$C$973,0)),"")</f>
        <v>B</v>
      </c>
      <c r="V584" s="56" t="str">
        <f>IFERROR(INDEX('DATA - Destination Database'!$F$8:$F$973,MATCH(N584,'DATA - Destination Database'!$C$8:$C$973,0)),"")</f>
        <v>H</v>
      </c>
      <c r="W584" s="56" t="str">
        <f>IFERROR(INDEX('DATA - Destination Database'!$G$8:$G$973,MATCH(N584,'DATA - Destination Database'!$C$8:$C$973,0)),"")</f>
        <v/>
      </c>
      <c r="X584" s="96" t="str">
        <f>IFERROR(INDEX('DATA - Destination Database'!$H$8:$H$973,MATCH(N584,'DATA - Destination Database'!$C$8:$C$973,0)),"")</f>
        <v>China</v>
      </c>
    </row>
    <row r="585" spans="2:24" ht="14.4" customHeight="1" x14ac:dyDescent="0.3">
      <c r="B585" s="95" t="s">
        <v>57</v>
      </c>
      <c r="C585" s="95" t="s">
        <v>2465</v>
      </c>
      <c r="D585" s="95" t="s">
        <v>1422</v>
      </c>
      <c r="E585" s="95" t="s">
        <v>2859</v>
      </c>
      <c r="F585" s="95" t="s">
        <v>2862</v>
      </c>
      <c r="G585" s="97" t="s">
        <v>1976</v>
      </c>
      <c r="H585" s="23">
        <v>0.54166666666666663</v>
      </c>
      <c r="I585" s="95" t="s">
        <v>2857</v>
      </c>
      <c r="J585" s="17">
        <v>3.8</v>
      </c>
      <c r="K585" s="17">
        <v>0</v>
      </c>
      <c r="L585" s="98">
        <v>43637</v>
      </c>
      <c r="M585" s="95" t="s">
        <v>3848</v>
      </c>
      <c r="N585" s="95" t="str">
        <f t="shared" si="51"/>
        <v>SKU458</v>
      </c>
      <c r="O585" s="17" t="str">
        <f t="shared" si="47"/>
        <v>Yes</v>
      </c>
      <c r="P585" s="27">
        <f t="shared" si="48"/>
        <v>57</v>
      </c>
      <c r="Q585" s="17" t="str">
        <f t="shared" si="49"/>
        <v>No</v>
      </c>
      <c r="R585" s="42">
        <f t="shared" si="50"/>
        <v>43635</v>
      </c>
      <c r="S585" s="96" t="str">
        <f>IFERROR(INDEX('DATA - Destination Database'!$B$8:$B$973,MATCH(N585,'DATA - Destination Database'!$C$8:$C$973,0)),"")</f>
        <v>ID860</v>
      </c>
      <c r="T585" s="55">
        <f>IFERROR(INDEX('DATA - Destination Database'!$D$8:$D$973,MATCH(N585,'DATA - Destination Database'!$C$8:$C$973,0)),"")</f>
        <v>2</v>
      </c>
      <c r="U585" s="56" t="str">
        <f>IFERROR(INDEX('DATA - Destination Database'!$E$8:$E$973,MATCH(N585,'DATA - Destination Database'!$C$8:$C$973,0)),"")</f>
        <v>F</v>
      </c>
      <c r="V585" s="56" t="str">
        <f>IFERROR(INDEX('DATA - Destination Database'!$F$8:$F$973,MATCH(N585,'DATA - Destination Database'!$C$8:$C$973,0)),"")</f>
        <v>H</v>
      </c>
      <c r="W585" s="56" t="str">
        <f>IFERROR(INDEX('DATA - Destination Database'!$G$8:$G$973,MATCH(N585,'DATA - Destination Database'!$C$8:$C$973,0)),"")</f>
        <v/>
      </c>
      <c r="X585" s="96" t="str">
        <f>IFERROR(INDEX('DATA - Destination Database'!$H$8:$H$973,MATCH(N585,'DATA - Destination Database'!$C$8:$C$973,0)),"")</f>
        <v>Peru</v>
      </c>
    </row>
    <row r="586" spans="2:24" ht="14.4" customHeight="1" x14ac:dyDescent="0.3">
      <c r="B586" s="95" t="s">
        <v>59</v>
      </c>
      <c r="C586" s="95" t="s">
        <v>2466</v>
      </c>
      <c r="D586" s="95" t="s">
        <v>1297</v>
      </c>
      <c r="E586" s="95" t="s">
        <v>2860</v>
      </c>
      <c r="F586" s="95" t="s">
        <v>2862</v>
      </c>
      <c r="G586" s="97" t="s">
        <v>1969</v>
      </c>
      <c r="H586" s="23">
        <v>0.54166666666666663</v>
      </c>
      <c r="I586" s="95" t="s">
        <v>2854</v>
      </c>
      <c r="J586" s="17">
        <v>4</v>
      </c>
      <c r="K586" s="17">
        <v>0</v>
      </c>
      <c r="L586" s="98">
        <v>43627</v>
      </c>
      <c r="M586" s="95" t="s">
        <v>3848</v>
      </c>
      <c r="N586" s="95" t="str">
        <f t="shared" si="51"/>
        <v>SKU325</v>
      </c>
      <c r="O586" s="17" t="str">
        <f t="shared" si="47"/>
        <v>Yes</v>
      </c>
      <c r="P586" s="27">
        <f t="shared" si="48"/>
        <v>69</v>
      </c>
      <c r="Q586" s="17" t="str">
        <f t="shared" si="49"/>
        <v>No</v>
      </c>
      <c r="R586" s="42">
        <f t="shared" si="50"/>
        <v>43623</v>
      </c>
      <c r="S586" s="96" t="str">
        <f>IFERROR(INDEX('DATA - Destination Database'!$B$8:$B$973,MATCH(N586,'DATA - Destination Database'!$C$8:$C$973,0)),"")</f>
        <v>ID757</v>
      </c>
      <c r="T586" s="55">
        <f>IFERROR(INDEX('DATA - Destination Database'!$D$8:$D$973,MATCH(N586,'DATA - Destination Database'!$C$8:$C$973,0)),"")</f>
        <v>3</v>
      </c>
      <c r="U586" s="56" t="str">
        <f>IFERROR(INDEX('DATA - Destination Database'!$E$8:$E$973,MATCH(N586,'DATA - Destination Database'!$C$8:$C$973,0)),"")</f>
        <v>A</v>
      </c>
      <c r="V586" s="56" t="str">
        <f>IFERROR(INDEX('DATA - Destination Database'!$F$8:$F$973,MATCH(N586,'DATA - Destination Database'!$C$8:$C$973,0)),"")</f>
        <v>H</v>
      </c>
      <c r="W586" s="56" t="str">
        <f>IFERROR(INDEX('DATA - Destination Database'!$G$8:$G$973,MATCH(N586,'DATA - Destination Database'!$C$8:$C$973,0)),"")</f>
        <v/>
      </c>
      <c r="X586" s="96" t="str">
        <f>IFERROR(INDEX('DATA - Destination Database'!$H$8:$H$973,MATCH(N586,'DATA - Destination Database'!$C$8:$C$973,0)),"")</f>
        <v>Ireland</v>
      </c>
    </row>
    <row r="587" spans="2:24" ht="14.4" customHeight="1" x14ac:dyDescent="0.3">
      <c r="B587" s="95" t="s">
        <v>55</v>
      </c>
      <c r="C587" s="95" t="s">
        <v>2467</v>
      </c>
      <c r="D587" s="95" t="s">
        <v>1425</v>
      </c>
      <c r="E587" s="95" t="s">
        <v>2858</v>
      </c>
      <c r="F587" s="95" t="s">
        <v>2862</v>
      </c>
      <c r="G587" s="97" t="s">
        <v>1976</v>
      </c>
      <c r="H587" s="23">
        <v>0.54166666666666663</v>
      </c>
      <c r="I587" s="95" t="s">
        <v>2855</v>
      </c>
      <c r="J587" s="17">
        <v>1</v>
      </c>
      <c r="K587" s="17">
        <v>0</v>
      </c>
      <c r="L587" s="98">
        <v>43637</v>
      </c>
      <c r="M587" s="95" t="s">
        <v>3848</v>
      </c>
      <c r="N587" s="95" t="str">
        <f t="shared" si="51"/>
        <v>SKU461</v>
      </c>
      <c r="O587" s="17" t="str">
        <f t="shared" si="47"/>
        <v>Yes</v>
      </c>
      <c r="P587" s="27">
        <f t="shared" si="48"/>
        <v>57</v>
      </c>
      <c r="Q587" s="17" t="str">
        <f t="shared" si="49"/>
        <v>No</v>
      </c>
      <c r="R587" s="42">
        <f t="shared" si="50"/>
        <v>43635</v>
      </c>
      <c r="S587" s="96" t="str">
        <f>IFERROR(INDEX('DATA - Destination Database'!$B$8:$B$973,MATCH(N587,'DATA - Destination Database'!$C$8:$C$973,0)),"")</f>
        <v>ID426</v>
      </c>
      <c r="T587" s="55">
        <f>IFERROR(INDEX('DATA - Destination Database'!$D$8:$D$973,MATCH(N587,'DATA - Destination Database'!$C$8:$C$973,0)),"")</f>
        <v>2</v>
      </c>
      <c r="U587" s="56" t="str">
        <f>IFERROR(INDEX('DATA - Destination Database'!$E$8:$E$973,MATCH(N587,'DATA - Destination Database'!$C$8:$C$973,0)),"")</f>
        <v>B</v>
      </c>
      <c r="V587" s="56" t="str">
        <f>IFERROR(INDEX('DATA - Destination Database'!$F$8:$F$973,MATCH(N587,'DATA - Destination Database'!$C$8:$C$973,0)),"")</f>
        <v>H</v>
      </c>
      <c r="W587" s="56" t="str">
        <f>IFERROR(INDEX('DATA - Destination Database'!$G$8:$G$973,MATCH(N587,'DATA - Destination Database'!$C$8:$C$973,0)),"")</f>
        <v>Y</v>
      </c>
      <c r="X587" s="96" t="str">
        <f>IFERROR(INDEX('DATA - Destination Database'!$H$8:$H$973,MATCH(N587,'DATA - Destination Database'!$C$8:$C$973,0)),"")</f>
        <v>Poland</v>
      </c>
    </row>
    <row r="588" spans="2:24" ht="14.4" customHeight="1" x14ac:dyDescent="0.3">
      <c r="B588" s="95" t="s">
        <v>58</v>
      </c>
      <c r="C588" s="95" t="s">
        <v>2468</v>
      </c>
      <c r="D588" s="95" t="s">
        <v>1300</v>
      </c>
      <c r="E588" s="95" t="s">
        <v>2859</v>
      </c>
      <c r="F588" s="95" t="s">
        <v>2862</v>
      </c>
      <c r="G588" s="97" t="s">
        <v>1969</v>
      </c>
      <c r="H588" s="23">
        <v>0.54166666666666663</v>
      </c>
      <c r="I588" s="95" t="s">
        <v>2855</v>
      </c>
      <c r="J588" s="17">
        <v>2</v>
      </c>
      <c r="K588" s="17">
        <v>0</v>
      </c>
      <c r="L588" s="98">
        <v>43629</v>
      </c>
      <c r="M588" s="95" t="s">
        <v>3848</v>
      </c>
      <c r="N588" s="95" t="str">
        <f t="shared" si="51"/>
        <v>SKU329</v>
      </c>
      <c r="O588" s="17" t="str">
        <f t="shared" si="47"/>
        <v>Yes</v>
      </c>
      <c r="P588" s="27">
        <f t="shared" si="48"/>
        <v>69</v>
      </c>
      <c r="Q588" s="17" t="str">
        <f t="shared" si="49"/>
        <v>No</v>
      </c>
      <c r="R588" s="42">
        <f t="shared" si="50"/>
        <v>43623</v>
      </c>
      <c r="S588" s="96" t="str">
        <f>IFERROR(INDEX('DATA - Destination Database'!$B$8:$B$973,MATCH(N588,'DATA - Destination Database'!$C$8:$C$973,0)),"")</f>
        <v>ID445</v>
      </c>
      <c r="T588" s="55">
        <f>IFERROR(INDEX('DATA - Destination Database'!$D$8:$D$973,MATCH(N588,'DATA - Destination Database'!$C$8:$C$973,0)),"")</f>
        <v>1</v>
      </c>
      <c r="U588" s="56" t="str">
        <f>IFERROR(INDEX('DATA - Destination Database'!$E$8:$E$973,MATCH(N588,'DATA - Destination Database'!$C$8:$C$973,0)),"")</f>
        <v>A</v>
      </c>
      <c r="V588" s="56" t="str">
        <f>IFERROR(INDEX('DATA - Destination Database'!$F$8:$F$973,MATCH(N588,'DATA - Destination Database'!$C$8:$C$973,0)),"")</f>
        <v>H</v>
      </c>
      <c r="W588" s="56" t="str">
        <f>IFERROR(INDEX('DATA - Destination Database'!$G$8:$G$973,MATCH(N588,'DATA - Destination Database'!$C$8:$C$973,0)),"")</f>
        <v>Y</v>
      </c>
      <c r="X588" s="96" t="str">
        <f>IFERROR(INDEX('DATA - Destination Database'!$H$8:$H$973,MATCH(N588,'DATA - Destination Database'!$C$8:$C$973,0)),"")</f>
        <v>Malta</v>
      </c>
    </row>
    <row r="589" spans="2:24" ht="14.4" customHeight="1" x14ac:dyDescent="0.3">
      <c r="B589" s="95" t="s">
        <v>58</v>
      </c>
      <c r="C589" s="95" t="s">
        <v>2469</v>
      </c>
      <c r="D589" s="95" t="s">
        <v>1428</v>
      </c>
      <c r="E589" s="95" t="s">
        <v>2860</v>
      </c>
      <c r="F589" s="95" t="s">
        <v>2862</v>
      </c>
      <c r="G589" s="97" t="s">
        <v>1976</v>
      </c>
      <c r="H589" s="23">
        <v>0.54166666666666663</v>
      </c>
      <c r="I589" s="95" t="s">
        <v>2856</v>
      </c>
      <c r="J589" s="17">
        <v>3</v>
      </c>
      <c r="K589" s="17">
        <v>0</v>
      </c>
      <c r="L589" s="98">
        <v>43637</v>
      </c>
      <c r="M589" s="95" t="s">
        <v>3848</v>
      </c>
      <c r="N589" s="95" t="str">
        <f t="shared" si="51"/>
        <v>SKU464</v>
      </c>
      <c r="O589" s="17" t="str">
        <f t="shared" ref="O589:O652" si="52">IF(L589="","No","Yes")</f>
        <v>Yes</v>
      </c>
      <c r="P589" s="27">
        <f t="shared" ref="P589:P652" si="53">$C$7-G589</f>
        <v>57</v>
      </c>
      <c r="Q589" s="17" t="str">
        <f t="shared" ref="Q589:Q652" si="54">IF(AND(O589="No",P589&gt;$C$8),"Yes","No")</f>
        <v>No</v>
      </c>
      <c r="R589" s="42">
        <f t="shared" ref="R589:R652" si="55">DATEVALUE(G589)</f>
        <v>43635</v>
      </c>
      <c r="S589" s="96" t="str">
        <f>IFERROR(INDEX('DATA - Destination Database'!$B$8:$B$973,MATCH(N589,'DATA - Destination Database'!$C$8:$C$973,0)),"")</f>
        <v>ID526</v>
      </c>
      <c r="T589" s="55">
        <f>IFERROR(INDEX('DATA - Destination Database'!$D$8:$D$973,MATCH(N589,'DATA - Destination Database'!$C$8:$C$973,0)),"")</f>
        <v>2</v>
      </c>
      <c r="U589" s="56" t="str">
        <f>IFERROR(INDEX('DATA - Destination Database'!$E$8:$E$973,MATCH(N589,'DATA - Destination Database'!$C$8:$C$973,0)),"")</f>
        <v>B</v>
      </c>
      <c r="V589" s="56" t="str">
        <f>IFERROR(INDEX('DATA - Destination Database'!$F$8:$F$973,MATCH(N589,'DATA - Destination Database'!$C$8:$C$973,0)),"")</f>
        <v>H</v>
      </c>
      <c r="W589" s="56" t="str">
        <f>IFERROR(INDEX('DATA - Destination Database'!$G$8:$G$973,MATCH(N589,'DATA - Destination Database'!$C$8:$C$973,0)),"")</f>
        <v>Y</v>
      </c>
      <c r="X589" s="96" t="str">
        <f>IFERROR(INDEX('DATA - Destination Database'!$H$8:$H$973,MATCH(N589,'DATA - Destination Database'!$C$8:$C$973,0)),"")</f>
        <v>Turkey</v>
      </c>
    </row>
    <row r="590" spans="2:24" ht="14.4" customHeight="1" x14ac:dyDescent="0.3">
      <c r="B590" s="95" t="s">
        <v>56</v>
      </c>
      <c r="C590" s="95" t="s">
        <v>2470</v>
      </c>
      <c r="D590" s="95" t="s">
        <v>1303</v>
      </c>
      <c r="E590" s="95" t="s">
        <v>2858</v>
      </c>
      <c r="F590" s="95" t="s">
        <v>2862</v>
      </c>
      <c r="G590" s="97" t="s">
        <v>1969</v>
      </c>
      <c r="H590" s="23">
        <v>0.54166666666666663</v>
      </c>
      <c r="I590" s="95" t="s">
        <v>2857</v>
      </c>
      <c r="J590" s="17">
        <v>4</v>
      </c>
      <c r="K590" s="17">
        <v>1</v>
      </c>
      <c r="L590" s="98">
        <v>43624</v>
      </c>
      <c r="M590" s="95" t="s">
        <v>3848</v>
      </c>
      <c r="N590" s="95" t="str">
        <f t="shared" si="51"/>
        <v>SKU332</v>
      </c>
      <c r="O590" s="17" t="str">
        <f t="shared" si="52"/>
        <v>Yes</v>
      </c>
      <c r="P590" s="27">
        <f t="shared" si="53"/>
        <v>69</v>
      </c>
      <c r="Q590" s="17" t="str">
        <f t="shared" si="54"/>
        <v>No</v>
      </c>
      <c r="R590" s="42">
        <f t="shared" si="55"/>
        <v>43623</v>
      </c>
      <c r="S590" s="96" t="str">
        <f>IFERROR(INDEX('DATA - Destination Database'!$B$8:$B$973,MATCH(N590,'DATA - Destination Database'!$C$8:$C$973,0)),"")</f>
        <v>ID648</v>
      </c>
      <c r="T590" s="55">
        <f>IFERROR(INDEX('DATA - Destination Database'!$D$8:$D$973,MATCH(N590,'DATA - Destination Database'!$C$8:$C$973,0)),"")</f>
        <v>2</v>
      </c>
      <c r="U590" s="56" t="str">
        <f>IFERROR(INDEX('DATA - Destination Database'!$E$8:$E$973,MATCH(N590,'DATA - Destination Database'!$C$8:$C$973,0)),"")</f>
        <v>F</v>
      </c>
      <c r="V590" s="56" t="str">
        <f>IFERROR(INDEX('DATA - Destination Database'!$F$8:$F$973,MATCH(N590,'DATA - Destination Database'!$C$8:$C$973,0)),"")</f>
        <v>H</v>
      </c>
      <c r="W590" s="56" t="str">
        <f>IFERROR(INDEX('DATA - Destination Database'!$G$8:$G$973,MATCH(N590,'DATA - Destination Database'!$C$8:$C$973,0)),"")</f>
        <v>Y</v>
      </c>
      <c r="X590" s="96" t="str">
        <f>IFERROR(INDEX('DATA - Destination Database'!$H$8:$H$973,MATCH(N590,'DATA - Destination Database'!$C$8:$C$973,0)),"")</f>
        <v>Mexico</v>
      </c>
    </row>
    <row r="591" spans="2:24" ht="14.4" customHeight="1" x14ac:dyDescent="0.3">
      <c r="B591" s="95" t="s">
        <v>56</v>
      </c>
      <c r="C591" s="95" t="s">
        <v>2470</v>
      </c>
      <c r="D591" s="95" t="s">
        <v>1431</v>
      </c>
      <c r="E591" s="95" t="s">
        <v>2859</v>
      </c>
      <c r="F591" s="95" t="s">
        <v>2862</v>
      </c>
      <c r="G591" s="97" t="s">
        <v>1977</v>
      </c>
      <c r="H591" s="23">
        <v>0.54166666666666663</v>
      </c>
      <c r="I591" s="95" t="s">
        <v>2854</v>
      </c>
      <c r="J591" s="17">
        <v>1</v>
      </c>
      <c r="K591" s="17">
        <v>0</v>
      </c>
      <c r="L591" s="98">
        <v>43640</v>
      </c>
      <c r="M591" s="95" t="s">
        <v>3848</v>
      </c>
      <c r="N591" s="95" t="str">
        <f t="shared" si="51"/>
        <v>SKU467</v>
      </c>
      <c r="O591" s="17" t="str">
        <f t="shared" si="52"/>
        <v>Yes</v>
      </c>
      <c r="P591" s="27">
        <f t="shared" si="53"/>
        <v>56</v>
      </c>
      <c r="Q591" s="17" t="str">
        <f t="shared" si="54"/>
        <v>No</v>
      </c>
      <c r="R591" s="42">
        <f t="shared" si="55"/>
        <v>43636</v>
      </c>
      <c r="S591" s="96" t="str">
        <f>IFERROR(INDEX('DATA - Destination Database'!$B$8:$B$973,MATCH(N591,'DATA - Destination Database'!$C$8:$C$973,0)),"")</f>
        <v>ID862</v>
      </c>
      <c r="T591" s="55">
        <f>IFERROR(INDEX('DATA - Destination Database'!$D$8:$D$973,MATCH(N591,'DATA - Destination Database'!$C$8:$C$973,0)),"")</f>
        <v>2</v>
      </c>
      <c r="U591" s="56" t="str">
        <f>IFERROR(INDEX('DATA - Destination Database'!$E$8:$E$973,MATCH(N591,'DATA - Destination Database'!$C$8:$C$973,0)),"")</f>
        <v>B</v>
      </c>
      <c r="V591" s="56" t="str">
        <f>IFERROR(INDEX('DATA - Destination Database'!$F$8:$F$973,MATCH(N591,'DATA - Destination Database'!$C$8:$C$973,0)),"")</f>
        <v>H</v>
      </c>
      <c r="W591" s="56" t="str">
        <f>IFERROR(INDEX('DATA - Destination Database'!$G$8:$G$973,MATCH(N591,'DATA - Destination Database'!$C$8:$C$973,0)),"")</f>
        <v/>
      </c>
      <c r="X591" s="96" t="str">
        <f>IFERROR(INDEX('DATA - Destination Database'!$H$8:$H$973,MATCH(N591,'DATA - Destination Database'!$C$8:$C$973,0)),"")</f>
        <v>Iceland</v>
      </c>
    </row>
    <row r="592" spans="2:24" ht="14.4" customHeight="1" x14ac:dyDescent="0.3">
      <c r="B592" s="95" t="s">
        <v>59</v>
      </c>
      <c r="C592" s="95" t="s">
        <v>2471</v>
      </c>
      <c r="D592" s="95" t="s">
        <v>1434</v>
      </c>
      <c r="E592" s="95" t="s">
        <v>2860</v>
      </c>
      <c r="F592" s="95" t="s">
        <v>2862</v>
      </c>
      <c r="G592" s="97" t="s">
        <v>1977</v>
      </c>
      <c r="H592" s="23">
        <v>0.54166666666666663</v>
      </c>
      <c r="I592" s="95" t="s">
        <v>2855</v>
      </c>
      <c r="J592" s="17">
        <v>2.8</v>
      </c>
      <c r="K592" s="17">
        <v>0</v>
      </c>
      <c r="L592" s="98">
        <v>43640</v>
      </c>
      <c r="M592" s="95" t="s">
        <v>3848</v>
      </c>
      <c r="N592" s="95" t="str">
        <f t="shared" si="51"/>
        <v>SKU470</v>
      </c>
      <c r="O592" s="17" t="str">
        <f t="shared" si="52"/>
        <v>Yes</v>
      </c>
      <c r="P592" s="27">
        <f t="shared" si="53"/>
        <v>56</v>
      </c>
      <c r="Q592" s="17" t="str">
        <f t="shared" si="54"/>
        <v>No</v>
      </c>
      <c r="R592" s="42">
        <f t="shared" si="55"/>
        <v>43636</v>
      </c>
      <c r="S592" s="96" t="str">
        <f>IFERROR(INDEX('DATA - Destination Database'!$B$8:$B$973,MATCH(N592,'DATA - Destination Database'!$C$8:$C$973,0)),"")</f>
        <v>ID527</v>
      </c>
      <c r="T592" s="55">
        <f>IFERROR(INDEX('DATA - Destination Database'!$D$8:$D$973,MATCH(N592,'DATA - Destination Database'!$C$8:$C$973,0)),"")</f>
        <v>3</v>
      </c>
      <c r="U592" s="56" t="str">
        <f>IFERROR(INDEX('DATA - Destination Database'!$E$8:$E$973,MATCH(N592,'DATA - Destination Database'!$C$8:$C$973,0)),"")</f>
        <v>T</v>
      </c>
      <c r="V592" s="56" t="str">
        <f>IFERROR(INDEX('DATA - Destination Database'!$F$8:$F$973,MATCH(N592,'DATA - Destination Database'!$C$8:$C$973,0)),"")</f>
        <v>H</v>
      </c>
      <c r="W592" s="56" t="str">
        <f>IFERROR(INDEX('DATA - Destination Database'!$G$8:$G$973,MATCH(N592,'DATA - Destination Database'!$C$8:$C$973,0)),"")</f>
        <v/>
      </c>
      <c r="X592" s="96" t="str">
        <f>IFERROR(INDEX('DATA - Destination Database'!$H$8:$H$973,MATCH(N592,'DATA - Destination Database'!$C$8:$C$973,0)),"")</f>
        <v>Morocco</v>
      </c>
    </row>
    <row r="593" spans="2:24" ht="14.4" customHeight="1" x14ac:dyDescent="0.3">
      <c r="B593" s="95" t="s">
        <v>59</v>
      </c>
      <c r="C593" s="95" t="s">
        <v>2472</v>
      </c>
      <c r="D593" s="95" t="s">
        <v>1306</v>
      </c>
      <c r="E593" s="95" t="s">
        <v>2858</v>
      </c>
      <c r="F593" s="95" t="s">
        <v>2862</v>
      </c>
      <c r="G593" s="97" t="s">
        <v>1969</v>
      </c>
      <c r="H593" s="23">
        <v>0.54166666666666663</v>
      </c>
      <c r="I593" s="95" t="s">
        <v>2855</v>
      </c>
      <c r="J593" s="17">
        <v>3</v>
      </c>
      <c r="K593" s="17">
        <v>0</v>
      </c>
      <c r="L593" s="98">
        <v>43627</v>
      </c>
      <c r="M593" s="95" t="s">
        <v>3848</v>
      </c>
      <c r="N593" s="95" t="str">
        <f t="shared" si="51"/>
        <v>SKU335</v>
      </c>
      <c r="O593" s="17" t="str">
        <f t="shared" si="52"/>
        <v>Yes</v>
      </c>
      <c r="P593" s="27">
        <f t="shared" si="53"/>
        <v>69</v>
      </c>
      <c r="Q593" s="17" t="str">
        <f t="shared" si="54"/>
        <v>No</v>
      </c>
      <c r="R593" s="42">
        <f t="shared" si="55"/>
        <v>43623</v>
      </c>
      <c r="S593" s="96" t="str">
        <f>IFERROR(INDEX('DATA - Destination Database'!$B$8:$B$973,MATCH(N593,'DATA - Destination Database'!$C$8:$C$973,0)),"")</f>
        <v>ID429</v>
      </c>
      <c r="T593" s="55">
        <f>IFERROR(INDEX('DATA - Destination Database'!$D$8:$D$973,MATCH(N593,'DATA - Destination Database'!$C$8:$C$973,0)),"")</f>
        <v>2</v>
      </c>
      <c r="U593" s="56" t="str">
        <f>IFERROR(INDEX('DATA - Destination Database'!$E$8:$E$973,MATCH(N593,'DATA - Destination Database'!$C$8:$C$973,0)),"")</f>
        <v>A</v>
      </c>
      <c r="V593" s="56" t="str">
        <f>IFERROR(INDEX('DATA - Destination Database'!$F$8:$F$973,MATCH(N593,'DATA - Destination Database'!$C$8:$C$973,0)),"")</f>
        <v>H</v>
      </c>
      <c r="W593" s="56" t="str">
        <f>IFERROR(INDEX('DATA - Destination Database'!$G$8:$G$973,MATCH(N593,'DATA - Destination Database'!$C$8:$C$973,0)),"")</f>
        <v/>
      </c>
      <c r="X593" s="96" t="str">
        <f>IFERROR(INDEX('DATA - Destination Database'!$H$8:$H$973,MATCH(N593,'DATA - Destination Database'!$C$8:$C$973,0)),"")</f>
        <v>Russia</v>
      </c>
    </row>
    <row r="594" spans="2:24" ht="14.4" customHeight="1" x14ac:dyDescent="0.3">
      <c r="B594" s="95" t="s">
        <v>57</v>
      </c>
      <c r="C594" s="95" t="s">
        <v>2473</v>
      </c>
      <c r="D594" s="95" t="s">
        <v>1437</v>
      </c>
      <c r="E594" s="95" t="s">
        <v>2859</v>
      </c>
      <c r="F594" s="95" t="s">
        <v>2862</v>
      </c>
      <c r="G594" s="97" t="s">
        <v>1977</v>
      </c>
      <c r="H594" s="23">
        <v>0.54166666666666663</v>
      </c>
      <c r="I594" s="95" t="s">
        <v>2856</v>
      </c>
      <c r="J594" s="17">
        <v>3.2</v>
      </c>
      <c r="K594" s="17">
        <v>0</v>
      </c>
      <c r="L594" s="98">
        <v>43637</v>
      </c>
      <c r="M594" s="95" t="s">
        <v>3848</v>
      </c>
      <c r="N594" s="95" t="str">
        <f t="shared" si="51"/>
        <v>SKU473</v>
      </c>
      <c r="O594" s="17" t="str">
        <f t="shared" si="52"/>
        <v>Yes</v>
      </c>
      <c r="P594" s="27">
        <f t="shared" si="53"/>
        <v>56</v>
      </c>
      <c r="Q594" s="17" t="str">
        <f t="shared" si="54"/>
        <v>No</v>
      </c>
      <c r="R594" s="42">
        <f t="shared" si="55"/>
        <v>43636</v>
      </c>
      <c r="S594" s="96" t="str">
        <f>IFERROR(INDEX('DATA - Destination Database'!$B$8:$B$973,MATCH(N594,'DATA - Destination Database'!$C$8:$C$973,0)),"")</f>
        <v>ID687</v>
      </c>
      <c r="T594" s="55">
        <f>IFERROR(INDEX('DATA - Destination Database'!$D$8:$D$973,MATCH(N594,'DATA - Destination Database'!$C$8:$C$973,0)),"")</f>
        <v>3</v>
      </c>
      <c r="U594" s="56" t="str">
        <f>IFERROR(INDEX('DATA - Destination Database'!$E$8:$E$973,MATCH(N594,'DATA - Destination Database'!$C$8:$C$973,0)),"")</f>
        <v>T</v>
      </c>
      <c r="V594" s="56" t="str">
        <f>IFERROR(INDEX('DATA - Destination Database'!$F$8:$F$973,MATCH(N594,'DATA - Destination Database'!$C$8:$C$973,0)),"")</f>
        <v>H</v>
      </c>
      <c r="W594" s="56" t="str">
        <f>IFERROR(INDEX('DATA - Destination Database'!$G$8:$G$973,MATCH(N594,'DATA - Destination Database'!$C$8:$C$973,0)),"")</f>
        <v/>
      </c>
      <c r="X594" s="96" t="str">
        <f>IFERROR(INDEX('DATA - Destination Database'!$H$8:$H$973,MATCH(N594,'DATA - Destination Database'!$C$8:$C$973,0)),"")</f>
        <v>Spain</v>
      </c>
    </row>
    <row r="595" spans="2:24" ht="14.4" customHeight="1" x14ac:dyDescent="0.3">
      <c r="B595" s="95" t="s">
        <v>57</v>
      </c>
      <c r="C595" s="95" t="s">
        <v>2474</v>
      </c>
      <c r="D595" s="95" t="s">
        <v>1309</v>
      </c>
      <c r="E595" s="95" t="s">
        <v>2860</v>
      </c>
      <c r="F595" s="95" t="s">
        <v>2862</v>
      </c>
      <c r="G595" s="97" t="s">
        <v>1970</v>
      </c>
      <c r="H595" s="23">
        <v>0.54166666666666663</v>
      </c>
      <c r="I595" s="95" t="s">
        <v>2857</v>
      </c>
      <c r="J595" s="17">
        <v>3.4</v>
      </c>
      <c r="K595" s="17">
        <v>0</v>
      </c>
      <c r="L595" s="98">
        <v>43629</v>
      </c>
      <c r="M595" s="95" t="s">
        <v>3848</v>
      </c>
      <c r="N595" s="95" t="str">
        <f t="shared" si="51"/>
        <v>SKU338</v>
      </c>
      <c r="O595" s="17" t="str">
        <f t="shared" si="52"/>
        <v>Yes</v>
      </c>
      <c r="P595" s="27">
        <f t="shared" si="53"/>
        <v>65</v>
      </c>
      <c r="Q595" s="17" t="str">
        <f t="shared" si="54"/>
        <v>No</v>
      </c>
      <c r="R595" s="42">
        <f t="shared" si="55"/>
        <v>43627</v>
      </c>
      <c r="S595" s="96" t="str">
        <f>IFERROR(INDEX('DATA - Destination Database'!$B$8:$B$973,MATCH(N595,'DATA - Destination Database'!$C$8:$C$973,0)),"")</f>
        <v>ID907</v>
      </c>
      <c r="T595" s="55">
        <f>IFERROR(INDEX('DATA - Destination Database'!$D$8:$D$973,MATCH(N595,'DATA - Destination Database'!$C$8:$C$973,0)),"")</f>
        <v>1</v>
      </c>
      <c r="U595" s="56" t="str">
        <f>IFERROR(INDEX('DATA - Destination Database'!$E$8:$E$973,MATCH(N595,'DATA - Destination Database'!$C$8:$C$973,0)),"")</f>
        <v>T</v>
      </c>
      <c r="V595" s="56" t="str">
        <f>IFERROR(INDEX('DATA - Destination Database'!$F$8:$F$973,MATCH(N595,'DATA - Destination Database'!$C$8:$C$973,0)),"")</f>
        <v>H</v>
      </c>
      <c r="W595" s="56" t="str">
        <f>IFERROR(INDEX('DATA - Destination Database'!$G$8:$G$973,MATCH(N595,'DATA - Destination Database'!$C$8:$C$973,0)),"")</f>
        <v/>
      </c>
      <c r="X595" s="96" t="str">
        <f>IFERROR(INDEX('DATA - Destination Database'!$H$8:$H$973,MATCH(N595,'DATA - Destination Database'!$C$8:$C$973,0)),"")</f>
        <v>Sweden</v>
      </c>
    </row>
    <row r="596" spans="2:24" ht="14.4" customHeight="1" x14ac:dyDescent="0.3">
      <c r="B596" s="95" t="s">
        <v>55</v>
      </c>
      <c r="C596" s="95" t="s">
        <v>2475</v>
      </c>
      <c r="D596" s="95" t="s">
        <v>1440</v>
      </c>
      <c r="E596" s="95" t="s">
        <v>2858</v>
      </c>
      <c r="F596" s="95" t="s">
        <v>2862</v>
      </c>
      <c r="G596" s="97" t="s">
        <v>1977</v>
      </c>
      <c r="H596" s="23">
        <v>0.54166666666666663</v>
      </c>
      <c r="I596" s="95" t="s">
        <v>2854</v>
      </c>
      <c r="J596" s="17">
        <v>3.6</v>
      </c>
      <c r="K596" s="17">
        <v>0</v>
      </c>
      <c r="L596" s="98">
        <v>43637</v>
      </c>
      <c r="M596" s="95" t="s">
        <v>3848</v>
      </c>
      <c r="N596" s="95" t="str">
        <f t="shared" si="51"/>
        <v>SKU476</v>
      </c>
      <c r="O596" s="17" t="str">
        <f t="shared" si="52"/>
        <v>Yes</v>
      </c>
      <c r="P596" s="27">
        <f t="shared" si="53"/>
        <v>56</v>
      </c>
      <c r="Q596" s="17" t="str">
        <f t="shared" si="54"/>
        <v>No</v>
      </c>
      <c r="R596" s="42">
        <f t="shared" si="55"/>
        <v>43636</v>
      </c>
      <c r="S596" s="96" t="str">
        <f>IFERROR(INDEX('DATA - Destination Database'!$B$8:$B$973,MATCH(N596,'DATA - Destination Database'!$C$8:$C$973,0)),"")</f>
        <v>ID289</v>
      </c>
      <c r="T596" s="55">
        <f>IFERROR(INDEX('DATA - Destination Database'!$D$8:$D$973,MATCH(N596,'DATA - Destination Database'!$C$8:$C$973,0)),"")</f>
        <v>2</v>
      </c>
      <c r="U596" s="56" t="str">
        <f>IFERROR(INDEX('DATA - Destination Database'!$E$8:$E$973,MATCH(N596,'DATA - Destination Database'!$C$8:$C$973,0)),"")</f>
        <v>A</v>
      </c>
      <c r="V596" s="56" t="str">
        <f>IFERROR(INDEX('DATA - Destination Database'!$F$8:$F$973,MATCH(N596,'DATA - Destination Database'!$C$8:$C$973,0)),"")</f>
        <v>H</v>
      </c>
      <c r="W596" s="56" t="str">
        <f>IFERROR(INDEX('DATA - Destination Database'!$G$8:$G$973,MATCH(N596,'DATA - Destination Database'!$C$8:$C$973,0)),"")</f>
        <v/>
      </c>
      <c r="X596" s="96" t="str">
        <f>IFERROR(INDEX('DATA - Destination Database'!$H$8:$H$973,MATCH(N596,'DATA - Destination Database'!$C$8:$C$973,0)),"")</f>
        <v>Germany</v>
      </c>
    </row>
    <row r="597" spans="2:24" ht="14.4" customHeight="1" x14ac:dyDescent="0.3">
      <c r="B597" s="95" t="s">
        <v>58</v>
      </c>
      <c r="C597" s="95" t="s">
        <v>2476</v>
      </c>
      <c r="D597" s="95" t="s">
        <v>1443</v>
      </c>
      <c r="E597" s="95" t="s">
        <v>2859</v>
      </c>
      <c r="F597" s="95" t="s">
        <v>2862</v>
      </c>
      <c r="G597" s="97" t="s">
        <v>1977</v>
      </c>
      <c r="H597" s="23">
        <v>0.54166666666666663</v>
      </c>
      <c r="I597" s="95" t="s">
        <v>2855</v>
      </c>
      <c r="J597" s="17">
        <v>3.8</v>
      </c>
      <c r="K597" s="17">
        <v>0</v>
      </c>
      <c r="L597" s="98">
        <v>43641</v>
      </c>
      <c r="M597" s="95" t="s">
        <v>3848</v>
      </c>
      <c r="N597" s="95" t="str">
        <f t="shared" si="51"/>
        <v>SKU479</v>
      </c>
      <c r="O597" s="17" t="str">
        <f t="shared" si="52"/>
        <v>Yes</v>
      </c>
      <c r="P597" s="27">
        <f t="shared" si="53"/>
        <v>56</v>
      </c>
      <c r="Q597" s="17" t="str">
        <f t="shared" si="54"/>
        <v>No</v>
      </c>
      <c r="R597" s="42">
        <f t="shared" si="55"/>
        <v>43636</v>
      </c>
      <c r="S597" s="96" t="str">
        <f>IFERROR(INDEX('DATA - Destination Database'!$B$8:$B$973,MATCH(N597,'DATA - Destination Database'!$C$8:$C$973,0)),"")</f>
        <v>ID449</v>
      </c>
      <c r="T597" s="55">
        <f>IFERROR(INDEX('DATA - Destination Database'!$D$8:$D$973,MATCH(N597,'DATA - Destination Database'!$C$8:$C$973,0)),"")</f>
        <v>2</v>
      </c>
      <c r="U597" s="56" t="str">
        <f>IFERROR(INDEX('DATA - Destination Database'!$E$8:$E$973,MATCH(N597,'DATA - Destination Database'!$C$8:$C$973,0)),"")</f>
        <v>A</v>
      </c>
      <c r="V597" s="56" t="str">
        <f>IFERROR(INDEX('DATA - Destination Database'!$F$8:$F$973,MATCH(N597,'DATA - Destination Database'!$C$8:$C$973,0)),"")</f>
        <v>H</v>
      </c>
      <c r="W597" s="56" t="str">
        <f>IFERROR(INDEX('DATA - Destination Database'!$G$8:$G$973,MATCH(N597,'DATA - Destination Database'!$C$8:$C$973,0)),"")</f>
        <v>Y</v>
      </c>
      <c r="X597" s="96" t="str">
        <f>IFERROR(INDEX('DATA - Destination Database'!$H$8:$H$973,MATCH(N597,'DATA - Destination Database'!$C$8:$C$973,0)),"")</f>
        <v xml:space="preserve">France </v>
      </c>
    </row>
    <row r="598" spans="2:24" ht="14.4" customHeight="1" x14ac:dyDescent="0.3">
      <c r="B598" s="95" t="s">
        <v>55</v>
      </c>
      <c r="C598" s="95" t="s">
        <v>2477</v>
      </c>
      <c r="D598" s="95" t="s">
        <v>1312</v>
      </c>
      <c r="E598" s="95" t="s">
        <v>2860</v>
      </c>
      <c r="F598" s="95" t="s">
        <v>2862</v>
      </c>
      <c r="G598" s="97" t="s">
        <v>1970</v>
      </c>
      <c r="H598" s="23">
        <v>0.54166666666666663</v>
      </c>
      <c r="I598" s="95" t="s">
        <v>2855</v>
      </c>
      <c r="J598" s="17">
        <v>4</v>
      </c>
      <c r="K598" s="17">
        <v>0</v>
      </c>
      <c r="L598" s="98">
        <v>43634</v>
      </c>
      <c r="M598" s="95" t="s">
        <v>3848</v>
      </c>
      <c r="N598" s="95" t="str">
        <f t="shared" si="51"/>
        <v>SKU341</v>
      </c>
      <c r="O598" s="17" t="str">
        <f t="shared" si="52"/>
        <v>Yes</v>
      </c>
      <c r="P598" s="27">
        <f t="shared" si="53"/>
        <v>65</v>
      </c>
      <c r="Q598" s="17" t="str">
        <f t="shared" si="54"/>
        <v>No</v>
      </c>
      <c r="R598" s="42">
        <f t="shared" si="55"/>
        <v>43627</v>
      </c>
      <c r="S598" s="96" t="str">
        <f>IFERROR(INDEX('DATA - Destination Database'!$B$8:$B$973,MATCH(N598,'DATA - Destination Database'!$C$8:$C$973,0)),"")</f>
        <v>ID908</v>
      </c>
      <c r="T598" s="55">
        <f>IFERROR(INDEX('DATA - Destination Database'!$D$8:$D$973,MATCH(N598,'DATA - Destination Database'!$C$8:$C$973,0)),"")</f>
        <v>2</v>
      </c>
      <c r="U598" s="56" t="str">
        <f>IFERROR(INDEX('DATA - Destination Database'!$E$8:$E$973,MATCH(N598,'DATA - Destination Database'!$C$8:$C$973,0)),"")</f>
        <v>F</v>
      </c>
      <c r="V598" s="56" t="str">
        <f>IFERROR(INDEX('DATA - Destination Database'!$F$8:$F$973,MATCH(N598,'DATA - Destination Database'!$C$8:$C$973,0)),"")</f>
        <v>H</v>
      </c>
      <c r="W598" s="56" t="str">
        <f>IFERROR(INDEX('DATA - Destination Database'!$G$8:$G$973,MATCH(N598,'DATA - Destination Database'!$C$8:$C$973,0)),"")</f>
        <v>Y</v>
      </c>
      <c r="X598" s="96" t="str">
        <f>IFERROR(INDEX('DATA - Destination Database'!$H$8:$H$973,MATCH(N598,'DATA - Destination Database'!$C$8:$C$973,0)),"")</f>
        <v xml:space="preserve">India </v>
      </c>
    </row>
    <row r="599" spans="2:24" ht="14.4" customHeight="1" x14ac:dyDescent="0.3">
      <c r="B599" s="95" t="s">
        <v>56</v>
      </c>
      <c r="C599" s="95" t="s">
        <v>2478</v>
      </c>
      <c r="D599" s="95" t="s">
        <v>1446</v>
      </c>
      <c r="E599" s="95" t="s">
        <v>2858</v>
      </c>
      <c r="F599" s="95" t="s">
        <v>2863</v>
      </c>
      <c r="G599" s="97" t="s">
        <v>1977</v>
      </c>
      <c r="H599" s="23">
        <v>0.54166666666666663</v>
      </c>
      <c r="I599" s="95" t="s">
        <v>2856</v>
      </c>
      <c r="J599" s="17">
        <v>1</v>
      </c>
      <c r="K599" s="17">
        <v>0</v>
      </c>
      <c r="L599" s="98">
        <v>43641</v>
      </c>
      <c r="M599" s="95" t="s">
        <v>3848</v>
      </c>
      <c r="N599" s="95" t="str">
        <f t="shared" si="51"/>
        <v>SKU482</v>
      </c>
      <c r="O599" s="17" t="str">
        <f t="shared" si="52"/>
        <v>Yes</v>
      </c>
      <c r="P599" s="27">
        <f t="shared" si="53"/>
        <v>56</v>
      </c>
      <c r="Q599" s="17" t="str">
        <f t="shared" si="54"/>
        <v>No</v>
      </c>
      <c r="R599" s="42">
        <f t="shared" si="55"/>
        <v>43636</v>
      </c>
      <c r="S599" s="96" t="str">
        <f>IFERROR(INDEX('DATA - Destination Database'!$B$8:$B$973,MATCH(N599,'DATA - Destination Database'!$C$8:$C$973,0)),"")</f>
        <v>ID653</v>
      </c>
      <c r="T599" s="55">
        <f>IFERROR(INDEX('DATA - Destination Database'!$D$8:$D$973,MATCH(N599,'DATA - Destination Database'!$C$8:$C$973,0)),"")</f>
        <v>2</v>
      </c>
      <c r="U599" s="56" t="str">
        <f>IFERROR(INDEX('DATA - Destination Database'!$E$8:$E$973,MATCH(N599,'DATA - Destination Database'!$C$8:$C$973,0)),"")</f>
        <v>A</v>
      </c>
      <c r="V599" s="56" t="str">
        <f>IFERROR(INDEX('DATA - Destination Database'!$F$8:$F$973,MATCH(N599,'DATA - Destination Database'!$C$8:$C$973,0)),"")</f>
        <v>H</v>
      </c>
      <c r="W599" s="56" t="str">
        <f>IFERROR(INDEX('DATA - Destination Database'!$G$8:$G$973,MATCH(N599,'DATA - Destination Database'!$C$8:$C$973,0)),"")</f>
        <v>Y</v>
      </c>
      <c r="X599" s="96" t="str">
        <f>IFERROR(INDEX('DATA - Destination Database'!$H$8:$H$973,MATCH(N599,'DATA - Destination Database'!$C$8:$C$973,0)),"")</f>
        <v xml:space="preserve">Eritrea </v>
      </c>
    </row>
    <row r="600" spans="2:24" ht="14.4" customHeight="1" x14ac:dyDescent="0.3">
      <c r="B600" s="95" t="s">
        <v>58</v>
      </c>
      <c r="C600" s="95" t="s">
        <v>2479</v>
      </c>
      <c r="D600" s="95" t="s">
        <v>1315</v>
      </c>
      <c r="E600" s="95" t="s">
        <v>2859</v>
      </c>
      <c r="F600" s="95" t="s">
        <v>2862</v>
      </c>
      <c r="G600" s="97" t="s">
        <v>1970</v>
      </c>
      <c r="H600" s="23">
        <v>0.54166666666666663</v>
      </c>
      <c r="I600" s="95" t="s">
        <v>2857</v>
      </c>
      <c r="J600" s="17">
        <v>2</v>
      </c>
      <c r="K600" s="17">
        <v>1</v>
      </c>
      <c r="L600" s="98">
        <v>43634</v>
      </c>
      <c r="M600" s="95" t="s">
        <v>3848</v>
      </c>
      <c r="N600" s="95" t="str">
        <f t="shared" si="51"/>
        <v>SKU344</v>
      </c>
      <c r="O600" s="17" t="str">
        <f t="shared" si="52"/>
        <v>Yes</v>
      </c>
      <c r="P600" s="27">
        <f t="shared" si="53"/>
        <v>65</v>
      </c>
      <c r="Q600" s="17" t="str">
        <f t="shared" si="54"/>
        <v>No</v>
      </c>
      <c r="R600" s="42">
        <f t="shared" si="55"/>
        <v>43627</v>
      </c>
      <c r="S600" s="96" t="str">
        <f>IFERROR(INDEX('DATA - Destination Database'!$B$8:$B$973,MATCH(N600,'DATA - Destination Database'!$C$8:$C$973,0)),"")</f>
        <v>ID689</v>
      </c>
      <c r="T600" s="55">
        <f>IFERROR(INDEX('DATA - Destination Database'!$D$8:$D$973,MATCH(N600,'DATA - Destination Database'!$C$8:$C$973,0)),"")</f>
        <v>1</v>
      </c>
      <c r="U600" s="56" t="str">
        <f>IFERROR(INDEX('DATA - Destination Database'!$E$8:$E$973,MATCH(N600,'DATA - Destination Database'!$C$8:$C$973,0)),"")</f>
        <v>A</v>
      </c>
      <c r="V600" s="56" t="str">
        <f>IFERROR(INDEX('DATA - Destination Database'!$F$8:$F$973,MATCH(N600,'DATA - Destination Database'!$C$8:$C$973,0)),"")</f>
        <v>H</v>
      </c>
      <c r="W600" s="56" t="str">
        <f>IFERROR(INDEX('DATA - Destination Database'!$G$8:$G$973,MATCH(N600,'DATA - Destination Database'!$C$8:$C$973,0)),"")</f>
        <v/>
      </c>
      <c r="X600" s="96" t="str">
        <f>IFERROR(INDEX('DATA - Destination Database'!$H$8:$H$973,MATCH(N600,'DATA - Destination Database'!$C$8:$C$973,0)),"")</f>
        <v>Canada</v>
      </c>
    </row>
    <row r="601" spans="2:24" ht="14.4" customHeight="1" x14ac:dyDescent="0.3">
      <c r="B601" s="95" t="s">
        <v>59</v>
      </c>
      <c r="C601" s="95" t="s">
        <v>2480</v>
      </c>
      <c r="D601" s="95" t="s">
        <v>1449</v>
      </c>
      <c r="E601" s="95" t="s">
        <v>2860</v>
      </c>
      <c r="F601" s="95" t="s">
        <v>2862</v>
      </c>
      <c r="G601" s="97" t="s">
        <v>1977</v>
      </c>
      <c r="H601" s="23">
        <v>0.54166666666666663</v>
      </c>
      <c r="I601" s="95" t="s">
        <v>2854</v>
      </c>
      <c r="J601" s="17">
        <v>3</v>
      </c>
      <c r="K601" s="17">
        <v>0</v>
      </c>
      <c r="L601" s="98">
        <v>43651</v>
      </c>
      <c r="M601" s="95" t="s">
        <v>3848</v>
      </c>
      <c r="N601" s="95" t="str">
        <f t="shared" si="51"/>
        <v>SKU485</v>
      </c>
      <c r="O601" s="17" t="str">
        <f t="shared" si="52"/>
        <v>Yes</v>
      </c>
      <c r="P601" s="27">
        <f t="shared" si="53"/>
        <v>56</v>
      </c>
      <c r="Q601" s="17" t="str">
        <f t="shared" si="54"/>
        <v>No</v>
      </c>
      <c r="R601" s="42">
        <f t="shared" si="55"/>
        <v>43636</v>
      </c>
      <c r="S601" s="96" t="str">
        <f>IFERROR(INDEX('DATA - Destination Database'!$B$8:$B$973,MATCH(N601,'DATA - Destination Database'!$C$8:$C$973,0)),"")</f>
        <v>ID764</v>
      </c>
      <c r="T601" s="55">
        <f>IFERROR(INDEX('DATA - Destination Database'!$D$8:$D$973,MATCH(N601,'DATA - Destination Database'!$C$8:$C$973,0)),"")</f>
        <v>2</v>
      </c>
      <c r="U601" s="56" t="str">
        <f>IFERROR(INDEX('DATA - Destination Database'!$E$8:$E$973,MATCH(N601,'DATA - Destination Database'!$C$8:$C$973,0)),"")</f>
        <v>F</v>
      </c>
      <c r="V601" s="56" t="str">
        <f>IFERROR(INDEX('DATA - Destination Database'!$F$8:$F$973,MATCH(N601,'DATA - Destination Database'!$C$8:$C$973,0)),"")</f>
        <v>H</v>
      </c>
      <c r="W601" s="56" t="str">
        <f>IFERROR(INDEX('DATA - Destination Database'!$G$8:$G$973,MATCH(N601,'DATA - Destination Database'!$C$8:$C$973,0)),"")</f>
        <v/>
      </c>
      <c r="X601" s="96" t="str">
        <f>IFERROR(INDEX('DATA - Destination Database'!$H$8:$H$973,MATCH(N601,'DATA - Destination Database'!$C$8:$C$973,0)),"")</f>
        <v xml:space="preserve">Indonesia </v>
      </c>
    </row>
    <row r="602" spans="2:24" ht="14.4" customHeight="1" x14ac:dyDescent="0.3">
      <c r="B602" s="95" t="s">
        <v>56</v>
      </c>
      <c r="C602" s="95" t="s">
        <v>2481</v>
      </c>
      <c r="D602" s="95" t="s">
        <v>1318</v>
      </c>
      <c r="E602" s="95" t="s">
        <v>2858</v>
      </c>
      <c r="F602" s="95" t="s">
        <v>2862</v>
      </c>
      <c r="G602" s="97" t="s">
        <v>1970</v>
      </c>
      <c r="H602" s="23">
        <v>0.54166666666666663</v>
      </c>
      <c r="I602" s="95" t="s">
        <v>2855</v>
      </c>
      <c r="J602" s="17">
        <v>4</v>
      </c>
      <c r="K602" s="17">
        <v>0</v>
      </c>
      <c r="L602" s="98">
        <v>43634</v>
      </c>
      <c r="M602" s="95" t="s">
        <v>3848</v>
      </c>
      <c r="N602" s="95" t="str">
        <f t="shared" si="51"/>
        <v>SKU347</v>
      </c>
      <c r="O602" s="17" t="str">
        <f t="shared" si="52"/>
        <v>Yes</v>
      </c>
      <c r="P602" s="27">
        <f t="shared" si="53"/>
        <v>65</v>
      </c>
      <c r="Q602" s="17" t="str">
        <f t="shared" si="54"/>
        <v>No</v>
      </c>
      <c r="R602" s="42">
        <f t="shared" si="55"/>
        <v>43627</v>
      </c>
      <c r="S602" s="96" t="str">
        <f>IFERROR(INDEX('DATA - Destination Database'!$B$8:$B$973,MATCH(N602,'DATA - Destination Database'!$C$8:$C$973,0)),"")</f>
        <v>ID655</v>
      </c>
      <c r="T602" s="55">
        <f>IFERROR(INDEX('DATA - Destination Database'!$D$8:$D$973,MATCH(N602,'DATA - Destination Database'!$C$8:$C$973,0)),"")</f>
        <v>2</v>
      </c>
      <c r="U602" s="56" t="str">
        <f>IFERROR(INDEX('DATA - Destination Database'!$E$8:$E$973,MATCH(N602,'DATA - Destination Database'!$C$8:$C$973,0)),"")</f>
        <v>T</v>
      </c>
      <c r="V602" s="56" t="str">
        <f>IFERROR(INDEX('DATA - Destination Database'!$F$8:$F$973,MATCH(N602,'DATA - Destination Database'!$C$8:$C$973,0)),"")</f>
        <v>H</v>
      </c>
      <c r="W602" s="56" t="str">
        <f>IFERROR(INDEX('DATA - Destination Database'!$G$8:$G$973,MATCH(N602,'DATA - Destination Database'!$C$8:$C$973,0)),"")</f>
        <v>Y</v>
      </c>
      <c r="X602" s="96" t="str">
        <f>IFERROR(INDEX('DATA - Destination Database'!$H$8:$H$973,MATCH(N602,'DATA - Destination Database'!$C$8:$C$973,0)),"")</f>
        <v>Hong Kong</v>
      </c>
    </row>
    <row r="603" spans="2:24" ht="14.4" customHeight="1" x14ac:dyDescent="0.3">
      <c r="B603" s="95" t="s">
        <v>57</v>
      </c>
      <c r="C603" s="95" t="s">
        <v>2481</v>
      </c>
      <c r="D603" s="95" t="s">
        <v>1452</v>
      </c>
      <c r="E603" s="95" t="s">
        <v>2859</v>
      </c>
      <c r="F603" s="95" t="s">
        <v>2862</v>
      </c>
      <c r="G603" s="97" t="s">
        <v>1977</v>
      </c>
      <c r="H603" s="23">
        <v>0.54166666666666663</v>
      </c>
      <c r="I603" s="95" t="s">
        <v>2855</v>
      </c>
      <c r="J603" s="17">
        <v>1</v>
      </c>
      <c r="K603" s="17">
        <v>0</v>
      </c>
      <c r="L603" s="98">
        <v>43651</v>
      </c>
      <c r="M603" s="95" t="s">
        <v>3848</v>
      </c>
      <c r="N603" s="95" t="str">
        <f t="shared" si="51"/>
        <v>SKU488</v>
      </c>
      <c r="O603" s="17" t="str">
        <f t="shared" si="52"/>
        <v>Yes</v>
      </c>
      <c r="P603" s="27">
        <f t="shared" si="53"/>
        <v>56</v>
      </c>
      <c r="Q603" s="17" t="str">
        <f t="shared" si="54"/>
        <v>No</v>
      </c>
      <c r="R603" s="42">
        <f t="shared" si="55"/>
        <v>43636</v>
      </c>
      <c r="S603" s="96" t="str">
        <f>IFERROR(INDEX('DATA - Destination Database'!$B$8:$B$973,MATCH(N603,'DATA - Destination Database'!$C$8:$C$973,0)),"")</f>
        <v>ID450</v>
      </c>
      <c r="T603" s="55">
        <f>IFERROR(INDEX('DATA - Destination Database'!$D$8:$D$973,MATCH(N603,'DATA - Destination Database'!$C$8:$C$973,0)),"")</f>
        <v>1</v>
      </c>
      <c r="U603" s="56" t="str">
        <f>IFERROR(INDEX('DATA - Destination Database'!$E$8:$E$973,MATCH(N603,'DATA - Destination Database'!$C$8:$C$973,0)),"")</f>
        <v>B</v>
      </c>
      <c r="V603" s="56" t="str">
        <f>IFERROR(INDEX('DATA - Destination Database'!$F$8:$F$973,MATCH(N603,'DATA - Destination Database'!$C$8:$C$973,0)),"")</f>
        <v>H</v>
      </c>
      <c r="W603" s="56" t="str">
        <f>IFERROR(INDEX('DATA - Destination Database'!$G$8:$G$973,MATCH(N603,'DATA - Destination Database'!$C$8:$C$973,0)),"")</f>
        <v/>
      </c>
      <c r="X603" s="96" t="str">
        <f>IFERROR(INDEX('DATA - Destination Database'!$H$8:$H$973,MATCH(N603,'DATA - Destination Database'!$C$8:$C$973,0)),"")</f>
        <v>Italy</v>
      </c>
    </row>
    <row r="604" spans="2:24" ht="14.4" customHeight="1" x14ac:dyDescent="0.3">
      <c r="B604" s="95" t="s">
        <v>55</v>
      </c>
      <c r="C604" s="95" t="s">
        <v>2482</v>
      </c>
      <c r="D604" s="95" t="s">
        <v>1455</v>
      </c>
      <c r="E604" s="95" t="s">
        <v>2860</v>
      </c>
      <c r="F604" s="95" t="s">
        <v>2862</v>
      </c>
      <c r="G604" s="97" t="s">
        <v>1978</v>
      </c>
      <c r="H604" s="23">
        <v>0.54166666666666663</v>
      </c>
      <c r="I604" s="95" t="s">
        <v>2856</v>
      </c>
      <c r="J604" s="17">
        <v>2.8</v>
      </c>
      <c r="K604" s="17">
        <v>0</v>
      </c>
      <c r="L604" s="98">
        <v>43656</v>
      </c>
      <c r="M604" s="95" t="s">
        <v>3848</v>
      </c>
      <c r="N604" s="95" t="str">
        <f t="shared" si="51"/>
        <v>SKU491</v>
      </c>
      <c r="O604" s="17" t="str">
        <f t="shared" si="52"/>
        <v>Yes</v>
      </c>
      <c r="P604" s="27">
        <f t="shared" si="53"/>
        <v>55</v>
      </c>
      <c r="Q604" s="17" t="str">
        <f t="shared" si="54"/>
        <v>No</v>
      </c>
      <c r="R604" s="42">
        <f t="shared" si="55"/>
        <v>43637</v>
      </c>
      <c r="S604" s="96" t="str">
        <f>IFERROR(INDEX('DATA - Destination Database'!$B$8:$B$973,MATCH(N604,'DATA - Destination Database'!$C$8:$C$973,0)),"")</f>
        <v>ID533</v>
      </c>
      <c r="T604" s="55">
        <f>IFERROR(INDEX('DATA - Destination Database'!$D$8:$D$973,MATCH(N604,'DATA - Destination Database'!$C$8:$C$973,0)),"")</f>
        <v>1</v>
      </c>
      <c r="U604" s="56" t="str">
        <f>IFERROR(INDEX('DATA - Destination Database'!$E$8:$E$973,MATCH(N604,'DATA - Destination Database'!$C$8:$C$973,0)),"")</f>
        <v>A</v>
      </c>
      <c r="V604" s="56" t="str">
        <f>IFERROR(INDEX('DATA - Destination Database'!$F$8:$F$973,MATCH(N604,'DATA - Destination Database'!$C$8:$C$973,0)),"")</f>
        <v>H</v>
      </c>
      <c r="W604" s="56" t="str">
        <f>IFERROR(INDEX('DATA - Destination Database'!$G$8:$G$973,MATCH(N604,'DATA - Destination Database'!$C$8:$C$973,0)),"")</f>
        <v>Y</v>
      </c>
      <c r="X604" s="96" t="str">
        <f>IFERROR(INDEX('DATA - Destination Database'!$H$8:$H$973,MATCH(N604,'DATA - Destination Database'!$C$8:$C$973,0)),"")</f>
        <v>Belgium</v>
      </c>
    </row>
    <row r="605" spans="2:24" ht="14.4" customHeight="1" x14ac:dyDescent="0.3">
      <c r="B605" s="95" t="s">
        <v>59</v>
      </c>
      <c r="C605" s="95" t="s">
        <v>2483</v>
      </c>
      <c r="D605" s="95" t="s">
        <v>1321</v>
      </c>
      <c r="E605" s="95" t="s">
        <v>2858</v>
      </c>
      <c r="F605" s="95" t="s">
        <v>2862</v>
      </c>
      <c r="G605" s="97" t="s">
        <v>1970</v>
      </c>
      <c r="H605" s="23">
        <v>0.54166666666666663</v>
      </c>
      <c r="I605" s="95" t="s">
        <v>2857</v>
      </c>
      <c r="J605" s="17">
        <v>3</v>
      </c>
      <c r="K605" s="17">
        <v>0</v>
      </c>
      <c r="L605" s="98">
        <v>43643</v>
      </c>
      <c r="M605" s="95" t="s">
        <v>3848</v>
      </c>
      <c r="N605" s="95" t="str">
        <f t="shared" si="51"/>
        <v>SKU350</v>
      </c>
      <c r="O605" s="17" t="str">
        <f t="shared" si="52"/>
        <v>Yes</v>
      </c>
      <c r="P605" s="27">
        <f t="shared" si="53"/>
        <v>65</v>
      </c>
      <c r="Q605" s="17" t="str">
        <f t="shared" si="54"/>
        <v>No</v>
      </c>
      <c r="R605" s="42">
        <f t="shared" si="55"/>
        <v>43627</v>
      </c>
      <c r="S605" s="96" t="str">
        <f>IFERROR(INDEX('DATA - Destination Database'!$B$8:$B$973,MATCH(N605,'DATA - Destination Database'!$C$8:$C$973,0)),"")</f>
        <v>ID292</v>
      </c>
      <c r="T605" s="55">
        <f>IFERROR(INDEX('DATA - Destination Database'!$D$8:$D$973,MATCH(N605,'DATA - Destination Database'!$C$8:$C$973,0)),"")</f>
        <v>3</v>
      </c>
      <c r="U605" s="56" t="str">
        <f>IFERROR(INDEX('DATA - Destination Database'!$E$8:$E$973,MATCH(N605,'DATA - Destination Database'!$C$8:$C$973,0)),"")</f>
        <v>F</v>
      </c>
      <c r="V605" s="56" t="str">
        <f>IFERROR(INDEX('DATA - Destination Database'!$F$8:$F$973,MATCH(N605,'DATA - Destination Database'!$C$8:$C$973,0)),"")</f>
        <v>H</v>
      </c>
      <c r="W605" s="56" t="str">
        <f>IFERROR(INDEX('DATA - Destination Database'!$G$8:$G$973,MATCH(N605,'DATA - Destination Database'!$C$8:$C$973,0)),"")</f>
        <v>Y</v>
      </c>
      <c r="X605" s="96" t="str">
        <f>IFERROR(INDEX('DATA - Destination Database'!$H$8:$H$973,MATCH(N605,'DATA - Destination Database'!$C$8:$C$973,0)),"")</f>
        <v>Argentina</v>
      </c>
    </row>
    <row r="606" spans="2:24" ht="14.4" customHeight="1" x14ac:dyDescent="0.3">
      <c r="B606" s="95" t="s">
        <v>58</v>
      </c>
      <c r="C606" s="95" t="s">
        <v>2484</v>
      </c>
      <c r="D606" s="95" t="s">
        <v>1458</v>
      </c>
      <c r="E606" s="95" t="s">
        <v>2859</v>
      </c>
      <c r="F606" s="95" t="s">
        <v>2862</v>
      </c>
      <c r="G606" s="97" t="s">
        <v>1978</v>
      </c>
      <c r="H606" s="23">
        <v>0.54166666666666663</v>
      </c>
      <c r="I606" s="95" t="s">
        <v>2854</v>
      </c>
      <c r="J606" s="17">
        <v>3.2</v>
      </c>
      <c r="K606" s="17">
        <v>0</v>
      </c>
      <c r="L606" s="98">
        <v>43640</v>
      </c>
      <c r="M606" s="95" t="s">
        <v>3848</v>
      </c>
      <c r="N606" s="95" t="str">
        <f t="shared" si="51"/>
        <v>SKU494</v>
      </c>
      <c r="O606" s="17" t="str">
        <f t="shared" si="52"/>
        <v>Yes</v>
      </c>
      <c r="P606" s="27">
        <f t="shared" si="53"/>
        <v>55</v>
      </c>
      <c r="Q606" s="17" t="str">
        <f t="shared" si="54"/>
        <v>No</v>
      </c>
      <c r="R606" s="42">
        <f t="shared" si="55"/>
        <v>43637</v>
      </c>
      <c r="S606" s="96" t="str">
        <f>IFERROR(INDEX('DATA - Destination Database'!$B$8:$B$973,MATCH(N606,'DATA - Destination Database'!$C$8:$C$973,0)),"")</f>
        <v>ID865</v>
      </c>
      <c r="T606" s="55">
        <f>IFERROR(INDEX('DATA - Destination Database'!$D$8:$D$973,MATCH(N606,'DATA - Destination Database'!$C$8:$C$973,0)),"")</f>
        <v>3</v>
      </c>
      <c r="U606" s="56" t="str">
        <f>IFERROR(INDEX('DATA - Destination Database'!$E$8:$E$973,MATCH(N606,'DATA - Destination Database'!$C$8:$C$973,0)),"")</f>
        <v>A</v>
      </c>
      <c r="V606" s="56" t="str">
        <f>IFERROR(INDEX('DATA - Destination Database'!$F$8:$F$973,MATCH(N606,'DATA - Destination Database'!$C$8:$C$973,0)),"")</f>
        <v>H</v>
      </c>
      <c r="W606" s="56" t="str">
        <f>IFERROR(INDEX('DATA - Destination Database'!$G$8:$G$973,MATCH(N606,'DATA - Destination Database'!$C$8:$C$973,0)),"")</f>
        <v>Y</v>
      </c>
      <c r="X606" s="96" t="str">
        <f>IFERROR(INDEX('DATA - Destination Database'!$H$8:$H$973,MATCH(N606,'DATA - Destination Database'!$C$8:$C$973,0)),"")</f>
        <v>Maldives</v>
      </c>
    </row>
    <row r="607" spans="2:24" ht="14.4" customHeight="1" x14ac:dyDescent="0.3">
      <c r="B607" s="95" t="s">
        <v>57</v>
      </c>
      <c r="C607" s="95" t="s">
        <v>2485</v>
      </c>
      <c r="D607" s="95" t="s">
        <v>1324</v>
      </c>
      <c r="E607" s="95" t="s">
        <v>2860</v>
      </c>
      <c r="F607" s="95" t="s">
        <v>2862</v>
      </c>
      <c r="G607" s="97" t="s">
        <v>1971</v>
      </c>
      <c r="H607" s="23">
        <v>0.54166666666666663</v>
      </c>
      <c r="I607" s="95" t="s">
        <v>2855</v>
      </c>
      <c r="J607" s="17">
        <v>3.4</v>
      </c>
      <c r="K607" s="17">
        <v>0</v>
      </c>
      <c r="L607" s="98">
        <v>43629</v>
      </c>
      <c r="M607" s="95" t="s">
        <v>3848</v>
      </c>
      <c r="N607" s="95" t="str">
        <f t="shared" si="51"/>
        <v>SKU353</v>
      </c>
      <c r="O607" s="17" t="str">
        <f t="shared" si="52"/>
        <v>Yes</v>
      </c>
      <c r="P607" s="27">
        <f t="shared" si="53"/>
        <v>64</v>
      </c>
      <c r="Q607" s="17" t="str">
        <f t="shared" si="54"/>
        <v>No</v>
      </c>
      <c r="R607" s="42">
        <f t="shared" si="55"/>
        <v>43628</v>
      </c>
      <c r="S607" s="96" t="str">
        <f>IFERROR(INDEX('DATA - Destination Database'!$B$8:$B$973,MATCH(N607,'DATA - Destination Database'!$C$8:$C$973,0)),"")</f>
        <v>ID534</v>
      </c>
      <c r="T607" s="55">
        <f>IFERROR(INDEX('DATA - Destination Database'!$D$8:$D$973,MATCH(N607,'DATA - Destination Database'!$C$8:$C$973,0)),"")</f>
        <v>1</v>
      </c>
      <c r="U607" s="56" t="str">
        <f>IFERROR(INDEX('DATA - Destination Database'!$E$8:$E$973,MATCH(N607,'DATA - Destination Database'!$C$8:$C$973,0)),"")</f>
        <v>B</v>
      </c>
      <c r="V607" s="56" t="str">
        <f>IFERROR(INDEX('DATA - Destination Database'!$F$8:$F$973,MATCH(N607,'DATA - Destination Database'!$C$8:$C$973,0)),"")</f>
        <v>H</v>
      </c>
      <c r="W607" s="56" t="str">
        <f>IFERROR(INDEX('DATA - Destination Database'!$G$8:$G$973,MATCH(N607,'DATA - Destination Database'!$C$8:$C$973,0)),"")</f>
        <v/>
      </c>
      <c r="X607" s="96" t="str">
        <f>IFERROR(INDEX('DATA - Destination Database'!$H$8:$H$973,MATCH(N607,'DATA - Destination Database'!$C$8:$C$973,0)),"")</f>
        <v>China</v>
      </c>
    </row>
    <row r="608" spans="2:24" ht="14.4" customHeight="1" x14ac:dyDescent="0.3">
      <c r="B608" s="95" t="s">
        <v>56</v>
      </c>
      <c r="C608" s="95" t="s">
        <v>2486</v>
      </c>
      <c r="D608" s="95" t="s">
        <v>1461</v>
      </c>
      <c r="E608" s="95" t="s">
        <v>2858</v>
      </c>
      <c r="F608" s="95" t="s">
        <v>2862</v>
      </c>
      <c r="G608" s="97" t="s">
        <v>1978</v>
      </c>
      <c r="H608" s="23">
        <v>0.54166666666666663</v>
      </c>
      <c r="I608" s="95" t="s">
        <v>2855</v>
      </c>
      <c r="J608" s="17">
        <v>3.6</v>
      </c>
      <c r="K608" s="17">
        <v>0</v>
      </c>
      <c r="L608" s="98">
        <v>43641</v>
      </c>
      <c r="M608" s="95" t="s">
        <v>3848</v>
      </c>
      <c r="N608" s="95" t="str">
        <f t="shared" si="51"/>
        <v>SKU497</v>
      </c>
      <c r="O608" s="17" t="str">
        <f t="shared" si="52"/>
        <v>Yes</v>
      </c>
      <c r="P608" s="27">
        <f t="shared" si="53"/>
        <v>55</v>
      </c>
      <c r="Q608" s="17" t="str">
        <f t="shared" si="54"/>
        <v>No</v>
      </c>
      <c r="R608" s="42">
        <f t="shared" si="55"/>
        <v>43637</v>
      </c>
      <c r="S608" s="96" t="str">
        <f>IFERROR(INDEX('DATA - Destination Database'!$B$8:$B$973,MATCH(N608,'DATA - Destination Database'!$C$8:$C$973,0)),"")</f>
        <v>ID295</v>
      </c>
      <c r="T608" s="55">
        <f>IFERROR(INDEX('DATA - Destination Database'!$D$8:$D$973,MATCH(N608,'DATA - Destination Database'!$C$8:$C$973,0)),"")</f>
        <v>2</v>
      </c>
      <c r="U608" s="56" t="str">
        <f>IFERROR(INDEX('DATA - Destination Database'!$E$8:$E$973,MATCH(N608,'DATA - Destination Database'!$C$8:$C$973,0)),"")</f>
        <v>T</v>
      </c>
      <c r="V608" s="56" t="str">
        <f>IFERROR(INDEX('DATA - Destination Database'!$F$8:$F$973,MATCH(N608,'DATA - Destination Database'!$C$8:$C$973,0)),"")</f>
        <v>H</v>
      </c>
      <c r="W608" s="56" t="str">
        <f>IFERROR(INDEX('DATA - Destination Database'!$G$8:$G$973,MATCH(N608,'DATA - Destination Database'!$C$8:$C$973,0)),"")</f>
        <v/>
      </c>
      <c r="X608" s="96" t="str">
        <f>IFERROR(INDEX('DATA - Destination Database'!$H$8:$H$973,MATCH(N608,'DATA - Destination Database'!$C$8:$C$973,0)),"")</f>
        <v>Peru</v>
      </c>
    </row>
    <row r="609" spans="2:24" ht="14.4" customHeight="1" x14ac:dyDescent="0.3">
      <c r="B609" s="95" t="s">
        <v>59</v>
      </c>
      <c r="C609" s="95" t="s">
        <v>2487</v>
      </c>
      <c r="D609" s="95" t="s">
        <v>1464</v>
      </c>
      <c r="E609" s="95" t="s">
        <v>2859</v>
      </c>
      <c r="F609" s="95" t="s">
        <v>2862</v>
      </c>
      <c r="G609" s="97" t="s">
        <v>1978</v>
      </c>
      <c r="H609" s="23">
        <v>0.54166666666666663</v>
      </c>
      <c r="I609" s="95" t="s">
        <v>2856</v>
      </c>
      <c r="J609" s="17">
        <v>3.8</v>
      </c>
      <c r="K609" s="17">
        <v>0</v>
      </c>
      <c r="L609" s="98">
        <v>43640</v>
      </c>
      <c r="M609" s="95" t="s">
        <v>3848</v>
      </c>
      <c r="N609" s="95" t="str">
        <f t="shared" si="51"/>
        <v>SKU500</v>
      </c>
      <c r="O609" s="17" t="str">
        <f t="shared" si="52"/>
        <v>Yes</v>
      </c>
      <c r="P609" s="27">
        <f t="shared" si="53"/>
        <v>55</v>
      </c>
      <c r="Q609" s="17" t="str">
        <f t="shared" si="54"/>
        <v>No</v>
      </c>
      <c r="R609" s="42">
        <f t="shared" si="55"/>
        <v>43637</v>
      </c>
      <c r="S609" s="96" t="str">
        <f>IFERROR(INDEX('DATA - Destination Database'!$B$8:$B$973,MATCH(N609,'DATA - Destination Database'!$C$8:$C$973,0)),"")</f>
        <v>ID692</v>
      </c>
      <c r="T609" s="55">
        <f>IFERROR(INDEX('DATA - Destination Database'!$D$8:$D$973,MATCH(N609,'DATA - Destination Database'!$C$8:$C$973,0)),"")</f>
        <v>3</v>
      </c>
      <c r="U609" s="56" t="str">
        <f>IFERROR(INDEX('DATA - Destination Database'!$E$8:$E$973,MATCH(N609,'DATA - Destination Database'!$C$8:$C$973,0)),"")</f>
        <v>F</v>
      </c>
      <c r="V609" s="56" t="str">
        <f>IFERROR(INDEX('DATA - Destination Database'!$F$8:$F$973,MATCH(N609,'DATA - Destination Database'!$C$8:$C$973,0)),"")</f>
        <v>H</v>
      </c>
      <c r="W609" s="56" t="str">
        <f>IFERROR(INDEX('DATA - Destination Database'!$G$8:$G$973,MATCH(N609,'DATA - Destination Database'!$C$8:$C$973,0)),"")</f>
        <v/>
      </c>
      <c r="X609" s="96" t="str">
        <f>IFERROR(INDEX('DATA - Destination Database'!$H$8:$H$973,MATCH(N609,'DATA - Destination Database'!$C$8:$C$973,0)),"")</f>
        <v>Ireland</v>
      </c>
    </row>
    <row r="610" spans="2:24" ht="14.4" customHeight="1" x14ac:dyDescent="0.3">
      <c r="B610" s="95" t="s">
        <v>55</v>
      </c>
      <c r="C610" s="95" t="s">
        <v>2488</v>
      </c>
      <c r="D610" s="95" t="s">
        <v>1327</v>
      </c>
      <c r="E610" s="95" t="s">
        <v>2860</v>
      </c>
      <c r="F610" s="95" t="s">
        <v>2862</v>
      </c>
      <c r="G610" s="97" t="s">
        <v>1971</v>
      </c>
      <c r="H610" s="23">
        <v>0.54166666666666663</v>
      </c>
      <c r="I610" s="95" t="s">
        <v>2857</v>
      </c>
      <c r="J610" s="17">
        <v>4</v>
      </c>
      <c r="K610" s="17">
        <v>1</v>
      </c>
      <c r="L610" s="98">
        <v>43635</v>
      </c>
      <c r="M610" s="95" t="s">
        <v>3848</v>
      </c>
      <c r="N610" s="95" t="str">
        <f t="shared" si="51"/>
        <v>SKU356</v>
      </c>
      <c r="O610" s="17" t="str">
        <f t="shared" si="52"/>
        <v>Yes</v>
      </c>
      <c r="P610" s="27">
        <f t="shared" si="53"/>
        <v>64</v>
      </c>
      <c r="Q610" s="17" t="str">
        <f t="shared" si="54"/>
        <v>No</v>
      </c>
      <c r="R610" s="42">
        <f t="shared" si="55"/>
        <v>43628</v>
      </c>
      <c r="S610" s="96" t="str">
        <f>IFERROR(INDEX('DATA - Destination Database'!$B$8:$B$973,MATCH(N610,'DATA - Destination Database'!$C$8:$C$973,0)),"")</f>
        <v>ID911</v>
      </c>
      <c r="T610" s="55">
        <f>IFERROR(INDEX('DATA - Destination Database'!$D$8:$D$973,MATCH(N610,'DATA - Destination Database'!$C$8:$C$973,0)),"")</f>
        <v>2</v>
      </c>
      <c r="U610" s="56" t="str">
        <f>IFERROR(INDEX('DATA - Destination Database'!$E$8:$E$973,MATCH(N610,'DATA - Destination Database'!$C$8:$C$973,0)),"")</f>
        <v>T</v>
      </c>
      <c r="V610" s="56" t="str">
        <f>IFERROR(INDEX('DATA - Destination Database'!$F$8:$F$973,MATCH(N610,'DATA - Destination Database'!$C$8:$C$973,0)),"")</f>
        <v>H</v>
      </c>
      <c r="W610" s="56" t="str">
        <f>IFERROR(INDEX('DATA - Destination Database'!$G$8:$G$973,MATCH(N610,'DATA - Destination Database'!$C$8:$C$973,0)),"")</f>
        <v>Y</v>
      </c>
      <c r="X610" s="96" t="str">
        <f>IFERROR(INDEX('DATA - Destination Database'!$H$8:$H$973,MATCH(N610,'DATA - Destination Database'!$C$8:$C$973,0)),"")</f>
        <v>Poland</v>
      </c>
    </row>
    <row r="611" spans="2:24" ht="14.4" customHeight="1" x14ac:dyDescent="0.3">
      <c r="B611" s="95" t="s">
        <v>57</v>
      </c>
      <c r="C611" s="95" t="s">
        <v>2489</v>
      </c>
      <c r="D611" s="95" t="s">
        <v>1467</v>
      </c>
      <c r="E611" s="95" t="s">
        <v>2858</v>
      </c>
      <c r="F611" s="95" t="s">
        <v>2862</v>
      </c>
      <c r="G611" s="97" t="s">
        <v>1978</v>
      </c>
      <c r="H611" s="23">
        <v>0.54166666666666663</v>
      </c>
      <c r="I611" s="95" t="s">
        <v>2854</v>
      </c>
      <c r="J611" s="17">
        <v>1</v>
      </c>
      <c r="K611" s="17">
        <v>0</v>
      </c>
      <c r="L611" s="98">
        <v>43640</v>
      </c>
      <c r="M611" s="95" t="s">
        <v>3848</v>
      </c>
      <c r="N611" s="95" t="str">
        <f t="shared" si="51"/>
        <v>SKU503</v>
      </c>
      <c r="O611" s="17" t="str">
        <f t="shared" si="52"/>
        <v>Yes</v>
      </c>
      <c r="P611" s="27">
        <f t="shared" si="53"/>
        <v>55</v>
      </c>
      <c r="Q611" s="17" t="str">
        <f t="shared" si="54"/>
        <v>No</v>
      </c>
      <c r="R611" s="42">
        <f t="shared" si="55"/>
        <v>43637</v>
      </c>
      <c r="S611" s="96" t="str">
        <f>IFERROR(INDEX('DATA - Destination Database'!$B$8:$B$973,MATCH(N611,'DATA - Destination Database'!$C$8:$C$973,0)),"")</f>
        <v>ID444</v>
      </c>
      <c r="T611" s="55">
        <f>IFERROR(INDEX('DATA - Destination Database'!$D$8:$D$973,MATCH(N611,'DATA - Destination Database'!$C$8:$C$973,0)),"")</f>
        <v>1</v>
      </c>
      <c r="U611" s="56" t="str">
        <f>IFERROR(INDEX('DATA - Destination Database'!$E$8:$E$973,MATCH(N611,'DATA - Destination Database'!$C$8:$C$973,0)),"")</f>
        <v>F</v>
      </c>
      <c r="V611" s="56" t="str">
        <f>IFERROR(INDEX('DATA - Destination Database'!$F$8:$F$973,MATCH(N611,'DATA - Destination Database'!$C$8:$C$973,0)),"")</f>
        <v>H</v>
      </c>
      <c r="W611" s="56" t="str">
        <f>IFERROR(INDEX('DATA - Destination Database'!$G$8:$G$973,MATCH(N611,'DATA - Destination Database'!$C$8:$C$973,0)),"")</f>
        <v>Y</v>
      </c>
      <c r="X611" s="96" t="str">
        <f>IFERROR(INDEX('DATA - Destination Database'!$H$8:$H$973,MATCH(N611,'DATA - Destination Database'!$C$8:$C$973,0)),"")</f>
        <v>Malta</v>
      </c>
    </row>
    <row r="612" spans="2:24" ht="14.4" customHeight="1" x14ac:dyDescent="0.3">
      <c r="B612" s="95" t="s">
        <v>58</v>
      </c>
      <c r="C612" s="95" t="s">
        <v>2490</v>
      </c>
      <c r="D612" s="95" t="s">
        <v>1330</v>
      </c>
      <c r="E612" s="95" t="s">
        <v>2859</v>
      </c>
      <c r="F612" s="95" t="s">
        <v>2862</v>
      </c>
      <c r="G612" s="97" t="s">
        <v>1971</v>
      </c>
      <c r="H612" s="23">
        <v>0.54166666666666663</v>
      </c>
      <c r="I612" s="95" t="s">
        <v>2855</v>
      </c>
      <c r="J612" s="17">
        <v>2</v>
      </c>
      <c r="K612" s="17">
        <v>0</v>
      </c>
      <c r="L612" s="98">
        <v>43635</v>
      </c>
      <c r="M612" s="95" t="s">
        <v>3848</v>
      </c>
      <c r="N612" s="95" t="str">
        <f t="shared" si="51"/>
        <v>SKU359</v>
      </c>
      <c r="O612" s="17" t="str">
        <f t="shared" si="52"/>
        <v>Yes</v>
      </c>
      <c r="P612" s="27">
        <f t="shared" si="53"/>
        <v>64</v>
      </c>
      <c r="Q612" s="17" t="str">
        <f t="shared" si="54"/>
        <v>No</v>
      </c>
      <c r="R612" s="42">
        <f t="shared" si="55"/>
        <v>43628</v>
      </c>
      <c r="S612" s="96" t="str">
        <f>IFERROR(INDEX('DATA - Destination Database'!$B$8:$B$973,MATCH(N612,'DATA - Destination Database'!$C$8:$C$973,0)),"")</f>
        <v>ID866</v>
      </c>
      <c r="T612" s="55">
        <f>IFERROR(INDEX('DATA - Destination Database'!$D$8:$D$973,MATCH(N612,'DATA - Destination Database'!$C$8:$C$973,0)),"")</f>
        <v>2</v>
      </c>
      <c r="U612" s="56" t="str">
        <f>IFERROR(INDEX('DATA - Destination Database'!$E$8:$E$973,MATCH(N612,'DATA - Destination Database'!$C$8:$C$973,0)),"")</f>
        <v>B</v>
      </c>
      <c r="V612" s="56" t="str">
        <f>IFERROR(INDEX('DATA - Destination Database'!$F$8:$F$973,MATCH(N612,'DATA - Destination Database'!$C$8:$C$973,0)),"")</f>
        <v>H</v>
      </c>
      <c r="W612" s="56" t="str">
        <f>IFERROR(INDEX('DATA - Destination Database'!$G$8:$G$973,MATCH(N612,'DATA - Destination Database'!$C$8:$C$973,0)),"")</f>
        <v>Y</v>
      </c>
      <c r="X612" s="96" t="str">
        <f>IFERROR(INDEX('DATA - Destination Database'!$H$8:$H$973,MATCH(N612,'DATA - Destination Database'!$C$8:$C$973,0)),"")</f>
        <v>Turkey</v>
      </c>
    </row>
    <row r="613" spans="2:24" ht="14.4" customHeight="1" x14ac:dyDescent="0.3">
      <c r="B613" s="95" t="s">
        <v>55</v>
      </c>
      <c r="C613" s="95" t="s">
        <v>2491</v>
      </c>
      <c r="D613" s="95" t="s">
        <v>1470</v>
      </c>
      <c r="E613" s="95" t="s">
        <v>2860</v>
      </c>
      <c r="F613" s="95" t="s">
        <v>2862</v>
      </c>
      <c r="G613" s="97" t="s">
        <v>1978</v>
      </c>
      <c r="H613" s="23">
        <v>0.54166666666666663</v>
      </c>
      <c r="I613" s="95" t="s">
        <v>2855</v>
      </c>
      <c r="J613" s="17">
        <v>3</v>
      </c>
      <c r="K613" s="17">
        <v>0</v>
      </c>
      <c r="L613" s="98">
        <v>43641</v>
      </c>
      <c r="M613" s="95" t="s">
        <v>3848</v>
      </c>
      <c r="N613" s="95" t="str">
        <f t="shared" si="51"/>
        <v>SKU506</v>
      </c>
      <c r="O613" s="17" t="str">
        <f t="shared" si="52"/>
        <v>Yes</v>
      </c>
      <c r="P613" s="27">
        <f t="shared" si="53"/>
        <v>55</v>
      </c>
      <c r="Q613" s="17" t="str">
        <f t="shared" si="54"/>
        <v>No</v>
      </c>
      <c r="R613" s="42">
        <f t="shared" si="55"/>
        <v>43637</v>
      </c>
      <c r="S613" s="96" t="str">
        <f>IFERROR(INDEX('DATA - Destination Database'!$B$8:$B$973,MATCH(N613,'DATA - Destination Database'!$C$8:$C$973,0)),"")</f>
        <v>ID912</v>
      </c>
      <c r="T613" s="55">
        <f>IFERROR(INDEX('DATA - Destination Database'!$D$8:$D$973,MATCH(N613,'DATA - Destination Database'!$C$8:$C$973,0)),"")</f>
        <v>2</v>
      </c>
      <c r="U613" s="56" t="str">
        <f>IFERROR(INDEX('DATA - Destination Database'!$E$8:$E$973,MATCH(N613,'DATA - Destination Database'!$C$8:$C$973,0)),"")</f>
        <v>F</v>
      </c>
      <c r="V613" s="56" t="str">
        <f>IFERROR(INDEX('DATA - Destination Database'!$F$8:$F$973,MATCH(N613,'DATA - Destination Database'!$C$8:$C$973,0)),"")</f>
        <v>H</v>
      </c>
      <c r="W613" s="56" t="str">
        <f>IFERROR(INDEX('DATA - Destination Database'!$G$8:$G$973,MATCH(N613,'DATA - Destination Database'!$C$8:$C$973,0)),"")</f>
        <v>Y</v>
      </c>
      <c r="X613" s="96" t="str">
        <f>IFERROR(INDEX('DATA - Destination Database'!$H$8:$H$973,MATCH(N613,'DATA - Destination Database'!$C$8:$C$973,0)),"")</f>
        <v>Mexico</v>
      </c>
    </row>
    <row r="614" spans="2:24" ht="14.4" customHeight="1" x14ac:dyDescent="0.3">
      <c r="B614" s="95" t="s">
        <v>56</v>
      </c>
      <c r="C614" s="95" t="s">
        <v>2492</v>
      </c>
      <c r="D614" s="95" t="s">
        <v>1333</v>
      </c>
      <c r="E614" s="95" t="s">
        <v>2858</v>
      </c>
      <c r="F614" s="95" t="s">
        <v>2862</v>
      </c>
      <c r="G614" s="97" t="s">
        <v>1971</v>
      </c>
      <c r="H614" s="23">
        <v>0.54166666666666663</v>
      </c>
      <c r="I614" s="95" t="s">
        <v>2856</v>
      </c>
      <c r="J614" s="17">
        <v>4</v>
      </c>
      <c r="K614" s="17">
        <v>0</v>
      </c>
      <c r="L614" s="98">
        <v>43636</v>
      </c>
      <c r="M614" s="95" t="s">
        <v>3848</v>
      </c>
      <c r="N614" s="95" t="str">
        <f t="shared" si="51"/>
        <v>SKU362</v>
      </c>
      <c r="O614" s="17" t="str">
        <f t="shared" si="52"/>
        <v>Yes</v>
      </c>
      <c r="P614" s="27">
        <f t="shared" si="53"/>
        <v>64</v>
      </c>
      <c r="Q614" s="17" t="str">
        <f t="shared" si="54"/>
        <v>No</v>
      </c>
      <c r="R614" s="42">
        <f t="shared" si="55"/>
        <v>43628</v>
      </c>
      <c r="S614" s="96" t="str">
        <f>IFERROR(INDEX('DATA - Destination Database'!$B$8:$B$973,MATCH(N614,'DATA - Destination Database'!$C$8:$C$973,0)),"")</f>
        <v>ID296</v>
      </c>
      <c r="T614" s="55">
        <f>IFERROR(INDEX('DATA - Destination Database'!$D$8:$D$973,MATCH(N614,'DATA - Destination Database'!$C$8:$C$973,0)),"")</f>
        <v>2</v>
      </c>
      <c r="U614" s="56" t="str">
        <f>IFERROR(INDEX('DATA - Destination Database'!$E$8:$E$973,MATCH(N614,'DATA - Destination Database'!$C$8:$C$973,0)),"")</f>
        <v>F</v>
      </c>
      <c r="V614" s="56" t="str">
        <f>IFERROR(INDEX('DATA - Destination Database'!$F$8:$F$973,MATCH(N614,'DATA - Destination Database'!$C$8:$C$973,0)),"")</f>
        <v>H</v>
      </c>
      <c r="W614" s="56" t="str">
        <f>IFERROR(INDEX('DATA - Destination Database'!$G$8:$G$973,MATCH(N614,'DATA - Destination Database'!$C$8:$C$973,0)),"")</f>
        <v/>
      </c>
      <c r="X614" s="96" t="str">
        <f>IFERROR(INDEX('DATA - Destination Database'!$H$8:$H$973,MATCH(N614,'DATA - Destination Database'!$C$8:$C$973,0)),"")</f>
        <v>Iceland</v>
      </c>
    </row>
    <row r="615" spans="2:24" ht="14.4" customHeight="1" x14ac:dyDescent="0.3">
      <c r="B615" s="95" t="s">
        <v>58</v>
      </c>
      <c r="C615" s="95" t="s">
        <v>2492</v>
      </c>
      <c r="D615" s="95" t="s">
        <v>1473</v>
      </c>
      <c r="E615" s="95" t="s">
        <v>2859</v>
      </c>
      <c r="F615" s="95" t="s">
        <v>2862</v>
      </c>
      <c r="G615" s="97" t="s">
        <v>1979</v>
      </c>
      <c r="H615" s="23">
        <v>0.54166666666666663</v>
      </c>
      <c r="I615" s="95" t="s">
        <v>2857</v>
      </c>
      <c r="J615" s="17">
        <v>1</v>
      </c>
      <c r="K615" s="17">
        <v>0</v>
      </c>
      <c r="L615" s="98">
        <v>43649</v>
      </c>
      <c r="M615" s="95" t="s">
        <v>3848</v>
      </c>
      <c r="N615" s="95" t="str">
        <f t="shared" si="51"/>
        <v>SKU509</v>
      </c>
      <c r="O615" s="17" t="str">
        <f t="shared" si="52"/>
        <v>Yes</v>
      </c>
      <c r="P615" s="27">
        <f t="shared" si="53"/>
        <v>52</v>
      </c>
      <c r="Q615" s="17" t="str">
        <f t="shared" si="54"/>
        <v>No</v>
      </c>
      <c r="R615" s="42">
        <f t="shared" si="55"/>
        <v>43640</v>
      </c>
      <c r="S615" s="96" t="str">
        <f>IFERROR(INDEX('DATA - Destination Database'!$B$8:$B$973,MATCH(N615,'DATA - Destination Database'!$C$8:$C$973,0)),"")</f>
        <v>ID694</v>
      </c>
      <c r="T615" s="55">
        <f>IFERROR(INDEX('DATA - Destination Database'!$D$8:$D$973,MATCH(N615,'DATA - Destination Database'!$C$8:$C$973,0)),"")</f>
        <v>3</v>
      </c>
      <c r="U615" s="56" t="str">
        <f>IFERROR(INDEX('DATA - Destination Database'!$E$8:$E$973,MATCH(N615,'DATA - Destination Database'!$C$8:$C$973,0)),"")</f>
        <v>B</v>
      </c>
      <c r="V615" s="56" t="str">
        <f>IFERROR(INDEX('DATA - Destination Database'!$F$8:$F$973,MATCH(N615,'DATA - Destination Database'!$C$8:$C$973,0)),"")</f>
        <v>H</v>
      </c>
      <c r="W615" s="56" t="str">
        <f>IFERROR(INDEX('DATA - Destination Database'!$G$8:$G$973,MATCH(N615,'DATA - Destination Database'!$C$8:$C$973,0)),"")</f>
        <v/>
      </c>
      <c r="X615" s="96" t="str">
        <f>IFERROR(INDEX('DATA - Destination Database'!$H$8:$H$973,MATCH(N615,'DATA - Destination Database'!$C$8:$C$973,0)),"")</f>
        <v>Morocco</v>
      </c>
    </row>
    <row r="616" spans="2:24" ht="14.4" customHeight="1" x14ac:dyDescent="0.3">
      <c r="B616" s="95" t="s">
        <v>56</v>
      </c>
      <c r="C616" s="95" t="s">
        <v>2493</v>
      </c>
      <c r="D616" s="95" t="s">
        <v>1476</v>
      </c>
      <c r="E616" s="95" t="s">
        <v>2860</v>
      </c>
      <c r="F616" s="95" t="s">
        <v>2862</v>
      </c>
      <c r="G616" s="97" t="s">
        <v>1979</v>
      </c>
      <c r="H616" s="23">
        <v>0.54166666666666663</v>
      </c>
      <c r="I616" s="95" t="s">
        <v>2854</v>
      </c>
      <c r="J616" s="17">
        <v>2.8</v>
      </c>
      <c r="K616" s="17">
        <v>0</v>
      </c>
      <c r="L616" s="98">
        <v>43643</v>
      </c>
      <c r="M616" s="95" t="s">
        <v>3848</v>
      </c>
      <c r="N616" s="95" t="str">
        <f t="shared" si="51"/>
        <v>SKU512</v>
      </c>
      <c r="O616" s="17" t="str">
        <f t="shared" si="52"/>
        <v>Yes</v>
      </c>
      <c r="P616" s="27">
        <f t="shared" si="53"/>
        <v>52</v>
      </c>
      <c r="Q616" s="17" t="str">
        <f t="shared" si="54"/>
        <v>No</v>
      </c>
      <c r="R616" s="42">
        <f t="shared" si="55"/>
        <v>43640</v>
      </c>
      <c r="S616" s="96" t="str">
        <f>IFERROR(INDEX('DATA - Destination Database'!$B$8:$B$973,MATCH(N616,'DATA - Destination Database'!$C$8:$C$973,0)),"")</f>
        <v>ID771</v>
      </c>
      <c r="T616" s="55">
        <f>IFERROR(INDEX('DATA - Destination Database'!$D$8:$D$973,MATCH(N616,'DATA - Destination Database'!$C$8:$C$973,0)),"")</f>
        <v>2</v>
      </c>
      <c r="U616" s="56" t="str">
        <f>IFERROR(INDEX('DATA - Destination Database'!$E$8:$E$973,MATCH(N616,'DATA - Destination Database'!$C$8:$C$973,0)),"")</f>
        <v>T</v>
      </c>
      <c r="V616" s="56" t="str">
        <f>IFERROR(INDEX('DATA - Destination Database'!$F$8:$F$973,MATCH(N616,'DATA - Destination Database'!$C$8:$C$973,0)),"")</f>
        <v>H</v>
      </c>
      <c r="W616" s="56" t="str">
        <f>IFERROR(INDEX('DATA - Destination Database'!$G$8:$G$973,MATCH(N616,'DATA - Destination Database'!$C$8:$C$973,0)),"")</f>
        <v/>
      </c>
      <c r="X616" s="96" t="str">
        <f>IFERROR(INDEX('DATA - Destination Database'!$H$8:$H$973,MATCH(N616,'DATA - Destination Database'!$C$8:$C$973,0)),"")</f>
        <v>Russia</v>
      </c>
    </row>
    <row r="617" spans="2:24" ht="14.4" customHeight="1" x14ac:dyDescent="0.3">
      <c r="B617" s="95" t="s">
        <v>59</v>
      </c>
      <c r="C617" s="95" t="s">
        <v>2494</v>
      </c>
      <c r="D617" s="95" t="s">
        <v>1336</v>
      </c>
      <c r="E617" s="95" t="s">
        <v>2858</v>
      </c>
      <c r="F617" s="95" t="s">
        <v>2862</v>
      </c>
      <c r="G617" s="97" t="s">
        <v>1971</v>
      </c>
      <c r="H617" s="23">
        <v>0.54166666666666663</v>
      </c>
      <c r="I617" s="95" t="s">
        <v>2855</v>
      </c>
      <c r="J617" s="17">
        <v>3</v>
      </c>
      <c r="K617" s="17">
        <v>0</v>
      </c>
      <c r="L617" s="98">
        <v>43630</v>
      </c>
      <c r="M617" s="95" t="s">
        <v>3848</v>
      </c>
      <c r="N617" s="95" t="str">
        <f t="shared" si="51"/>
        <v>SKU365</v>
      </c>
      <c r="O617" s="17" t="str">
        <f t="shared" si="52"/>
        <v>Yes</v>
      </c>
      <c r="P617" s="27">
        <f t="shared" si="53"/>
        <v>64</v>
      </c>
      <c r="Q617" s="17" t="str">
        <f t="shared" si="54"/>
        <v>No</v>
      </c>
      <c r="R617" s="42">
        <f t="shared" si="55"/>
        <v>43628</v>
      </c>
      <c r="S617" s="96" t="str">
        <f>IFERROR(INDEX('DATA - Destination Database'!$B$8:$B$973,MATCH(N617,'DATA - Destination Database'!$C$8:$C$973,0)),"")</f>
        <v>ID298</v>
      </c>
      <c r="T617" s="55">
        <f>IFERROR(INDEX('DATA - Destination Database'!$D$8:$D$973,MATCH(N617,'DATA - Destination Database'!$C$8:$C$973,0)),"")</f>
        <v>3</v>
      </c>
      <c r="U617" s="56" t="str">
        <f>IFERROR(INDEX('DATA - Destination Database'!$E$8:$E$973,MATCH(N617,'DATA - Destination Database'!$C$8:$C$973,0)),"")</f>
        <v>B</v>
      </c>
      <c r="V617" s="56" t="str">
        <f>IFERROR(INDEX('DATA - Destination Database'!$F$8:$F$973,MATCH(N617,'DATA - Destination Database'!$C$8:$C$973,0)),"")</f>
        <v>H</v>
      </c>
      <c r="W617" s="56" t="str">
        <f>IFERROR(INDEX('DATA - Destination Database'!$G$8:$G$973,MATCH(N617,'DATA - Destination Database'!$C$8:$C$973,0)),"")</f>
        <v/>
      </c>
      <c r="X617" s="96" t="str">
        <f>IFERROR(INDEX('DATA - Destination Database'!$H$8:$H$973,MATCH(N617,'DATA - Destination Database'!$C$8:$C$973,0)),"")</f>
        <v>Spain</v>
      </c>
    </row>
    <row r="618" spans="2:24" ht="14.4" customHeight="1" x14ac:dyDescent="0.3">
      <c r="B618" s="95" t="s">
        <v>59</v>
      </c>
      <c r="C618" s="95" t="s">
        <v>2495</v>
      </c>
      <c r="D618" s="95" t="s">
        <v>1479</v>
      </c>
      <c r="E618" s="95" t="s">
        <v>2859</v>
      </c>
      <c r="F618" s="95" t="s">
        <v>2863</v>
      </c>
      <c r="G618" s="97" t="s">
        <v>1979</v>
      </c>
      <c r="H618" s="23">
        <v>0.54166666666666663</v>
      </c>
      <c r="I618" s="95" t="s">
        <v>2855</v>
      </c>
      <c r="J618" s="17">
        <v>3.2</v>
      </c>
      <c r="K618" s="17">
        <v>0</v>
      </c>
      <c r="L618" s="98">
        <v>43641</v>
      </c>
      <c r="M618" s="95" t="s">
        <v>3848</v>
      </c>
      <c r="N618" s="95" t="str">
        <f t="shared" si="51"/>
        <v>SKU515</v>
      </c>
      <c r="O618" s="17" t="str">
        <f t="shared" si="52"/>
        <v>Yes</v>
      </c>
      <c r="P618" s="27">
        <f t="shared" si="53"/>
        <v>52</v>
      </c>
      <c r="Q618" s="17" t="str">
        <f t="shared" si="54"/>
        <v>No</v>
      </c>
      <c r="R618" s="42">
        <f t="shared" si="55"/>
        <v>43640</v>
      </c>
      <c r="S618" s="96" t="str">
        <f>IFERROR(INDEX('DATA - Destination Database'!$B$8:$B$973,MATCH(N618,'DATA - Destination Database'!$C$8:$C$973,0)),"")</f>
        <v>ID456</v>
      </c>
      <c r="T618" s="55">
        <f>IFERROR(INDEX('DATA - Destination Database'!$D$8:$D$973,MATCH(N618,'DATA - Destination Database'!$C$8:$C$973,0)),"")</f>
        <v>1</v>
      </c>
      <c r="U618" s="56" t="str">
        <f>IFERROR(INDEX('DATA - Destination Database'!$E$8:$E$973,MATCH(N618,'DATA - Destination Database'!$C$8:$C$973,0)),"")</f>
        <v>F</v>
      </c>
      <c r="V618" s="56" t="str">
        <f>IFERROR(INDEX('DATA - Destination Database'!$F$8:$F$973,MATCH(N618,'DATA - Destination Database'!$C$8:$C$973,0)),"")</f>
        <v>H</v>
      </c>
      <c r="W618" s="56" t="str">
        <f>IFERROR(INDEX('DATA - Destination Database'!$G$8:$G$973,MATCH(N618,'DATA - Destination Database'!$C$8:$C$973,0)),"")</f>
        <v/>
      </c>
      <c r="X618" s="96" t="str">
        <f>IFERROR(INDEX('DATA - Destination Database'!$H$8:$H$973,MATCH(N618,'DATA - Destination Database'!$C$8:$C$973,0)),"")</f>
        <v>Sweden</v>
      </c>
    </row>
    <row r="619" spans="2:24" ht="14.4" customHeight="1" x14ac:dyDescent="0.3">
      <c r="B619" s="95" t="s">
        <v>57</v>
      </c>
      <c r="C619" s="95" t="s">
        <v>2496</v>
      </c>
      <c r="D619" s="95" t="s">
        <v>1339</v>
      </c>
      <c r="E619" s="95" t="s">
        <v>2860</v>
      </c>
      <c r="F619" s="95" t="s">
        <v>2862</v>
      </c>
      <c r="G619" s="97" t="s">
        <v>1971</v>
      </c>
      <c r="H619" s="23">
        <v>0.54166666666666663</v>
      </c>
      <c r="I619" s="95" t="s">
        <v>2856</v>
      </c>
      <c r="J619" s="17">
        <v>3.4</v>
      </c>
      <c r="K619" s="17">
        <v>0</v>
      </c>
      <c r="L619" s="98">
        <v>43633</v>
      </c>
      <c r="M619" s="95" t="s">
        <v>3848</v>
      </c>
      <c r="N619" s="95" t="str">
        <f t="shared" si="51"/>
        <v>SKU368</v>
      </c>
      <c r="O619" s="17" t="str">
        <f t="shared" si="52"/>
        <v>Yes</v>
      </c>
      <c r="P619" s="27">
        <f t="shared" si="53"/>
        <v>64</v>
      </c>
      <c r="Q619" s="17" t="str">
        <f t="shared" si="54"/>
        <v>No</v>
      </c>
      <c r="R619" s="42">
        <f t="shared" si="55"/>
        <v>43628</v>
      </c>
      <c r="S619" s="96" t="str">
        <f>IFERROR(INDEX('DATA - Destination Database'!$B$8:$B$973,MATCH(N619,'DATA - Destination Database'!$C$8:$C$973,0)),"")</f>
        <v>ID540</v>
      </c>
      <c r="T619" s="55">
        <f>IFERROR(INDEX('DATA - Destination Database'!$D$8:$D$973,MATCH(N619,'DATA - Destination Database'!$C$8:$C$973,0)),"")</f>
        <v>2</v>
      </c>
      <c r="U619" s="56" t="str">
        <f>IFERROR(INDEX('DATA - Destination Database'!$E$8:$E$973,MATCH(N619,'DATA - Destination Database'!$C$8:$C$973,0)),"")</f>
        <v>F</v>
      </c>
      <c r="V619" s="56" t="str">
        <f>IFERROR(INDEX('DATA - Destination Database'!$F$8:$F$973,MATCH(N619,'DATA - Destination Database'!$C$8:$C$973,0)),"")</f>
        <v>H</v>
      </c>
      <c r="W619" s="56" t="str">
        <f>IFERROR(INDEX('DATA - Destination Database'!$G$8:$G$973,MATCH(N619,'DATA - Destination Database'!$C$8:$C$973,0)),"")</f>
        <v/>
      </c>
      <c r="X619" s="96" t="str">
        <f>IFERROR(INDEX('DATA - Destination Database'!$H$8:$H$973,MATCH(N619,'DATA - Destination Database'!$C$8:$C$973,0)),"")</f>
        <v>Germany</v>
      </c>
    </row>
    <row r="620" spans="2:24" ht="14.4" customHeight="1" x14ac:dyDescent="0.3">
      <c r="B620" s="95" t="s">
        <v>57</v>
      </c>
      <c r="C620" s="95" t="s">
        <v>2497</v>
      </c>
      <c r="D620" s="95" t="s">
        <v>1482</v>
      </c>
      <c r="E620" s="95" t="s">
        <v>2858</v>
      </c>
      <c r="F620" s="95" t="s">
        <v>2862</v>
      </c>
      <c r="G620" s="97" t="s">
        <v>1979</v>
      </c>
      <c r="H620" s="23">
        <v>0.54166666666666663</v>
      </c>
      <c r="I620" s="95" t="s">
        <v>2857</v>
      </c>
      <c r="J620" s="17">
        <v>3.6</v>
      </c>
      <c r="K620" s="17">
        <v>1</v>
      </c>
      <c r="L620" s="98">
        <v>43642</v>
      </c>
      <c r="M620" s="95" t="s">
        <v>3848</v>
      </c>
      <c r="N620" s="95" t="str">
        <f t="shared" si="51"/>
        <v>SKU518</v>
      </c>
      <c r="O620" s="17" t="str">
        <f t="shared" si="52"/>
        <v>Yes</v>
      </c>
      <c r="P620" s="27">
        <f t="shared" si="53"/>
        <v>52</v>
      </c>
      <c r="Q620" s="17" t="str">
        <f t="shared" si="54"/>
        <v>No</v>
      </c>
      <c r="R620" s="42">
        <f t="shared" si="55"/>
        <v>43640</v>
      </c>
      <c r="S620" s="96" t="str">
        <f>IFERROR(INDEX('DATA - Destination Database'!$B$8:$B$973,MATCH(N620,'DATA - Destination Database'!$C$8:$C$973,0)),"")</f>
        <v>ID451</v>
      </c>
      <c r="T620" s="55">
        <f>IFERROR(INDEX('DATA - Destination Database'!$D$8:$D$973,MATCH(N620,'DATA - Destination Database'!$C$8:$C$973,0)),"")</f>
        <v>2</v>
      </c>
      <c r="U620" s="56" t="str">
        <f>IFERROR(INDEX('DATA - Destination Database'!$E$8:$E$973,MATCH(N620,'DATA - Destination Database'!$C$8:$C$973,0)),"")</f>
        <v>T</v>
      </c>
      <c r="V620" s="56" t="str">
        <f>IFERROR(INDEX('DATA - Destination Database'!$F$8:$F$973,MATCH(N620,'DATA - Destination Database'!$C$8:$C$973,0)),"")</f>
        <v>H</v>
      </c>
      <c r="W620" s="56" t="str">
        <f>IFERROR(INDEX('DATA - Destination Database'!$G$8:$G$973,MATCH(N620,'DATA - Destination Database'!$C$8:$C$973,0)),"")</f>
        <v>Y</v>
      </c>
      <c r="X620" s="96" t="str">
        <f>IFERROR(INDEX('DATA - Destination Database'!$H$8:$H$973,MATCH(N620,'DATA - Destination Database'!$C$8:$C$973,0)),"")</f>
        <v xml:space="preserve">France </v>
      </c>
    </row>
    <row r="621" spans="2:24" ht="14.4" customHeight="1" x14ac:dyDescent="0.3">
      <c r="B621" s="95" t="s">
        <v>55</v>
      </c>
      <c r="C621" s="95" t="s">
        <v>2498</v>
      </c>
      <c r="D621" s="95" t="s">
        <v>1485</v>
      </c>
      <c r="E621" s="95" t="s">
        <v>2859</v>
      </c>
      <c r="F621" s="95" t="s">
        <v>2862</v>
      </c>
      <c r="G621" s="97" t="s">
        <v>1979</v>
      </c>
      <c r="H621" s="23">
        <v>0.54166666666666663</v>
      </c>
      <c r="I621" s="95" t="s">
        <v>2854</v>
      </c>
      <c r="J621" s="17">
        <v>3.8</v>
      </c>
      <c r="K621" s="17">
        <v>0</v>
      </c>
      <c r="L621" s="98">
        <v>43642</v>
      </c>
      <c r="M621" s="95" t="s">
        <v>3848</v>
      </c>
      <c r="N621" s="95" t="str">
        <f t="shared" si="51"/>
        <v>SKU521</v>
      </c>
      <c r="O621" s="17" t="str">
        <f t="shared" si="52"/>
        <v>Yes</v>
      </c>
      <c r="P621" s="27">
        <f t="shared" si="53"/>
        <v>52</v>
      </c>
      <c r="Q621" s="17" t="str">
        <f t="shared" si="54"/>
        <v>No</v>
      </c>
      <c r="R621" s="42">
        <f t="shared" si="55"/>
        <v>43640</v>
      </c>
      <c r="S621" s="96" t="str">
        <f>IFERROR(INDEX('DATA - Destination Database'!$B$8:$B$973,MATCH(N621,'DATA - Destination Database'!$C$8:$C$973,0)),"")</f>
        <v>ID696</v>
      </c>
      <c r="T621" s="55">
        <f>IFERROR(INDEX('DATA - Destination Database'!$D$8:$D$973,MATCH(N621,'DATA - Destination Database'!$C$8:$C$973,0)),"")</f>
        <v>2</v>
      </c>
      <c r="U621" s="56" t="str">
        <f>IFERROR(INDEX('DATA - Destination Database'!$E$8:$E$973,MATCH(N621,'DATA - Destination Database'!$C$8:$C$973,0)),"")</f>
        <v>F</v>
      </c>
      <c r="V621" s="56" t="str">
        <f>IFERROR(INDEX('DATA - Destination Database'!$F$8:$F$973,MATCH(N621,'DATA - Destination Database'!$C$8:$C$973,0)),"")</f>
        <v>H</v>
      </c>
      <c r="W621" s="56" t="str">
        <f>IFERROR(INDEX('DATA - Destination Database'!$G$8:$G$973,MATCH(N621,'DATA - Destination Database'!$C$8:$C$973,0)),"")</f>
        <v>Y</v>
      </c>
      <c r="X621" s="96" t="str">
        <f>IFERROR(INDEX('DATA - Destination Database'!$H$8:$H$973,MATCH(N621,'DATA - Destination Database'!$C$8:$C$973,0)),"")</f>
        <v xml:space="preserve">India </v>
      </c>
    </row>
    <row r="622" spans="2:24" ht="14.4" customHeight="1" x14ac:dyDescent="0.3">
      <c r="B622" s="95" t="s">
        <v>55</v>
      </c>
      <c r="C622" s="95" t="s">
        <v>2499</v>
      </c>
      <c r="D622" s="95" t="s">
        <v>1342</v>
      </c>
      <c r="E622" s="95" t="s">
        <v>2860</v>
      </c>
      <c r="F622" s="95" t="s">
        <v>2862</v>
      </c>
      <c r="G622" s="97" t="s">
        <v>1971</v>
      </c>
      <c r="H622" s="23">
        <v>0.54166666666666663</v>
      </c>
      <c r="I622" s="95" t="s">
        <v>2855</v>
      </c>
      <c r="J622" s="17">
        <v>4</v>
      </c>
      <c r="K622" s="17">
        <v>0</v>
      </c>
      <c r="L622" s="98">
        <v>43636</v>
      </c>
      <c r="M622" s="95" t="s">
        <v>3848</v>
      </c>
      <c r="N622" s="95" t="str">
        <f t="shared" si="51"/>
        <v>SKU371</v>
      </c>
      <c r="O622" s="17" t="str">
        <f t="shared" si="52"/>
        <v>Yes</v>
      </c>
      <c r="P622" s="27">
        <f t="shared" si="53"/>
        <v>64</v>
      </c>
      <c r="Q622" s="17" t="str">
        <f t="shared" si="54"/>
        <v>No</v>
      </c>
      <c r="R622" s="42">
        <f t="shared" si="55"/>
        <v>43628</v>
      </c>
      <c r="S622" s="96" t="str">
        <f>IFERROR(INDEX('DATA - Destination Database'!$B$8:$B$973,MATCH(N622,'DATA - Destination Database'!$C$8:$C$973,0)),"")</f>
        <v>ID542</v>
      </c>
      <c r="T622" s="55">
        <f>IFERROR(INDEX('DATA - Destination Database'!$D$8:$D$973,MATCH(N622,'DATA - Destination Database'!$C$8:$C$973,0)),"")</f>
        <v>2</v>
      </c>
      <c r="U622" s="56" t="str">
        <f>IFERROR(INDEX('DATA - Destination Database'!$E$8:$E$973,MATCH(N622,'DATA - Destination Database'!$C$8:$C$973,0)),"")</f>
        <v>B</v>
      </c>
      <c r="V622" s="56" t="str">
        <f>IFERROR(INDEX('DATA - Destination Database'!$F$8:$F$973,MATCH(N622,'DATA - Destination Database'!$C$8:$C$973,0)),"")</f>
        <v>H</v>
      </c>
      <c r="W622" s="56" t="str">
        <f>IFERROR(INDEX('DATA - Destination Database'!$G$8:$G$973,MATCH(N622,'DATA - Destination Database'!$C$8:$C$973,0)),"")</f>
        <v>Y</v>
      </c>
      <c r="X622" s="96" t="str">
        <f>IFERROR(INDEX('DATA - Destination Database'!$H$8:$H$973,MATCH(N622,'DATA - Destination Database'!$C$8:$C$973,0)),"")</f>
        <v xml:space="preserve">Eritrea </v>
      </c>
    </row>
    <row r="623" spans="2:24" ht="14.4" customHeight="1" x14ac:dyDescent="0.3">
      <c r="B623" s="95" t="s">
        <v>58</v>
      </c>
      <c r="C623" s="95" t="s">
        <v>2500</v>
      </c>
      <c r="D623" s="95" t="s">
        <v>1488</v>
      </c>
      <c r="E623" s="95" t="s">
        <v>2858</v>
      </c>
      <c r="F623" s="95" t="s">
        <v>2862</v>
      </c>
      <c r="G623" s="97" t="s">
        <v>1980</v>
      </c>
      <c r="H623" s="23">
        <v>0.54166666666666663</v>
      </c>
      <c r="I623" s="95" t="s">
        <v>2855</v>
      </c>
      <c r="J623" s="17">
        <v>1</v>
      </c>
      <c r="K623" s="17">
        <v>0</v>
      </c>
      <c r="L623" s="98">
        <v>43643</v>
      </c>
      <c r="M623" s="95" t="s">
        <v>3848</v>
      </c>
      <c r="N623" s="95" t="str">
        <f t="shared" si="51"/>
        <v>SKU524</v>
      </c>
      <c r="O623" s="17" t="str">
        <f t="shared" si="52"/>
        <v>Yes</v>
      </c>
      <c r="P623" s="27">
        <f t="shared" si="53"/>
        <v>51</v>
      </c>
      <c r="Q623" s="17" t="str">
        <f t="shared" si="54"/>
        <v>No</v>
      </c>
      <c r="R623" s="42">
        <f t="shared" si="55"/>
        <v>43641</v>
      </c>
      <c r="S623" s="96" t="str">
        <f>IFERROR(INDEX('DATA - Destination Database'!$B$8:$B$973,MATCH(N623,'DATA - Destination Database'!$C$8:$C$973,0)),"")</f>
        <v>ID455</v>
      </c>
      <c r="T623" s="55">
        <f>IFERROR(INDEX('DATA - Destination Database'!$D$8:$D$973,MATCH(N623,'DATA - Destination Database'!$C$8:$C$973,0)),"")</f>
        <v>1</v>
      </c>
      <c r="U623" s="56" t="str">
        <f>IFERROR(INDEX('DATA - Destination Database'!$E$8:$E$973,MATCH(N623,'DATA - Destination Database'!$C$8:$C$973,0)),"")</f>
        <v>T</v>
      </c>
      <c r="V623" s="56" t="str">
        <f>IFERROR(INDEX('DATA - Destination Database'!$F$8:$F$973,MATCH(N623,'DATA - Destination Database'!$C$8:$C$973,0)),"")</f>
        <v>H</v>
      </c>
      <c r="W623" s="56" t="str">
        <f>IFERROR(INDEX('DATA - Destination Database'!$G$8:$G$973,MATCH(N623,'DATA - Destination Database'!$C$8:$C$973,0)),"")</f>
        <v/>
      </c>
      <c r="X623" s="96" t="str">
        <f>IFERROR(INDEX('DATA - Destination Database'!$H$8:$H$973,MATCH(N623,'DATA - Destination Database'!$C$8:$C$973,0)),"")</f>
        <v>Canada</v>
      </c>
    </row>
    <row r="624" spans="2:24" ht="14.4" customHeight="1" x14ac:dyDescent="0.3">
      <c r="B624" s="95" t="s">
        <v>58</v>
      </c>
      <c r="C624" s="95" t="s">
        <v>2501</v>
      </c>
      <c r="D624" s="95" t="s">
        <v>1345</v>
      </c>
      <c r="E624" s="95" t="s">
        <v>2859</v>
      </c>
      <c r="F624" s="95" t="s">
        <v>2862</v>
      </c>
      <c r="G624" s="97" t="s">
        <v>1971</v>
      </c>
      <c r="H624" s="23">
        <v>0.54166666666666663</v>
      </c>
      <c r="I624" s="95" t="s">
        <v>2856</v>
      </c>
      <c r="J624" s="17">
        <v>2</v>
      </c>
      <c r="K624" s="17">
        <v>0</v>
      </c>
      <c r="L624" s="98">
        <v>43629</v>
      </c>
      <c r="M624" s="95" t="s">
        <v>3848</v>
      </c>
      <c r="N624" s="95" t="str">
        <f t="shared" si="51"/>
        <v>SKU374</v>
      </c>
      <c r="O624" s="17" t="str">
        <f t="shared" si="52"/>
        <v>Yes</v>
      </c>
      <c r="P624" s="27">
        <f t="shared" si="53"/>
        <v>64</v>
      </c>
      <c r="Q624" s="17" t="str">
        <f t="shared" si="54"/>
        <v>No</v>
      </c>
      <c r="R624" s="42">
        <f t="shared" si="55"/>
        <v>43628</v>
      </c>
      <c r="S624" s="96" t="str">
        <f>IFERROR(INDEX('DATA - Destination Database'!$B$8:$B$973,MATCH(N624,'DATA - Destination Database'!$C$8:$C$973,0)),"")</f>
        <v>ID457</v>
      </c>
      <c r="T624" s="55">
        <f>IFERROR(INDEX('DATA - Destination Database'!$D$8:$D$973,MATCH(N624,'DATA - Destination Database'!$C$8:$C$973,0)),"")</f>
        <v>2</v>
      </c>
      <c r="U624" s="56" t="str">
        <f>IFERROR(INDEX('DATA - Destination Database'!$E$8:$E$973,MATCH(N624,'DATA - Destination Database'!$C$8:$C$973,0)),"")</f>
        <v>A</v>
      </c>
      <c r="V624" s="56" t="str">
        <f>IFERROR(INDEX('DATA - Destination Database'!$F$8:$F$973,MATCH(N624,'DATA - Destination Database'!$C$8:$C$973,0)),"")</f>
        <v>H</v>
      </c>
      <c r="W624" s="56" t="str">
        <f>IFERROR(INDEX('DATA - Destination Database'!$G$8:$G$973,MATCH(N624,'DATA - Destination Database'!$C$8:$C$973,0)),"")</f>
        <v/>
      </c>
      <c r="X624" s="96" t="str">
        <f>IFERROR(INDEX('DATA - Destination Database'!$H$8:$H$973,MATCH(N624,'DATA - Destination Database'!$C$8:$C$973,0)),"")</f>
        <v xml:space="preserve">Indonesia </v>
      </c>
    </row>
    <row r="625" spans="2:24" ht="14.4" customHeight="1" x14ac:dyDescent="0.3">
      <c r="B625" s="95" t="s">
        <v>56</v>
      </c>
      <c r="C625" s="95" t="s">
        <v>2502</v>
      </c>
      <c r="D625" s="95" t="s">
        <v>1491</v>
      </c>
      <c r="E625" s="95" t="s">
        <v>2860</v>
      </c>
      <c r="F625" s="95" t="s">
        <v>2862</v>
      </c>
      <c r="G625" s="97" t="s">
        <v>1980</v>
      </c>
      <c r="H625" s="23">
        <v>0.54166666666666663</v>
      </c>
      <c r="I625" s="95" t="s">
        <v>2857</v>
      </c>
      <c r="J625" s="17">
        <v>3</v>
      </c>
      <c r="K625" s="17">
        <v>0</v>
      </c>
      <c r="L625" s="98">
        <v>43641</v>
      </c>
      <c r="M625" s="95" t="s">
        <v>3848</v>
      </c>
      <c r="N625" s="95" t="str">
        <f t="shared" si="51"/>
        <v>SKU527</v>
      </c>
      <c r="O625" s="17" t="str">
        <f t="shared" si="52"/>
        <v>Yes</v>
      </c>
      <c r="P625" s="27">
        <f t="shared" si="53"/>
        <v>51</v>
      </c>
      <c r="Q625" s="17" t="str">
        <f t="shared" si="54"/>
        <v>No</v>
      </c>
      <c r="R625" s="42">
        <f t="shared" si="55"/>
        <v>43641</v>
      </c>
      <c r="S625" s="96" t="str">
        <f>IFERROR(INDEX('DATA - Destination Database'!$B$8:$B$973,MATCH(N625,'DATA - Destination Database'!$C$8:$C$973,0)),"")</f>
        <v>ID915</v>
      </c>
      <c r="T625" s="55">
        <f>IFERROR(INDEX('DATA - Destination Database'!$D$8:$D$973,MATCH(N625,'DATA - Destination Database'!$C$8:$C$973,0)),"")</f>
        <v>2</v>
      </c>
      <c r="U625" s="56" t="str">
        <f>IFERROR(INDEX('DATA - Destination Database'!$E$8:$E$973,MATCH(N625,'DATA - Destination Database'!$C$8:$C$973,0)),"")</f>
        <v>T</v>
      </c>
      <c r="V625" s="56" t="str">
        <f>IFERROR(INDEX('DATA - Destination Database'!$F$8:$F$973,MATCH(N625,'DATA - Destination Database'!$C$8:$C$973,0)),"")</f>
        <v>H</v>
      </c>
      <c r="W625" s="56" t="str">
        <f>IFERROR(INDEX('DATA - Destination Database'!$G$8:$G$973,MATCH(N625,'DATA - Destination Database'!$C$8:$C$973,0)),"")</f>
        <v>Y</v>
      </c>
      <c r="X625" s="96" t="str">
        <f>IFERROR(INDEX('DATA - Destination Database'!$H$8:$H$973,MATCH(N625,'DATA - Destination Database'!$C$8:$C$973,0)),"")</f>
        <v>Hong Kong</v>
      </c>
    </row>
    <row r="626" spans="2:24" ht="14.4" customHeight="1" x14ac:dyDescent="0.3">
      <c r="B626" s="95" t="s">
        <v>56</v>
      </c>
      <c r="C626" s="95" t="s">
        <v>2503</v>
      </c>
      <c r="D626" s="95" t="s">
        <v>1348</v>
      </c>
      <c r="E626" s="95" t="s">
        <v>2858</v>
      </c>
      <c r="F626" s="95" t="s">
        <v>2862</v>
      </c>
      <c r="G626" s="97" t="s">
        <v>1972</v>
      </c>
      <c r="H626" s="23">
        <v>0.54166666666666663</v>
      </c>
      <c r="I626" s="95" t="s">
        <v>2854</v>
      </c>
      <c r="J626" s="17">
        <v>4</v>
      </c>
      <c r="K626" s="17">
        <v>0</v>
      </c>
      <c r="L626" s="98">
        <v>43629</v>
      </c>
      <c r="M626" s="95" t="s">
        <v>3848</v>
      </c>
      <c r="N626" s="95" t="str">
        <f t="shared" si="51"/>
        <v>SKU377</v>
      </c>
      <c r="O626" s="17" t="str">
        <f t="shared" si="52"/>
        <v>Yes</v>
      </c>
      <c r="P626" s="27">
        <f t="shared" si="53"/>
        <v>63</v>
      </c>
      <c r="Q626" s="17" t="str">
        <f t="shared" si="54"/>
        <v>No</v>
      </c>
      <c r="R626" s="42">
        <f t="shared" si="55"/>
        <v>43629</v>
      </c>
      <c r="S626" s="96" t="str">
        <f>IFERROR(INDEX('DATA - Destination Database'!$B$8:$B$973,MATCH(N626,'DATA - Destination Database'!$C$8:$C$973,0)),"")</f>
        <v>ID668</v>
      </c>
      <c r="T626" s="55">
        <f>IFERROR(INDEX('DATA - Destination Database'!$D$8:$D$973,MATCH(N626,'DATA - Destination Database'!$C$8:$C$973,0)),"")</f>
        <v>1</v>
      </c>
      <c r="U626" s="56" t="str">
        <f>IFERROR(INDEX('DATA - Destination Database'!$E$8:$E$973,MATCH(N626,'DATA - Destination Database'!$C$8:$C$973,0)),"")</f>
        <v>F</v>
      </c>
      <c r="V626" s="56" t="str">
        <f>IFERROR(INDEX('DATA - Destination Database'!$F$8:$F$973,MATCH(N626,'DATA - Destination Database'!$C$8:$C$973,0)),"")</f>
        <v>H</v>
      </c>
      <c r="W626" s="56" t="str">
        <f>IFERROR(INDEX('DATA - Destination Database'!$G$8:$G$973,MATCH(N626,'DATA - Destination Database'!$C$8:$C$973,0)),"")</f>
        <v/>
      </c>
      <c r="X626" s="96" t="str">
        <f>IFERROR(INDEX('DATA - Destination Database'!$H$8:$H$973,MATCH(N626,'DATA - Destination Database'!$C$8:$C$973,0)),"")</f>
        <v>Italy</v>
      </c>
    </row>
    <row r="627" spans="2:24" ht="14.4" customHeight="1" x14ac:dyDescent="0.3">
      <c r="B627" s="95" t="s">
        <v>59</v>
      </c>
      <c r="C627" s="95" t="s">
        <v>2503</v>
      </c>
      <c r="D627" s="95" t="s">
        <v>1494</v>
      </c>
      <c r="E627" s="95" t="s">
        <v>2859</v>
      </c>
      <c r="F627" s="95" t="s">
        <v>2862</v>
      </c>
      <c r="G627" s="97" t="s">
        <v>1980</v>
      </c>
      <c r="H627" s="23">
        <v>0.54166666666666663</v>
      </c>
      <c r="I627" s="95" t="s">
        <v>2855</v>
      </c>
      <c r="J627" s="17">
        <v>1</v>
      </c>
      <c r="K627" s="17">
        <v>0</v>
      </c>
      <c r="L627" s="98">
        <v>43650</v>
      </c>
      <c r="M627" s="95" t="s">
        <v>3848</v>
      </c>
      <c r="N627" s="95" t="str">
        <f t="shared" si="51"/>
        <v>SKU530</v>
      </c>
      <c r="O627" s="17" t="str">
        <f t="shared" si="52"/>
        <v>Yes</v>
      </c>
      <c r="P627" s="27">
        <f t="shared" si="53"/>
        <v>51</v>
      </c>
      <c r="Q627" s="17" t="str">
        <f t="shared" si="54"/>
        <v>No</v>
      </c>
      <c r="R627" s="42">
        <f t="shared" si="55"/>
        <v>43641</v>
      </c>
      <c r="S627" s="96" t="str">
        <f>IFERROR(INDEX('DATA - Destination Database'!$B$8:$B$973,MATCH(N627,'DATA - Destination Database'!$C$8:$C$973,0)),"")</f>
        <v>ID869</v>
      </c>
      <c r="T627" s="55">
        <f>IFERROR(INDEX('DATA - Destination Database'!$D$8:$D$973,MATCH(N627,'DATA - Destination Database'!$C$8:$C$973,0)),"")</f>
        <v>1</v>
      </c>
      <c r="U627" s="56" t="str">
        <f>IFERROR(INDEX('DATA - Destination Database'!$E$8:$E$973,MATCH(N627,'DATA - Destination Database'!$C$8:$C$973,0)),"")</f>
        <v>A</v>
      </c>
      <c r="V627" s="56" t="str">
        <f>IFERROR(INDEX('DATA - Destination Database'!$F$8:$F$973,MATCH(N627,'DATA - Destination Database'!$C$8:$C$973,0)),"")</f>
        <v>H</v>
      </c>
      <c r="W627" s="56" t="str">
        <f>IFERROR(INDEX('DATA - Destination Database'!$G$8:$G$973,MATCH(N627,'DATA - Destination Database'!$C$8:$C$973,0)),"")</f>
        <v>Y</v>
      </c>
      <c r="X627" s="96" t="str">
        <f>IFERROR(INDEX('DATA - Destination Database'!$H$8:$H$973,MATCH(N627,'DATA - Destination Database'!$C$8:$C$973,0)),"")</f>
        <v>Belgium</v>
      </c>
    </row>
    <row r="628" spans="2:24" ht="14.4" customHeight="1" x14ac:dyDescent="0.3">
      <c r="B628" s="95" t="s">
        <v>57</v>
      </c>
      <c r="C628" s="95" t="s">
        <v>2504</v>
      </c>
      <c r="D628" s="95" t="s">
        <v>1497</v>
      </c>
      <c r="E628" s="95" t="s">
        <v>2860</v>
      </c>
      <c r="F628" s="95" t="s">
        <v>2862</v>
      </c>
      <c r="G628" s="97" t="s">
        <v>1980</v>
      </c>
      <c r="H628" s="23">
        <v>0.54166666666666663</v>
      </c>
      <c r="I628" s="95" t="s">
        <v>2855</v>
      </c>
      <c r="J628" s="17">
        <v>2.8</v>
      </c>
      <c r="K628" s="17">
        <v>0</v>
      </c>
      <c r="L628" s="98">
        <v>43643</v>
      </c>
      <c r="M628" s="95" t="s">
        <v>3848</v>
      </c>
      <c r="N628" s="95" t="str">
        <f t="shared" si="51"/>
        <v>SKU533</v>
      </c>
      <c r="O628" s="17" t="str">
        <f t="shared" si="52"/>
        <v>Yes</v>
      </c>
      <c r="P628" s="27">
        <f t="shared" si="53"/>
        <v>51</v>
      </c>
      <c r="Q628" s="17" t="str">
        <f t="shared" si="54"/>
        <v>No</v>
      </c>
      <c r="R628" s="42">
        <f t="shared" si="55"/>
        <v>43641</v>
      </c>
      <c r="S628" s="96" t="str">
        <f>IFERROR(INDEX('DATA - Destination Database'!$B$8:$B$973,MATCH(N628,'DATA - Destination Database'!$C$8:$C$973,0)),"")</f>
        <v>ID916</v>
      </c>
      <c r="T628" s="55">
        <f>IFERROR(INDEX('DATA - Destination Database'!$D$8:$D$973,MATCH(N628,'DATA - Destination Database'!$C$8:$C$973,0)),"")</f>
        <v>3</v>
      </c>
      <c r="U628" s="56" t="str">
        <f>IFERROR(INDEX('DATA - Destination Database'!$E$8:$E$973,MATCH(N628,'DATA - Destination Database'!$C$8:$C$973,0)),"")</f>
        <v>F</v>
      </c>
      <c r="V628" s="56" t="str">
        <f>IFERROR(INDEX('DATA - Destination Database'!$F$8:$F$973,MATCH(N628,'DATA - Destination Database'!$C$8:$C$973,0)),"")</f>
        <v>H</v>
      </c>
      <c r="W628" s="56" t="str">
        <f>IFERROR(INDEX('DATA - Destination Database'!$G$8:$G$973,MATCH(N628,'DATA - Destination Database'!$C$8:$C$973,0)),"")</f>
        <v>Y</v>
      </c>
      <c r="X628" s="96" t="str">
        <f>IFERROR(INDEX('DATA - Destination Database'!$H$8:$H$973,MATCH(N628,'DATA - Destination Database'!$C$8:$C$973,0)),"")</f>
        <v>Argentina</v>
      </c>
    </row>
    <row r="629" spans="2:24" ht="14.4" customHeight="1" x14ac:dyDescent="0.3">
      <c r="B629" s="95" t="s">
        <v>59</v>
      </c>
      <c r="C629" s="95" t="s">
        <v>2505</v>
      </c>
      <c r="D629" s="95" t="s">
        <v>1351</v>
      </c>
      <c r="E629" s="95" t="s">
        <v>2858</v>
      </c>
      <c r="F629" s="95" t="s">
        <v>2862</v>
      </c>
      <c r="G629" s="97" t="s">
        <v>1972</v>
      </c>
      <c r="H629" s="23">
        <v>0.54166666666666663</v>
      </c>
      <c r="I629" s="95" t="s">
        <v>2856</v>
      </c>
      <c r="J629" s="17">
        <v>3</v>
      </c>
      <c r="K629" s="17">
        <v>0</v>
      </c>
      <c r="L629" s="98">
        <v>43630</v>
      </c>
      <c r="M629" s="95" t="s">
        <v>3848</v>
      </c>
      <c r="N629" s="95" t="str">
        <f t="shared" si="51"/>
        <v>SKU380</v>
      </c>
      <c r="O629" s="17" t="str">
        <f t="shared" si="52"/>
        <v>Yes</v>
      </c>
      <c r="P629" s="27">
        <f t="shared" si="53"/>
        <v>63</v>
      </c>
      <c r="Q629" s="17" t="str">
        <f t="shared" si="54"/>
        <v>No</v>
      </c>
      <c r="R629" s="42">
        <f t="shared" si="55"/>
        <v>43629</v>
      </c>
      <c r="S629" s="96" t="str">
        <f>IFERROR(INDEX('DATA - Destination Database'!$B$8:$B$973,MATCH(N629,'DATA - Destination Database'!$C$8:$C$973,0)),"")</f>
        <v>ID670</v>
      </c>
      <c r="T629" s="55">
        <f>IFERROR(INDEX('DATA - Destination Database'!$D$8:$D$973,MATCH(N629,'DATA - Destination Database'!$C$8:$C$973,0)),"")</f>
        <v>3</v>
      </c>
      <c r="U629" s="56" t="str">
        <f>IFERROR(INDEX('DATA - Destination Database'!$E$8:$E$973,MATCH(N629,'DATA - Destination Database'!$C$8:$C$973,0)),"")</f>
        <v>B</v>
      </c>
      <c r="V629" s="56" t="str">
        <f>IFERROR(INDEX('DATA - Destination Database'!$F$8:$F$973,MATCH(N629,'DATA - Destination Database'!$C$8:$C$973,0)),"")</f>
        <v>H</v>
      </c>
      <c r="W629" s="56" t="str">
        <f>IFERROR(INDEX('DATA - Destination Database'!$G$8:$G$973,MATCH(N629,'DATA - Destination Database'!$C$8:$C$973,0)),"")</f>
        <v>Y</v>
      </c>
      <c r="X629" s="96" t="str">
        <f>IFERROR(INDEX('DATA - Destination Database'!$H$8:$H$973,MATCH(N629,'DATA - Destination Database'!$C$8:$C$973,0)),"")</f>
        <v>Maldives</v>
      </c>
    </row>
    <row r="630" spans="2:24" ht="14.4" customHeight="1" x14ac:dyDescent="0.3">
      <c r="B630" s="95" t="s">
        <v>55</v>
      </c>
      <c r="C630" s="95" t="s">
        <v>2506</v>
      </c>
      <c r="D630" s="95" t="s">
        <v>1500</v>
      </c>
      <c r="E630" s="95" t="s">
        <v>2859</v>
      </c>
      <c r="F630" s="95" t="s">
        <v>2862</v>
      </c>
      <c r="G630" s="97" t="s">
        <v>1980</v>
      </c>
      <c r="H630" s="23">
        <v>0.54166666666666663</v>
      </c>
      <c r="I630" s="95" t="s">
        <v>2857</v>
      </c>
      <c r="J630" s="17">
        <v>3.2</v>
      </c>
      <c r="K630" s="17">
        <v>1</v>
      </c>
      <c r="L630" s="98">
        <v>43643</v>
      </c>
      <c r="M630" s="95" t="s">
        <v>3848</v>
      </c>
      <c r="N630" s="95" t="str">
        <f t="shared" si="51"/>
        <v>SKU536</v>
      </c>
      <c r="O630" s="17" t="str">
        <f t="shared" si="52"/>
        <v>Yes</v>
      </c>
      <c r="P630" s="27">
        <f t="shared" si="53"/>
        <v>51</v>
      </c>
      <c r="Q630" s="17" t="str">
        <f t="shared" si="54"/>
        <v>No</v>
      </c>
      <c r="R630" s="42">
        <f t="shared" si="55"/>
        <v>43641</v>
      </c>
      <c r="S630" s="96" t="str">
        <f>IFERROR(INDEX('DATA - Destination Database'!$B$8:$B$973,MATCH(N630,'DATA - Destination Database'!$C$8:$C$973,0)),"")</f>
        <v>ID699</v>
      </c>
      <c r="T630" s="55">
        <f>IFERROR(INDEX('DATA - Destination Database'!$D$8:$D$973,MATCH(N630,'DATA - Destination Database'!$C$8:$C$973,0)),"")</f>
        <v>1</v>
      </c>
      <c r="U630" s="56" t="str">
        <f>IFERROR(INDEX('DATA - Destination Database'!$E$8:$E$973,MATCH(N630,'DATA - Destination Database'!$C$8:$C$973,0)),"")</f>
        <v>T</v>
      </c>
      <c r="V630" s="56" t="str">
        <f>IFERROR(INDEX('DATA - Destination Database'!$F$8:$F$973,MATCH(N630,'DATA - Destination Database'!$C$8:$C$973,0)),"")</f>
        <v>H</v>
      </c>
      <c r="W630" s="56" t="str">
        <f>IFERROR(INDEX('DATA - Destination Database'!$G$8:$G$973,MATCH(N630,'DATA - Destination Database'!$C$8:$C$973,0)),"")</f>
        <v/>
      </c>
      <c r="X630" s="96" t="str">
        <f>IFERROR(INDEX('DATA - Destination Database'!$H$8:$H$973,MATCH(N630,'DATA - Destination Database'!$C$8:$C$973,0)),"")</f>
        <v>China</v>
      </c>
    </row>
    <row r="631" spans="2:24" ht="14.4" customHeight="1" x14ac:dyDescent="0.3">
      <c r="B631" s="95" t="s">
        <v>57</v>
      </c>
      <c r="C631" s="95" t="s">
        <v>2507</v>
      </c>
      <c r="D631" s="95" t="s">
        <v>1354</v>
      </c>
      <c r="E631" s="95" t="s">
        <v>2860</v>
      </c>
      <c r="F631" s="95" t="s">
        <v>2862</v>
      </c>
      <c r="G631" s="97" t="s">
        <v>1972</v>
      </c>
      <c r="H631" s="23">
        <v>0.54166666666666663</v>
      </c>
      <c r="I631" s="95" t="s">
        <v>2854</v>
      </c>
      <c r="J631" s="17">
        <v>3.4</v>
      </c>
      <c r="K631" s="17">
        <v>0</v>
      </c>
      <c r="L631" s="98">
        <v>43635</v>
      </c>
      <c r="M631" s="95" t="s">
        <v>3848</v>
      </c>
      <c r="N631" s="95" t="str">
        <f t="shared" si="51"/>
        <v>SKU383</v>
      </c>
      <c r="O631" s="17" t="str">
        <f t="shared" si="52"/>
        <v>Yes</v>
      </c>
      <c r="P631" s="27">
        <f t="shared" si="53"/>
        <v>63</v>
      </c>
      <c r="Q631" s="17" t="str">
        <f t="shared" si="54"/>
        <v>No</v>
      </c>
      <c r="R631" s="42">
        <f t="shared" si="55"/>
        <v>43629</v>
      </c>
      <c r="S631" s="96" t="str">
        <f>IFERROR(INDEX('DATA - Destination Database'!$B$8:$B$973,MATCH(N631,'DATA - Destination Database'!$C$8:$C$973,0)),"")</f>
        <v>ID777</v>
      </c>
      <c r="T631" s="55">
        <f>IFERROR(INDEX('DATA - Destination Database'!$D$8:$D$973,MATCH(N631,'DATA - Destination Database'!$C$8:$C$973,0)),"")</f>
        <v>2</v>
      </c>
      <c r="U631" s="56" t="str">
        <f>IFERROR(INDEX('DATA - Destination Database'!$E$8:$E$973,MATCH(N631,'DATA - Destination Database'!$C$8:$C$973,0)),"")</f>
        <v>A</v>
      </c>
      <c r="V631" s="56" t="str">
        <f>IFERROR(INDEX('DATA - Destination Database'!$F$8:$F$973,MATCH(N631,'DATA - Destination Database'!$C$8:$C$973,0)),"")</f>
        <v>H</v>
      </c>
      <c r="W631" s="56" t="str">
        <f>IFERROR(INDEX('DATA - Destination Database'!$G$8:$G$973,MATCH(N631,'DATA - Destination Database'!$C$8:$C$973,0)),"")</f>
        <v/>
      </c>
      <c r="X631" s="96" t="str">
        <f>IFERROR(INDEX('DATA - Destination Database'!$H$8:$H$973,MATCH(N631,'DATA - Destination Database'!$C$8:$C$973,0)),"")</f>
        <v>Peru</v>
      </c>
    </row>
    <row r="632" spans="2:24" ht="14.4" customHeight="1" x14ac:dyDescent="0.3">
      <c r="B632" s="95" t="s">
        <v>58</v>
      </c>
      <c r="C632" s="95" t="s">
        <v>2508</v>
      </c>
      <c r="D632" s="95" t="s">
        <v>1503</v>
      </c>
      <c r="E632" s="95" t="s">
        <v>2858</v>
      </c>
      <c r="F632" s="95" t="s">
        <v>2862</v>
      </c>
      <c r="G632" s="97" t="s">
        <v>1980</v>
      </c>
      <c r="H632" s="23">
        <v>0.54166666666666663</v>
      </c>
      <c r="I632" s="95" t="s">
        <v>2855</v>
      </c>
      <c r="J632" s="17">
        <v>3.6</v>
      </c>
      <c r="K632" s="17">
        <v>0</v>
      </c>
      <c r="L632" s="98">
        <v>43642</v>
      </c>
      <c r="M632" s="95" t="s">
        <v>3848</v>
      </c>
      <c r="N632" s="95" t="str">
        <f t="shared" si="51"/>
        <v>SKU539</v>
      </c>
      <c r="O632" s="17" t="str">
        <f t="shared" si="52"/>
        <v>Yes</v>
      </c>
      <c r="P632" s="27">
        <f t="shared" si="53"/>
        <v>51</v>
      </c>
      <c r="Q632" s="17" t="str">
        <f t="shared" si="54"/>
        <v>No</v>
      </c>
      <c r="R632" s="42">
        <f t="shared" si="55"/>
        <v>43641</v>
      </c>
      <c r="S632" s="96" t="str">
        <f>IFERROR(INDEX('DATA - Destination Database'!$B$8:$B$973,MATCH(N632,'DATA - Destination Database'!$C$8:$C$973,0)),"")</f>
        <v>ID462</v>
      </c>
      <c r="T632" s="55">
        <f>IFERROR(INDEX('DATA - Destination Database'!$D$8:$D$973,MATCH(N632,'DATA - Destination Database'!$C$8:$C$973,0)),"")</f>
        <v>3</v>
      </c>
      <c r="U632" s="56" t="str">
        <f>IFERROR(INDEX('DATA - Destination Database'!$E$8:$E$973,MATCH(N632,'DATA - Destination Database'!$C$8:$C$973,0)),"")</f>
        <v>B</v>
      </c>
      <c r="V632" s="56" t="str">
        <f>IFERROR(INDEX('DATA - Destination Database'!$F$8:$F$973,MATCH(N632,'DATA - Destination Database'!$C$8:$C$973,0)),"")</f>
        <v>H</v>
      </c>
      <c r="W632" s="56" t="str">
        <f>IFERROR(INDEX('DATA - Destination Database'!$G$8:$G$973,MATCH(N632,'DATA - Destination Database'!$C$8:$C$973,0)),"")</f>
        <v/>
      </c>
      <c r="X632" s="96" t="str">
        <f>IFERROR(INDEX('DATA - Destination Database'!$H$8:$H$973,MATCH(N632,'DATA - Destination Database'!$C$8:$C$973,0)),"")</f>
        <v>Ireland</v>
      </c>
    </row>
    <row r="633" spans="2:24" ht="14.4" customHeight="1" x14ac:dyDescent="0.3">
      <c r="B633" s="95" t="s">
        <v>56</v>
      </c>
      <c r="C633" s="95" t="s">
        <v>2509</v>
      </c>
      <c r="D633" s="95" t="s">
        <v>1506</v>
      </c>
      <c r="E633" s="95" t="s">
        <v>2859</v>
      </c>
      <c r="F633" s="95" t="s">
        <v>2862</v>
      </c>
      <c r="G633" s="97" t="s">
        <v>1981</v>
      </c>
      <c r="H633" s="23">
        <v>0.54166666666666663</v>
      </c>
      <c r="I633" s="95" t="s">
        <v>2855</v>
      </c>
      <c r="J633" s="17">
        <v>3.8</v>
      </c>
      <c r="K633" s="17">
        <v>0</v>
      </c>
      <c r="L633" s="98">
        <v>43650</v>
      </c>
      <c r="M633" s="95" t="s">
        <v>3848</v>
      </c>
      <c r="N633" s="95" t="str">
        <f t="shared" ref="N633:N696" si="56">TRIM(D633)</f>
        <v>SKU542</v>
      </c>
      <c r="O633" s="17" t="str">
        <f t="shared" si="52"/>
        <v>Yes</v>
      </c>
      <c r="P633" s="27">
        <f t="shared" si="53"/>
        <v>50</v>
      </c>
      <c r="Q633" s="17" t="str">
        <f t="shared" si="54"/>
        <v>No</v>
      </c>
      <c r="R633" s="42">
        <f t="shared" si="55"/>
        <v>43642</v>
      </c>
      <c r="S633" s="96" t="str">
        <f>IFERROR(INDEX('DATA - Destination Database'!$B$8:$B$973,MATCH(N633,'DATA - Destination Database'!$C$8:$C$973,0)),"")</f>
        <v>ID870</v>
      </c>
      <c r="T633" s="55">
        <f>IFERROR(INDEX('DATA - Destination Database'!$D$8:$D$973,MATCH(N633,'DATA - Destination Database'!$C$8:$C$973,0)),"")</f>
        <v>2</v>
      </c>
      <c r="U633" s="56" t="str">
        <f>IFERROR(INDEX('DATA - Destination Database'!$E$8:$E$973,MATCH(N633,'DATA - Destination Database'!$C$8:$C$973,0)),"")</f>
        <v>B</v>
      </c>
      <c r="V633" s="56" t="str">
        <f>IFERROR(INDEX('DATA - Destination Database'!$F$8:$F$973,MATCH(N633,'DATA - Destination Database'!$C$8:$C$973,0)),"")</f>
        <v>H</v>
      </c>
      <c r="W633" s="56" t="str">
        <f>IFERROR(INDEX('DATA - Destination Database'!$G$8:$G$973,MATCH(N633,'DATA - Destination Database'!$C$8:$C$973,0)),"")</f>
        <v>Y</v>
      </c>
      <c r="X633" s="96" t="str">
        <f>IFERROR(INDEX('DATA - Destination Database'!$H$8:$H$973,MATCH(N633,'DATA - Destination Database'!$C$8:$C$973,0)),"")</f>
        <v>Poland</v>
      </c>
    </row>
    <row r="634" spans="2:24" ht="14.4" customHeight="1" x14ac:dyDescent="0.3">
      <c r="B634" s="95" t="s">
        <v>55</v>
      </c>
      <c r="C634" s="95" t="s">
        <v>2510</v>
      </c>
      <c r="D634" s="95" t="s">
        <v>1357</v>
      </c>
      <c r="E634" s="95" t="s">
        <v>2860</v>
      </c>
      <c r="F634" s="95" t="s">
        <v>2862</v>
      </c>
      <c r="G634" s="97" t="s">
        <v>1972</v>
      </c>
      <c r="H634" s="23">
        <v>0.54166666666666663</v>
      </c>
      <c r="I634" s="95" t="s">
        <v>2856</v>
      </c>
      <c r="J634" s="17">
        <v>4</v>
      </c>
      <c r="K634" s="17">
        <v>0</v>
      </c>
      <c r="L634" s="98">
        <v>43630</v>
      </c>
      <c r="M634" s="95" t="s">
        <v>3848</v>
      </c>
      <c r="N634" s="95" t="str">
        <f t="shared" si="56"/>
        <v>SKU386</v>
      </c>
      <c r="O634" s="17" t="str">
        <f t="shared" si="52"/>
        <v>Yes</v>
      </c>
      <c r="P634" s="27">
        <f t="shared" si="53"/>
        <v>63</v>
      </c>
      <c r="Q634" s="17" t="str">
        <f t="shared" si="54"/>
        <v>No</v>
      </c>
      <c r="R634" s="42">
        <f t="shared" si="55"/>
        <v>43629</v>
      </c>
      <c r="S634" s="96" t="str">
        <f>IFERROR(INDEX('DATA - Destination Database'!$B$8:$B$973,MATCH(N634,'DATA - Destination Database'!$C$8:$C$973,0)),"")</f>
        <v>ID548</v>
      </c>
      <c r="T634" s="55">
        <f>IFERROR(INDEX('DATA - Destination Database'!$D$8:$D$973,MATCH(N634,'DATA - Destination Database'!$C$8:$C$973,0)),"")</f>
        <v>1</v>
      </c>
      <c r="U634" s="56" t="str">
        <f>IFERROR(INDEX('DATA - Destination Database'!$E$8:$E$973,MATCH(N634,'DATA - Destination Database'!$C$8:$C$973,0)),"")</f>
        <v>F</v>
      </c>
      <c r="V634" s="56" t="str">
        <f>IFERROR(INDEX('DATA - Destination Database'!$F$8:$F$973,MATCH(N634,'DATA - Destination Database'!$C$8:$C$973,0)),"")</f>
        <v>H</v>
      </c>
      <c r="W634" s="56" t="str">
        <f>IFERROR(INDEX('DATA - Destination Database'!$G$8:$G$973,MATCH(N634,'DATA - Destination Database'!$C$8:$C$973,0)),"")</f>
        <v>Y</v>
      </c>
      <c r="X634" s="96" t="str">
        <f>IFERROR(INDEX('DATA - Destination Database'!$H$8:$H$973,MATCH(N634,'DATA - Destination Database'!$C$8:$C$973,0)),"")</f>
        <v>Malta</v>
      </c>
    </row>
    <row r="635" spans="2:24" ht="14.4" customHeight="1" x14ac:dyDescent="0.3">
      <c r="B635" s="95" t="s">
        <v>59</v>
      </c>
      <c r="C635" s="95" t="s">
        <v>2511</v>
      </c>
      <c r="D635" s="95" t="s">
        <v>1509</v>
      </c>
      <c r="E635" s="95" t="s">
        <v>2858</v>
      </c>
      <c r="F635" s="95" t="s">
        <v>2862</v>
      </c>
      <c r="G635" s="97" t="s">
        <v>1981</v>
      </c>
      <c r="H635" s="23">
        <v>0.54166666666666663</v>
      </c>
      <c r="I635" s="95" t="s">
        <v>2857</v>
      </c>
      <c r="J635" s="17">
        <v>1</v>
      </c>
      <c r="K635" s="17">
        <v>0</v>
      </c>
      <c r="L635" s="98">
        <v>43655</v>
      </c>
      <c r="M635" s="95" t="s">
        <v>3848</v>
      </c>
      <c r="N635" s="95" t="str">
        <f t="shared" si="56"/>
        <v>SKU545</v>
      </c>
      <c r="O635" s="17" t="str">
        <f t="shared" si="52"/>
        <v>Yes</v>
      </c>
      <c r="P635" s="27">
        <f t="shared" si="53"/>
        <v>50</v>
      </c>
      <c r="Q635" s="17" t="str">
        <f t="shared" si="54"/>
        <v>No</v>
      </c>
      <c r="R635" s="42">
        <f t="shared" si="55"/>
        <v>43642</v>
      </c>
      <c r="S635" s="96" t="str">
        <f>IFERROR(INDEX('DATA - Destination Database'!$B$8:$B$973,MATCH(N635,'DATA - Destination Database'!$C$8:$C$973,0)),"")</f>
        <v>ID673</v>
      </c>
      <c r="T635" s="55">
        <f>IFERROR(INDEX('DATA - Destination Database'!$D$8:$D$973,MATCH(N635,'DATA - Destination Database'!$C$8:$C$973,0)),"")</f>
        <v>2</v>
      </c>
      <c r="U635" s="56" t="str">
        <f>IFERROR(INDEX('DATA - Destination Database'!$E$8:$E$973,MATCH(N635,'DATA - Destination Database'!$C$8:$C$973,0)),"")</f>
        <v>A</v>
      </c>
      <c r="V635" s="56" t="str">
        <f>IFERROR(INDEX('DATA - Destination Database'!$F$8:$F$973,MATCH(N635,'DATA - Destination Database'!$C$8:$C$973,0)),"")</f>
        <v>H</v>
      </c>
      <c r="W635" s="56" t="str">
        <f>IFERROR(INDEX('DATA - Destination Database'!$G$8:$G$973,MATCH(N635,'DATA - Destination Database'!$C$8:$C$973,0)),"")</f>
        <v>Y</v>
      </c>
      <c r="X635" s="96" t="str">
        <f>IFERROR(INDEX('DATA - Destination Database'!$H$8:$H$973,MATCH(N635,'DATA - Destination Database'!$C$8:$C$973,0)),"")</f>
        <v>Turkey</v>
      </c>
    </row>
    <row r="636" spans="2:24" ht="14.4" customHeight="1" x14ac:dyDescent="0.3">
      <c r="B636" s="95" t="s">
        <v>58</v>
      </c>
      <c r="C636" s="95" t="s">
        <v>2512</v>
      </c>
      <c r="D636" s="95" t="s">
        <v>1360</v>
      </c>
      <c r="E636" s="95" t="s">
        <v>2859</v>
      </c>
      <c r="F636" s="95" t="s">
        <v>2862</v>
      </c>
      <c r="G636" s="97" t="s">
        <v>1973</v>
      </c>
      <c r="H636" s="23">
        <v>0.54166666666666663</v>
      </c>
      <c r="I636" s="95" t="s">
        <v>2854</v>
      </c>
      <c r="J636" s="17">
        <v>2</v>
      </c>
      <c r="K636" s="17">
        <v>0</v>
      </c>
      <c r="L636" s="98">
        <v>43634</v>
      </c>
      <c r="M636" s="95" t="s">
        <v>3848</v>
      </c>
      <c r="N636" s="95" t="str">
        <f t="shared" si="56"/>
        <v>SKU389</v>
      </c>
      <c r="O636" s="17" t="str">
        <f t="shared" si="52"/>
        <v>Yes</v>
      </c>
      <c r="P636" s="27">
        <f t="shared" si="53"/>
        <v>62</v>
      </c>
      <c r="Q636" s="17" t="str">
        <f t="shared" si="54"/>
        <v>No</v>
      </c>
      <c r="R636" s="42">
        <f t="shared" si="55"/>
        <v>43630</v>
      </c>
      <c r="S636" s="96" t="str">
        <f>IFERROR(INDEX('DATA - Destination Database'!$B$8:$B$973,MATCH(N636,'DATA - Destination Database'!$C$8:$C$973,0)),"")</f>
        <v>ID701</v>
      </c>
      <c r="T636" s="55">
        <f>IFERROR(INDEX('DATA - Destination Database'!$D$8:$D$973,MATCH(N636,'DATA - Destination Database'!$C$8:$C$973,0)),"")</f>
        <v>2</v>
      </c>
      <c r="U636" s="56" t="str">
        <f>IFERROR(INDEX('DATA - Destination Database'!$E$8:$E$973,MATCH(N636,'DATA - Destination Database'!$C$8:$C$973,0)),"")</f>
        <v>A</v>
      </c>
      <c r="V636" s="56" t="str">
        <f>IFERROR(INDEX('DATA - Destination Database'!$F$8:$F$973,MATCH(N636,'DATA - Destination Database'!$C$8:$C$973,0)),"")</f>
        <v>H</v>
      </c>
      <c r="W636" s="56" t="str">
        <f>IFERROR(INDEX('DATA - Destination Database'!$G$8:$G$973,MATCH(N636,'DATA - Destination Database'!$C$8:$C$973,0)),"")</f>
        <v>Y</v>
      </c>
      <c r="X636" s="96" t="str">
        <f>IFERROR(INDEX('DATA - Destination Database'!$H$8:$H$973,MATCH(N636,'DATA - Destination Database'!$C$8:$C$973,0)),"")</f>
        <v>Mexico</v>
      </c>
    </row>
    <row r="637" spans="2:24" ht="14.4" customHeight="1" x14ac:dyDescent="0.3">
      <c r="B637" s="95" t="s">
        <v>59</v>
      </c>
      <c r="C637" s="95" t="s">
        <v>2513</v>
      </c>
      <c r="D637" s="95" t="s">
        <v>1512</v>
      </c>
      <c r="E637" s="95" t="s">
        <v>2860</v>
      </c>
      <c r="F637" s="95" t="s">
        <v>2863</v>
      </c>
      <c r="G637" s="97" t="s">
        <v>1982</v>
      </c>
      <c r="H637" s="23">
        <v>0.54166666666666663</v>
      </c>
      <c r="I637" s="95" t="s">
        <v>2855</v>
      </c>
      <c r="J637" s="17">
        <v>3</v>
      </c>
      <c r="K637" s="17">
        <v>0</v>
      </c>
      <c r="L637" s="98">
        <v>43665</v>
      </c>
      <c r="M637" s="95" t="s">
        <v>3848</v>
      </c>
      <c r="N637" s="95" t="str">
        <f t="shared" si="56"/>
        <v>SKU550</v>
      </c>
      <c r="O637" s="17" t="str">
        <f t="shared" si="52"/>
        <v>Yes</v>
      </c>
      <c r="P637" s="27">
        <f t="shared" si="53"/>
        <v>49</v>
      </c>
      <c r="Q637" s="17" t="str">
        <f t="shared" si="54"/>
        <v>No</v>
      </c>
      <c r="R637" s="42">
        <f t="shared" si="55"/>
        <v>43643</v>
      </c>
      <c r="S637" s="96" t="str">
        <f>IFERROR(INDEX('DATA - Destination Database'!$B$8:$B$973,MATCH(N637,'DATA - Destination Database'!$C$8:$C$973,0)),"")</f>
        <v>ID549</v>
      </c>
      <c r="T637" s="55">
        <f>IFERROR(INDEX('DATA - Destination Database'!$D$8:$D$973,MATCH(N637,'DATA - Destination Database'!$C$8:$C$973,0)),"")</f>
        <v>2</v>
      </c>
      <c r="U637" s="56" t="str">
        <f>IFERROR(INDEX('DATA - Destination Database'!$E$8:$E$973,MATCH(N637,'DATA - Destination Database'!$C$8:$C$973,0)),"")</f>
        <v>A</v>
      </c>
      <c r="V637" s="56" t="str">
        <f>IFERROR(INDEX('DATA - Destination Database'!$F$8:$F$973,MATCH(N637,'DATA - Destination Database'!$C$8:$C$973,0)),"")</f>
        <v>H</v>
      </c>
      <c r="W637" s="56" t="str">
        <f>IFERROR(INDEX('DATA - Destination Database'!$G$8:$G$973,MATCH(N637,'DATA - Destination Database'!$C$8:$C$973,0)),"")</f>
        <v/>
      </c>
      <c r="X637" s="96" t="str">
        <f>IFERROR(INDEX('DATA - Destination Database'!$H$8:$H$973,MATCH(N637,'DATA - Destination Database'!$C$8:$C$973,0)),"")</f>
        <v>Iceland</v>
      </c>
    </row>
    <row r="638" spans="2:24" ht="14.4" customHeight="1" x14ac:dyDescent="0.3">
      <c r="B638" s="95" t="s">
        <v>56</v>
      </c>
      <c r="C638" s="95" t="s">
        <v>2514</v>
      </c>
      <c r="D638" s="95" t="s">
        <v>1363</v>
      </c>
      <c r="E638" s="95" t="s">
        <v>2858</v>
      </c>
      <c r="F638" s="95" t="s">
        <v>2862</v>
      </c>
      <c r="G638" s="97" t="s">
        <v>1973</v>
      </c>
      <c r="H638" s="23">
        <v>0.54166666666666663</v>
      </c>
      <c r="I638" s="95" t="s">
        <v>2855</v>
      </c>
      <c r="J638" s="17">
        <v>4</v>
      </c>
      <c r="K638" s="17">
        <v>0</v>
      </c>
      <c r="L638" s="98">
        <v>43633</v>
      </c>
      <c r="M638" s="95" t="s">
        <v>3848</v>
      </c>
      <c r="N638" s="95" t="str">
        <f t="shared" si="56"/>
        <v>SKU392</v>
      </c>
      <c r="O638" s="17" t="str">
        <f t="shared" si="52"/>
        <v>Yes</v>
      </c>
      <c r="P638" s="27">
        <f t="shared" si="53"/>
        <v>62</v>
      </c>
      <c r="Q638" s="17" t="str">
        <f t="shared" si="54"/>
        <v>No</v>
      </c>
      <c r="R638" s="42">
        <f t="shared" si="55"/>
        <v>43630</v>
      </c>
      <c r="S638" s="96" t="str">
        <f>IFERROR(INDEX('DATA - Destination Database'!$B$8:$B$973,MATCH(N638,'DATA - Destination Database'!$C$8:$C$973,0)),"")</f>
        <v>ID675</v>
      </c>
      <c r="T638" s="55">
        <f>IFERROR(INDEX('DATA - Destination Database'!$D$8:$D$973,MATCH(N638,'DATA - Destination Database'!$C$8:$C$973,0)),"")</f>
        <v>3</v>
      </c>
      <c r="U638" s="56" t="str">
        <f>IFERROR(INDEX('DATA - Destination Database'!$E$8:$E$973,MATCH(N638,'DATA - Destination Database'!$C$8:$C$973,0)),"")</f>
        <v>T</v>
      </c>
      <c r="V638" s="56" t="str">
        <f>IFERROR(INDEX('DATA - Destination Database'!$F$8:$F$973,MATCH(N638,'DATA - Destination Database'!$C$8:$C$973,0)),"")</f>
        <v>H</v>
      </c>
      <c r="W638" s="56" t="str">
        <f>IFERROR(INDEX('DATA - Destination Database'!$G$8:$G$973,MATCH(N638,'DATA - Destination Database'!$C$8:$C$973,0)),"")</f>
        <v/>
      </c>
      <c r="X638" s="96" t="str">
        <f>IFERROR(INDEX('DATA - Destination Database'!$H$8:$H$973,MATCH(N638,'DATA - Destination Database'!$C$8:$C$973,0)),"")</f>
        <v>Morocco</v>
      </c>
    </row>
    <row r="639" spans="2:24" ht="14.4" customHeight="1" x14ac:dyDescent="0.3">
      <c r="B639" s="95" t="s">
        <v>57</v>
      </c>
      <c r="C639" s="95" t="s">
        <v>2514</v>
      </c>
      <c r="D639" s="95" t="s">
        <v>1515</v>
      </c>
      <c r="E639" s="95" t="s">
        <v>2859</v>
      </c>
      <c r="F639" s="95" t="s">
        <v>2862</v>
      </c>
      <c r="G639" s="97" t="s">
        <v>1982</v>
      </c>
      <c r="H639" s="23">
        <v>0.54166666666666663</v>
      </c>
      <c r="I639" s="95" t="s">
        <v>2856</v>
      </c>
      <c r="J639" s="17">
        <v>1</v>
      </c>
      <c r="K639" s="17">
        <v>0</v>
      </c>
      <c r="L639" s="98">
        <v>43662</v>
      </c>
      <c r="M639" s="95" t="s">
        <v>3848</v>
      </c>
      <c r="N639" s="95" t="str">
        <f t="shared" si="56"/>
        <v>SKU553</v>
      </c>
      <c r="O639" s="17" t="str">
        <f t="shared" si="52"/>
        <v>Yes</v>
      </c>
      <c r="P639" s="27">
        <f t="shared" si="53"/>
        <v>49</v>
      </c>
      <c r="Q639" s="17" t="str">
        <f t="shared" si="54"/>
        <v>No</v>
      </c>
      <c r="R639" s="42">
        <f t="shared" si="55"/>
        <v>43643</v>
      </c>
      <c r="S639" s="96" t="str">
        <f>IFERROR(INDEX('DATA - Destination Database'!$B$8:$B$973,MATCH(N639,'DATA - Destination Database'!$C$8:$C$973,0)),"")</f>
        <v>ID463</v>
      </c>
      <c r="T639" s="55">
        <f>IFERROR(INDEX('DATA - Destination Database'!$D$8:$D$973,MATCH(N639,'DATA - Destination Database'!$C$8:$C$973,0)),"")</f>
        <v>2</v>
      </c>
      <c r="U639" s="56" t="str">
        <f>IFERROR(INDEX('DATA - Destination Database'!$E$8:$E$973,MATCH(N639,'DATA - Destination Database'!$C$8:$C$973,0)),"")</f>
        <v>T</v>
      </c>
      <c r="V639" s="56" t="str">
        <f>IFERROR(INDEX('DATA - Destination Database'!$F$8:$F$973,MATCH(N639,'DATA - Destination Database'!$C$8:$C$973,0)),"")</f>
        <v>H</v>
      </c>
      <c r="W639" s="56" t="str">
        <f>IFERROR(INDEX('DATA - Destination Database'!$G$8:$G$973,MATCH(N639,'DATA - Destination Database'!$C$8:$C$973,0)),"")</f>
        <v/>
      </c>
      <c r="X639" s="96" t="str">
        <f>IFERROR(INDEX('DATA - Destination Database'!$H$8:$H$973,MATCH(N639,'DATA - Destination Database'!$C$8:$C$973,0)),"")</f>
        <v>Russia</v>
      </c>
    </row>
    <row r="640" spans="2:24" ht="14.4" customHeight="1" x14ac:dyDescent="0.3">
      <c r="B640" s="95" t="s">
        <v>55</v>
      </c>
      <c r="C640" s="95" t="s">
        <v>2515</v>
      </c>
      <c r="D640" s="95" t="s">
        <v>1518</v>
      </c>
      <c r="E640" s="95" t="s">
        <v>2860</v>
      </c>
      <c r="F640" s="95" t="s">
        <v>2862</v>
      </c>
      <c r="G640" s="97" t="s">
        <v>1982</v>
      </c>
      <c r="H640" s="23">
        <v>0.54166666666666663</v>
      </c>
      <c r="I640" s="95" t="s">
        <v>2857</v>
      </c>
      <c r="J640" s="17">
        <v>2.8</v>
      </c>
      <c r="K640" s="17">
        <v>1</v>
      </c>
      <c r="L640" s="98">
        <v>43655</v>
      </c>
      <c r="M640" s="95" t="s">
        <v>3848</v>
      </c>
      <c r="N640" s="95" t="str">
        <f t="shared" si="56"/>
        <v>SKU556</v>
      </c>
      <c r="O640" s="17" t="str">
        <f t="shared" si="52"/>
        <v>Yes</v>
      </c>
      <c r="P640" s="27">
        <f t="shared" si="53"/>
        <v>49</v>
      </c>
      <c r="Q640" s="17" t="str">
        <f t="shared" si="54"/>
        <v>No</v>
      </c>
      <c r="R640" s="42">
        <f t="shared" si="55"/>
        <v>43643</v>
      </c>
      <c r="S640" s="96" t="str">
        <f>IFERROR(INDEX('DATA - Destination Database'!$B$8:$B$973,MATCH(N640,'DATA - Destination Database'!$C$8:$C$973,0)),"")</f>
        <v>ID919</v>
      </c>
      <c r="T640" s="55">
        <f>IFERROR(INDEX('DATA - Destination Database'!$D$8:$D$973,MATCH(N640,'DATA - Destination Database'!$C$8:$C$973,0)),"")</f>
        <v>3</v>
      </c>
      <c r="U640" s="56" t="str">
        <f>IFERROR(INDEX('DATA - Destination Database'!$E$8:$E$973,MATCH(N640,'DATA - Destination Database'!$C$8:$C$973,0)),"")</f>
        <v>T</v>
      </c>
      <c r="V640" s="56" t="str">
        <f>IFERROR(INDEX('DATA - Destination Database'!$F$8:$F$973,MATCH(N640,'DATA - Destination Database'!$C$8:$C$973,0)),"")</f>
        <v>H</v>
      </c>
      <c r="W640" s="56" t="str">
        <f>IFERROR(INDEX('DATA - Destination Database'!$G$8:$G$973,MATCH(N640,'DATA - Destination Database'!$C$8:$C$973,0)),"")</f>
        <v/>
      </c>
      <c r="X640" s="96" t="str">
        <f>IFERROR(INDEX('DATA - Destination Database'!$H$8:$H$973,MATCH(N640,'DATA - Destination Database'!$C$8:$C$973,0)),"")</f>
        <v>Spain</v>
      </c>
    </row>
    <row r="641" spans="2:24" ht="14.4" customHeight="1" x14ac:dyDescent="0.3">
      <c r="B641" s="95" t="s">
        <v>59</v>
      </c>
      <c r="C641" s="95" t="s">
        <v>2516</v>
      </c>
      <c r="D641" s="95" t="s">
        <v>1366</v>
      </c>
      <c r="E641" s="95" t="s">
        <v>2858</v>
      </c>
      <c r="F641" s="95" t="s">
        <v>2862</v>
      </c>
      <c r="G641" s="97" t="s">
        <v>1973</v>
      </c>
      <c r="H641" s="23">
        <v>0.54166666666666663</v>
      </c>
      <c r="I641" s="95" t="s">
        <v>2854</v>
      </c>
      <c r="J641" s="17">
        <v>3</v>
      </c>
      <c r="K641" s="17">
        <v>0</v>
      </c>
      <c r="L641" s="98">
        <v>43633</v>
      </c>
      <c r="M641" s="95" t="s">
        <v>3848</v>
      </c>
      <c r="N641" s="95" t="str">
        <f t="shared" si="56"/>
        <v>SKU395</v>
      </c>
      <c r="O641" s="17" t="str">
        <f t="shared" si="52"/>
        <v>Yes</v>
      </c>
      <c r="P641" s="27">
        <f t="shared" si="53"/>
        <v>62</v>
      </c>
      <c r="Q641" s="17" t="str">
        <f t="shared" si="54"/>
        <v>No</v>
      </c>
      <c r="R641" s="42">
        <f t="shared" si="55"/>
        <v>43630</v>
      </c>
      <c r="S641" s="96" t="str">
        <f>IFERROR(INDEX('DATA - Destination Database'!$B$8:$B$973,MATCH(N641,'DATA - Destination Database'!$C$8:$C$973,0)),"")</f>
        <v>ID307</v>
      </c>
      <c r="T641" s="55">
        <f>IFERROR(INDEX('DATA - Destination Database'!$D$8:$D$973,MATCH(N641,'DATA - Destination Database'!$C$8:$C$973,0)),"")</f>
        <v>1</v>
      </c>
      <c r="U641" s="56" t="str">
        <f>IFERROR(INDEX('DATA - Destination Database'!$E$8:$E$973,MATCH(N641,'DATA - Destination Database'!$C$8:$C$973,0)),"")</f>
        <v>T</v>
      </c>
      <c r="V641" s="56" t="str">
        <f>IFERROR(INDEX('DATA - Destination Database'!$F$8:$F$973,MATCH(N641,'DATA - Destination Database'!$C$8:$C$973,0)),"")</f>
        <v>H</v>
      </c>
      <c r="W641" s="56" t="str">
        <f>IFERROR(INDEX('DATA - Destination Database'!$G$8:$G$973,MATCH(N641,'DATA - Destination Database'!$C$8:$C$973,0)),"")</f>
        <v/>
      </c>
      <c r="X641" s="96" t="str">
        <f>IFERROR(INDEX('DATA - Destination Database'!$H$8:$H$973,MATCH(N641,'DATA - Destination Database'!$C$8:$C$973,0)),"")</f>
        <v>Sweden</v>
      </c>
    </row>
    <row r="642" spans="2:24" ht="14.4" customHeight="1" x14ac:dyDescent="0.3">
      <c r="B642" s="95" t="s">
        <v>58</v>
      </c>
      <c r="C642" s="95" t="s">
        <v>2517</v>
      </c>
      <c r="D642" s="95" t="s">
        <v>1521</v>
      </c>
      <c r="E642" s="95" t="s">
        <v>2859</v>
      </c>
      <c r="F642" s="95" t="s">
        <v>2862</v>
      </c>
      <c r="G642" s="97" t="s">
        <v>1982</v>
      </c>
      <c r="H642" s="23">
        <v>0.54166666666666663</v>
      </c>
      <c r="I642" s="95" t="s">
        <v>2855</v>
      </c>
      <c r="J642" s="17">
        <v>3.2</v>
      </c>
      <c r="K642" s="17">
        <v>0</v>
      </c>
      <c r="L642" s="98">
        <v>43649</v>
      </c>
      <c r="M642" s="95" t="s">
        <v>3848</v>
      </c>
      <c r="N642" s="95" t="str">
        <f t="shared" si="56"/>
        <v>SKU559</v>
      </c>
      <c r="O642" s="17" t="str">
        <f t="shared" si="52"/>
        <v>Yes</v>
      </c>
      <c r="P642" s="27">
        <f t="shared" si="53"/>
        <v>49</v>
      </c>
      <c r="Q642" s="17" t="str">
        <f t="shared" si="54"/>
        <v>No</v>
      </c>
      <c r="R642" s="42">
        <f t="shared" si="55"/>
        <v>43643</v>
      </c>
      <c r="S642" s="96" t="str">
        <f>IFERROR(INDEX('DATA - Destination Database'!$B$8:$B$973,MATCH(N642,'DATA - Destination Database'!$C$8:$C$973,0)),"")</f>
        <v>ID702</v>
      </c>
      <c r="T642" s="55">
        <f>IFERROR(INDEX('DATA - Destination Database'!$D$8:$D$973,MATCH(N642,'DATA - Destination Database'!$C$8:$C$973,0)),"")</f>
        <v>2</v>
      </c>
      <c r="U642" s="56" t="str">
        <f>IFERROR(INDEX('DATA - Destination Database'!$E$8:$E$973,MATCH(N642,'DATA - Destination Database'!$C$8:$C$973,0)),"")</f>
        <v>B</v>
      </c>
      <c r="V642" s="56" t="str">
        <f>IFERROR(INDEX('DATA - Destination Database'!$F$8:$F$973,MATCH(N642,'DATA - Destination Database'!$C$8:$C$973,0)),"")</f>
        <v>H</v>
      </c>
      <c r="W642" s="56" t="str">
        <f>IFERROR(INDEX('DATA - Destination Database'!$G$8:$G$973,MATCH(N642,'DATA - Destination Database'!$C$8:$C$973,0)),"")</f>
        <v/>
      </c>
      <c r="X642" s="96" t="str">
        <f>IFERROR(INDEX('DATA - Destination Database'!$H$8:$H$973,MATCH(N642,'DATA - Destination Database'!$C$8:$C$973,0)),"")</f>
        <v>Germany</v>
      </c>
    </row>
    <row r="643" spans="2:24" ht="14.4" customHeight="1" x14ac:dyDescent="0.3">
      <c r="B643" s="95" t="s">
        <v>59</v>
      </c>
      <c r="C643" s="95" t="s">
        <v>2518</v>
      </c>
      <c r="D643" s="95" t="s">
        <v>1369</v>
      </c>
      <c r="E643" s="95" t="s">
        <v>2860</v>
      </c>
      <c r="F643" s="95" t="s">
        <v>2862</v>
      </c>
      <c r="G643" s="97" t="s">
        <v>1973</v>
      </c>
      <c r="H643" s="23">
        <v>0.54166666666666663</v>
      </c>
      <c r="I643" s="95" t="s">
        <v>2855</v>
      </c>
      <c r="J643" s="17">
        <v>3.4</v>
      </c>
      <c r="K643" s="17">
        <v>0</v>
      </c>
      <c r="L643" s="98">
        <v>43635</v>
      </c>
      <c r="M643" s="95" t="s">
        <v>3848</v>
      </c>
      <c r="N643" s="95" t="str">
        <f t="shared" si="56"/>
        <v>SKU400</v>
      </c>
      <c r="O643" s="17" t="str">
        <f t="shared" si="52"/>
        <v>Yes</v>
      </c>
      <c r="P643" s="27">
        <f t="shared" si="53"/>
        <v>62</v>
      </c>
      <c r="Q643" s="17" t="str">
        <f t="shared" si="54"/>
        <v>No</v>
      </c>
      <c r="R643" s="42">
        <f t="shared" si="55"/>
        <v>43630</v>
      </c>
      <c r="S643" s="96" t="str">
        <f>IFERROR(INDEX('DATA - Destination Database'!$B$8:$B$973,MATCH(N643,'DATA - Destination Database'!$C$8:$C$973,0)),"")</f>
        <v>ID920</v>
      </c>
      <c r="T643" s="55">
        <f>IFERROR(INDEX('DATA - Destination Database'!$D$8:$D$973,MATCH(N643,'DATA - Destination Database'!$C$8:$C$973,0)),"")</f>
        <v>2</v>
      </c>
      <c r="U643" s="56" t="str">
        <f>IFERROR(INDEX('DATA - Destination Database'!$E$8:$E$973,MATCH(N643,'DATA - Destination Database'!$C$8:$C$973,0)),"")</f>
        <v>F</v>
      </c>
      <c r="V643" s="56" t="str">
        <f>IFERROR(INDEX('DATA - Destination Database'!$F$8:$F$973,MATCH(N643,'DATA - Destination Database'!$C$8:$C$973,0)),"")</f>
        <v>H</v>
      </c>
      <c r="W643" s="56" t="str">
        <f>IFERROR(INDEX('DATA - Destination Database'!$G$8:$G$973,MATCH(N643,'DATA - Destination Database'!$C$8:$C$973,0)),"")</f>
        <v>Y</v>
      </c>
      <c r="X643" s="96" t="str">
        <f>IFERROR(INDEX('DATA - Destination Database'!$H$8:$H$973,MATCH(N643,'DATA - Destination Database'!$C$8:$C$973,0)),"")</f>
        <v xml:space="preserve">France </v>
      </c>
    </row>
    <row r="644" spans="2:24" ht="14.4" customHeight="1" x14ac:dyDescent="0.3">
      <c r="B644" s="95" t="s">
        <v>56</v>
      </c>
      <c r="C644" s="95" t="s">
        <v>2519</v>
      </c>
      <c r="D644" s="95" t="s">
        <v>1524</v>
      </c>
      <c r="E644" s="95" t="s">
        <v>2858</v>
      </c>
      <c r="F644" s="95" t="s">
        <v>2862</v>
      </c>
      <c r="G644" s="97" t="s">
        <v>1982</v>
      </c>
      <c r="H644" s="23">
        <v>0.54166666666666663</v>
      </c>
      <c r="I644" s="95" t="s">
        <v>2856</v>
      </c>
      <c r="J644" s="17">
        <v>3.6</v>
      </c>
      <c r="K644" s="17">
        <v>0</v>
      </c>
      <c r="L644" s="98">
        <v>43649</v>
      </c>
      <c r="M644" s="95" t="s">
        <v>3848</v>
      </c>
      <c r="N644" s="95" t="str">
        <f t="shared" si="56"/>
        <v>SKU562</v>
      </c>
      <c r="O644" s="17" t="str">
        <f t="shared" si="52"/>
        <v>Yes</v>
      </c>
      <c r="P644" s="27">
        <f t="shared" si="53"/>
        <v>49</v>
      </c>
      <c r="Q644" s="17" t="str">
        <f t="shared" si="54"/>
        <v>No</v>
      </c>
      <c r="R644" s="42">
        <f t="shared" si="55"/>
        <v>43643</v>
      </c>
      <c r="S644" s="96" t="str">
        <f>IFERROR(INDEX('DATA - Destination Database'!$B$8:$B$973,MATCH(N644,'DATA - Destination Database'!$C$8:$C$973,0)),"")</f>
        <v>ID309</v>
      </c>
      <c r="T644" s="55">
        <f>IFERROR(INDEX('DATA - Destination Database'!$D$8:$D$973,MATCH(N644,'DATA - Destination Database'!$C$8:$C$973,0)),"")</f>
        <v>2</v>
      </c>
      <c r="U644" s="56" t="str">
        <f>IFERROR(INDEX('DATA - Destination Database'!$E$8:$E$973,MATCH(N644,'DATA - Destination Database'!$C$8:$C$973,0)),"")</f>
        <v>A</v>
      </c>
      <c r="V644" s="56" t="str">
        <f>IFERROR(INDEX('DATA - Destination Database'!$F$8:$F$973,MATCH(N644,'DATA - Destination Database'!$C$8:$C$973,0)),"")</f>
        <v>H</v>
      </c>
      <c r="W644" s="56" t="str">
        <f>IFERROR(INDEX('DATA - Destination Database'!$G$8:$G$973,MATCH(N644,'DATA - Destination Database'!$C$8:$C$973,0)),"")</f>
        <v>Y</v>
      </c>
      <c r="X644" s="96" t="str">
        <f>IFERROR(INDEX('DATA - Destination Database'!$H$8:$H$973,MATCH(N644,'DATA - Destination Database'!$C$8:$C$973,0)),"")</f>
        <v xml:space="preserve">India </v>
      </c>
    </row>
    <row r="645" spans="2:24" ht="14.4" customHeight="1" x14ac:dyDescent="0.3">
      <c r="B645" s="95" t="s">
        <v>55</v>
      </c>
      <c r="C645" s="95" t="s">
        <v>2520</v>
      </c>
      <c r="D645" s="95" t="s">
        <v>1527</v>
      </c>
      <c r="E645" s="95" t="s">
        <v>2859</v>
      </c>
      <c r="F645" s="95" t="s">
        <v>2862</v>
      </c>
      <c r="G645" s="97" t="s">
        <v>1983</v>
      </c>
      <c r="H645" s="23">
        <v>0.54166666666666663</v>
      </c>
      <c r="I645" s="95" t="s">
        <v>2857</v>
      </c>
      <c r="J645" s="17">
        <v>3.8</v>
      </c>
      <c r="K645" s="17">
        <v>0</v>
      </c>
      <c r="L645" s="98">
        <v>43650</v>
      </c>
      <c r="M645" s="95" t="s">
        <v>3848</v>
      </c>
      <c r="N645" s="95" t="str">
        <f t="shared" si="56"/>
        <v>SKU566</v>
      </c>
      <c r="O645" s="17" t="str">
        <f t="shared" si="52"/>
        <v>Yes</v>
      </c>
      <c r="P645" s="27">
        <f t="shared" si="53"/>
        <v>48</v>
      </c>
      <c r="Q645" s="17" t="str">
        <f t="shared" si="54"/>
        <v>No</v>
      </c>
      <c r="R645" s="42">
        <f t="shared" si="55"/>
        <v>43644</v>
      </c>
      <c r="S645" s="96" t="str">
        <f>IFERROR(INDEX('DATA - Destination Database'!$B$8:$B$973,MATCH(N645,'DATA - Destination Database'!$C$8:$C$973,0)),"")</f>
        <v>ID465</v>
      </c>
      <c r="T645" s="55">
        <f>IFERROR(INDEX('DATA - Destination Database'!$D$8:$D$973,MATCH(N645,'DATA - Destination Database'!$C$8:$C$973,0)),"")</f>
        <v>2</v>
      </c>
      <c r="U645" s="56" t="str">
        <f>IFERROR(INDEX('DATA - Destination Database'!$E$8:$E$973,MATCH(N645,'DATA - Destination Database'!$C$8:$C$973,0)),"")</f>
        <v>A</v>
      </c>
      <c r="V645" s="56" t="str">
        <f>IFERROR(INDEX('DATA - Destination Database'!$F$8:$F$973,MATCH(N645,'DATA - Destination Database'!$C$8:$C$973,0)),"")</f>
        <v>H</v>
      </c>
      <c r="W645" s="56" t="str">
        <f>IFERROR(INDEX('DATA - Destination Database'!$G$8:$G$973,MATCH(N645,'DATA - Destination Database'!$C$8:$C$973,0)),"")</f>
        <v>Y</v>
      </c>
      <c r="X645" s="96" t="str">
        <f>IFERROR(INDEX('DATA - Destination Database'!$H$8:$H$973,MATCH(N645,'DATA - Destination Database'!$C$8:$C$973,0)),"")</f>
        <v xml:space="preserve">Eritrea </v>
      </c>
    </row>
    <row r="646" spans="2:24" ht="14.4" customHeight="1" x14ac:dyDescent="0.3">
      <c r="B646" s="95" t="s">
        <v>59</v>
      </c>
      <c r="C646" s="95" t="s">
        <v>2521</v>
      </c>
      <c r="D646" s="95" t="s">
        <v>1372</v>
      </c>
      <c r="E646" s="95" t="s">
        <v>2860</v>
      </c>
      <c r="F646" s="95" t="s">
        <v>2862</v>
      </c>
      <c r="G646" s="97" t="s">
        <v>1973</v>
      </c>
      <c r="H646" s="23">
        <v>0.54166666666666663</v>
      </c>
      <c r="I646" s="95" t="s">
        <v>2854</v>
      </c>
      <c r="J646" s="17">
        <v>4</v>
      </c>
      <c r="K646" s="17">
        <v>0</v>
      </c>
      <c r="L646" s="98">
        <v>43633</v>
      </c>
      <c r="M646" s="95" t="s">
        <v>3848</v>
      </c>
      <c r="N646" s="95" t="str">
        <f t="shared" si="56"/>
        <v>SKU405</v>
      </c>
      <c r="O646" s="17" t="str">
        <f t="shared" si="52"/>
        <v>Yes</v>
      </c>
      <c r="P646" s="27">
        <f t="shared" si="53"/>
        <v>62</v>
      </c>
      <c r="Q646" s="17" t="str">
        <f t="shared" si="54"/>
        <v>No</v>
      </c>
      <c r="R646" s="42">
        <f t="shared" si="55"/>
        <v>43630</v>
      </c>
      <c r="S646" s="96" t="str">
        <f>IFERROR(INDEX('DATA - Destination Database'!$B$8:$B$973,MATCH(N646,'DATA - Destination Database'!$C$8:$C$973,0)),"")</f>
        <v>ID784</v>
      </c>
      <c r="T646" s="55">
        <f>IFERROR(INDEX('DATA - Destination Database'!$D$8:$D$973,MATCH(N646,'DATA - Destination Database'!$C$8:$C$973,0)),"")</f>
        <v>1</v>
      </c>
      <c r="U646" s="56" t="str">
        <f>IFERROR(INDEX('DATA - Destination Database'!$E$8:$E$973,MATCH(N646,'DATA - Destination Database'!$C$8:$C$973,0)),"")</f>
        <v>F</v>
      </c>
      <c r="V646" s="56" t="str">
        <f>IFERROR(INDEX('DATA - Destination Database'!$F$8:$F$973,MATCH(N646,'DATA - Destination Database'!$C$8:$C$973,0)),"")</f>
        <v>H</v>
      </c>
      <c r="W646" s="56" t="str">
        <f>IFERROR(INDEX('DATA - Destination Database'!$G$8:$G$973,MATCH(N646,'DATA - Destination Database'!$C$8:$C$973,0)),"")</f>
        <v/>
      </c>
      <c r="X646" s="96" t="str">
        <f>IFERROR(INDEX('DATA - Destination Database'!$H$8:$H$973,MATCH(N646,'DATA - Destination Database'!$C$8:$C$973,0)),"")</f>
        <v>Canada</v>
      </c>
    </row>
    <row r="647" spans="2:24" ht="14.4" customHeight="1" x14ac:dyDescent="0.3">
      <c r="B647" s="95" t="s">
        <v>58</v>
      </c>
      <c r="C647" s="95" t="s">
        <v>2522</v>
      </c>
      <c r="D647" s="95" t="s">
        <v>1530</v>
      </c>
      <c r="E647" s="95" t="s">
        <v>2858</v>
      </c>
      <c r="F647" s="95" t="s">
        <v>2862</v>
      </c>
      <c r="G647" s="97" t="s">
        <v>1983</v>
      </c>
      <c r="H647" s="23">
        <v>0.54166666666666663</v>
      </c>
      <c r="I647" s="95" t="s">
        <v>2855</v>
      </c>
      <c r="J647" s="17">
        <v>1</v>
      </c>
      <c r="K647" s="17">
        <v>0</v>
      </c>
      <c r="L647" s="98">
        <v>43649</v>
      </c>
      <c r="M647" s="95" t="s">
        <v>3848</v>
      </c>
      <c r="N647" s="95" t="str">
        <f t="shared" si="56"/>
        <v>SKU569</v>
      </c>
      <c r="O647" s="17" t="str">
        <f t="shared" si="52"/>
        <v>Yes</v>
      </c>
      <c r="P647" s="27">
        <f t="shared" si="53"/>
        <v>48</v>
      </c>
      <c r="Q647" s="17" t="str">
        <f t="shared" si="54"/>
        <v>No</v>
      </c>
      <c r="R647" s="42">
        <f t="shared" si="55"/>
        <v>43644</v>
      </c>
      <c r="S647" s="96" t="str">
        <f>IFERROR(INDEX('DATA - Destination Database'!$B$8:$B$973,MATCH(N647,'DATA - Destination Database'!$C$8:$C$973,0)),"")</f>
        <v>ID680</v>
      </c>
      <c r="T647" s="55">
        <f>IFERROR(INDEX('DATA - Destination Database'!$D$8:$D$973,MATCH(N647,'DATA - Destination Database'!$C$8:$C$973,0)),"")</f>
        <v>2</v>
      </c>
      <c r="U647" s="56" t="str">
        <f>IFERROR(INDEX('DATA - Destination Database'!$E$8:$E$973,MATCH(N647,'DATA - Destination Database'!$C$8:$C$973,0)),"")</f>
        <v>F</v>
      </c>
      <c r="V647" s="56" t="str">
        <f>IFERROR(INDEX('DATA - Destination Database'!$F$8:$F$973,MATCH(N647,'DATA - Destination Database'!$C$8:$C$973,0)),"")</f>
        <v>H</v>
      </c>
      <c r="W647" s="56" t="str">
        <f>IFERROR(INDEX('DATA - Destination Database'!$G$8:$G$973,MATCH(N647,'DATA - Destination Database'!$C$8:$C$973,0)),"")</f>
        <v/>
      </c>
      <c r="X647" s="96" t="str">
        <f>IFERROR(INDEX('DATA - Destination Database'!$H$8:$H$973,MATCH(N647,'DATA - Destination Database'!$C$8:$C$973,0)),"")</f>
        <v xml:space="preserve">Indonesia </v>
      </c>
    </row>
    <row r="648" spans="2:24" ht="14.4" customHeight="1" x14ac:dyDescent="0.3">
      <c r="B648" s="95" t="s">
        <v>57</v>
      </c>
      <c r="C648" s="95" t="s">
        <v>2523</v>
      </c>
      <c r="D648" s="95" t="s">
        <v>1375</v>
      </c>
      <c r="E648" s="95" t="s">
        <v>2859</v>
      </c>
      <c r="F648" s="95" t="s">
        <v>2862</v>
      </c>
      <c r="G648" s="97" t="s">
        <v>1974</v>
      </c>
      <c r="H648" s="23">
        <v>0.54166666666666663</v>
      </c>
      <c r="I648" s="95" t="s">
        <v>2855</v>
      </c>
      <c r="J648" s="17">
        <v>2</v>
      </c>
      <c r="K648" s="17">
        <v>0</v>
      </c>
      <c r="L648" s="98">
        <v>43634</v>
      </c>
      <c r="M648" s="95" t="s">
        <v>3848</v>
      </c>
      <c r="N648" s="95" t="str">
        <f t="shared" si="56"/>
        <v>SKU408</v>
      </c>
      <c r="O648" s="17" t="str">
        <f t="shared" si="52"/>
        <v>Yes</v>
      </c>
      <c r="P648" s="27">
        <f t="shared" si="53"/>
        <v>59</v>
      </c>
      <c r="Q648" s="17" t="str">
        <f t="shared" si="54"/>
        <v>No</v>
      </c>
      <c r="R648" s="42">
        <f t="shared" si="55"/>
        <v>43633</v>
      </c>
      <c r="S648" s="96" t="str">
        <f>IFERROR(INDEX('DATA - Destination Database'!$B$8:$B$973,MATCH(N648,'DATA - Destination Database'!$C$8:$C$973,0)),"")</f>
        <v>ID873</v>
      </c>
      <c r="T648" s="55">
        <f>IFERROR(INDEX('DATA - Destination Database'!$D$8:$D$973,MATCH(N648,'DATA - Destination Database'!$C$8:$C$973,0)),"")</f>
        <v>2</v>
      </c>
      <c r="U648" s="56" t="str">
        <f>IFERROR(INDEX('DATA - Destination Database'!$E$8:$E$973,MATCH(N648,'DATA - Destination Database'!$C$8:$C$973,0)),"")</f>
        <v>A</v>
      </c>
      <c r="V648" s="56" t="str">
        <f>IFERROR(INDEX('DATA - Destination Database'!$F$8:$F$973,MATCH(N648,'DATA - Destination Database'!$C$8:$C$973,0)),"")</f>
        <v>H</v>
      </c>
      <c r="W648" s="56" t="str">
        <f>IFERROR(INDEX('DATA - Destination Database'!$G$8:$G$973,MATCH(N648,'DATA - Destination Database'!$C$8:$C$973,0)),"")</f>
        <v>Y</v>
      </c>
      <c r="X648" s="96" t="str">
        <f>IFERROR(INDEX('DATA - Destination Database'!$H$8:$H$973,MATCH(N648,'DATA - Destination Database'!$C$8:$C$973,0)),"")</f>
        <v>Hong Kong</v>
      </c>
    </row>
    <row r="649" spans="2:24" ht="14.4" customHeight="1" x14ac:dyDescent="0.3">
      <c r="B649" s="95" t="s">
        <v>56</v>
      </c>
      <c r="C649" s="95" t="s">
        <v>2524</v>
      </c>
      <c r="D649" s="95" t="s">
        <v>1533</v>
      </c>
      <c r="E649" s="95" t="s">
        <v>2860</v>
      </c>
      <c r="F649" s="95" t="s">
        <v>2862</v>
      </c>
      <c r="G649" s="97" t="s">
        <v>1984</v>
      </c>
      <c r="H649" s="23">
        <v>0.54166666666666663</v>
      </c>
      <c r="I649" s="95" t="s">
        <v>2856</v>
      </c>
      <c r="J649" s="17">
        <v>3</v>
      </c>
      <c r="K649" s="17">
        <v>0</v>
      </c>
      <c r="L649" s="98">
        <v>43649</v>
      </c>
      <c r="M649" s="95" t="s">
        <v>3848</v>
      </c>
      <c r="N649" s="95" t="str">
        <f t="shared" si="56"/>
        <v>SKU572</v>
      </c>
      <c r="O649" s="17" t="str">
        <f t="shared" si="52"/>
        <v>Yes</v>
      </c>
      <c r="P649" s="27">
        <f t="shared" si="53"/>
        <v>45</v>
      </c>
      <c r="Q649" s="17" t="str">
        <f t="shared" si="54"/>
        <v>No</v>
      </c>
      <c r="R649" s="42">
        <f t="shared" si="55"/>
        <v>43647</v>
      </c>
      <c r="S649" s="96" t="str">
        <f>IFERROR(INDEX('DATA - Destination Database'!$B$8:$B$973,MATCH(N649,'DATA - Destination Database'!$C$8:$C$973,0)),"")</f>
        <v>ID555</v>
      </c>
      <c r="T649" s="55">
        <f>IFERROR(INDEX('DATA - Destination Database'!$D$8:$D$973,MATCH(N649,'DATA - Destination Database'!$C$8:$C$973,0)),"")</f>
        <v>1</v>
      </c>
      <c r="U649" s="56" t="str">
        <f>IFERROR(INDEX('DATA - Destination Database'!$E$8:$E$973,MATCH(N649,'DATA - Destination Database'!$C$8:$C$973,0)),"")</f>
        <v>T</v>
      </c>
      <c r="V649" s="56" t="str">
        <f>IFERROR(INDEX('DATA - Destination Database'!$F$8:$F$973,MATCH(N649,'DATA - Destination Database'!$C$8:$C$973,0)),"")</f>
        <v>H</v>
      </c>
      <c r="W649" s="56" t="str">
        <f>IFERROR(INDEX('DATA - Destination Database'!$G$8:$G$973,MATCH(N649,'DATA - Destination Database'!$C$8:$C$973,0)),"")</f>
        <v/>
      </c>
      <c r="X649" s="96" t="str">
        <f>IFERROR(INDEX('DATA - Destination Database'!$H$8:$H$973,MATCH(N649,'DATA - Destination Database'!$C$8:$C$973,0)),"")</f>
        <v>Italy</v>
      </c>
    </row>
    <row r="650" spans="2:24" ht="14.4" customHeight="1" x14ac:dyDescent="0.3">
      <c r="B650" s="95" t="s">
        <v>55</v>
      </c>
      <c r="C650" s="95" t="s">
        <v>2525</v>
      </c>
      <c r="D650" s="95" t="s">
        <v>1378</v>
      </c>
      <c r="E650" s="95" t="s">
        <v>2858</v>
      </c>
      <c r="F650" s="95" t="s">
        <v>2862</v>
      </c>
      <c r="G650" s="97" t="s">
        <v>1974</v>
      </c>
      <c r="H650" s="23">
        <v>0.54166666666666663</v>
      </c>
      <c r="I650" s="95" t="s">
        <v>2857</v>
      </c>
      <c r="J650" s="17">
        <v>4</v>
      </c>
      <c r="K650" s="17">
        <v>1</v>
      </c>
      <c r="L650" s="98">
        <v>43633</v>
      </c>
      <c r="M650" s="95" t="s">
        <v>3848</v>
      </c>
      <c r="N650" s="95" t="str">
        <f t="shared" si="56"/>
        <v>SKU411</v>
      </c>
      <c r="O650" s="17" t="str">
        <f t="shared" si="52"/>
        <v>Yes</v>
      </c>
      <c r="P650" s="27">
        <f t="shared" si="53"/>
        <v>59</v>
      </c>
      <c r="Q650" s="17" t="str">
        <f t="shared" si="54"/>
        <v>No</v>
      </c>
      <c r="R650" s="42">
        <f t="shared" si="55"/>
        <v>43633</v>
      </c>
      <c r="S650" s="96" t="str">
        <f>IFERROR(INDEX('DATA - Destination Database'!$B$8:$B$973,MATCH(N650,'DATA - Destination Database'!$C$8:$C$973,0)),"")</f>
        <v>ID477</v>
      </c>
      <c r="T650" s="55">
        <f>IFERROR(INDEX('DATA - Destination Database'!$D$8:$D$973,MATCH(N650,'DATA - Destination Database'!$C$8:$C$973,0)),"")</f>
        <v>1</v>
      </c>
      <c r="U650" s="56" t="str">
        <f>IFERROR(INDEX('DATA - Destination Database'!$E$8:$E$973,MATCH(N650,'DATA - Destination Database'!$C$8:$C$973,0)),"")</f>
        <v>A</v>
      </c>
      <c r="V650" s="56" t="str">
        <f>IFERROR(INDEX('DATA - Destination Database'!$F$8:$F$973,MATCH(N650,'DATA - Destination Database'!$C$8:$C$973,0)),"")</f>
        <v>H</v>
      </c>
      <c r="W650" s="56" t="str">
        <f>IFERROR(INDEX('DATA - Destination Database'!$G$8:$G$973,MATCH(N650,'DATA - Destination Database'!$C$8:$C$973,0)),"")</f>
        <v>Y</v>
      </c>
      <c r="X650" s="96" t="str">
        <f>IFERROR(INDEX('DATA - Destination Database'!$H$8:$H$973,MATCH(N650,'DATA - Destination Database'!$C$8:$C$973,0)),"")</f>
        <v>Belgium</v>
      </c>
    </row>
    <row r="651" spans="2:24" ht="14.4" customHeight="1" x14ac:dyDescent="0.3">
      <c r="B651" s="95" t="s">
        <v>59</v>
      </c>
      <c r="C651" s="95" t="s">
        <v>2525</v>
      </c>
      <c r="D651" s="95" t="s">
        <v>1536</v>
      </c>
      <c r="E651" s="95" t="s">
        <v>2859</v>
      </c>
      <c r="F651" s="95" t="s">
        <v>2862</v>
      </c>
      <c r="G651" s="97" t="s">
        <v>1984</v>
      </c>
      <c r="H651" s="23">
        <v>0.54166666666666663</v>
      </c>
      <c r="I651" s="95" t="s">
        <v>2854</v>
      </c>
      <c r="J651" s="17">
        <v>1</v>
      </c>
      <c r="K651" s="17">
        <v>0</v>
      </c>
      <c r="L651" s="98">
        <v>43649</v>
      </c>
      <c r="M651" s="95" t="s">
        <v>3848</v>
      </c>
      <c r="N651" s="95" t="str">
        <f t="shared" si="56"/>
        <v>SKU575</v>
      </c>
      <c r="O651" s="17" t="str">
        <f t="shared" si="52"/>
        <v>Yes</v>
      </c>
      <c r="P651" s="27">
        <f t="shared" si="53"/>
        <v>45</v>
      </c>
      <c r="Q651" s="17" t="str">
        <f t="shared" si="54"/>
        <v>No</v>
      </c>
      <c r="R651" s="42">
        <f t="shared" si="55"/>
        <v>43647</v>
      </c>
      <c r="S651" s="96" t="str">
        <f>IFERROR(INDEX('DATA - Destination Database'!$B$8:$B$973,MATCH(N651,'DATA - Destination Database'!$C$8:$C$973,0)),"")</f>
        <v>ID706</v>
      </c>
      <c r="T651" s="55">
        <f>IFERROR(INDEX('DATA - Destination Database'!$D$8:$D$973,MATCH(N651,'DATA - Destination Database'!$C$8:$C$973,0)),"")</f>
        <v>3</v>
      </c>
      <c r="U651" s="56" t="str">
        <f>IFERROR(INDEX('DATA - Destination Database'!$E$8:$E$973,MATCH(N651,'DATA - Destination Database'!$C$8:$C$973,0)),"")</f>
        <v>B</v>
      </c>
      <c r="V651" s="56" t="str">
        <f>IFERROR(INDEX('DATA - Destination Database'!$F$8:$F$973,MATCH(N651,'DATA - Destination Database'!$C$8:$C$973,0)),"")</f>
        <v>H</v>
      </c>
      <c r="W651" s="56" t="str">
        <f>IFERROR(INDEX('DATA - Destination Database'!$G$8:$G$973,MATCH(N651,'DATA - Destination Database'!$C$8:$C$973,0)),"")</f>
        <v>Y</v>
      </c>
      <c r="X651" s="96" t="str">
        <f>IFERROR(INDEX('DATA - Destination Database'!$H$8:$H$973,MATCH(N651,'DATA - Destination Database'!$C$8:$C$973,0)),"")</f>
        <v>Argentina</v>
      </c>
    </row>
    <row r="652" spans="2:24" ht="14.4" customHeight="1" x14ac:dyDescent="0.3">
      <c r="B652" s="95" t="s">
        <v>57</v>
      </c>
      <c r="C652" s="95" t="s">
        <v>2526</v>
      </c>
      <c r="D652" s="95" t="s">
        <v>1539</v>
      </c>
      <c r="E652" s="95" t="s">
        <v>2860</v>
      </c>
      <c r="F652" s="95" t="s">
        <v>2862</v>
      </c>
      <c r="G652" s="97" t="s">
        <v>1984</v>
      </c>
      <c r="H652" s="23">
        <v>0.54166666666666663</v>
      </c>
      <c r="I652" s="95" t="s">
        <v>2855</v>
      </c>
      <c r="J652" s="17">
        <v>2.8</v>
      </c>
      <c r="K652" s="17">
        <v>0</v>
      </c>
      <c r="L652" s="98">
        <v>43650</v>
      </c>
      <c r="M652" s="95" t="s">
        <v>3848</v>
      </c>
      <c r="N652" s="95" t="str">
        <f t="shared" si="56"/>
        <v>SKU578</v>
      </c>
      <c r="O652" s="17" t="str">
        <f t="shared" si="52"/>
        <v>Yes</v>
      </c>
      <c r="P652" s="27">
        <f t="shared" si="53"/>
        <v>45</v>
      </c>
      <c r="Q652" s="17" t="str">
        <f t="shared" si="54"/>
        <v>No</v>
      </c>
      <c r="R652" s="42">
        <f t="shared" si="55"/>
        <v>43647</v>
      </c>
      <c r="S652" s="96" t="str">
        <f>IFERROR(INDEX('DATA - Destination Database'!$B$8:$B$973,MATCH(N652,'DATA - Destination Database'!$C$8:$C$973,0)),"")</f>
        <v>ID556</v>
      </c>
      <c r="T652" s="55">
        <f>IFERROR(INDEX('DATA - Destination Database'!$D$8:$D$973,MATCH(N652,'DATA - Destination Database'!$C$8:$C$973,0)),"")</f>
        <v>3</v>
      </c>
      <c r="U652" s="56" t="str">
        <f>IFERROR(INDEX('DATA - Destination Database'!$E$8:$E$973,MATCH(N652,'DATA - Destination Database'!$C$8:$C$973,0)),"")</f>
        <v>F</v>
      </c>
      <c r="V652" s="56" t="str">
        <f>IFERROR(INDEX('DATA - Destination Database'!$F$8:$F$973,MATCH(N652,'DATA - Destination Database'!$C$8:$C$973,0)),"")</f>
        <v>H</v>
      </c>
      <c r="W652" s="56" t="str">
        <f>IFERROR(INDEX('DATA - Destination Database'!$G$8:$G$973,MATCH(N652,'DATA - Destination Database'!$C$8:$C$973,0)),"")</f>
        <v>Y</v>
      </c>
      <c r="X652" s="96" t="str">
        <f>IFERROR(INDEX('DATA - Destination Database'!$H$8:$H$973,MATCH(N652,'DATA - Destination Database'!$C$8:$C$973,0)),"")</f>
        <v>Maldives</v>
      </c>
    </row>
    <row r="653" spans="2:24" ht="14.4" customHeight="1" x14ac:dyDescent="0.3">
      <c r="B653" s="95" t="s">
        <v>58</v>
      </c>
      <c r="C653" s="95" t="s">
        <v>2527</v>
      </c>
      <c r="D653" s="95" t="s">
        <v>1381</v>
      </c>
      <c r="E653" s="95" t="s">
        <v>2858</v>
      </c>
      <c r="F653" s="95" t="s">
        <v>2862</v>
      </c>
      <c r="G653" s="97" t="s">
        <v>1974</v>
      </c>
      <c r="H653" s="23">
        <v>0.54166666666666663</v>
      </c>
      <c r="I653" s="95" t="s">
        <v>2855</v>
      </c>
      <c r="J653" s="17">
        <v>3</v>
      </c>
      <c r="K653" s="17">
        <v>0</v>
      </c>
      <c r="L653" s="98">
        <v>43633</v>
      </c>
      <c r="M653" s="95" t="s">
        <v>3848</v>
      </c>
      <c r="N653" s="95" t="str">
        <f t="shared" si="56"/>
        <v>SKU414</v>
      </c>
      <c r="O653" s="17" t="str">
        <f t="shared" ref="O653:O716" si="57">IF(L653="","No","Yes")</f>
        <v>Yes</v>
      </c>
      <c r="P653" s="27">
        <f t="shared" ref="P653:P716" si="58">$C$7-G653</f>
        <v>59</v>
      </c>
      <c r="Q653" s="17" t="str">
        <f t="shared" ref="Q653:Q716" si="59">IF(AND(O653="No",P653&gt;$C$8),"Yes","No")</f>
        <v>No</v>
      </c>
      <c r="R653" s="42">
        <f t="shared" ref="R653:R716" si="60">DATEVALUE(G653)</f>
        <v>43633</v>
      </c>
      <c r="S653" s="96" t="str">
        <f>IFERROR(INDEX('DATA - Destination Database'!$B$8:$B$973,MATCH(N653,'DATA - Destination Database'!$C$8:$C$973,0)),"")</f>
        <v>ID313</v>
      </c>
      <c r="T653" s="55">
        <f>IFERROR(INDEX('DATA - Destination Database'!$D$8:$D$973,MATCH(N653,'DATA - Destination Database'!$C$8:$C$973,0)),"")</f>
        <v>1</v>
      </c>
      <c r="U653" s="56" t="str">
        <f>IFERROR(INDEX('DATA - Destination Database'!$E$8:$E$973,MATCH(N653,'DATA - Destination Database'!$C$8:$C$973,0)),"")</f>
        <v>A</v>
      </c>
      <c r="V653" s="56" t="str">
        <f>IFERROR(INDEX('DATA - Destination Database'!$F$8:$F$973,MATCH(N653,'DATA - Destination Database'!$C$8:$C$973,0)),"")</f>
        <v>H</v>
      </c>
      <c r="W653" s="56" t="str">
        <f>IFERROR(INDEX('DATA - Destination Database'!$G$8:$G$973,MATCH(N653,'DATA - Destination Database'!$C$8:$C$973,0)),"")</f>
        <v/>
      </c>
      <c r="X653" s="96" t="str">
        <f>IFERROR(INDEX('DATA - Destination Database'!$H$8:$H$973,MATCH(N653,'DATA - Destination Database'!$C$8:$C$973,0)),"")</f>
        <v>China</v>
      </c>
    </row>
    <row r="654" spans="2:24" ht="14.4" customHeight="1" x14ac:dyDescent="0.3">
      <c r="B654" s="95" t="s">
        <v>55</v>
      </c>
      <c r="C654" s="95" t="s">
        <v>2528</v>
      </c>
      <c r="D654" s="95" t="s">
        <v>1542</v>
      </c>
      <c r="E654" s="95" t="s">
        <v>2859</v>
      </c>
      <c r="F654" s="95" t="s">
        <v>2862</v>
      </c>
      <c r="G654" s="97" t="s">
        <v>1984</v>
      </c>
      <c r="H654" s="23">
        <v>0.54166666666666663</v>
      </c>
      <c r="I654" s="95" t="s">
        <v>2856</v>
      </c>
      <c r="J654" s="17">
        <v>3.2</v>
      </c>
      <c r="K654" s="17">
        <v>0</v>
      </c>
      <c r="L654" s="98">
        <v>43650</v>
      </c>
      <c r="M654" s="95" t="s">
        <v>3848</v>
      </c>
      <c r="N654" s="95" t="str">
        <f t="shared" si="56"/>
        <v>SKU581</v>
      </c>
      <c r="O654" s="17" t="str">
        <f t="shared" si="57"/>
        <v>Yes</v>
      </c>
      <c r="P654" s="27">
        <f t="shared" si="58"/>
        <v>45</v>
      </c>
      <c r="Q654" s="17" t="str">
        <f t="shared" si="59"/>
        <v>No</v>
      </c>
      <c r="R654" s="42">
        <f t="shared" si="60"/>
        <v>43647</v>
      </c>
      <c r="S654" s="96" t="str">
        <f>IFERROR(INDEX('DATA - Destination Database'!$B$8:$B$973,MATCH(N654,'DATA - Destination Database'!$C$8:$C$973,0)),"")</f>
        <v>ID874</v>
      </c>
      <c r="T654" s="55">
        <f>IFERROR(INDEX('DATA - Destination Database'!$D$8:$D$973,MATCH(N654,'DATA - Destination Database'!$C$8:$C$973,0)),"")</f>
        <v>2</v>
      </c>
      <c r="U654" s="56" t="str">
        <f>IFERROR(INDEX('DATA - Destination Database'!$E$8:$E$973,MATCH(N654,'DATA - Destination Database'!$C$8:$C$973,0)),"")</f>
        <v>B</v>
      </c>
      <c r="V654" s="56" t="str">
        <f>IFERROR(INDEX('DATA - Destination Database'!$F$8:$F$973,MATCH(N654,'DATA - Destination Database'!$C$8:$C$973,0)),"")</f>
        <v>H</v>
      </c>
      <c r="W654" s="56" t="str">
        <f>IFERROR(INDEX('DATA - Destination Database'!$G$8:$G$973,MATCH(N654,'DATA - Destination Database'!$C$8:$C$973,0)),"")</f>
        <v/>
      </c>
      <c r="X654" s="96" t="str">
        <f>IFERROR(INDEX('DATA - Destination Database'!$H$8:$H$973,MATCH(N654,'DATA - Destination Database'!$C$8:$C$973,0)),"")</f>
        <v>Peru</v>
      </c>
    </row>
    <row r="655" spans="2:24" ht="14.4" customHeight="1" x14ac:dyDescent="0.3">
      <c r="B655" s="95" t="s">
        <v>56</v>
      </c>
      <c r="C655" s="95" t="s">
        <v>2529</v>
      </c>
      <c r="D655" s="95" t="s">
        <v>1384</v>
      </c>
      <c r="E655" s="95" t="s">
        <v>2860</v>
      </c>
      <c r="F655" s="95" t="s">
        <v>2862</v>
      </c>
      <c r="G655" s="97" t="s">
        <v>1974</v>
      </c>
      <c r="H655" s="23">
        <v>0.54166666666666663</v>
      </c>
      <c r="I655" s="95" t="s">
        <v>2857</v>
      </c>
      <c r="J655" s="17">
        <v>3.4</v>
      </c>
      <c r="K655" s="17">
        <v>0</v>
      </c>
      <c r="L655" s="98">
        <v>43641</v>
      </c>
      <c r="M655" s="95" t="s">
        <v>3848</v>
      </c>
      <c r="N655" s="95" t="str">
        <f t="shared" si="56"/>
        <v>SKU417</v>
      </c>
      <c r="O655" s="17" t="str">
        <f t="shared" si="57"/>
        <v>Yes</v>
      </c>
      <c r="P655" s="27">
        <f t="shared" si="58"/>
        <v>59</v>
      </c>
      <c r="Q655" s="17" t="str">
        <f t="shared" si="59"/>
        <v>No</v>
      </c>
      <c r="R655" s="42">
        <f t="shared" si="60"/>
        <v>43633</v>
      </c>
      <c r="S655" s="96" t="str">
        <f>IFERROR(INDEX('DATA - Destination Database'!$B$8:$B$973,MATCH(N655,'DATA - Destination Database'!$C$8:$C$973,0)),"")</f>
        <v>ID923</v>
      </c>
      <c r="T655" s="55">
        <f>IFERROR(INDEX('DATA - Destination Database'!$D$8:$D$973,MATCH(N655,'DATA - Destination Database'!$C$8:$C$973,0)),"")</f>
        <v>3</v>
      </c>
      <c r="U655" s="56" t="str">
        <f>IFERROR(INDEX('DATA - Destination Database'!$E$8:$E$973,MATCH(N655,'DATA - Destination Database'!$C$8:$C$973,0)),"")</f>
        <v>T</v>
      </c>
      <c r="V655" s="56" t="str">
        <f>IFERROR(INDEX('DATA - Destination Database'!$F$8:$F$973,MATCH(N655,'DATA - Destination Database'!$C$8:$C$973,0)),"")</f>
        <v>H</v>
      </c>
      <c r="W655" s="56" t="str">
        <f>IFERROR(INDEX('DATA - Destination Database'!$G$8:$G$973,MATCH(N655,'DATA - Destination Database'!$C$8:$C$973,0)),"")</f>
        <v/>
      </c>
      <c r="X655" s="96" t="str">
        <f>IFERROR(INDEX('DATA - Destination Database'!$H$8:$H$973,MATCH(N655,'DATA - Destination Database'!$C$8:$C$973,0)),"")</f>
        <v>Ireland</v>
      </c>
    </row>
    <row r="656" spans="2:24" ht="14.4" customHeight="1" x14ac:dyDescent="0.3">
      <c r="B656" s="95" t="s">
        <v>58</v>
      </c>
      <c r="C656" s="95" t="s">
        <v>2530</v>
      </c>
      <c r="D656" s="95" t="s">
        <v>1545</v>
      </c>
      <c r="E656" s="95" t="s">
        <v>2858</v>
      </c>
      <c r="F656" s="95" t="s">
        <v>2863</v>
      </c>
      <c r="G656" s="97" t="s">
        <v>1984</v>
      </c>
      <c r="H656" s="23">
        <v>0.54166666666666663</v>
      </c>
      <c r="I656" s="95" t="s">
        <v>2854</v>
      </c>
      <c r="J656" s="17">
        <v>3.6</v>
      </c>
      <c r="K656" s="17">
        <v>0</v>
      </c>
      <c r="L656" s="98">
        <v>43649</v>
      </c>
      <c r="M656" s="95" t="s">
        <v>3848</v>
      </c>
      <c r="N656" s="95" t="str">
        <f t="shared" si="56"/>
        <v>SKU584</v>
      </c>
      <c r="O656" s="17" t="str">
        <f t="shared" si="57"/>
        <v>Yes</v>
      </c>
      <c r="P656" s="27">
        <f t="shared" si="58"/>
        <v>45</v>
      </c>
      <c r="Q656" s="17" t="str">
        <f t="shared" si="59"/>
        <v>No</v>
      </c>
      <c r="R656" s="42">
        <f t="shared" si="60"/>
        <v>43647</v>
      </c>
      <c r="S656" s="96" t="str">
        <f>IFERROR(INDEX('DATA - Destination Database'!$B$8:$B$973,MATCH(N656,'DATA - Destination Database'!$C$8:$C$973,0)),"")</f>
        <v>ID481</v>
      </c>
      <c r="T656" s="55">
        <f>IFERROR(INDEX('DATA - Destination Database'!$D$8:$D$973,MATCH(N656,'DATA - Destination Database'!$C$8:$C$973,0)),"")</f>
        <v>2</v>
      </c>
      <c r="U656" s="56" t="str">
        <f>IFERROR(INDEX('DATA - Destination Database'!$E$8:$E$973,MATCH(N656,'DATA - Destination Database'!$C$8:$C$973,0)),"")</f>
        <v>A</v>
      </c>
      <c r="V656" s="56" t="str">
        <f>IFERROR(INDEX('DATA - Destination Database'!$F$8:$F$973,MATCH(N656,'DATA - Destination Database'!$C$8:$C$973,0)),"")</f>
        <v>H</v>
      </c>
      <c r="W656" s="56" t="str">
        <f>IFERROR(INDEX('DATA - Destination Database'!$G$8:$G$973,MATCH(N656,'DATA - Destination Database'!$C$8:$C$973,0)),"")</f>
        <v>Y</v>
      </c>
      <c r="X656" s="96" t="str">
        <f>IFERROR(INDEX('DATA - Destination Database'!$H$8:$H$973,MATCH(N656,'DATA - Destination Database'!$C$8:$C$973,0)),"")</f>
        <v>Poland</v>
      </c>
    </row>
    <row r="657" spans="2:24" ht="14.4" customHeight="1" x14ac:dyDescent="0.3">
      <c r="B657" s="95" t="s">
        <v>56</v>
      </c>
      <c r="C657" s="95" t="s">
        <v>2531</v>
      </c>
      <c r="D657" s="95" t="s">
        <v>1548</v>
      </c>
      <c r="E657" s="95" t="s">
        <v>2859</v>
      </c>
      <c r="F657" s="95" t="s">
        <v>2862</v>
      </c>
      <c r="G657" s="97" t="s">
        <v>1984</v>
      </c>
      <c r="H657" s="23">
        <v>0.54166666666666663</v>
      </c>
      <c r="I657" s="95" t="s">
        <v>2855</v>
      </c>
      <c r="J657" s="17">
        <v>3.8</v>
      </c>
      <c r="K657" s="17">
        <v>0</v>
      </c>
      <c r="L657" s="98">
        <v>43649</v>
      </c>
      <c r="M657" s="95" t="s">
        <v>3848</v>
      </c>
      <c r="N657" s="95" t="str">
        <f t="shared" si="56"/>
        <v>SKU587</v>
      </c>
      <c r="O657" s="17" t="str">
        <f t="shared" si="57"/>
        <v>Yes</v>
      </c>
      <c r="P657" s="27">
        <f t="shared" si="58"/>
        <v>45</v>
      </c>
      <c r="Q657" s="17" t="str">
        <f t="shared" si="59"/>
        <v>No</v>
      </c>
      <c r="R657" s="42">
        <f t="shared" si="60"/>
        <v>43647</v>
      </c>
      <c r="S657" s="96" t="str">
        <f>IFERROR(INDEX('DATA - Destination Database'!$B$8:$B$973,MATCH(N657,'DATA - Destination Database'!$C$8:$C$973,0)),"")</f>
        <v>ID707</v>
      </c>
      <c r="T657" s="55">
        <f>IFERROR(INDEX('DATA - Destination Database'!$D$8:$D$973,MATCH(N657,'DATA - Destination Database'!$C$8:$C$973,0)),"")</f>
        <v>1</v>
      </c>
      <c r="U657" s="56" t="str">
        <f>IFERROR(INDEX('DATA - Destination Database'!$E$8:$E$973,MATCH(N657,'DATA - Destination Database'!$C$8:$C$973,0)),"")</f>
        <v>T</v>
      </c>
      <c r="V657" s="56" t="str">
        <f>IFERROR(INDEX('DATA - Destination Database'!$F$8:$F$973,MATCH(N657,'DATA - Destination Database'!$C$8:$C$973,0)),"")</f>
        <v>H</v>
      </c>
      <c r="W657" s="56" t="str">
        <f>IFERROR(INDEX('DATA - Destination Database'!$G$8:$G$973,MATCH(N657,'DATA - Destination Database'!$C$8:$C$973,0)),"")</f>
        <v>Y</v>
      </c>
      <c r="X657" s="96" t="str">
        <f>IFERROR(INDEX('DATA - Destination Database'!$H$8:$H$973,MATCH(N657,'DATA - Destination Database'!$C$8:$C$973,0)),"")</f>
        <v>Malta</v>
      </c>
    </row>
    <row r="658" spans="2:24" ht="14.4" customHeight="1" x14ac:dyDescent="0.3">
      <c r="B658" s="95" t="s">
        <v>59</v>
      </c>
      <c r="C658" s="95" t="s">
        <v>2532</v>
      </c>
      <c r="D658" s="95" t="s">
        <v>1387</v>
      </c>
      <c r="E658" s="95" t="s">
        <v>2860</v>
      </c>
      <c r="F658" s="95" t="s">
        <v>2862</v>
      </c>
      <c r="G658" s="97" t="s">
        <v>1974</v>
      </c>
      <c r="H658" s="23">
        <v>0.54166666666666663</v>
      </c>
      <c r="I658" s="95" t="s">
        <v>2855</v>
      </c>
      <c r="J658" s="17">
        <v>4</v>
      </c>
      <c r="K658" s="17">
        <v>0</v>
      </c>
      <c r="L658" s="98">
        <v>43643</v>
      </c>
      <c r="M658" s="95" t="s">
        <v>3848</v>
      </c>
      <c r="N658" s="95" t="str">
        <f t="shared" si="56"/>
        <v>SKU420</v>
      </c>
      <c r="O658" s="17" t="str">
        <f t="shared" si="57"/>
        <v>Yes</v>
      </c>
      <c r="P658" s="27">
        <f t="shared" si="58"/>
        <v>59</v>
      </c>
      <c r="Q658" s="17" t="str">
        <f t="shared" si="59"/>
        <v>No</v>
      </c>
      <c r="R658" s="42">
        <f t="shared" si="60"/>
        <v>43633</v>
      </c>
      <c r="S658" s="96" t="str">
        <f>IFERROR(INDEX('DATA - Destination Database'!$B$8:$B$973,MATCH(N658,'DATA - Destination Database'!$C$8:$C$973,0)),"")</f>
        <v>ID924</v>
      </c>
      <c r="T658" s="55">
        <f>IFERROR(INDEX('DATA - Destination Database'!$D$8:$D$973,MATCH(N658,'DATA - Destination Database'!$C$8:$C$973,0)),"")</f>
        <v>2</v>
      </c>
      <c r="U658" s="56" t="str">
        <f>IFERROR(INDEX('DATA - Destination Database'!$E$8:$E$973,MATCH(N658,'DATA - Destination Database'!$C$8:$C$973,0)),"")</f>
        <v>F</v>
      </c>
      <c r="V658" s="56" t="str">
        <f>IFERROR(INDEX('DATA - Destination Database'!$F$8:$F$973,MATCH(N658,'DATA - Destination Database'!$C$8:$C$973,0)),"")</f>
        <v>H</v>
      </c>
      <c r="W658" s="56" t="str">
        <f>IFERROR(INDEX('DATA - Destination Database'!$G$8:$G$973,MATCH(N658,'DATA - Destination Database'!$C$8:$C$973,0)),"")</f>
        <v>Y</v>
      </c>
      <c r="X658" s="96" t="str">
        <f>IFERROR(INDEX('DATA - Destination Database'!$H$8:$H$973,MATCH(N658,'DATA - Destination Database'!$C$8:$C$973,0)),"")</f>
        <v>Turkey</v>
      </c>
    </row>
    <row r="659" spans="2:24" ht="14.4" customHeight="1" x14ac:dyDescent="0.3">
      <c r="B659" s="95" t="s">
        <v>59</v>
      </c>
      <c r="C659" s="95" t="s">
        <v>2533</v>
      </c>
      <c r="D659" s="95" t="s">
        <v>1551</v>
      </c>
      <c r="E659" s="95" t="s">
        <v>2858</v>
      </c>
      <c r="F659" s="95" t="s">
        <v>2862</v>
      </c>
      <c r="G659" s="97" t="s">
        <v>1985</v>
      </c>
      <c r="H659" s="23">
        <v>0.54166666666666663</v>
      </c>
      <c r="I659" s="95" t="s">
        <v>2856</v>
      </c>
      <c r="J659" s="17">
        <v>1</v>
      </c>
      <c r="K659" s="17">
        <v>0</v>
      </c>
      <c r="L659" s="98">
        <v>43651</v>
      </c>
      <c r="M659" s="95" t="s">
        <v>3848</v>
      </c>
      <c r="N659" s="95" t="str">
        <f t="shared" si="56"/>
        <v>SKU590</v>
      </c>
      <c r="O659" s="17" t="str">
        <f t="shared" si="57"/>
        <v>Yes</v>
      </c>
      <c r="P659" s="27">
        <f t="shared" si="58"/>
        <v>44</v>
      </c>
      <c r="Q659" s="17" t="str">
        <f t="shared" si="59"/>
        <v>No</v>
      </c>
      <c r="R659" s="42">
        <f t="shared" si="60"/>
        <v>43648</v>
      </c>
      <c r="S659" s="96" t="str">
        <f>IFERROR(INDEX('DATA - Destination Database'!$B$8:$B$973,MATCH(N659,'DATA - Destination Database'!$C$8:$C$973,0)),"")</f>
        <v>ID484</v>
      </c>
      <c r="T659" s="55">
        <f>IFERROR(INDEX('DATA - Destination Database'!$D$8:$D$973,MATCH(N659,'DATA - Destination Database'!$C$8:$C$973,0)),"")</f>
        <v>2</v>
      </c>
      <c r="U659" s="56" t="str">
        <f>IFERROR(INDEX('DATA - Destination Database'!$E$8:$E$973,MATCH(N659,'DATA - Destination Database'!$C$8:$C$973,0)),"")</f>
        <v>F</v>
      </c>
      <c r="V659" s="56" t="str">
        <f>IFERROR(INDEX('DATA - Destination Database'!$F$8:$F$973,MATCH(N659,'DATA - Destination Database'!$C$8:$C$973,0)),"")</f>
        <v>H</v>
      </c>
      <c r="W659" s="56" t="str">
        <f>IFERROR(INDEX('DATA - Destination Database'!$G$8:$G$973,MATCH(N659,'DATA - Destination Database'!$C$8:$C$973,0)),"")</f>
        <v>Y</v>
      </c>
      <c r="X659" s="96" t="str">
        <f>IFERROR(INDEX('DATA - Destination Database'!$H$8:$H$973,MATCH(N659,'DATA - Destination Database'!$C$8:$C$973,0)),"")</f>
        <v>Mexico</v>
      </c>
    </row>
    <row r="660" spans="2:24" ht="14.4" customHeight="1" x14ac:dyDescent="0.3">
      <c r="B660" s="95" t="s">
        <v>57</v>
      </c>
      <c r="C660" s="95" t="s">
        <v>2534</v>
      </c>
      <c r="D660" s="95" t="s">
        <v>1390</v>
      </c>
      <c r="E660" s="95" t="s">
        <v>2859</v>
      </c>
      <c r="F660" s="95" t="s">
        <v>2862</v>
      </c>
      <c r="G660" s="97" t="s">
        <v>1974</v>
      </c>
      <c r="H660" s="23">
        <v>0.54166666666666663</v>
      </c>
      <c r="I660" s="95" t="s">
        <v>2857</v>
      </c>
      <c r="J660" s="17">
        <v>2</v>
      </c>
      <c r="K660" s="17">
        <v>1</v>
      </c>
      <c r="L660" s="98">
        <v>43670</v>
      </c>
      <c r="M660" s="95" t="s">
        <v>3848</v>
      </c>
      <c r="N660" s="95" t="str">
        <f t="shared" si="56"/>
        <v>SKU423</v>
      </c>
      <c r="O660" s="17" t="str">
        <f t="shared" si="57"/>
        <v>Yes</v>
      </c>
      <c r="P660" s="27">
        <f t="shared" si="58"/>
        <v>59</v>
      </c>
      <c r="Q660" s="17" t="str">
        <f t="shared" si="59"/>
        <v>No</v>
      </c>
      <c r="R660" s="42">
        <f t="shared" si="60"/>
        <v>43633</v>
      </c>
      <c r="S660" s="96" t="str">
        <f>IFERROR(INDEX('DATA - Destination Database'!$B$8:$B$973,MATCH(N660,'DATA - Destination Database'!$C$8:$C$973,0)),"")</f>
        <v>ID471</v>
      </c>
      <c r="T660" s="55">
        <f>IFERROR(INDEX('DATA - Destination Database'!$D$8:$D$973,MATCH(N660,'DATA - Destination Database'!$C$8:$C$973,0)),"")</f>
        <v>2</v>
      </c>
      <c r="U660" s="56" t="str">
        <f>IFERROR(INDEX('DATA - Destination Database'!$E$8:$E$973,MATCH(N660,'DATA - Destination Database'!$C$8:$C$973,0)),"")</f>
        <v>T</v>
      </c>
      <c r="V660" s="56" t="str">
        <f>IFERROR(INDEX('DATA - Destination Database'!$F$8:$F$973,MATCH(N660,'DATA - Destination Database'!$C$8:$C$973,0)),"")</f>
        <v>H</v>
      </c>
      <c r="W660" s="56" t="str">
        <f>IFERROR(INDEX('DATA - Destination Database'!$G$8:$G$973,MATCH(N660,'DATA - Destination Database'!$C$8:$C$973,0)),"")</f>
        <v/>
      </c>
      <c r="X660" s="96" t="str">
        <f>IFERROR(INDEX('DATA - Destination Database'!$H$8:$H$973,MATCH(N660,'DATA - Destination Database'!$C$8:$C$973,0)),"")</f>
        <v>Iceland</v>
      </c>
    </row>
    <row r="661" spans="2:24" ht="14.4" customHeight="1" x14ac:dyDescent="0.3">
      <c r="B661" s="95" t="s">
        <v>57</v>
      </c>
      <c r="C661" s="95" t="s">
        <v>2535</v>
      </c>
      <c r="D661" s="95" t="s">
        <v>1554</v>
      </c>
      <c r="E661" s="95" t="s">
        <v>2860</v>
      </c>
      <c r="F661" s="95" t="s">
        <v>2862</v>
      </c>
      <c r="G661" s="97" t="s">
        <v>1985</v>
      </c>
      <c r="H661" s="23">
        <v>0.54166666666666663</v>
      </c>
      <c r="I661" s="95" t="s">
        <v>2854</v>
      </c>
      <c r="J661" s="17">
        <v>3</v>
      </c>
      <c r="K661" s="17">
        <v>0</v>
      </c>
      <c r="L661" s="98">
        <v>43663</v>
      </c>
      <c r="M661" s="95" t="s">
        <v>3848</v>
      </c>
      <c r="N661" s="95" t="str">
        <f t="shared" si="56"/>
        <v>SKU593</v>
      </c>
      <c r="O661" s="17" t="str">
        <f t="shared" si="57"/>
        <v>Yes</v>
      </c>
      <c r="P661" s="27">
        <f t="shared" si="58"/>
        <v>44</v>
      </c>
      <c r="Q661" s="17" t="str">
        <f t="shared" si="59"/>
        <v>No</v>
      </c>
      <c r="R661" s="42">
        <f t="shared" si="60"/>
        <v>43648</v>
      </c>
      <c r="S661" s="96" t="str">
        <f>IFERROR(INDEX('DATA - Destination Database'!$B$8:$B$973,MATCH(N661,'DATA - Destination Database'!$C$8:$C$973,0)),"")</f>
        <v>ID791</v>
      </c>
      <c r="T661" s="55">
        <f>IFERROR(INDEX('DATA - Destination Database'!$D$8:$D$973,MATCH(N661,'DATA - Destination Database'!$C$8:$C$973,0)),"")</f>
        <v>3</v>
      </c>
      <c r="U661" s="56" t="str">
        <f>IFERROR(INDEX('DATA - Destination Database'!$E$8:$E$973,MATCH(N661,'DATA - Destination Database'!$C$8:$C$973,0)),"")</f>
        <v>T</v>
      </c>
      <c r="V661" s="56" t="str">
        <f>IFERROR(INDEX('DATA - Destination Database'!$F$8:$F$973,MATCH(N661,'DATA - Destination Database'!$C$8:$C$973,0)),"")</f>
        <v>H</v>
      </c>
      <c r="W661" s="56" t="str">
        <f>IFERROR(INDEX('DATA - Destination Database'!$G$8:$G$973,MATCH(N661,'DATA - Destination Database'!$C$8:$C$973,0)),"")</f>
        <v/>
      </c>
      <c r="X661" s="96" t="str">
        <f>IFERROR(INDEX('DATA - Destination Database'!$H$8:$H$973,MATCH(N661,'DATA - Destination Database'!$C$8:$C$973,0)),"")</f>
        <v>Morocco</v>
      </c>
    </row>
    <row r="662" spans="2:24" ht="14.4" customHeight="1" x14ac:dyDescent="0.3">
      <c r="B662" s="95" t="s">
        <v>55</v>
      </c>
      <c r="C662" s="95" t="s">
        <v>2536</v>
      </c>
      <c r="D662" s="95" t="s">
        <v>1393</v>
      </c>
      <c r="E662" s="95" t="s">
        <v>2858</v>
      </c>
      <c r="F662" s="95" t="s">
        <v>2862</v>
      </c>
      <c r="G662" s="97" t="s">
        <v>1975</v>
      </c>
      <c r="H662" s="23">
        <v>0.54166666666666663</v>
      </c>
      <c r="I662" s="95" t="s">
        <v>2855</v>
      </c>
      <c r="J662" s="17">
        <v>4</v>
      </c>
      <c r="K662" s="17">
        <v>0</v>
      </c>
      <c r="L662" s="98">
        <v>43637</v>
      </c>
      <c r="M662" s="95" t="s">
        <v>3848</v>
      </c>
      <c r="N662" s="95" t="str">
        <f t="shared" si="56"/>
        <v>SKU426</v>
      </c>
      <c r="O662" s="17" t="str">
        <f t="shared" si="57"/>
        <v>Yes</v>
      </c>
      <c r="P662" s="27">
        <f t="shared" si="58"/>
        <v>58</v>
      </c>
      <c r="Q662" s="17" t="str">
        <f t="shared" si="59"/>
        <v>No</v>
      </c>
      <c r="R662" s="42">
        <f t="shared" si="60"/>
        <v>43634</v>
      </c>
      <c r="S662" s="96" t="str">
        <f>IFERROR(INDEX('DATA - Destination Database'!$B$8:$B$973,MATCH(N662,'DATA - Destination Database'!$C$8:$C$973,0)),"")</f>
        <v>ID317</v>
      </c>
      <c r="T662" s="55">
        <f>IFERROR(INDEX('DATA - Destination Database'!$D$8:$D$973,MATCH(N662,'DATA - Destination Database'!$C$8:$C$973,0)),"")</f>
        <v>2</v>
      </c>
      <c r="U662" s="56" t="str">
        <f>IFERROR(INDEX('DATA - Destination Database'!$E$8:$E$973,MATCH(N662,'DATA - Destination Database'!$C$8:$C$973,0)),"")</f>
        <v>A</v>
      </c>
      <c r="V662" s="56" t="str">
        <f>IFERROR(INDEX('DATA - Destination Database'!$F$8:$F$973,MATCH(N662,'DATA - Destination Database'!$C$8:$C$973,0)),"")</f>
        <v>H</v>
      </c>
      <c r="W662" s="56" t="str">
        <f>IFERROR(INDEX('DATA - Destination Database'!$G$8:$G$973,MATCH(N662,'DATA - Destination Database'!$C$8:$C$973,0)),"")</f>
        <v/>
      </c>
      <c r="X662" s="96" t="str">
        <f>IFERROR(INDEX('DATA - Destination Database'!$H$8:$H$973,MATCH(N662,'DATA - Destination Database'!$C$8:$C$973,0)),"")</f>
        <v>Russia</v>
      </c>
    </row>
    <row r="663" spans="2:24" ht="14.4" customHeight="1" x14ac:dyDescent="0.3">
      <c r="B663" s="95" t="s">
        <v>55</v>
      </c>
      <c r="C663" s="95" t="s">
        <v>2536</v>
      </c>
      <c r="D663" s="95" t="s">
        <v>1557</v>
      </c>
      <c r="E663" s="95" t="s">
        <v>2859</v>
      </c>
      <c r="F663" s="95" t="s">
        <v>2862</v>
      </c>
      <c r="G663" s="97" t="s">
        <v>1985</v>
      </c>
      <c r="H663" s="23">
        <v>0.54166666666666663</v>
      </c>
      <c r="I663" s="95" t="s">
        <v>2855</v>
      </c>
      <c r="J663" s="17">
        <v>1</v>
      </c>
      <c r="K663" s="17">
        <v>0</v>
      </c>
      <c r="L663" s="98">
        <v>43649</v>
      </c>
      <c r="M663" s="95" t="s">
        <v>3848</v>
      </c>
      <c r="N663" s="95" t="str">
        <f t="shared" si="56"/>
        <v>SKU596</v>
      </c>
      <c r="O663" s="17" t="str">
        <f t="shared" si="57"/>
        <v>Yes</v>
      </c>
      <c r="P663" s="27">
        <f t="shared" si="58"/>
        <v>44</v>
      </c>
      <c r="Q663" s="17" t="str">
        <f t="shared" si="59"/>
        <v>No</v>
      </c>
      <c r="R663" s="42">
        <f t="shared" si="60"/>
        <v>43648</v>
      </c>
      <c r="S663" s="96" t="str">
        <f>IFERROR(INDEX('DATA - Destination Database'!$B$8:$B$973,MATCH(N663,'DATA - Destination Database'!$C$8:$C$973,0)),"")</f>
        <v>ID709</v>
      </c>
      <c r="T663" s="55">
        <f>IFERROR(INDEX('DATA - Destination Database'!$D$8:$D$973,MATCH(N663,'DATA - Destination Database'!$C$8:$C$973,0)),"")</f>
        <v>3</v>
      </c>
      <c r="U663" s="56" t="str">
        <f>IFERROR(INDEX('DATA - Destination Database'!$E$8:$E$973,MATCH(N663,'DATA - Destination Database'!$C$8:$C$973,0)),"")</f>
        <v>A</v>
      </c>
      <c r="V663" s="56" t="str">
        <f>IFERROR(INDEX('DATA - Destination Database'!$F$8:$F$973,MATCH(N663,'DATA - Destination Database'!$C$8:$C$973,0)),"")</f>
        <v>H</v>
      </c>
      <c r="W663" s="56" t="str">
        <f>IFERROR(INDEX('DATA - Destination Database'!$G$8:$G$973,MATCH(N663,'DATA - Destination Database'!$C$8:$C$973,0)),"")</f>
        <v/>
      </c>
      <c r="X663" s="96" t="str">
        <f>IFERROR(INDEX('DATA - Destination Database'!$H$8:$H$973,MATCH(N663,'DATA - Destination Database'!$C$8:$C$973,0)),"")</f>
        <v>Spain</v>
      </c>
    </row>
    <row r="664" spans="2:24" ht="14.4" customHeight="1" x14ac:dyDescent="0.3">
      <c r="B664" s="95" t="s">
        <v>58</v>
      </c>
      <c r="C664" s="95" t="s">
        <v>2537</v>
      </c>
      <c r="D664" s="95" t="s">
        <v>1560</v>
      </c>
      <c r="E664" s="95" t="s">
        <v>2860</v>
      </c>
      <c r="F664" s="95" t="s">
        <v>2862</v>
      </c>
      <c r="G664" s="97" t="s">
        <v>1985</v>
      </c>
      <c r="H664" s="23">
        <v>0.54166666666666663</v>
      </c>
      <c r="I664" s="95" t="s">
        <v>2856</v>
      </c>
      <c r="J664" s="17">
        <v>2.8</v>
      </c>
      <c r="K664" s="17">
        <v>0</v>
      </c>
      <c r="L664" s="98">
        <v>43649</v>
      </c>
      <c r="M664" s="95" t="s">
        <v>3848</v>
      </c>
      <c r="N664" s="95" t="str">
        <f t="shared" si="56"/>
        <v>SKU599</v>
      </c>
      <c r="O664" s="17" t="str">
        <f t="shared" si="57"/>
        <v>Yes</v>
      </c>
      <c r="P664" s="27">
        <f t="shared" si="58"/>
        <v>44</v>
      </c>
      <c r="Q664" s="17" t="str">
        <f t="shared" si="59"/>
        <v>No</v>
      </c>
      <c r="R664" s="42">
        <f t="shared" si="60"/>
        <v>43648</v>
      </c>
      <c r="S664" s="96" t="str">
        <f>IFERROR(INDEX('DATA - Destination Database'!$B$8:$B$973,MATCH(N664,'DATA - Destination Database'!$C$8:$C$973,0)),"")</f>
        <v>ID562</v>
      </c>
      <c r="T664" s="55">
        <f>IFERROR(INDEX('DATA - Destination Database'!$D$8:$D$973,MATCH(N664,'DATA - Destination Database'!$C$8:$C$973,0)),"")</f>
        <v>1</v>
      </c>
      <c r="U664" s="56" t="str">
        <f>IFERROR(INDEX('DATA - Destination Database'!$E$8:$E$973,MATCH(N664,'DATA - Destination Database'!$C$8:$C$973,0)),"")</f>
        <v>B</v>
      </c>
      <c r="V664" s="56" t="str">
        <f>IFERROR(INDEX('DATA - Destination Database'!$F$8:$F$973,MATCH(N664,'DATA - Destination Database'!$C$8:$C$973,0)),"")</f>
        <v>H</v>
      </c>
      <c r="W664" s="56" t="str">
        <f>IFERROR(INDEX('DATA - Destination Database'!$G$8:$G$973,MATCH(N664,'DATA - Destination Database'!$C$8:$C$973,0)),"")</f>
        <v/>
      </c>
      <c r="X664" s="96" t="str">
        <f>IFERROR(INDEX('DATA - Destination Database'!$H$8:$H$973,MATCH(N664,'DATA - Destination Database'!$C$8:$C$973,0)),"")</f>
        <v>Sweden</v>
      </c>
    </row>
    <row r="665" spans="2:24" ht="14.4" customHeight="1" x14ac:dyDescent="0.3">
      <c r="B665" s="95" t="s">
        <v>58</v>
      </c>
      <c r="C665" s="95" t="s">
        <v>2538</v>
      </c>
      <c r="D665" s="95" t="s">
        <v>1396</v>
      </c>
      <c r="E665" s="95" t="s">
        <v>2858</v>
      </c>
      <c r="F665" s="95" t="s">
        <v>2862</v>
      </c>
      <c r="G665" s="97" t="s">
        <v>1975</v>
      </c>
      <c r="H665" s="23">
        <v>0.54166666666666663</v>
      </c>
      <c r="I665" s="95" t="s">
        <v>2857</v>
      </c>
      <c r="J665" s="17">
        <v>3</v>
      </c>
      <c r="K665" s="17">
        <v>0</v>
      </c>
      <c r="L665" s="98">
        <v>43651</v>
      </c>
      <c r="M665" s="95" t="s">
        <v>3848</v>
      </c>
      <c r="N665" s="95" t="str">
        <f t="shared" si="56"/>
        <v>SKU429</v>
      </c>
      <c r="O665" s="17" t="str">
        <f t="shared" si="57"/>
        <v>Yes</v>
      </c>
      <c r="P665" s="27">
        <f t="shared" si="58"/>
        <v>58</v>
      </c>
      <c r="Q665" s="17" t="str">
        <f t="shared" si="59"/>
        <v>No</v>
      </c>
      <c r="R665" s="42">
        <f t="shared" si="60"/>
        <v>43634</v>
      </c>
      <c r="S665" s="96" t="str">
        <f>IFERROR(INDEX('DATA - Destination Database'!$B$8:$B$973,MATCH(N665,'DATA - Destination Database'!$C$8:$C$973,0)),"")</f>
        <v>ID690</v>
      </c>
      <c r="T665" s="55">
        <f>IFERROR(INDEX('DATA - Destination Database'!$D$8:$D$973,MATCH(N665,'DATA - Destination Database'!$C$8:$C$973,0)),"")</f>
        <v>2</v>
      </c>
      <c r="U665" s="56" t="str">
        <f>IFERROR(INDEX('DATA - Destination Database'!$E$8:$E$973,MATCH(N665,'DATA - Destination Database'!$C$8:$C$973,0)),"")</f>
        <v>B</v>
      </c>
      <c r="V665" s="56" t="str">
        <f>IFERROR(INDEX('DATA - Destination Database'!$F$8:$F$973,MATCH(N665,'DATA - Destination Database'!$C$8:$C$973,0)),"")</f>
        <v>H</v>
      </c>
      <c r="W665" s="56" t="str">
        <f>IFERROR(INDEX('DATA - Destination Database'!$G$8:$G$973,MATCH(N665,'DATA - Destination Database'!$C$8:$C$973,0)),"")</f>
        <v/>
      </c>
      <c r="X665" s="96" t="str">
        <f>IFERROR(INDEX('DATA - Destination Database'!$H$8:$H$973,MATCH(N665,'DATA - Destination Database'!$C$8:$C$973,0)),"")</f>
        <v>Germany</v>
      </c>
    </row>
    <row r="666" spans="2:24" ht="14.4" customHeight="1" x14ac:dyDescent="0.3">
      <c r="B666" s="95" t="s">
        <v>56</v>
      </c>
      <c r="C666" s="95" t="s">
        <v>2539</v>
      </c>
      <c r="D666" s="95" t="s">
        <v>1563</v>
      </c>
      <c r="E666" s="95" t="s">
        <v>2859</v>
      </c>
      <c r="F666" s="95" t="s">
        <v>2862</v>
      </c>
      <c r="G666" s="97" t="s">
        <v>1985</v>
      </c>
      <c r="H666" s="23">
        <v>0.54166666666666663</v>
      </c>
      <c r="I666" s="95" t="s">
        <v>2854</v>
      </c>
      <c r="J666" s="17">
        <v>3.2</v>
      </c>
      <c r="K666" s="17">
        <v>0</v>
      </c>
      <c r="L666" s="98">
        <v>43649</v>
      </c>
      <c r="M666" s="95" t="s">
        <v>3848</v>
      </c>
      <c r="N666" s="95" t="str">
        <f t="shared" si="56"/>
        <v>SKU602</v>
      </c>
      <c r="O666" s="17" t="str">
        <f t="shared" si="57"/>
        <v>Yes</v>
      </c>
      <c r="P666" s="27">
        <f t="shared" si="58"/>
        <v>44</v>
      </c>
      <c r="Q666" s="17" t="str">
        <f t="shared" si="59"/>
        <v>No</v>
      </c>
      <c r="R666" s="42">
        <f t="shared" si="60"/>
        <v>43648</v>
      </c>
      <c r="S666" s="96" t="str">
        <f>IFERROR(INDEX('DATA - Destination Database'!$B$8:$B$973,MATCH(N666,'DATA - Destination Database'!$C$8:$C$973,0)),"")</f>
        <v>ID472</v>
      </c>
      <c r="T666" s="55">
        <f>IFERROR(INDEX('DATA - Destination Database'!$D$8:$D$973,MATCH(N666,'DATA - Destination Database'!$C$8:$C$973,0)),"")</f>
        <v>2</v>
      </c>
      <c r="U666" s="56" t="str">
        <f>IFERROR(INDEX('DATA - Destination Database'!$E$8:$E$973,MATCH(N666,'DATA - Destination Database'!$C$8:$C$973,0)),"")</f>
        <v>F</v>
      </c>
      <c r="V666" s="56" t="str">
        <f>IFERROR(INDEX('DATA - Destination Database'!$F$8:$F$973,MATCH(N666,'DATA - Destination Database'!$C$8:$C$973,0)),"")</f>
        <v>H</v>
      </c>
      <c r="W666" s="56" t="str">
        <f>IFERROR(INDEX('DATA - Destination Database'!$G$8:$G$973,MATCH(N666,'DATA - Destination Database'!$C$8:$C$973,0)),"")</f>
        <v>Y</v>
      </c>
      <c r="X666" s="96" t="str">
        <f>IFERROR(INDEX('DATA - Destination Database'!$H$8:$H$973,MATCH(N666,'DATA - Destination Database'!$C$8:$C$973,0)),"")</f>
        <v xml:space="preserve">France </v>
      </c>
    </row>
    <row r="667" spans="2:24" ht="14.4" customHeight="1" x14ac:dyDescent="0.3">
      <c r="B667" s="95" t="s">
        <v>56</v>
      </c>
      <c r="C667" s="95" t="s">
        <v>2540</v>
      </c>
      <c r="D667" s="95" t="s">
        <v>1399</v>
      </c>
      <c r="E667" s="95" t="s">
        <v>2860</v>
      </c>
      <c r="F667" s="95" t="s">
        <v>2862</v>
      </c>
      <c r="G667" s="97" t="s">
        <v>1975</v>
      </c>
      <c r="H667" s="23">
        <v>0.54166666666666663</v>
      </c>
      <c r="I667" s="95" t="s">
        <v>2855</v>
      </c>
      <c r="J667" s="17">
        <v>3.4</v>
      </c>
      <c r="K667" s="17">
        <v>0</v>
      </c>
      <c r="L667" s="98">
        <v>43635</v>
      </c>
      <c r="M667" s="95" t="s">
        <v>3848</v>
      </c>
      <c r="N667" s="95" t="str">
        <f t="shared" si="56"/>
        <v>SKU432</v>
      </c>
      <c r="O667" s="17" t="str">
        <f t="shared" si="57"/>
        <v>Yes</v>
      </c>
      <c r="P667" s="27">
        <f t="shared" si="58"/>
        <v>58</v>
      </c>
      <c r="Q667" s="17" t="str">
        <f t="shared" si="59"/>
        <v>No</v>
      </c>
      <c r="R667" s="42">
        <f t="shared" si="60"/>
        <v>43634</v>
      </c>
      <c r="S667" s="96" t="str">
        <f>IFERROR(INDEX('DATA - Destination Database'!$B$8:$B$973,MATCH(N667,'DATA - Destination Database'!$C$8:$C$973,0)),"")</f>
        <v>ID564</v>
      </c>
      <c r="T667" s="55">
        <f>IFERROR(INDEX('DATA - Destination Database'!$D$8:$D$973,MATCH(N667,'DATA - Destination Database'!$C$8:$C$973,0)),"")</f>
        <v>2</v>
      </c>
      <c r="U667" s="56" t="str">
        <f>IFERROR(INDEX('DATA - Destination Database'!$E$8:$E$973,MATCH(N667,'DATA - Destination Database'!$C$8:$C$973,0)),"")</f>
        <v>F</v>
      </c>
      <c r="V667" s="56" t="str">
        <f>IFERROR(INDEX('DATA - Destination Database'!$F$8:$F$973,MATCH(N667,'DATA - Destination Database'!$C$8:$C$973,0)),"")</f>
        <v>H</v>
      </c>
      <c r="W667" s="56" t="str">
        <f>IFERROR(INDEX('DATA - Destination Database'!$G$8:$G$973,MATCH(N667,'DATA - Destination Database'!$C$8:$C$973,0)),"")</f>
        <v>Y</v>
      </c>
      <c r="X667" s="96" t="str">
        <f>IFERROR(INDEX('DATA - Destination Database'!$H$8:$H$973,MATCH(N667,'DATA - Destination Database'!$C$8:$C$973,0)),"")</f>
        <v xml:space="preserve">India </v>
      </c>
    </row>
    <row r="668" spans="2:24" ht="14.4" customHeight="1" x14ac:dyDescent="0.3">
      <c r="B668" s="95" t="s">
        <v>59</v>
      </c>
      <c r="C668" s="95" t="s">
        <v>2541</v>
      </c>
      <c r="D668" s="95" t="s">
        <v>1566</v>
      </c>
      <c r="E668" s="95" t="s">
        <v>2858</v>
      </c>
      <c r="F668" s="95" t="s">
        <v>2862</v>
      </c>
      <c r="G668" s="97" t="s">
        <v>1985</v>
      </c>
      <c r="H668" s="23">
        <v>0.54166666666666663</v>
      </c>
      <c r="I668" s="95" t="s">
        <v>2855</v>
      </c>
      <c r="J668" s="17">
        <v>3.6</v>
      </c>
      <c r="K668" s="17">
        <v>0</v>
      </c>
      <c r="L668" s="98">
        <v>43649</v>
      </c>
      <c r="M668" s="95" t="s">
        <v>3848</v>
      </c>
      <c r="N668" s="95" t="str">
        <f t="shared" si="56"/>
        <v>SKU605</v>
      </c>
      <c r="O668" s="17" t="str">
        <f t="shared" si="57"/>
        <v>Yes</v>
      </c>
      <c r="P668" s="27">
        <f t="shared" si="58"/>
        <v>44</v>
      </c>
      <c r="Q668" s="17" t="str">
        <f t="shared" si="59"/>
        <v>No</v>
      </c>
      <c r="R668" s="42">
        <f t="shared" si="60"/>
        <v>43648</v>
      </c>
      <c r="S668" s="96" t="str">
        <f>IFERROR(INDEX('DATA - Destination Database'!$B$8:$B$973,MATCH(N668,'DATA - Destination Database'!$C$8:$C$973,0)),"")</f>
        <v>ID492</v>
      </c>
      <c r="T668" s="55">
        <f>IFERROR(INDEX('DATA - Destination Database'!$D$8:$D$973,MATCH(N668,'DATA - Destination Database'!$C$8:$C$973,0)),"")</f>
        <v>2</v>
      </c>
      <c r="U668" s="56" t="str">
        <f>IFERROR(INDEX('DATA - Destination Database'!$E$8:$E$973,MATCH(N668,'DATA - Destination Database'!$C$8:$C$973,0)),"")</f>
        <v>F</v>
      </c>
      <c r="V668" s="56" t="str">
        <f>IFERROR(INDEX('DATA - Destination Database'!$F$8:$F$973,MATCH(N668,'DATA - Destination Database'!$C$8:$C$973,0)),"")</f>
        <v>H</v>
      </c>
      <c r="W668" s="56" t="str">
        <f>IFERROR(INDEX('DATA - Destination Database'!$G$8:$G$973,MATCH(N668,'DATA - Destination Database'!$C$8:$C$973,0)),"")</f>
        <v>Y</v>
      </c>
      <c r="X668" s="96" t="str">
        <f>IFERROR(INDEX('DATA - Destination Database'!$H$8:$H$973,MATCH(N668,'DATA - Destination Database'!$C$8:$C$973,0)),"")</f>
        <v xml:space="preserve">Eritrea </v>
      </c>
    </row>
    <row r="669" spans="2:24" ht="14.4" customHeight="1" x14ac:dyDescent="0.3">
      <c r="B669" s="95" t="s">
        <v>57</v>
      </c>
      <c r="C669" s="95" t="s">
        <v>2542</v>
      </c>
      <c r="D669" s="95" t="s">
        <v>1569</v>
      </c>
      <c r="E669" s="95" t="s">
        <v>2859</v>
      </c>
      <c r="F669" s="95" t="s">
        <v>2862</v>
      </c>
      <c r="G669" s="97" t="s">
        <v>1985</v>
      </c>
      <c r="H669" s="23">
        <v>0.54166666666666663</v>
      </c>
      <c r="I669" s="95" t="s">
        <v>2856</v>
      </c>
      <c r="J669" s="17">
        <v>3.8</v>
      </c>
      <c r="K669" s="17">
        <v>0</v>
      </c>
      <c r="L669" s="98">
        <v>43649</v>
      </c>
      <c r="M669" s="95" t="s">
        <v>3848</v>
      </c>
      <c r="N669" s="95" t="str">
        <f t="shared" si="56"/>
        <v>SKU608</v>
      </c>
      <c r="O669" s="17" t="str">
        <f t="shared" si="57"/>
        <v>Yes</v>
      </c>
      <c r="P669" s="27">
        <f t="shared" si="58"/>
        <v>44</v>
      </c>
      <c r="Q669" s="17" t="str">
        <f t="shared" si="59"/>
        <v>No</v>
      </c>
      <c r="R669" s="42">
        <f t="shared" si="60"/>
        <v>43648</v>
      </c>
      <c r="S669" s="96" t="str">
        <f>IFERROR(INDEX('DATA - Destination Database'!$B$8:$B$973,MATCH(N669,'DATA - Destination Database'!$C$8:$C$973,0)),"")</f>
        <v>ID877</v>
      </c>
      <c r="T669" s="55">
        <f>IFERROR(INDEX('DATA - Destination Database'!$D$8:$D$973,MATCH(N669,'DATA - Destination Database'!$C$8:$C$973,0)),"")</f>
        <v>1</v>
      </c>
      <c r="U669" s="56" t="str">
        <f>IFERROR(INDEX('DATA - Destination Database'!$E$8:$E$973,MATCH(N669,'DATA - Destination Database'!$C$8:$C$973,0)),"")</f>
        <v>A</v>
      </c>
      <c r="V669" s="56" t="str">
        <f>IFERROR(INDEX('DATA - Destination Database'!$F$8:$F$973,MATCH(N669,'DATA - Destination Database'!$C$8:$C$973,0)),"")</f>
        <v>H</v>
      </c>
      <c r="W669" s="56" t="str">
        <f>IFERROR(INDEX('DATA - Destination Database'!$G$8:$G$973,MATCH(N669,'DATA - Destination Database'!$C$8:$C$973,0)),"")</f>
        <v/>
      </c>
      <c r="X669" s="96" t="str">
        <f>IFERROR(INDEX('DATA - Destination Database'!$H$8:$H$973,MATCH(N669,'DATA - Destination Database'!$C$8:$C$973,0)),"")</f>
        <v>Canada</v>
      </c>
    </row>
    <row r="670" spans="2:24" ht="14.4" customHeight="1" x14ac:dyDescent="0.3">
      <c r="B670" s="95" t="s">
        <v>59</v>
      </c>
      <c r="C670" s="95" t="s">
        <v>2543</v>
      </c>
      <c r="D670" s="95" t="s">
        <v>1402</v>
      </c>
      <c r="E670" s="95" t="s">
        <v>2860</v>
      </c>
      <c r="F670" s="95" t="s">
        <v>2862</v>
      </c>
      <c r="G670" s="97" t="s">
        <v>1975</v>
      </c>
      <c r="H670" s="23">
        <v>0.54166666666666663</v>
      </c>
      <c r="I670" s="95" t="s">
        <v>2857</v>
      </c>
      <c r="J670" s="17">
        <v>4</v>
      </c>
      <c r="K670" s="17">
        <v>1</v>
      </c>
      <c r="L670" s="98">
        <v>43651</v>
      </c>
      <c r="M670" s="95" t="s">
        <v>3848</v>
      </c>
      <c r="N670" s="95" t="str">
        <f t="shared" si="56"/>
        <v>SKU435</v>
      </c>
      <c r="O670" s="17" t="str">
        <f t="shared" si="57"/>
        <v>Yes</v>
      </c>
      <c r="P670" s="27">
        <f t="shared" si="58"/>
        <v>58</v>
      </c>
      <c r="Q670" s="17" t="str">
        <f t="shared" si="59"/>
        <v>No</v>
      </c>
      <c r="R670" s="42">
        <f t="shared" si="60"/>
        <v>43634</v>
      </c>
      <c r="S670" s="96" t="str">
        <f>IFERROR(INDEX('DATA - Destination Database'!$B$8:$B$973,MATCH(N670,'DATA - Destination Database'!$C$8:$C$973,0)),"")</f>
        <v>ID927</v>
      </c>
      <c r="T670" s="55">
        <f>IFERROR(INDEX('DATA - Destination Database'!$D$8:$D$973,MATCH(N670,'DATA - Destination Database'!$C$8:$C$973,0)),"")</f>
        <v>2</v>
      </c>
      <c r="U670" s="56" t="str">
        <f>IFERROR(INDEX('DATA - Destination Database'!$E$8:$E$973,MATCH(N670,'DATA - Destination Database'!$C$8:$C$973,0)),"")</f>
        <v>T</v>
      </c>
      <c r="V670" s="56" t="str">
        <f>IFERROR(INDEX('DATA - Destination Database'!$F$8:$F$973,MATCH(N670,'DATA - Destination Database'!$C$8:$C$973,0)),"")</f>
        <v>H</v>
      </c>
      <c r="W670" s="56" t="str">
        <f>IFERROR(INDEX('DATA - Destination Database'!$G$8:$G$973,MATCH(N670,'DATA - Destination Database'!$C$8:$C$973,0)),"")</f>
        <v/>
      </c>
      <c r="X670" s="96" t="str">
        <f>IFERROR(INDEX('DATA - Destination Database'!$H$8:$H$973,MATCH(N670,'DATA - Destination Database'!$C$8:$C$973,0)),"")</f>
        <v xml:space="preserve">Indonesia </v>
      </c>
    </row>
    <row r="671" spans="2:24" ht="14.4" customHeight="1" x14ac:dyDescent="0.3">
      <c r="B671" s="95" t="s">
        <v>55</v>
      </c>
      <c r="C671" s="95" t="s">
        <v>2544</v>
      </c>
      <c r="D671" s="95" t="s">
        <v>1572</v>
      </c>
      <c r="E671" s="95" t="s">
        <v>2858</v>
      </c>
      <c r="F671" s="95" t="s">
        <v>2862</v>
      </c>
      <c r="G671" s="97" t="s">
        <v>1985</v>
      </c>
      <c r="H671" s="23">
        <v>0.54166666666666663</v>
      </c>
      <c r="I671" s="95" t="s">
        <v>2854</v>
      </c>
      <c r="J671" s="17">
        <v>1</v>
      </c>
      <c r="K671" s="17">
        <v>0</v>
      </c>
      <c r="L671" s="98">
        <v>43649</v>
      </c>
      <c r="M671" s="95" t="s">
        <v>3848</v>
      </c>
      <c r="N671" s="95" t="str">
        <f t="shared" si="56"/>
        <v>SKU611</v>
      </c>
      <c r="O671" s="17" t="str">
        <f t="shared" si="57"/>
        <v>Yes</v>
      </c>
      <c r="P671" s="27">
        <f t="shared" si="58"/>
        <v>44</v>
      </c>
      <c r="Q671" s="17" t="str">
        <f t="shared" si="59"/>
        <v>No</v>
      </c>
      <c r="R671" s="42">
        <f t="shared" si="60"/>
        <v>43648</v>
      </c>
      <c r="S671" s="96" t="str">
        <f>IFERROR(INDEX('DATA - Destination Database'!$B$8:$B$973,MATCH(N671,'DATA - Destination Database'!$C$8:$C$973,0)),"")</f>
        <v>ID320</v>
      </c>
      <c r="T671" s="55">
        <f>IFERROR(INDEX('DATA - Destination Database'!$D$8:$D$973,MATCH(N671,'DATA - Destination Database'!$C$8:$C$973,0)),"")</f>
        <v>2</v>
      </c>
      <c r="U671" s="56" t="str">
        <f>IFERROR(INDEX('DATA - Destination Database'!$E$8:$E$973,MATCH(N671,'DATA - Destination Database'!$C$8:$C$973,0)),"")</f>
        <v>F</v>
      </c>
      <c r="V671" s="56" t="str">
        <f>IFERROR(INDEX('DATA - Destination Database'!$F$8:$F$973,MATCH(N671,'DATA - Destination Database'!$C$8:$C$973,0)),"")</f>
        <v>H</v>
      </c>
      <c r="W671" s="56" t="str">
        <f>IFERROR(INDEX('DATA - Destination Database'!$G$8:$G$973,MATCH(N671,'DATA - Destination Database'!$C$8:$C$973,0)),"")</f>
        <v>Y</v>
      </c>
      <c r="X671" s="96" t="str">
        <f>IFERROR(INDEX('DATA - Destination Database'!$H$8:$H$973,MATCH(N671,'DATA - Destination Database'!$C$8:$C$973,0)),"")</f>
        <v>Hong Kong</v>
      </c>
    </row>
    <row r="672" spans="2:24" ht="14.4" customHeight="1" x14ac:dyDescent="0.3">
      <c r="B672" s="95" t="s">
        <v>57</v>
      </c>
      <c r="C672" s="95" t="s">
        <v>2545</v>
      </c>
      <c r="D672" s="95" t="s">
        <v>1405</v>
      </c>
      <c r="E672" s="95" t="s">
        <v>2859</v>
      </c>
      <c r="F672" s="95" t="s">
        <v>2862</v>
      </c>
      <c r="G672" s="97" t="s">
        <v>1975</v>
      </c>
      <c r="H672" s="23">
        <v>0.54166666666666663</v>
      </c>
      <c r="I672" s="95" t="s">
        <v>2855</v>
      </c>
      <c r="J672" s="17">
        <v>2</v>
      </c>
      <c r="K672" s="17">
        <v>0</v>
      </c>
      <c r="L672" s="98">
        <v>43636</v>
      </c>
      <c r="M672" s="95" t="s">
        <v>3848</v>
      </c>
      <c r="N672" s="95" t="str">
        <f t="shared" si="56"/>
        <v>SKU438</v>
      </c>
      <c r="O672" s="17" t="str">
        <f t="shared" si="57"/>
        <v>Yes</v>
      </c>
      <c r="P672" s="27">
        <f t="shared" si="58"/>
        <v>58</v>
      </c>
      <c r="Q672" s="17" t="str">
        <f t="shared" si="59"/>
        <v>No</v>
      </c>
      <c r="R672" s="42">
        <f t="shared" si="60"/>
        <v>43634</v>
      </c>
      <c r="S672" s="96" t="str">
        <f>IFERROR(INDEX('DATA - Destination Database'!$B$8:$B$973,MATCH(N672,'DATA - Destination Database'!$C$8:$C$973,0)),"")</f>
        <v>ID712</v>
      </c>
      <c r="T672" s="55">
        <f>IFERROR(INDEX('DATA - Destination Database'!$D$8:$D$973,MATCH(N672,'DATA - Destination Database'!$C$8:$C$973,0)),"")</f>
        <v>1</v>
      </c>
      <c r="U672" s="56" t="str">
        <f>IFERROR(INDEX('DATA - Destination Database'!$E$8:$E$973,MATCH(N672,'DATA - Destination Database'!$C$8:$C$973,0)),"")</f>
        <v>F</v>
      </c>
      <c r="V672" s="56" t="str">
        <f>IFERROR(INDEX('DATA - Destination Database'!$F$8:$F$973,MATCH(N672,'DATA - Destination Database'!$C$8:$C$973,0)),"")</f>
        <v>H</v>
      </c>
      <c r="W672" s="56" t="str">
        <f>IFERROR(INDEX('DATA - Destination Database'!$G$8:$G$973,MATCH(N672,'DATA - Destination Database'!$C$8:$C$973,0)),"")</f>
        <v/>
      </c>
      <c r="X672" s="96" t="str">
        <f>IFERROR(INDEX('DATA - Destination Database'!$H$8:$H$973,MATCH(N672,'DATA - Destination Database'!$C$8:$C$973,0)),"")</f>
        <v>Italy</v>
      </c>
    </row>
    <row r="673" spans="2:24" ht="14.4" customHeight="1" x14ac:dyDescent="0.3">
      <c r="B673" s="95" t="s">
        <v>58</v>
      </c>
      <c r="C673" s="95" t="s">
        <v>2546</v>
      </c>
      <c r="D673" s="95" t="s">
        <v>1575</v>
      </c>
      <c r="E673" s="95" t="s">
        <v>2860</v>
      </c>
      <c r="F673" s="95" t="s">
        <v>2862</v>
      </c>
      <c r="G673" s="97" t="s">
        <v>1985</v>
      </c>
      <c r="H673" s="23">
        <v>0.54166666666666663</v>
      </c>
      <c r="I673" s="95" t="s">
        <v>2855</v>
      </c>
      <c r="J673" s="17">
        <v>3</v>
      </c>
      <c r="K673" s="17">
        <v>0</v>
      </c>
      <c r="L673" s="98">
        <v>43649</v>
      </c>
      <c r="M673" s="95" t="s">
        <v>3848</v>
      </c>
      <c r="N673" s="95" t="str">
        <f t="shared" si="56"/>
        <v>SKU614</v>
      </c>
      <c r="O673" s="17" t="str">
        <f t="shared" si="57"/>
        <v>Yes</v>
      </c>
      <c r="P673" s="27">
        <f t="shared" si="58"/>
        <v>44</v>
      </c>
      <c r="Q673" s="17" t="str">
        <f t="shared" si="59"/>
        <v>No</v>
      </c>
      <c r="R673" s="42">
        <f t="shared" si="60"/>
        <v>43648</v>
      </c>
      <c r="S673" s="96" t="str">
        <f>IFERROR(INDEX('DATA - Destination Database'!$B$8:$B$973,MATCH(N673,'DATA - Destination Database'!$C$8:$C$973,0)),"")</f>
        <v>ID928</v>
      </c>
      <c r="T673" s="55">
        <f>IFERROR(INDEX('DATA - Destination Database'!$D$8:$D$973,MATCH(N673,'DATA - Destination Database'!$C$8:$C$973,0)),"")</f>
        <v>1</v>
      </c>
      <c r="U673" s="56" t="str">
        <f>IFERROR(INDEX('DATA - Destination Database'!$E$8:$E$973,MATCH(N673,'DATA - Destination Database'!$C$8:$C$973,0)),"")</f>
        <v>F</v>
      </c>
      <c r="V673" s="56" t="str">
        <f>IFERROR(INDEX('DATA - Destination Database'!$F$8:$F$973,MATCH(N673,'DATA - Destination Database'!$C$8:$C$973,0)),"")</f>
        <v>H</v>
      </c>
      <c r="W673" s="56" t="str">
        <f>IFERROR(INDEX('DATA - Destination Database'!$G$8:$G$973,MATCH(N673,'DATA - Destination Database'!$C$8:$C$973,0)),"")</f>
        <v>Y</v>
      </c>
      <c r="X673" s="96" t="str">
        <f>IFERROR(INDEX('DATA - Destination Database'!$H$8:$H$973,MATCH(N673,'DATA - Destination Database'!$C$8:$C$973,0)),"")</f>
        <v>Belgium</v>
      </c>
    </row>
    <row r="674" spans="2:24" ht="14.4" customHeight="1" x14ac:dyDescent="0.3">
      <c r="B674" s="95" t="s">
        <v>55</v>
      </c>
      <c r="C674" s="95" t="s">
        <v>2547</v>
      </c>
      <c r="D674" s="95" t="s">
        <v>1408</v>
      </c>
      <c r="E674" s="95" t="s">
        <v>2858</v>
      </c>
      <c r="F674" s="95" t="s">
        <v>2862</v>
      </c>
      <c r="G674" s="97" t="s">
        <v>1975</v>
      </c>
      <c r="H674" s="23">
        <v>0.54166666666666663</v>
      </c>
      <c r="I674" s="95" t="s">
        <v>2856</v>
      </c>
      <c r="J674" s="17">
        <v>4</v>
      </c>
      <c r="K674" s="17">
        <v>0</v>
      </c>
      <c r="L674" s="98">
        <v>43636</v>
      </c>
      <c r="M674" s="95" t="s">
        <v>3848</v>
      </c>
      <c r="N674" s="95" t="str">
        <f t="shared" si="56"/>
        <v>SKU441</v>
      </c>
      <c r="O674" s="17" t="str">
        <f t="shared" si="57"/>
        <v>Yes</v>
      </c>
      <c r="P674" s="27">
        <f t="shared" si="58"/>
        <v>58</v>
      </c>
      <c r="Q674" s="17" t="str">
        <f t="shared" si="59"/>
        <v>No</v>
      </c>
      <c r="R674" s="42">
        <f t="shared" si="60"/>
        <v>43634</v>
      </c>
      <c r="S674" s="96" t="str">
        <f>IFERROR(INDEX('DATA - Destination Database'!$B$8:$B$973,MATCH(N674,'DATA - Destination Database'!$C$8:$C$973,0)),"")</f>
        <v>ID695</v>
      </c>
      <c r="T674" s="55">
        <f>IFERROR(INDEX('DATA - Destination Database'!$D$8:$D$973,MATCH(N674,'DATA - Destination Database'!$C$8:$C$973,0)),"")</f>
        <v>3</v>
      </c>
      <c r="U674" s="56" t="str">
        <f>IFERROR(INDEX('DATA - Destination Database'!$E$8:$E$973,MATCH(N674,'DATA - Destination Database'!$C$8:$C$973,0)),"")</f>
        <v>T</v>
      </c>
      <c r="V674" s="56" t="str">
        <f>IFERROR(INDEX('DATA - Destination Database'!$F$8:$F$973,MATCH(N674,'DATA - Destination Database'!$C$8:$C$973,0)),"")</f>
        <v>H</v>
      </c>
      <c r="W674" s="56" t="str">
        <f>IFERROR(INDEX('DATA - Destination Database'!$G$8:$G$973,MATCH(N674,'DATA - Destination Database'!$C$8:$C$973,0)),"")</f>
        <v>Y</v>
      </c>
      <c r="X674" s="96" t="str">
        <f>IFERROR(INDEX('DATA - Destination Database'!$H$8:$H$973,MATCH(N674,'DATA - Destination Database'!$C$8:$C$973,0)),"")</f>
        <v>Argentina</v>
      </c>
    </row>
    <row r="675" spans="2:24" ht="14.4" customHeight="1" x14ac:dyDescent="0.3">
      <c r="B675" s="95" t="s">
        <v>56</v>
      </c>
      <c r="C675" s="95" t="s">
        <v>2547</v>
      </c>
      <c r="D675" s="95" t="s">
        <v>1578</v>
      </c>
      <c r="E675" s="95" t="s">
        <v>2859</v>
      </c>
      <c r="F675" s="95" t="s">
        <v>2863</v>
      </c>
      <c r="G675" s="97" t="s">
        <v>1986</v>
      </c>
      <c r="H675" s="23">
        <v>0.54166666666666663</v>
      </c>
      <c r="I675" s="95" t="s">
        <v>2857</v>
      </c>
      <c r="J675" s="17">
        <v>1</v>
      </c>
      <c r="K675" s="17">
        <v>0</v>
      </c>
      <c r="L675" s="98">
        <v>43651</v>
      </c>
      <c r="M675" s="95" t="s">
        <v>3848</v>
      </c>
      <c r="N675" s="95" t="str">
        <f t="shared" si="56"/>
        <v>SKU617</v>
      </c>
      <c r="O675" s="17" t="str">
        <f t="shared" si="57"/>
        <v>Yes</v>
      </c>
      <c r="P675" s="27">
        <f t="shared" si="58"/>
        <v>43</v>
      </c>
      <c r="Q675" s="17" t="str">
        <f t="shared" si="59"/>
        <v>No</v>
      </c>
      <c r="R675" s="42">
        <f t="shared" si="60"/>
        <v>43649</v>
      </c>
      <c r="S675" s="96" t="str">
        <f>IFERROR(INDEX('DATA - Destination Database'!$B$8:$B$973,MATCH(N675,'DATA - Destination Database'!$C$8:$C$973,0)),"")</f>
        <v>ID878</v>
      </c>
      <c r="T675" s="55">
        <f>IFERROR(INDEX('DATA - Destination Database'!$D$8:$D$973,MATCH(N675,'DATA - Destination Database'!$C$8:$C$973,0)),"")</f>
        <v>3</v>
      </c>
      <c r="U675" s="56" t="str">
        <f>IFERROR(INDEX('DATA - Destination Database'!$E$8:$E$973,MATCH(N675,'DATA - Destination Database'!$C$8:$C$973,0)),"")</f>
        <v>B</v>
      </c>
      <c r="V675" s="56" t="str">
        <f>IFERROR(INDEX('DATA - Destination Database'!$F$8:$F$973,MATCH(N675,'DATA - Destination Database'!$C$8:$C$973,0)),"")</f>
        <v>H</v>
      </c>
      <c r="W675" s="56" t="str">
        <f>IFERROR(INDEX('DATA - Destination Database'!$G$8:$G$973,MATCH(N675,'DATA - Destination Database'!$C$8:$C$973,0)),"")</f>
        <v>Y</v>
      </c>
      <c r="X675" s="96" t="str">
        <f>IFERROR(INDEX('DATA - Destination Database'!$H$8:$H$973,MATCH(N675,'DATA - Destination Database'!$C$8:$C$973,0)),"")</f>
        <v>Maldives</v>
      </c>
    </row>
    <row r="676" spans="2:24" ht="14.4" customHeight="1" x14ac:dyDescent="0.3">
      <c r="B676" s="95" t="s">
        <v>59</v>
      </c>
      <c r="C676" s="95" t="s">
        <v>2548</v>
      </c>
      <c r="D676" s="95" t="s">
        <v>1581</v>
      </c>
      <c r="E676" s="95" t="s">
        <v>2860</v>
      </c>
      <c r="F676" s="95" t="s">
        <v>2862</v>
      </c>
      <c r="G676" s="97" t="s">
        <v>1986</v>
      </c>
      <c r="H676" s="23">
        <v>0.54166666666666663</v>
      </c>
      <c r="I676" s="95" t="s">
        <v>2854</v>
      </c>
      <c r="J676" s="17">
        <v>2.8</v>
      </c>
      <c r="K676" s="17">
        <v>0</v>
      </c>
      <c r="L676" s="98">
        <v>43651</v>
      </c>
      <c r="M676" s="95" t="s">
        <v>3848</v>
      </c>
      <c r="N676" s="95" t="str">
        <f t="shared" si="56"/>
        <v>SKU620</v>
      </c>
      <c r="O676" s="17" t="str">
        <f t="shared" si="57"/>
        <v>Yes</v>
      </c>
      <c r="P676" s="27">
        <f t="shared" si="58"/>
        <v>43</v>
      </c>
      <c r="Q676" s="17" t="str">
        <f t="shared" si="59"/>
        <v>No</v>
      </c>
      <c r="R676" s="42">
        <f t="shared" si="60"/>
        <v>43649</v>
      </c>
      <c r="S676" s="96" t="str">
        <f>IFERROR(INDEX('DATA - Destination Database'!$B$8:$B$973,MATCH(N676,'DATA - Destination Database'!$C$8:$C$973,0)),"")</f>
        <v>ID797</v>
      </c>
      <c r="T676" s="55">
        <f>IFERROR(INDEX('DATA - Destination Database'!$D$8:$D$973,MATCH(N676,'DATA - Destination Database'!$C$8:$C$973,0)),"")</f>
        <v>1</v>
      </c>
      <c r="U676" s="56" t="str">
        <f>IFERROR(INDEX('DATA - Destination Database'!$E$8:$E$973,MATCH(N676,'DATA - Destination Database'!$C$8:$C$973,0)),"")</f>
        <v>A</v>
      </c>
      <c r="V676" s="56" t="str">
        <f>IFERROR(INDEX('DATA - Destination Database'!$F$8:$F$973,MATCH(N676,'DATA - Destination Database'!$C$8:$C$973,0)),"")</f>
        <v>H</v>
      </c>
      <c r="W676" s="56" t="str">
        <f>IFERROR(INDEX('DATA - Destination Database'!$G$8:$G$973,MATCH(N676,'DATA - Destination Database'!$C$8:$C$973,0)),"")</f>
        <v/>
      </c>
      <c r="X676" s="96" t="str">
        <f>IFERROR(INDEX('DATA - Destination Database'!$H$8:$H$973,MATCH(N676,'DATA - Destination Database'!$C$8:$C$973,0)),"")</f>
        <v>China</v>
      </c>
    </row>
    <row r="677" spans="2:24" ht="14.4" customHeight="1" x14ac:dyDescent="0.3">
      <c r="B677" s="95" t="s">
        <v>58</v>
      </c>
      <c r="C677" s="95" t="s">
        <v>2549</v>
      </c>
      <c r="D677" s="95" t="s">
        <v>1411</v>
      </c>
      <c r="E677" s="95" t="s">
        <v>2858</v>
      </c>
      <c r="F677" s="95" t="s">
        <v>2862</v>
      </c>
      <c r="G677" s="97" t="s">
        <v>1975</v>
      </c>
      <c r="H677" s="23">
        <v>0.54166666666666663</v>
      </c>
      <c r="I677" s="95" t="s">
        <v>2855</v>
      </c>
      <c r="J677" s="17">
        <v>3</v>
      </c>
      <c r="K677" s="17">
        <v>0</v>
      </c>
      <c r="L677" s="98">
        <v>43634</v>
      </c>
      <c r="M677" s="95" t="s">
        <v>3848</v>
      </c>
      <c r="N677" s="95" t="str">
        <f t="shared" si="56"/>
        <v>SKU444</v>
      </c>
      <c r="O677" s="17" t="str">
        <f t="shared" si="57"/>
        <v>Yes</v>
      </c>
      <c r="P677" s="27">
        <f t="shared" si="58"/>
        <v>58</v>
      </c>
      <c r="Q677" s="17" t="str">
        <f t="shared" si="59"/>
        <v>No</v>
      </c>
      <c r="R677" s="42">
        <f t="shared" si="60"/>
        <v>43634</v>
      </c>
      <c r="S677" s="96" t="str">
        <f>IFERROR(INDEX('DATA - Destination Database'!$B$8:$B$973,MATCH(N677,'DATA - Destination Database'!$C$8:$C$973,0)),"")</f>
        <v>ID499</v>
      </c>
      <c r="T677" s="55">
        <f>IFERROR(INDEX('DATA - Destination Database'!$D$8:$D$973,MATCH(N677,'DATA - Destination Database'!$C$8:$C$973,0)),"")</f>
        <v>2</v>
      </c>
      <c r="U677" s="56" t="str">
        <f>IFERROR(INDEX('DATA - Destination Database'!$E$8:$E$973,MATCH(N677,'DATA - Destination Database'!$C$8:$C$973,0)),"")</f>
        <v>T</v>
      </c>
      <c r="V677" s="56" t="str">
        <f>IFERROR(INDEX('DATA - Destination Database'!$F$8:$F$973,MATCH(N677,'DATA - Destination Database'!$C$8:$C$973,0)),"")</f>
        <v>H</v>
      </c>
      <c r="W677" s="56" t="str">
        <f>IFERROR(INDEX('DATA - Destination Database'!$G$8:$G$973,MATCH(N677,'DATA - Destination Database'!$C$8:$C$973,0)),"")</f>
        <v/>
      </c>
      <c r="X677" s="96" t="str">
        <f>IFERROR(INDEX('DATA - Destination Database'!$H$8:$H$973,MATCH(N677,'DATA - Destination Database'!$C$8:$C$973,0)),"")</f>
        <v>Peru</v>
      </c>
    </row>
    <row r="678" spans="2:24" ht="14.4" customHeight="1" x14ac:dyDescent="0.3">
      <c r="B678" s="95" t="s">
        <v>57</v>
      </c>
      <c r="C678" s="95" t="s">
        <v>2550</v>
      </c>
      <c r="D678" s="95" t="s">
        <v>1584</v>
      </c>
      <c r="E678" s="95" t="s">
        <v>2859</v>
      </c>
      <c r="F678" s="95" t="s">
        <v>2862</v>
      </c>
      <c r="G678" s="97" t="s">
        <v>1987</v>
      </c>
      <c r="H678" s="23">
        <v>0.54166666666666663</v>
      </c>
      <c r="I678" s="95" t="s">
        <v>2855</v>
      </c>
      <c r="J678" s="17">
        <v>3.2</v>
      </c>
      <c r="K678" s="17">
        <v>0</v>
      </c>
      <c r="L678" s="98">
        <v>43651</v>
      </c>
      <c r="M678" s="95" t="s">
        <v>3848</v>
      </c>
      <c r="N678" s="95" t="str">
        <f t="shared" si="56"/>
        <v>SKU623</v>
      </c>
      <c r="O678" s="17" t="str">
        <f t="shared" si="57"/>
        <v>Yes</v>
      </c>
      <c r="P678" s="27">
        <f t="shared" si="58"/>
        <v>42</v>
      </c>
      <c r="Q678" s="17" t="str">
        <f t="shared" si="59"/>
        <v>No</v>
      </c>
      <c r="R678" s="42">
        <f t="shared" si="60"/>
        <v>43650</v>
      </c>
      <c r="S678" s="96" t="str">
        <f>IFERROR(INDEX('DATA - Destination Database'!$B$8:$B$973,MATCH(N678,'DATA - Destination Database'!$C$8:$C$973,0)),"")</f>
        <v>ID714</v>
      </c>
      <c r="T678" s="55">
        <f>IFERROR(INDEX('DATA - Destination Database'!$D$8:$D$973,MATCH(N678,'DATA - Destination Database'!$C$8:$C$973,0)),"")</f>
        <v>3</v>
      </c>
      <c r="U678" s="56" t="str">
        <f>IFERROR(INDEX('DATA - Destination Database'!$E$8:$E$973,MATCH(N678,'DATA - Destination Database'!$C$8:$C$973,0)),"")</f>
        <v>B</v>
      </c>
      <c r="V678" s="56" t="str">
        <f>IFERROR(INDEX('DATA - Destination Database'!$F$8:$F$973,MATCH(N678,'DATA - Destination Database'!$C$8:$C$973,0)),"")</f>
        <v>H</v>
      </c>
      <c r="W678" s="56" t="str">
        <f>IFERROR(INDEX('DATA - Destination Database'!$G$8:$G$973,MATCH(N678,'DATA - Destination Database'!$C$8:$C$973,0)),"")</f>
        <v/>
      </c>
      <c r="X678" s="96" t="str">
        <f>IFERROR(INDEX('DATA - Destination Database'!$H$8:$H$973,MATCH(N678,'DATA - Destination Database'!$C$8:$C$973,0)),"")</f>
        <v>Ireland</v>
      </c>
    </row>
    <row r="679" spans="2:24" ht="14.4" customHeight="1" x14ac:dyDescent="0.3">
      <c r="B679" s="95" t="s">
        <v>56</v>
      </c>
      <c r="C679" s="95" t="s">
        <v>2551</v>
      </c>
      <c r="D679" s="95" t="s">
        <v>1414</v>
      </c>
      <c r="E679" s="95" t="s">
        <v>2860</v>
      </c>
      <c r="F679" s="95" t="s">
        <v>2862</v>
      </c>
      <c r="G679" s="97" t="s">
        <v>1975</v>
      </c>
      <c r="H679" s="23">
        <v>0.54166666666666663</v>
      </c>
      <c r="I679" s="95" t="s">
        <v>2856</v>
      </c>
      <c r="J679" s="17">
        <v>3.4</v>
      </c>
      <c r="K679" s="17">
        <v>0</v>
      </c>
      <c r="L679" s="98">
        <v>43635</v>
      </c>
      <c r="M679" s="95" t="s">
        <v>3848</v>
      </c>
      <c r="N679" s="95" t="str">
        <f t="shared" si="56"/>
        <v>SKU447</v>
      </c>
      <c r="O679" s="17" t="str">
        <f t="shared" si="57"/>
        <v>Yes</v>
      </c>
      <c r="P679" s="27">
        <f t="shared" si="58"/>
        <v>58</v>
      </c>
      <c r="Q679" s="17" t="str">
        <f t="shared" si="59"/>
        <v>No</v>
      </c>
      <c r="R679" s="42">
        <f t="shared" si="60"/>
        <v>43634</v>
      </c>
      <c r="S679" s="96" t="str">
        <f>IFERROR(INDEX('DATA - Destination Database'!$B$8:$B$973,MATCH(N679,'DATA - Destination Database'!$C$8:$C$973,0)),"")</f>
        <v>ID570</v>
      </c>
      <c r="T679" s="55">
        <f>IFERROR(INDEX('DATA - Destination Database'!$D$8:$D$973,MATCH(N679,'DATA - Destination Database'!$C$8:$C$973,0)),"")</f>
        <v>2</v>
      </c>
      <c r="U679" s="56" t="str">
        <f>IFERROR(INDEX('DATA - Destination Database'!$E$8:$E$973,MATCH(N679,'DATA - Destination Database'!$C$8:$C$973,0)),"")</f>
        <v>B</v>
      </c>
      <c r="V679" s="56" t="str">
        <f>IFERROR(INDEX('DATA - Destination Database'!$F$8:$F$973,MATCH(N679,'DATA - Destination Database'!$C$8:$C$973,0)),"")</f>
        <v>H</v>
      </c>
      <c r="W679" s="56" t="str">
        <f>IFERROR(INDEX('DATA - Destination Database'!$G$8:$G$973,MATCH(N679,'DATA - Destination Database'!$C$8:$C$973,0)),"")</f>
        <v>Y</v>
      </c>
      <c r="X679" s="96" t="str">
        <f>IFERROR(INDEX('DATA - Destination Database'!$H$8:$H$973,MATCH(N679,'DATA - Destination Database'!$C$8:$C$973,0)),"")</f>
        <v>Poland</v>
      </c>
    </row>
    <row r="680" spans="2:24" ht="14.4" customHeight="1" x14ac:dyDescent="0.3">
      <c r="B680" s="95" t="s">
        <v>55</v>
      </c>
      <c r="C680" s="95" t="s">
        <v>2552</v>
      </c>
      <c r="D680" s="95" t="s">
        <v>1587</v>
      </c>
      <c r="E680" s="95" t="s">
        <v>2858</v>
      </c>
      <c r="F680" s="95" t="s">
        <v>2862</v>
      </c>
      <c r="G680" s="97" t="s">
        <v>1987</v>
      </c>
      <c r="H680" s="23">
        <v>0.54166666666666663</v>
      </c>
      <c r="I680" s="95" t="s">
        <v>2857</v>
      </c>
      <c r="J680" s="17">
        <v>3.6</v>
      </c>
      <c r="K680" s="17">
        <v>1</v>
      </c>
      <c r="L680" s="98">
        <v>43651</v>
      </c>
      <c r="M680" s="95" t="s">
        <v>3848</v>
      </c>
      <c r="N680" s="95" t="str">
        <f t="shared" si="56"/>
        <v>SKU626</v>
      </c>
      <c r="O680" s="17" t="str">
        <f t="shared" si="57"/>
        <v>Yes</v>
      </c>
      <c r="P680" s="27">
        <f t="shared" si="58"/>
        <v>42</v>
      </c>
      <c r="Q680" s="17" t="str">
        <f t="shared" si="59"/>
        <v>No</v>
      </c>
      <c r="R680" s="42">
        <f t="shared" si="60"/>
        <v>43650</v>
      </c>
      <c r="S680" s="96" t="str">
        <f>IFERROR(INDEX('DATA - Destination Database'!$B$8:$B$973,MATCH(N680,'DATA - Destination Database'!$C$8:$C$973,0)),"")</f>
        <v>ID324</v>
      </c>
      <c r="T680" s="55">
        <f>IFERROR(INDEX('DATA - Destination Database'!$D$8:$D$973,MATCH(N680,'DATA - Destination Database'!$C$8:$C$973,0)),"")</f>
        <v>1</v>
      </c>
      <c r="U680" s="56" t="str">
        <f>IFERROR(INDEX('DATA - Destination Database'!$E$8:$E$973,MATCH(N680,'DATA - Destination Database'!$C$8:$C$973,0)),"")</f>
        <v>F</v>
      </c>
      <c r="V680" s="56" t="str">
        <f>IFERROR(INDEX('DATA - Destination Database'!$F$8:$F$973,MATCH(N680,'DATA - Destination Database'!$C$8:$C$973,0)),"")</f>
        <v>H</v>
      </c>
      <c r="W680" s="56" t="str">
        <f>IFERROR(INDEX('DATA - Destination Database'!$G$8:$G$973,MATCH(N680,'DATA - Destination Database'!$C$8:$C$973,0)),"")</f>
        <v>Y</v>
      </c>
      <c r="X680" s="96" t="str">
        <f>IFERROR(INDEX('DATA - Destination Database'!$H$8:$H$973,MATCH(N680,'DATA - Destination Database'!$C$8:$C$973,0)),"")</f>
        <v>Malta</v>
      </c>
    </row>
    <row r="681" spans="2:24" ht="14.4" customHeight="1" x14ac:dyDescent="0.3">
      <c r="B681" s="95" t="s">
        <v>58</v>
      </c>
      <c r="C681" s="95" t="s">
        <v>2553</v>
      </c>
      <c r="D681" s="95" t="s">
        <v>1590</v>
      </c>
      <c r="E681" s="95" t="s">
        <v>2859</v>
      </c>
      <c r="F681" s="95" t="s">
        <v>2862</v>
      </c>
      <c r="G681" s="97" t="s">
        <v>1987</v>
      </c>
      <c r="H681" s="23">
        <v>0.54166666666666663</v>
      </c>
      <c r="I681" s="95" t="s">
        <v>2854</v>
      </c>
      <c r="J681" s="17">
        <v>3.8</v>
      </c>
      <c r="K681" s="17">
        <v>0</v>
      </c>
      <c r="L681" s="98">
        <v>43655</v>
      </c>
      <c r="M681" s="95" t="s">
        <v>3848</v>
      </c>
      <c r="N681" s="95" t="str">
        <f t="shared" si="56"/>
        <v>SKU629</v>
      </c>
      <c r="O681" s="17" t="str">
        <f t="shared" si="57"/>
        <v>Yes</v>
      </c>
      <c r="P681" s="27">
        <f t="shared" si="58"/>
        <v>42</v>
      </c>
      <c r="Q681" s="17" t="str">
        <f t="shared" si="59"/>
        <v>No</v>
      </c>
      <c r="R681" s="42">
        <f t="shared" si="60"/>
        <v>43650</v>
      </c>
      <c r="S681" s="96" t="str">
        <f>IFERROR(INDEX('DATA - Destination Database'!$B$8:$B$973,MATCH(N681,'DATA - Destination Database'!$C$8:$C$973,0)),"")</f>
        <v>ID478</v>
      </c>
      <c r="T681" s="55">
        <f>IFERROR(INDEX('DATA - Destination Database'!$D$8:$D$973,MATCH(N681,'DATA - Destination Database'!$C$8:$C$973,0)),"")</f>
        <v>2</v>
      </c>
      <c r="U681" s="56" t="str">
        <f>IFERROR(INDEX('DATA - Destination Database'!$E$8:$E$973,MATCH(N681,'DATA - Destination Database'!$C$8:$C$973,0)),"")</f>
        <v>B</v>
      </c>
      <c r="V681" s="56" t="str">
        <f>IFERROR(INDEX('DATA - Destination Database'!$F$8:$F$973,MATCH(N681,'DATA - Destination Database'!$C$8:$C$973,0)),"")</f>
        <v>H</v>
      </c>
      <c r="W681" s="56" t="str">
        <f>IFERROR(INDEX('DATA - Destination Database'!$G$8:$G$973,MATCH(N681,'DATA - Destination Database'!$C$8:$C$973,0)),"")</f>
        <v>Y</v>
      </c>
      <c r="X681" s="96" t="str">
        <f>IFERROR(INDEX('DATA - Destination Database'!$H$8:$H$973,MATCH(N681,'DATA - Destination Database'!$C$8:$C$973,0)),"")</f>
        <v>Turkey</v>
      </c>
    </row>
    <row r="682" spans="2:24" ht="14.4" customHeight="1" x14ac:dyDescent="0.3">
      <c r="B682" s="95" t="s">
        <v>59</v>
      </c>
      <c r="C682" s="95" t="s">
        <v>2554</v>
      </c>
      <c r="D682" s="95" t="s">
        <v>1417</v>
      </c>
      <c r="E682" s="95" t="s">
        <v>2860</v>
      </c>
      <c r="F682" s="95" t="s">
        <v>2862</v>
      </c>
      <c r="G682" s="97" t="s">
        <v>1975</v>
      </c>
      <c r="H682" s="23">
        <v>0.54166666666666663</v>
      </c>
      <c r="I682" s="95" t="s">
        <v>2855</v>
      </c>
      <c r="J682" s="17">
        <v>4</v>
      </c>
      <c r="K682" s="17">
        <v>0</v>
      </c>
      <c r="L682" s="98">
        <v>43634</v>
      </c>
      <c r="M682" s="95" t="s">
        <v>3848</v>
      </c>
      <c r="N682" s="95" t="str">
        <f t="shared" si="56"/>
        <v>SKU450</v>
      </c>
      <c r="O682" s="17" t="str">
        <f t="shared" si="57"/>
        <v>Yes</v>
      </c>
      <c r="P682" s="27">
        <f t="shared" si="58"/>
        <v>58</v>
      </c>
      <c r="Q682" s="17" t="str">
        <f t="shared" si="59"/>
        <v>No</v>
      </c>
      <c r="R682" s="42">
        <f t="shared" si="60"/>
        <v>43634</v>
      </c>
      <c r="S682" s="96" t="str">
        <f>IFERROR(INDEX('DATA - Destination Database'!$B$8:$B$973,MATCH(N682,'DATA - Destination Database'!$C$8:$C$973,0)),"")</f>
        <v>ID571</v>
      </c>
      <c r="T682" s="55">
        <f>IFERROR(INDEX('DATA - Destination Database'!$D$8:$D$973,MATCH(N682,'DATA - Destination Database'!$C$8:$C$973,0)),"")</f>
        <v>2</v>
      </c>
      <c r="U682" s="56" t="str">
        <f>IFERROR(INDEX('DATA - Destination Database'!$E$8:$E$973,MATCH(N682,'DATA - Destination Database'!$C$8:$C$973,0)),"")</f>
        <v>T</v>
      </c>
      <c r="V682" s="56" t="str">
        <f>IFERROR(INDEX('DATA - Destination Database'!$F$8:$F$973,MATCH(N682,'DATA - Destination Database'!$C$8:$C$973,0)),"")</f>
        <v>H</v>
      </c>
      <c r="W682" s="56" t="str">
        <f>IFERROR(INDEX('DATA - Destination Database'!$G$8:$G$973,MATCH(N682,'DATA - Destination Database'!$C$8:$C$973,0)),"")</f>
        <v>Y</v>
      </c>
      <c r="X682" s="96" t="str">
        <f>IFERROR(INDEX('DATA - Destination Database'!$H$8:$H$973,MATCH(N682,'DATA - Destination Database'!$C$8:$C$973,0)),"")</f>
        <v>Mexico</v>
      </c>
    </row>
    <row r="683" spans="2:24" ht="14.4" customHeight="1" x14ac:dyDescent="0.3">
      <c r="B683" s="95" t="s">
        <v>56</v>
      </c>
      <c r="C683" s="95" t="s">
        <v>2555</v>
      </c>
      <c r="D683" s="95" t="s">
        <v>1593</v>
      </c>
      <c r="E683" s="95" t="s">
        <v>2858</v>
      </c>
      <c r="F683" s="95" t="s">
        <v>2862</v>
      </c>
      <c r="G683" s="97" t="s">
        <v>1988</v>
      </c>
      <c r="H683" s="23">
        <v>0.54166666666666663</v>
      </c>
      <c r="I683" s="95" t="s">
        <v>2855</v>
      </c>
      <c r="J683" s="17">
        <v>1</v>
      </c>
      <c r="K683" s="17">
        <v>0</v>
      </c>
      <c r="L683" s="98">
        <v>43677</v>
      </c>
      <c r="M683" s="95" t="s">
        <v>3848</v>
      </c>
      <c r="N683" s="95" t="str">
        <f t="shared" si="56"/>
        <v>SKU632</v>
      </c>
      <c r="O683" s="17" t="str">
        <f t="shared" si="57"/>
        <v>Yes</v>
      </c>
      <c r="P683" s="27">
        <f t="shared" si="58"/>
        <v>41</v>
      </c>
      <c r="Q683" s="17" t="str">
        <f t="shared" si="59"/>
        <v>No</v>
      </c>
      <c r="R683" s="42">
        <f t="shared" si="60"/>
        <v>43651</v>
      </c>
      <c r="S683" s="96" t="str">
        <f>IFERROR(INDEX('DATA - Destination Database'!$B$8:$B$973,MATCH(N683,'DATA - Destination Database'!$C$8:$C$973,0)),"")</f>
        <v>ID700</v>
      </c>
      <c r="T683" s="55">
        <f>IFERROR(INDEX('DATA - Destination Database'!$D$8:$D$973,MATCH(N683,'DATA - Destination Database'!$C$8:$C$973,0)),"")</f>
        <v>2</v>
      </c>
      <c r="U683" s="56" t="str">
        <f>IFERROR(INDEX('DATA - Destination Database'!$E$8:$E$973,MATCH(N683,'DATA - Destination Database'!$C$8:$C$973,0)),"")</f>
        <v>F</v>
      </c>
      <c r="V683" s="56" t="str">
        <f>IFERROR(INDEX('DATA - Destination Database'!$F$8:$F$973,MATCH(N683,'DATA - Destination Database'!$C$8:$C$973,0)),"")</f>
        <v>H</v>
      </c>
      <c r="W683" s="56" t="str">
        <f>IFERROR(INDEX('DATA - Destination Database'!$G$8:$G$973,MATCH(N683,'DATA - Destination Database'!$C$8:$C$973,0)),"")</f>
        <v/>
      </c>
      <c r="X683" s="96" t="str">
        <f>IFERROR(INDEX('DATA - Destination Database'!$H$8:$H$973,MATCH(N683,'DATA - Destination Database'!$C$8:$C$973,0)),"")</f>
        <v>Iceland</v>
      </c>
    </row>
    <row r="684" spans="2:24" ht="14.4" customHeight="1" x14ac:dyDescent="0.3">
      <c r="B684" s="95" t="s">
        <v>59</v>
      </c>
      <c r="C684" s="95" t="s">
        <v>2556</v>
      </c>
      <c r="D684" s="95" t="s">
        <v>1420</v>
      </c>
      <c r="E684" s="95" t="s">
        <v>2859</v>
      </c>
      <c r="F684" s="95" t="s">
        <v>2862</v>
      </c>
      <c r="G684" s="97" t="s">
        <v>1976</v>
      </c>
      <c r="H684" s="23">
        <v>0.54166666666666663</v>
      </c>
      <c r="I684" s="95" t="s">
        <v>2856</v>
      </c>
      <c r="J684" s="17">
        <v>2</v>
      </c>
      <c r="K684" s="17">
        <v>0</v>
      </c>
      <c r="L684" s="98">
        <v>43656</v>
      </c>
      <c r="M684" s="95" t="s">
        <v>3848</v>
      </c>
      <c r="N684" s="95" t="str">
        <f t="shared" si="56"/>
        <v>SKU455</v>
      </c>
      <c r="O684" s="17" t="str">
        <f t="shared" si="57"/>
        <v>Yes</v>
      </c>
      <c r="P684" s="27">
        <f t="shared" si="58"/>
        <v>57</v>
      </c>
      <c r="Q684" s="17" t="str">
        <f t="shared" si="59"/>
        <v>No</v>
      </c>
      <c r="R684" s="42">
        <f t="shared" si="60"/>
        <v>43635</v>
      </c>
      <c r="S684" s="96" t="str">
        <f>IFERROR(INDEX('DATA - Destination Database'!$B$8:$B$973,MATCH(N684,'DATA - Destination Database'!$C$8:$C$973,0)),"")</f>
        <v>ID716</v>
      </c>
      <c r="T684" s="55">
        <f>IFERROR(INDEX('DATA - Destination Database'!$D$8:$D$973,MATCH(N684,'DATA - Destination Database'!$C$8:$C$973,0)),"")</f>
        <v>3</v>
      </c>
      <c r="U684" s="56" t="str">
        <f>IFERROR(INDEX('DATA - Destination Database'!$E$8:$E$973,MATCH(N684,'DATA - Destination Database'!$C$8:$C$973,0)),"")</f>
        <v>F</v>
      </c>
      <c r="V684" s="56" t="str">
        <f>IFERROR(INDEX('DATA - Destination Database'!$F$8:$F$973,MATCH(N684,'DATA - Destination Database'!$C$8:$C$973,0)),"")</f>
        <v>H</v>
      </c>
      <c r="W684" s="56" t="str">
        <f>IFERROR(INDEX('DATA - Destination Database'!$G$8:$G$973,MATCH(N684,'DATA - Destination Database'!$C$8:$C$973,0)),"")</f>
        <v/>
      </c>
      <c r="X684" s="96" t="str">
        <f>IFERROR(INDEX('DATA - Destination Database'!$H$8:$H$973,MATCH(N684,'DATA - Destination Database'!$C$8:$C$973,0)),"")</f>
        <v>Morocco</v>
      </c>
    </row>
    <row r="685" spans="2:24" ht="14.4" customHeight="1" x14ac:dyDescent="0.3">
      <c r="B685" s="95" t="s">
        <v>59</v>
      </c>
      <c r="C685" s="95" t="s">
        <v>2557</v>
      </c>
      <c r="D685" s="95" t="s">
        <v>1596</v>
      </c>
      <c r="E685" s="95" t="s">
        <v>2860</v>
      </c>
      <c r="F685" s="95" t="s">
        <v>2862</v>
      </c>
      <c r="G685" s="97" t="s">
        <v>1988</v>
      </c>
      <c r="H685" s="23">
        <v>0.54166666666666663</v>
      </c>
      <c r="I685" s="95" t="s">
        <v>2857</v>
      </c>
      <c r="J685" s="17">
        <v>3</v>
      </c>
      <c r="K685" s="17">
        <v>0</v>
      </c>
      <c r="L685" s="98">
        <v>43655</v>
      </c>
      <c r="M685" s="95" t="s">
        <v>3848</v>
      </c>
      <c r="N685" s="95" t="str">
        <f t="shared" si="56"/>
        <v>SKU635</v>
      </c>
      <c r="O685" s="17" t="str">
        <f t="shared" si="57"/>
        <v>Yes</v>
      </c>
      <c r="P685" s="27">
        <f t="shared" si="58"/>
        <v>41</v>
      </c>
      <c r="Q685" s="17" t="str">
        <f t="shared" si="59"/>
        <v>No</v>
      </c>
      <c r="R685" s="42">
        <f t="shared" si="60"/>
        <v>43651</v>
      </c>
      <c r="S685" s="96" t="str">
        <f>IFERROR(INDEX('DATA - Destination Database'!$B$8:$B$973,MATCH(N685,'DATA - Destination Database'!$C$8:$C$973,0)),"")</f>
        <v>ID931</v>
      </c>
      <c r="T685" s="55">
        <f>IFERROR(INDEX('DATA - Destination Database'!$D$8:$D$973,MATCH(N685,'DATA - Destination Database'!$C$8:$C$973,0)),"")</f>
        <v>2</v>
      </c>
      <c r="U685" s="56" t="str">
        <f>IFERROR(INDEX('DATA - Destination Database'!$E$8:$E$973,MATCH(N685,'DATA - Destination Database'!$C$8:$C$973,0)),"")</f>
        <v>T</v>
      </c>
      <c r="V685" s="56" t="str">
        <f>IFERROR(INDEX('DATA - Destination Database'!$F$8:$F$973,MATCH(N685,'DATA - Destination Database'!$C$8:$C$973,0)),"")</f>
        <v>H</v>
      </c>
      <c r="W685" s="56" t="str">
        <f>IFERROR(INDEX('DATA - Destination Database'!$G$8:$G$973,MATCH(N685,'DATA - Destination Database'!$C$8:$C$973,0)),"")</f>
        <v/>
      </c>
      <c r="X685" s="96" t="str">
        <f>IFERROR(INDEX('DATA - Destination Database'!$H$8:$H$973,MATCH(N685,'DATA - Destination Database'!$C$8:$C$973,0)),"")</f>
        <v>Russia</v>
      </c>
    </row>
    <row r="686" spans="2:24" ht="14.4" customHeight="1" x14ac:dyDescent="0.3">
      <c r="B686" s="95" t="s">
        <v>58</v>
      </c>
      <c r="C686" s="95" t="s">
        <v>2558</v>
      </c>
      <c r="D686" s="95" t="s">
        <v>1423</v>
      </c>
      <c r="E686" s="95" t="s">
        <v>2858</v>
      </c>
      <c r="F686" s="95" t="s">
        <v>2862</v>
      </c>
      <c r="G686" s="97" t="s">
        <v>1976</v>
      </c>
      <c r="H686" s="23">
        <v>0.54166666666666663</v>
      </c>
      <c r="I686" s="95" t="s">
        <v>2854</v>
      </c>
      <c r="J686" s="17">
        <v>4</v>
      </c>
      <c r="K686" s="17">
        <v>0</v>
      </c>
      <c r="L686" s="98">
        <v>43637</v>
      </c>
      <c r="M686" s="95" t="s">
        <v>3848</v>
      </c>
      <c r="N686" s="95" t="str">
        <f t="shared" si="56"/>
        <v>SKU459</v>
      </c>
      <c r="O686" s="17" t="str">
        <f t="shared" si="57"/>
        <v>Yes</v>
      </c>
      <c r="P686" s="27">
        <f t="shared" si="58"/>
        <v>57</v>
      </c>
      <c r="Q686" s="17" t="str">
        <f t="shared" si="59"/>
        <v>No</v>
      </c>
      <c r="R686" s="42">
        <f t="shared" si="60"/>
        <v>43635</v>
      </c>
      <c r="S686" s="96" t="str">
        <f>IFERROR(INDEX('DATA - Destination Database'!$B$8:$B$973,MATCH(N686,'DATA - Destination Database'!$C$8:$C$973,0)),"")</f>
        <v>ID506</v>
      </c>
      <c r="T686" s="55">
        <f>IFERROR(INDEX('DATA - Destination Database'!$D$8:$D$973,MATCH(N686,'DATA - Destination Database'!$C$8:$C$973,0)),"")</f>
        <v>3</v>
      </c>
      <c r="U686" s="56" t="str">
        <f>IFERROR(INDEX('DATA - Destination Database'!$E$8:$E$973,MATCH(N686,'DATA - Destination Database'!$C$8:$C$973,0)),"")</f>
        <v>B</v>
      </c>
      <c r="V686" s="56" t="str">
        <f>IFERROR(INDEX('DATA - Destination Database'!$F$8:$F$973,MATCH(N686,'DATA - Destination Database'!$C$8:$C$973,0)),"")</f>
        <v>H</v>
      </c>
      <c r="W686" s="56" t="str">
        <f>IFERROR(INDEX('DATA - Destination Database'!$G$8:$G$973,MATCH(N686,'DATA - Destination Database'!$C$8:$C$973,0)),"")</f>
        <v/>
      </c>
      <c r="X686" s="96" t="str">
        <f>IFERROR(INDEX('DATA - Destination Database'!$H$8:$H$973,MATCH(N686,'DATA - Destination Database'!$C$8:$C$973,0)),"")</f>
        <v>Spain</v>
      </c>
    </row>
    <row r="687" spans="2:24" ht="14.4" customHeight="1" x14ac:dyDescent="0.3">
      <c r="B687" s="95" t="s">
        <v>57</v>
      </c>
      <c r="C687" s="95" t="s">
        <v>2558</v>
      </c>
      <c r="D687" s="95" t="s">
        <v>1599</v>
      </c>
      <c r="E687" s="95" t="s">
        <v>2859</v>
      </c>
      <c r="F687" s="95" t="s">
        <v>2862</v>
      </c>
      <c r="G687" s="97" t="s">
        <v>1988</v>
      </c>
      <c r="H687" s="23">
        <v>0.54166666666666663</v>
      </c>
      <c r="I687" s="95" t="s">
        <v>2855</v>
      </c>
      <c r="J687" s="17">
        <v>1</v>
      </c>
      <c r="K687" s="17">
        <v>0</v>
      </c>
      <c r="L687" s="98">
        <v>43655</v>
      </c>
      <c r="M687" s="95" t="s">
        <v>3848</v>
      </c>
      <c r="N687" s="95" t="str">
        <f t="shared" si="56"/>
        <v>SKU638</v>
      </c>
      <c r="O687" s="17" t="str">
        <f t="shared" si="57"/>
        <v>Yes</v>
      </c>
      <c r="P687" s="27">
        <f t="shared" si="58"/>
        <v>41</v>
      </c>
      <c r="Q687" s="17" t="str">
        <f t="shared" si="59"/>
        <v>No</v>
      </c>
      <c r="R687" s="42">
        <f t="shared" si="60"/>
        <v>43651</v>
      </c>
      <c r="S687" s="96" t="str">
        <f>IFERROR(INDEX('DATA - Destination Database'!$B$8:$B$973,MATCH(N687,'DATA - Destination Database'!$C$8:$C$973,0)),"")</f>
        <v>ID479</v>
      </c>
      <c r="T687" s="55">
        <f>IFERROR(INDEX('DATA - Destination Database'!$D$8:$D$973,MATCH(N687,'DATA - Destination Database'!$C$8:$C$973,0)),"")</f>
        <v>1</v>
      </c>
      <c r="U687" s="56" t="str">
        <f>IFERROR(INDEX('DATA - Destination Database'!$E$8:$E$973,MATCH(N687,'DATA - Destination Database'!$C$8:$C$973,0)),"")</f>
        <v>T</v>
      </c>
      <c r="V687" s="56" t="str">
        <f>IFERROR(INDEX('DATA - Destination Database'!$F$8:$F$973,MATCH(N687,'DATA - Destination Database'!$C$8:$C$973,0)),"")</f>
        <v>H</v>
      </c>
      <c r="W687" s="56" t="str">
        <f>IFERROR(INDEX('DATA - Destination Database'!$G$8:$G$973,MATCH(N687,'DATA - Destination Database'!$C$8:$C$973,0)),"")</f>
        <v/>
      </c>
      <c r="X687" s="96" t="str">
        <f>IFERROR(INDEX('DATA - Destination Database'!$H$8:$H$973,MATCH(N687,'DATA - Destination Database'!$C$8:$C$973,0)),"")</f>
        <v>Sweden</v>
      </c>
    </row>
    <row r="688" spans="2:24" ht="14.4" customHeight="1" x14ac:dyDescent="0.3">
      <c r="B688" s="95" t="s">
        <v>55</v>
      </c>
      <c r="C688" s="95" t="s">
        <v>2559</v>
      </c>
      <c r="D688" s="95" t="s">
        <v>1602</v>
      </c>
      <c r="E688" s="95" t="s">
        <v>2860</v>
      </c>
      <c r="F688" s="95" t="s">
        <v>2862</v>
      </c>
      <c r="G688" s="97" t="s">
        <v>1988</v>
      </c>
      <c r="H688" s="23">
        <v>0.54166666666666663</v>
      </c>
      <c r="I688" s="95" t="s">
        <v>2855</v>
      </c>
      <c r="J688" s="17">
        <v>2.8</v>
      </c>
      <c r="K688" s="17">
        <v>0</v>
      </c>
      <c r="L688" s="98">
        <v>43678</v>
      </c>
      <c r="M688" s="95" t="s">
        <v>3848</v>
      </c>
      <c r="N688" s="95" t="str">
        <f t="shared" si="56"/>
        <v>SKU641</v>
      </c>
      <c r="O688" s="17" t="str">
        <f t="shared" si="57"/>
        <v>Yes</v>
      </c>
      <c r="P688" s="27">
        <f t="shared" si="58"/>
        <v>41</v>
      </c>
      <c r="Q688" s="17" t="str">
        <f t="shared" si="59"/>
        <v>No</v>
      </c>
      <c r="R688" s="42">
        <f t="shared" si="60"/>
        <v>43651</v>
      </c>
      <c r="S688" s="96" t="str">
        <f>IFERROR(INDEX('DATA - Destination Database'!$B$8:$B$973,MATCH(N688,'DATA - Destination Database'!$C$8:$C$973,0)),"")</f>
        <v>ID932</v>
      </c>
      <c r="T688" s="55">
        <f>IFERROR(INDEX('DATA - Destination Database'!$D$8:$D$973,MATCH(N688,'DATA - Destination Database'!$C$8:$C$973,0)),"")</f>
        <v>2</v>
      </c>
      <c r="U688" s="56" t="str">
        <f>IFERROR(INDEX('DATA - Destination Database'!$E$8:$E$973,MATCH(N688,'DATA - Destination Database'!$C$8:$C$973,0)),"")</f>
        <v>F</v>
      </c>
      <c r="V688" s="56" t="str">
        <f>IFERROR(INDEX('DATA - Destination Database'!$F$8:$F$973,MATCH(N688,'DATA - Destination Database'!$C$8:$C$973,0)),"")</f>
        <v>H</v>
      </c>
      <c r="W688" s="56" t="str">
        <f>IFERROR(INDEX('DATA - Destination Database'!$G$8:$G$973,MATCH(N688,'DATA - Destination Database'!$C$8:$C$973,0)),"")</f>
        <v/>
      </c>
      <c r="X688" s="96" t="str">
        <f>IFERROR(INDEX('DATA - Destination Database'!$H$8:$H$973,MATCH(N688,'DATA - Destination Database'!$C$8:$C$973,0)),"")</f>
        <v>Germany</v>
      </c>
    </row>
    <row r="689" spans="2:24" ht="14.4" customHeight="1" x14ac:dyDescent="0.3">
      <c r="B689" s="95" t="s">
        <v>56</v>
      </c>
      <c r="C689" s="95" t="s">
        <v>2560</v>
      </c>
      <c r="D689" s="95" t="s">
        <v>1426</v>
      </c>
      <c r="E689" s="95" t="s">
        <v>2858</v>
      </c>
      <c r="F689" s="95" t="s">
        <v>2862</v>
      </c>
      <c r="G689" s="97" t="s">
        <v>1976</v>
      </c>
      <c r="H689" s="23">
        <v>0.54166666666666663</v>
      </c>
      <c r="I689" s="95" t="s">
        <v>2856</v>
      </c>
      <c r="J689" s="17">
        <v>3</v>
      </c>
      <c r="K689" s="17">
        <v>0</v>
      </c>
      <c r="L689" s="98">
        <v>43637</v>
      </c>
      <c r="M689" s="95" t="s">
        <v>3848</v>
      </c>
      <c r="N689" s="95" t="str">
        <f t="shared" si="56"/>
        <v>SKU462</v>
      </c>
      <c r="O689" s="17" t="str">
        <f t="shared" si="57"/>
        <v>Yes</v>
      </c>
      <c r="P689" s="27">
        <f t="shared" si="58"/>
        <v>57</v>
      </c>
      <c r="Q689" s="17" t="str">
        <f t="shared" si="59"/>
        <v>No</v>
      </c>
      <c r="R689" s="42">
        <f t="shared" si="60"/>
        <v>43635</v>
      </c>
      <c r="S689" s="96" t="str">
        <f>IFERROR(INDEX('DATA - Destination Database'!$B$8:$B$973,MATCH(N689,'DATA - Destination Database'!$C$8:$C$973,0)),"")</f>
        <v>ID328</v>
      </c>
      <c r="T689" s="55">
        <f>IFERROR(INDEX('DATA - Destination Database'!$D$8:$D$973,MATCH(N689,'DATA - Destination Database'!$C$8:$C$973,0)),"")</f>
        <v>2</v>
      </c>
      <c r="U689" s="56" t="str">
        <f>IFERROR(INDEX('DATA - Destination Database'!$E$8:$E$973,MATCH(N689,'DATA - Destination Database'!$C$8:$C$973,0)),"")</f>
        <v>F</v>
      </c>
      <c r="V689" s="56" t="str">
        <f>IFERROR(INDEX('DATA - Destination Database'!$F$8:$F$973,MATCH(N689,'DATA - Destination Database'!$C$8:$C$973,0)),"")</f>
        <v>H</v>
      </c>
      <c r="W689" s="56" t="str">
        <f>IFERROR(INDEX('DATA - Destination Database'!$G$8:$G$973,MATCH(N689,'DATA - Destination Database'!$C$8:$C$973,0)),"")</f>
        <v>Y</v>
      </c>
      <c r="X689" s="96" t="str">
        <f>IFERROR(INDEX('DATA - Destination Database'!$H$8:$H$973,MATCH(N689,'DATA - Destination Database'!$C$8:$C$973,0)),"")</f>
        <v xml:space="preserve">France </v>
      </c>
    </row>
    <row r="690" spans="2:24" ht="14.4" customHeight="1" x14ac:dyDescent="0.3">
      <c r="B690" s="95" t="s">
        <v>58</v>
      </c>
      <c r="C690" s="95" t="s">
        <v>2561</v>
      </c>
      <c r="D690" s="95" t="s">
        <v>1605</v>
      </c>
      <c r="E690" s="95" t="s">
        <v>2859</v>
      </c>
      <c r="F690" s="95" t="s">
        <v>2862</v>
      </c>
      <c r="G690" s="97" t="s">
        <v>1988</v>
      </c>
      <c r="H690" s="23">
        <v>0.54166666666666663</v>
      </c>
      <c r="I690" s="95" t="s">
        <v>2857</v>
      </c>
      <c r="J690" s="17">
        <v>3.2</v>
      </c>
      <c r="K690" s="17">
        <v>1</v>
      </c>
      <c r="L690" s="98">
        <v>43670</v>
      </c>
      <c r="M690" s="95" t="s">
        <v>3848</v>
      </c>
      <c r="N690" s="95" t="str">
        <f t="shared" si="56"/>
        <v>SKU644</v>
      </c>
      <c r="O690" s="17" t="str">
        <f t="shared" si="57"/>
        <v>Yes</v>
      </c>
      <c r="P690" s="27">
        <f t="shared" si="58"/>
        <v>41</v>
      </c>
      <c r="Q690" s="17" t="str">
        <f t="shared" si="59"/>
        <v>No</v>
      </c>
      <c r="R690" s="42">
        <f t="shared" si="60"/>
        <v>43651</v>
      </c>
      <c r="S690" s="96" t="str">
        <f>IFERROR(INDEX('DATA - Destination Database'!$B$8:$B$973,MATCH(N690,'DATA - Destination Database'!$C$8:$C$973,0)),"")</f>
        <v>ID881</v>
      </c>
      <c r="T690" s="55">
        <f>IFERROR(INDEX('DATA - Destination Database'!$D$8:$D$973,MATCH(N690,'DATA - Destination Database'!$C$8:$C$973,0)),"")</f>
        <v>2</v>
      </c>
      <c r="U690" s="56" t="str">
        <f>IFERROR(INDEX('DATA - Destination Database'!$E$8:$E$973,MATCH(N690,'DATA - Destination Database'!$C$8:$C$973,0)),"")</f>
        <v>A</v>
      </c>
      <c r="V690" s="56" t="str">
        <f>IFERROR(INDEX('DATA - Destination Database'!$F$8:$F$973,MATCH(N690,'DATA - Destination Database'!$C$8:$C$973,0)),"")</f>
        <v>H</v>
      </c>
      <c r="W690" s="56" t="str">
        <f>IFERROR(INDEX('DATA - Destination Database'!$G$8:$G$973,MATCH(N690,'DATA - Destination Database'!$C$8:$C$973,0)),"")</f>
        <v>Y</v>
      </c>
      <c r="X690" s="96" t="str">
        <f>IFERROR(INDEX('DATA - Destination Database'!$H$8:$H$973,MATCH(N690,'DATA - Destination Database'!$C$8:$C$973,0)),"")</f>
        <v xml:space="preserve">India </v>
      </c>
    </row>
    <row r="691" spans="2:24" ht="14.4" customHeight="1" x14ac:dyDescent="0.3">
      <c r="B691" s="95" t="s">
        <v>59</v>
      </c>
      <c r="C691" s="95" t="s">
        <v>2562</v>
      </c>
      <c r="D691" s="95" t="s">
        <v>1429</v>
      </c>
      <c r="E691" s="95" t="s">
        <v>2860</v>
      </c>
      <c r="F691" s="95" t="s">
        <v>2862</v>
      </c>
      <c r="G691" s="97" t="s">
        <v>1976</v>
      </c>
      <c r="H691" s="23">
        <v>0.54166666666666663</v>
      </c>
      <c r="I691" s="95" t="s">
        <v>2854</v>
      </c>
      <c r="J691" s="17">
        <v>3.4</v>
      </c>
      <c r="K691" s="17">
        <v>0</v>
      </c>
      <c r="L691" s="98">
        <v>43637</v>
      </c>
      <c r="M691" s="95" t="s">
        <v>3848</v>
      </c>
      <c r="N691" s="95" t="str">
        <f t="shared" si="56"/>
        <v>SKU465</v>
      </c>
      <c r="O691" s="17" t="str">
        <f t="shared" si="57"/>
        <v>Yes</v>
      </c>
      <c r="P691" s="27">
        <f t="shared" si="58"/>
        <v>57</v>
      </c>
      <c r="Q691" s="17" t="str">
        <f t="shared" si="59"/>
        <v>No</v>
      </c>
      <c r="R691" s="42">
        <f t="shared" si="60"/>
        <v>43635</v>
      </c>
      <c r="S691" s="96" t="str">
        <f>IFERROR(INDEX('DATA - Destination Database'!$B$8:$B$973,MATCH(N691,'DATA - Destination Database'!$C$8:$C$973,0)),"")</f>
        <v>ID804</v>
      </c>
      <c r="T691" s="55">
        <f>IFERROR(INDEX('DATA - Destination Database'!$D$8:$D$973,MATCH(N691,'DATA - Destination Database'!$C$8:$C$973,0)),"")</f>
        <v>2</v>
      </c>
      <c r="U691" s="56" t="str">
        <f>IFERROR(INDEX('DATA - Destination Database'!$E$8:$E$973,MATCH(N691,'DATA - Destination Database'!$C$8:$C$973,0)),"")</f>
        <v>F</v>
      </c>
      <c r="V691" s="56" t="str">
        <f>IFERROR(INDEX('DATA - Destination Database'!$F$8:$F$973,MATCH(N691,'DATA - Destination Database'!$C$8:$C$973,0)),"")</f>
        <v>H</v>
      </c>
      <c r="W691" s="56" t="str">
        <f>IFERROR(INDEX('DATA - Destination Database'!$G$8:$G$973,MATCH(N691,'DATA - Destination Database'!$C$8:$C$973,0)),"")</f>
        <v>Y</v>
      </c>
      <c r="X691" s="96" t="str">
        <f>IFERROR(INDEX('DATA - Destination Database'!$H$8:$H$973,MATCH(N691,'DATA - Destination Database'!$C$8:$C$973,0)),"")</f>
        <v xml:space="preserve">Eritrea </v>
      </c>
    </row>
    <row r="692" spans="2:24" ht="14.4" customHeight="1" x14ac:dyDescent="0.3">
      <c r="B692" s="95" t="s">
        <v>56</v>
      </c>
      <c r="C692" s="95" t="s">
        <v>2563</v>
      </c>
      <c r="D692" s="95" t="s">
        <v>1608</v>
      </c>
      <c r="E692" s="95" t="s">
        <v>2858</v>
      </c>
      <c r="F692" s="95" t="s">
        <v>2862</v>
      </c>
      <c r="G692" s="97" t="s">
        <v>1989</v>
      </c>
      <c r="H692" s="23">
        <v>0.54166666666666663</v>
      </c>
      <c r="I692" s="95" t="s">
        <v>2855</v>
      </c>
      <c r="J692" s="17">
        <v>3.6</v>
      </c>
      <c r="K692" s="17">
        <v>0</v>
      </c>
      <c r="L692" s="98">
        <v>43657</v>
      </c>
      <c r="M692" s="95" t="s">
        <v>3848</v>
      </c>
      <c r="N692" s="95" t="str">
        <f t="shared" si="56"/>
        <v>SKU647</v>
      </c>
      <c r="O692" s="17" t="str">
        <f t="shared" si="57"/>
        <v>Yes</v>
      </c>
      <c r="P692" s="27">
        <f t="shared" si="58"/>
        <v>38</v>
      </c>
      <c r="Q692" s="17" t="str">
        <f t="shared" si="59"/>
        <v>No</v>
      </c>
      <c r="R692" s="42">
        <f t="shared" si="60"/>
        <v>43654</v>
      </c>
      <c r="S692" s="96" t="str">
        <f>IFERROR(INDEX('DATA - Destination Database'!$B$8:$B$973,MATCH(N692,'DATA - Destination Database'!$C$8:$C$973,0)),"")</f>
        <v>ID329</v>
      </c>
      <c r="T692" s="55">
        <f>IFERROR(INDEX('DATA - Destination Database'!$D$8:$D$973,MATCH(N692,'DATA - Destination Database'!$C$8:$C$973,0)),"")</f>
        <v>1</v>
      </c>
      <c r="U692" s="56" t="str">
        <f>IFERROR(INDEX('DATA - Destination Database'!$E$8:$E$973,MATCH(N692,'DATA - Destination Database'!$C$8:$C$973,0)),"")</f>
        <v>A</v>
      </c>
      <c r="V692" s="56" t="str">
        <f>IFERROR(INDEX('DATA - Destination Database'!$F$8:$F$973,MATCH(N692,'DATA - Destination Database'!$C$8:$C$973,0)),"")</f>
        <v>H</v>
      </c>
      <c r="W692" s="56" t="str">
        <f>IFERROR(INDEX('DATA - Destination Database'!$G$8:$G$973,MATCH(N692,'DATA - Destination Database'!$C$8:$C$973,0)),"")</f>
        <v/>
      </c>
      <c r="X692" s="96" t="str">
        <f>IFERROR(INDEX('DATA - Destination Database'!$H$8:$H$973,MATCH(N692,'DATA - Destination Database'!$C$8:$C$973,0)),"")</f>
        <v>Canada</v>
      </c>
    </row>
    <row r="693" spans="2:24" ht="14.4" customHeight="1" x14ac:dyDescent="0.3">
      <c r="B693" s="95" t="s">
        <v>59</v>
      </c>
      <c r="C693" s="95" t="s">
        <v>2564</v>
      </c>
      <c r="D693" s="95" t="s">
        <v>1611</v>
      </c>
      <c r="E693" s="95" t="s">
        <v>2859</v>
      </c>
      <c r="F693" s="95" t="s">
        <v>2862</v>
      </c>
      <c r="G693" s="97" t="s">
        <v>1989</v>
      </c>
      <c r="H693" s="23">
        <v>0.54166666666666663</v>
      </c>
      <c r="I693" s="95" t="s">
        <v>2855</v>
      </c>
      <c r="J693" s="17">
        <v>3.8</v>
      </c>
      <c r="K693" s="17">
        <v>0</v>
      </c>
      <c r="L693" s="98">
        <v>43655</v>
      </c>
      <c r="M693" s="95" t="s">
        <v>3848</v>
      </c>
      <c r="N693" s="95" t="str">
        <f t="shared" si="56"/>
        <v>SKU650</v>
      </c>
      <c r="O693" s="17" t="str">
        <f t="shared" si="57"/>
        <v>Yes</v>
      </c>
      <c r="P693" s="27">
        <f t="shared" si="58"/>
        <v>38</v>
      </c>
      <c r="Q693" s="17" t="str">
        <f t="shared" si="59"/>
        <v>No</v>
      </c>
      <c r="R693" s="42">
        <f t="shared" si="60"/>
        <v>43654</v>
      </c>
      <c r="S693" s="96" t="str">
        <f>IFERROR(INDEX('DATA - Destination Database'!$B$8:$B$973,MATCH(N693,'DATA - Destination Database'!$C$8:$C$973,0)),"")</f>
        <v>ID719</v>
      </c>
      <c r="T693" s="55">
        <f>IFERROR(INDEX('DATA - Destination Database'!$D$8:$D$973,MATCH(N693,'DATA - Destination Database'!$C$8:$C$973,0)),"")</f>
        <v>2</v>
      </c>
      <c r="U693" s="56" t="str">
        <f>IFERROR(INDEX('DATA - Destination Database'!$E$8:$E$973,MATCH(N693,'DATA - Destination Database'!$C$8:$C$973,0)),"")</f>
        <v>T</v>
      </c>
      <c r="V693" s="56" t="str">
        <f>IFERROR(INDEX('DATA - Destination Database'!$F$8:$F$973,MATCH(N693,'DATA - Destination Database'!$C$8:$C$973,0)),"")</f>
        <v>H</v>
      </c>
      <c r="W693" s="56" t="str">
        <f>IFERROR(INDEX('DATA - Destination Database'!$G$8:$G$973,MATCH(N693,'DATA - Destination Database'!$C$8:$C$973,0)),"")</f>
        <v/>
      </c>
      <c r="X693" s="96" t="str">
        <f>IFERROR(INDEX('DATA - Destination Database'!$H$8:$H$973,MATCH(N693,'DATA - Destination Database'!$C$8:$C$973,0)),"")</f>
        <v xml:space="preserve">Indonesia </v>
      </c>
    </row>
    <row r="694" spans="2:24" ht="14.4" customHeight="1" x14ac:dyDescent="0.3">
      <c r="B694" s="95" t="s">
        <v>57</v>
      </c>
      <c r="C694" s="95" t="s">
        <v>2565</v>
      </c>
      <c r="D694" s="95" t="s">
        <v>1432</v>
      </c>
      <c r="E694" s="95" t="s">
        <v>2860</v>
      </c>
      <c r="F694" s="95" t="s">
        <v>2863</v>
      </c>
      <c r="G694" s="97" t="s">
        <v>1977</v>
      </c>
      <c r="H694" s="23">
        <v>0.54166666666666663</v>
      </c>
      <c r="I694" s="95" t="s">
        <v>2856</v>
      </c>
      <c r="J694" s="17">
        <v>4</v>
      </c>
      <c r="K694" s="17">
        <v>0</v>
      </c>
      <c r="L694" s="98">
        <v>43640</v>
      </c>
      <c r="M694" s="95" t="s">
        <v>3848</v>
      </c>
      <c r="N694" s="95" t="str">
        <f t="shared" si="56"/>
        <v>SKU468</v>
      </c>
      <c r="O694" s="17" t="str">
        <f t="shared" si="57"/>
        <v>Yes</v>
      </c>
      <c r="P694" s="27">
        <f t="shared" si="58"/>
        <v>56</v>
      </c>
      <c r="Q694" s="17" t="str">
        <f t="shared" si="59"/>
        <v>No</v>
      </c>
      <c r="R694" s="42">
        <f t="shared" si="60"/>
        <v>43636</v>
      </c>
      <c r="S694" s="96" t="str">
        <f>IFERROR(INDEX('DATA - Destination Database'!$B$8:$B$973,MATCH(N694,'DATA - Destination Database'!$C$8:$C$973,0)),"")</f>
        <v>ID577</v>
      </c>
      <c r="T694" s="55">
        <f>IFERROR(INDEX('DATA - Destination Database'!$D$8:$D$973,MATCH(N694,'DATA - Destination Database'!$C$8:$C$973,0)),"")</f>
        <v>2</v>
      </c>
      <c r="U694" s="56" t="str">
        <f>IFERROR(INDEX('DATA - Destination Database'!$E$8:$E$973,MATCH(N694,'DATA - Destination Database'!$C$8:$C$973,0)),"")</f>
        <v>A</v>
      </c>
      <c r="V694" s="56" t="str">
        <f>IFERROR(INDEX('DATA - Destination Database'!$F$8:$F$973,MATCH(N694,'DATA - Destination Database'!$C$8:$C$973,0)),"")</f>
        <v>H</v>
      </c>
      <c r="W694" s="56" t="str">
        <f>IFERROR(INDEX('DATA - Destination Database'!$G$8:$G$973,MATCH(N694,'DATA - Destination Database'!$C$8:$C$973,0)),"")</f>
        <v>Y</v>
      </c>
      <c r="X694" s="96" t="str">
        <f>IFERROR(INDEX('DATA - Destination Database'!$H$8:$H$973,MATCH(N694,'DATA - Destination Database'!$C$8:$C$973,0)),"")</f>
        <v>Hong Kong</v>
      </c>
    </row>
    <row r="695" spans="2:24" ht="14.4" customHeight="1" x14ac:dyDescent="0.3">
      <c r="B695" s="95" t="s">
        <v>57</v>
      </c>
      <c r="C695" s="95" t="s">
        <v>2566</v>
      </c>
      <c r="D695" s="95" t="s">
        <v>1614</v>
      </c>
      <c r="E695" s="95" t="s">
        <v>2858</v>
      </c>
      <c r="F695" s="95" t="s">
        <v>2862</v>
      </c>
      <c r="G695" s="97" t="s">
        <v>1989</v>
      </c>
      <c r="H695" s="23">
        <v>0.54166666666666663</v>
      </c>
      <c r="I695" s="95" t="s">
        <v>2857</v>
      </c>
      <c r="J695" s="17">
        <v>1</v>
      </c>
      <c r="K695" s="17">
        <v>0</v>
      </c>
      <c r="L695" s="98">
        <v>43655</v>
      </c>
      <c r="M695" s="95" t="s">
        <v>3848</v>
      </c>
      <c r="N695" s="95" t="str">
        <f t="shared" si="56"/>
        <v>SKU653</v>
      </c>
      <c r="O695" s="17" t="str">
        <f t="shared" si="57"/>
        <v>Yes</v>
      </c>
      <c r="P695" s="27">
        <f t="shared" si="58"/>
        <v>38</v>
      </c>
      <c r="Q695" s="17" t="str">
        <f t="shared" si="59"/>
        <v>No</v>
      </c>
      <c r="R695" s="42">
        <f t="shared" si="60"/>
        <v>43654</v>
      </c>
      <c r="S695" s="96" t="str">
        <f>IFERROR(INDEX('DATA - Destination Database'!$B$8:$B$973,MATCH(N695,'DATA - Destination Database'!$C$8:$C$973,0)),"")</f>
        <v>ID514</v>
      </c>
      <c r="T695" s="55">
        <f>IFERROR(INDEX('DATA - Destination Database'!$D$8:$D$973,MATCH(N695,'DATA - Destination Database'!$C$8:$C$973,0)),"")</f>
        <v>1</v>
      </c>
      <c r="U695" s="56" t="str">
        <f>IFERROR(INDEX('DATA - Destination Database'!$E$8:$E$973,MATCH(N695,'DATA - Destination Database'!$C$8:$C$973,0)),"")</f>
        <v>B</v>
      </c>
      <c r="V695" s="56" t="str">
        <f>IFERROR(INDEX('DATA - Destination Database'!$F$8:$F$973,MATCH(N695,'DATA - Destination Database'!$C$8:$C$973,0)),"")</f>
        <v>H</v>
      </c>
      <c r="W695" s="56" t="str">
        <f>IFERROR(INDEX('DATA - Destination Database'!$G$8:$G$973,MATCH(N695,'DATA - Destination Database'!$C$8:$C$973,0)),"")</f>
        <v/>
      </c>
      <c r="X695" s="96" t="str">
        <f>IFERROR(INDEX('DATA - Destination Database'!$H$8:$H$973,MATCH(N695,'DATA - Destination Database'!$C$8:$C$973,0)),"")</f>
        <v>Italy</v>
      </c>
    </row>
    <row r="696" spans="2:24" ht="14.4" customHeight="1" x14ac:dyDescent="0.3">
      <c r="B696" s="95" t="s">
        <v>55</v>
      </c>
      <c r="C696" s="95" t="s">
        <v>2567</v>
      </c>
      <c r="D696" s="95" t="s">
        <v>1435</v>
      </c>
      <c r="E696" s="95" t="s">
        <v>2859</v>
      </c>
      <c r="F696" s="95" t="s">
        <v>2862</v>
      </c>
      <c r="G696" s="97" t="s">
        <v>1977</v>
      </c>
      <c r="H696" s="23">
        <v>0.54166666666666663</v>
      </c>
      <c r="I696" s="95" t="s">
        <v>2854</v>
      </c>
      <c r="J696" s="17">
        <v>2</v>
      </c>
      <c r="K696" s="17">
        <v>0</v>
      </c>
      <c r="L696" s="98">
        <v>43637</v>
      </c>
      <c r="M696" s="95" t="s">
        <v>3848</v>
      </c>
      <c r="N696" s="95" t="str">
        <f t="shared" si="56"/>
        <v>SKU471</v>
      </c>
      <c r="O696" s="17" t="str">
        <f t="shared" si="57"/>
        <v>Yes</v>
      </c>
      <c r="P696" s="27">
        <f t="shared" si="58"/>
        <v>56</v>
      </c>
      <c r="Q696" s="17" t="str">
        <f t="shared" si="59"/>
        <v>No</v>
      </c>
      <c r="R696" s="42">
        <f t="shared" si="60"/>
        <v>43636</v>
      </c>
      <c r="S696" s="96" t="str">
        <f>IFERROR(INDEX('DATA - Destination Database'!$B$8:$B$973,MATCH(N696,'DATA - Destination Database'!$C$8:$C$973,0)),"")</f>
        <v>ID882</v>
      </c>
      <c r="T696" s="55">
        <f>IFERROR(INDEX('DATA - Destination Database'!$D$8:$D$973,MATCH(N696,'DATA - Destination Database'!$C$8:$C$973,0)),"")</f>
        <v>1</v>
      </c>
      <c r="U696" s="56" t="str">
        <f>IFERROR(INDEX('DATA - Destination Database'!$E$8:$E$973,MATCH(N696,'DATA - Destination Database'!$C$8:$C$973,0)),"")</f>
        <v>B</v>
      </c>
      <c r="V696" s="56" t="str">
        <f>IFERROR(INDEX('DATA - Destination Database'!$F$8:$F$973,MATCH(N696,'DATA - Destination Database'!$C$8:$C$973,0)),"")</f>
        <v>H</v>
      </c>
      <c r="W696" s="56" t="str">
        <f>IFERROR(INDEX('DATA - Destination Database'!$G$8:$G$973,MATCH(N696,'DATA - Destination Database'!$C$8:$C$973,0)),"")</f>
        <v>Y</v>
      </c>
      <c r="X696" s="96" t="str">
        <f>IFERROR(INDEX('DATA - Destination Database'!$H$8:$H$973,MATCH(N696,'DATA - Destination Database'!$C$8:$C$973,0)),"")</f>
        <v>Belgium</v>
      </c>
    </row>
    <row r="697" spans="2:24" ht="14.4" customHeight="1" x14ac:dyDescent="0.3">
      <c r="B697" s="95" t="s">
        <v>55</v>
      </c>
      <c r="C697" s="95" t="s">
        <v>2568</v>
      </c>
      <c r="D697" s="95" t="s">
        <v>1617</v>
      </c>
      <c r="E697" s="95" t="s">
        <v>2860</v>
      </c>
      <c r="F697" s="95" t="s">
        <v>2862</v>
      </c>
      <c r="G697" s="97" t="s">
        <v>1989</v>
      </c>
      <c r="H697" s="23">
        <v>0.54166666666666663</v>
      </c>
      <c r="I697" s="95" t="s">
        <v>2855</v>
      </c>
      <c r="J697" s="17">
        <v>3</v>
      </c>
      <c r="K697" s="17">
        <v>0</v>
      </c>
      <c r="L697" s="98">
        <v>43663</v>
      </c>
      <c r="M697" s="95" t="s">
        <v>3848</v>
      </c>
      <c r="N697" s="95" t="str">
        <f t="shared" ref="N697:N760" si="61">TRIM(D697)</f>
        <v>SKU656</v>
      </c>
      <c r="O697" s="17" t="str">
        <f t="shared" si="57"/>
        <v>Yes</v>
      </c>
      <c r="P697" s="27">
        <f t="shared" si="58"/>
        <v>38</v>
      </c>
      <c r="Q697" s="17" t="str">
        <f t="shared" si="59"/>
        <v>No</v>
      </c>
      <c r="R697" s="42">
        <f t="shared" si="60"/>
        <v>43654</v>
      </c>
      <c r="S697" s="96" t="str">
        <f>IFERROR(INDEX('DATA - Destination Database'!$B$8:$B$973,MATCH(N697,'DATA - Destination Database'!$C$8:$C$973,0)),"")</f>
        <v>ID578</v>
      </c>
      <c r="T697" s="55">
        <f>IFERROR(INDEX('DATA - Destination Database'!$D$8:$D$973,MATCH(N697,'DATA - Destination Database'!$C$8:$C$973,0)),"")</f>
        <v>3</v>
      </c>
      <c r="U697" s="56" t="str">
        <f>IFERROR(INDEX('DATA - Destination Database'!$E$8:$E$973,MATCH(N697,'DATA - Destination Database'!$C$8:$C$973,0)),"")</f>
        <v>B</v>
      </c>
      <c r="V697" s="56" t="str">
        <f>IFERROR(INDEX('DATA - Destination Database'!$F$8:$F$973,MATCH(N697,'DATA - Destination Database'!$C$8:$C$973,0)),"")</f>
        <v>H</v>
      </c>
      <c r="W697" s="56" t="str">
        <f>IFERROR(INDEX('DATA - Destination Database'!$G$8:$G$973,MATCH(N697,'DATA - Destination Database'!$C$8:$C$973,0)),"")</f>
        <v>Y</v>
      </c>
      <c r="X697" s="96" t="str">
        <f>IFERROR(INDEX('DATA - Destination Database'!$H$8:$H$973,MATCH(N697,'DATA - Destination Database'!$C$8:$C$973,0)),"")</f>
        <v>Argentina</v>
      </c>
    </row>
    <row r="698" spans="2:24" ht="14.4" customHeight="1" x14ac:dyDescent="0.3">
      <c r="B698" s="95" t="s">
        <v>58</v>
      </c>
      <c r="C698" s="95" t="s">
        <v>2569</v>
      </c>
      <c r="D698" s="95" t="s">
        <v>1438</v>
      </c>
      <c r="E698" s="95" t="s">
        <v>2858</v>
      </c>
      <c r="F698" s="95" t="s">
        <v>2862</v>
      </c>
      <c r="G698" s="97" t="s">
        <v>1977</v>
      </c>
      <c r="H698" s="23">
        <v>0.54166666666666663</v>
      </c>
      <c r="I698" s="95" t="s">
        <v>2855</v>
      </c>
      <c r="J698" s="17">
        <v>4</v>
      </c>
      <c r="K698" s="17">
        <v>0</v>
      </c>
      <c r="L698" s="98">
        <v>43637</v>
      </c>
      <c r="M698" s="95" t="s">
        <v>3848</v>
      </c>
      <c r="N698" s="95" t="str">
        <f t="shared" si="61"/>
        <v>SKU474</v>
      </c>
      <c r="O698" s="17" t="str">
        <f t="shared" si="57"/>
        <v>Yes</v>
      </c>
      <c r="P698" s="27">
        <f t="shared" si="58"/>
        <v>56</v>
      </c>
      <c r="Q698" s="17" t="str">
        <f t="shared" si="59"/>
        <v>No</v>
      </c>
      <c r="R698" s="42">
        <f t="shared" si="60"/>
        <v>43636</v>
      </c>
      <c r="S698" s="96" t="str">
        <f>IFERROR(INDEX('DATA - Destination Database'!$B$8:$B$973,MATCH(N698,'DATA - Destination Database'!$C$8:$C$973,0)),"")</f>
        <v>ID331</v>
      </c>
      <c r="T698" s="55">
        <f>IFERROR(INDEX('DATA - Destination Database'!$D$8:$D$973,MATCH(N698,'DATA - Destination Database'!$C$8:$C$973,0)),"")</f>
        <v>3</v>
      </c>
      <c r="U698" s="56" t="str">
        <f>IFERROR(INDEX('DATA - Destination Database'!$E$8:$E$973,MATCH(N698,'DATA - Destination Database'!$C$8:$C$973,0)),"")</f>
        <v>T</v>
      </c>
      <c r="V698" s="56" t="str">
        <f>IFERROR(INDEX('DATA - Destination Database'!$F$8:$F$973,MATCH(N698,'DATA - Destination Database'!$C$8:$C$973,0)),"")</f>
        <v>H</v>
      </c>
      <c r="W698" s="56" t="str">
        <f>IFERROR(INDEX('DATA - Destination Database'!$G$8:$G$973,MATCH(N698,'DATA - Destination Database'!$C$8:$C$973,0)),"")</f>
        <v>Y</v>
      </c>
      <c r="X698" s="96" t="str">
        <f>IFERROR(INDEX('DATA - Destination Database'!$H$8:$H$973,MATCH(N698,'DATA - Destination Database'!$C$8:$C$973,0)),"")</f>
        <v>Maldives</v>
      </c>
    </row>
    <row r="699" spans="2:24" ht="14.4" customHeight="1" x14ac:dyDescent="0.3">
      <c r="B699" s="95" t="s">
        <v>58</v>
      </c>
      <c r="C699" s="95" t="s">
        <v>2569</v>
      </c>
      <c r="D699" s="95" t="s">
        <v>1620</v>
      </c>
      <c r="E699" s="95" t="s">
        <v>2859</v>
      </c>
      <c r="F699" s="95" t="s">
        <v>2862</v>
      </c>
      <c r="G699" s="97" t="s">
        <v>1989</v>
      </c>
      <c r="H699" s="23">
        <v>0.54166666666666663</v>
      </c>
      <c r="I699" s="95" t="s">
        <v>2856</v>
      </c>
      <c r="J699" s="17">
        <v>1</v>
      </c>
      <c r="K699" s="17">
        <v>0</v>
      </c>
      <c r="L699" s="98">
        <v>43663</v>
      </c>
      <c r="M699" s="95" t="s">
        <v>3848</v>
      </c>
      <c r="N699" s="95" t="str">
        <f t="shared" si="61"/>
        <v>SKU659</v>
      </c>
      <c r="O699" s="17" t="str">
        <f t="shared" si="57"/>
        <v>Yes</v>
      </c>
      <c r="P699" s="27">
        <f t="shared" si="58"/>
        <v>38</v>
      </c>
      <c r="Q699" s="17" t="str">
        <f t="shared" si="59"/>
        <v>No</v>
      </c>
      <c r="R699" s="42">
        <f t="shared" si="60"/>
        <v>43654</v>
      </c>
      <c r="S699" s="96" t="str">
        <f>IFERROR(INDEX('DATA - Destination Database'!$B$8:$B$973,MATCH(N699,'DATA - Destination Database'!$C$8:$C$973,0)),"")</f>
        <v>ID721</v>
      </c>
      <c r="T699" s="55">
        <f>IFERROR(INDEX('DATA - Destination Database'!$D$8:$D$973,MATCH(N699,'DATA - Destination Database'!$C$8:$C$973,0)),"")</f>
        <v>1</v>
      </c>
      <c r="U699" s="56" t="str">
        <f>IFERROR(INDEX('DATA - Destination Database'!$E$8:$E$973,MATCH(N699,'DATA - Destination Database'!$C$8:$C$973,0)),"")</f>
        <v>A</v>
      </c>
      <c r="V699" s="56" t="str">
        <f>IFERROR(INDEX('DATA - Destination Database'!$F$8:$F$973,MATCH(N699,'DATA - Destination Database'!$C$8:$C$973,0)),"")</f>
        <v>H</v>
      </c>
      <c r="W699" s="56" t="str">
        <f>IFERROR(INDEX('DATA - Destination Database'!$G$8:$G$973,MATCH(N699,'DATA - Destination Database'!$C$8:$C$973,0)),"")</f>
        <v/>
      </c>
      <c r="X699" s="96" t="str">
        <f>IFERROR(INDEX('DATA - Destination Database'!$H$8:$H$973,MATCH(N699,'DATA - Destination Database'!$C$8:$C$973,0)),"")</f>
        <v>China</v>
      </c>
    </row>
    <row r="700" spans="2:24" ht="14.4" customHeight="1" x14ac:dyDescent="0.3">
      <c r="B700" s="95" t="s">
        <v>56</v>
      </c>
      <c r="C700" s="95" t="s">
        <v>2570</v>
      </c>
      <c r="D700" s="95" t="s">
        <v>1623</v>
      </c>
      <c r="E700" s="95" t="s">
        <v>2860</v>
      </c>
      <c r="F700" s="95" t="s">
        <v>2862</v>
      </c>
      <c r="G700" s="97" t="s">
        <v>1989</v>
      </c>
      <c r="H700" s="23">
        <v>0.54166666666666663</v>
      </c>
      <c r="I700" s="95" t="s">
        <v>2857</v>
      </c>
      <c r="J700" s="17">
        <v>2.8</v>
      </c>
      <c r="K700" s="17">
        <v>1</v>
      </c>
      <c r="L700" s="98">
        <v>43663</v>
      </c>
      <c r="M700" s="95" t="s">
        <v>3848</v>
      </c>
      <c r="N700" s="95" t="str">
        <f t="shared" si="61"/>
        <v>SKU662</v>
      </c>
      <c r="O700" s="17" t="str">
        <f t="shared" si="57"/>
        <v>Yes</v>
      </c>
      <c r="P700" s="27">
        <f t="shared" si="58"/>
        <v>38</v>
      </c>
      <c r="Q700" s="17" t="str">
        <f t="shared" si="59"/>
        <v>No</v>
      </c>
      <c r="R700" s="42">
        <f t="shared" si="60"/>
        <v>43654</v>
      </c>
      <c r="S700" s="96" t="str">
        <f>IFERROR(INDEX('DATA - Destination Database'!$B$8:$B$973,MATCH(N700,'DATA - Destination Database'!$C$8:$C$973,0)),"")</f>
        <v>ID935</v>
      </c>
      <c r="T700" s="55">
        <f>IFERROR(INDEX('DATA - Destination Database'!$D$8:$D$973,MATCH(N700,'DATA - Destination Database'!$C$8:$C$973,0)),"")</f>
        <v>2</v>
      </c>
      <c r="U700" s="56" t="str">
        <f>IFERROR(INDEX('DATA - Destination Database'!$E$8:$E$973,MATCH(N700,'DATA - Destination Database'!$C$8:$C$973,0)),"")</f>
        <v>T</v>
      </c>
      <c r="V700" s="56" t="str">
        <f>IFERROR(INDEX('DATA - Destination Database'!$F$8:$F$973,MATCH(N700,'DATA - Destination Database'!$C$8:$C$973,0)),"")</f>
        <v>H</v>
      </c>
      <c r="W700" s="56" t="str">
        <f>IFERROR(INDEX('DATA - Destination Database'!$G$8:$G$973,MATCH(N700,'DATA - Destination Database'!$C$8:$C$973,0)),"")</f>
        <v/>
      </c>
      <c r="X700" s="96" t="str">
        <f>IFERROR(INDEX('DATA - Destination Database'!$H$8:$H$973,MATCH(N700,'DATA - Destination Database'!$C$8:$C$973,0)),"")</f>
        <v>Peru</v>
      </c>
    </row>
    <row r="701" spans="2:24" ht="14.4" customHeight="1" x14ac:dyDescent="0.3">
      <c r="B701" s="95" t="s">
        <v>56</v>
      </c>
      <c r="C701" s="95" t="s">
        <v>2571</v>
      </c>
      <c r="D701" s="95" t="s">
        <v>1441</v>
      </c>
      <c r="E701" s="95" t="s">
        <v>2858</v>
      </c>
      <c r="F701" s="95" t="s">
        <v>2862</v>
      </c>
      <c r="G701" s="97" t="s">
        <v>1977</v>
      </c>
      <c r="H701" s="23">
        <v>0.54166666666666663</v>
      </c>
      <c r="I701" s="95" t="s">
        <v>2854</v>
      </c>
      <c r="J701" s="17">
        <v>3</v>
      </c>
      <c r="K701" s="17">
        <v>0</v>
      </c>
      <c r="L701" s="98">
        <v>43641</v>
      </c>
      <c r="M701" s="95" t="s">
        <v>3848</v>
      </c>
      <c r="N701" s="95" t="str">
        <f t="shared" si="61"/>
        <v>SKU477</v>
      </c>
      <c r="O701" s="17" t="str">
        <f t="shared" si="57"/>
        <v>Yes</v>
      </c>
      <c r="P701" s="27">
        <f t="shared" si="58"/>
        <v>56</v>
      </c>
      <c r="Q701" s="17" t="str">
        <f t="shared" si="59"/>
        <v>No</v>
      </c>
      <c r="R701" s="42">
        <f t="shared" si="60"/>
        <v>43636</v>
      </c>
      <c r="S701" s="96" t="str">
        <f>IFERROR(INDEX('DATA - Destination Database'!$B$8:$B$973,MATCH(N701,'DATA - Destination Database'!$C$8:$C$973,0)),"")</f>
        <v>ID710</v>
      </c>
      <c r="T701" s="55">
        <f>IFERROR(INDEX('DATA - Destination Database'!$D$8:$D$973,MATCH(N701,'DATA - Destination Database'!$C$8:$C$973,0)),"")</f>
        <v>3</v>
      </c>
      <c r="U701" s="56" t="str">
        <f>IFERROR(INDEX('DATA - Destination Database'!$E$8:$E$973,MATCH(N701,'DATA - Destination Database'!$C$8:$C$973,0)),"")</f>
        <v>B</v>
      </c>
      <c r="V701" s="56" t="str">
        <f>IFERROR(INDEX('DATA - Destination Database'!$F$8:$F$973,MATCH(N701,'DATA - Destination Database'!$C$8:$C$973,0)),"")</f>
        <v>H</v>
      </c>
      <c r="W701" s="56" t="str">
        <f>IFERROR(INDEX('DATA - Destination Database'!$G$8:$G$973,MATCH(N701,'DATA - Destination Database'!$C$8:$C$973,0)),"")</f>
        <v/>
      </c>
      <c r="X701" s="96" t="str">
        <f>IFERROR(INDEX('DATA - Destination Database'!$H$8:$H$973,MATCH(N701,'DATA - Destination Database'!$C$8:$C$973,0)),"")</f>
        <v>Ireland</v>
      </c>
    </row>
    <row r="702" spans="2:24" ht="14.4" customHeight="1" x14ac:dyDescent="0.3">
      <c r="B702" s="95" t="s">
        <v>59</v>
      </c>
      <c r="C702" s="95" t="s">
        <v>2572</v>
      </c>
      <c r="D702" s="95" t="s">
        <v>1626</v>
      </c>
      <c r="E702" s="95" t="s">
        <v>2859</v>
      </c>
      <c r="F702" s="95" t="s">
        <v>2862</v>
      </c>
      <c r="G702" s="97" t="s">
        <v>1989</v>
      </c>
      <c r="H702" s="23">
        <v>0.54166666666666663</v>
      </c>
      <c r="I702" s="95" t="s">
        <v>2855</v>
      </c>
      <c r="J702" s="17">
        <v>3.2</v>
      </c>
      <c r="K702" s="17">
        <v>0</v>
      </c>
      <c r="L702" s="98">
        <v>43656</v>
      </c>
      <c r="M702" s="95" t="s">
        <v>3848</v>
      </c>
      <c r="N702" s="95" t="str">
        <f t="shared" si="61"/>
        <v>SKU665</v>
      </c>
      <c r="O702" s="17" t="str">
        <f t="shared" si="57"/>
        <v>Yes</v>
      </c>
      <c r="P702" s="27">
        <f t="shared" si="58"/>
        <v>38</v>
      </c>
      <c r="Q702" s="17" t="str">
        <f t="shared" si="59"/>
        <v>No</v>
      </c>
      <c r="R702" s="42">
        <f t="shared" si="60"/>
        <v>43654</v>
      </c>
      <c r="S702" s="96" t="str">
        <f>IFERROR(INDEX('DATA - Destination Database'!$B$8:$B$973,MATCH(N702,'DATA - Destination Database'!$C$8:$C$973,0)),"")</f>
        <v>ID485</v>
      </c>
      <c r="T702" s="55">
        <f>IFERROR(INDEX('DATA - Destination Database'!$D$8:$D$973,MATCH(N702,'DATA - Destination Database'!$C$8:$C$973,0)),"")</f>
        <v>2</v>
      </c>
      <c r="U702" s="56" t="str">
        <f>IFERROR(INDEX('DATA - Destination Database'!$E$8:$E$973,MATCH(N702,'DATA - Destination Database'!$C$8:$C$973,0)),"")</f>
        <v>A</v>
      </c>
      <c r="V702" s="56" t="str">
        <f>IFERROR(INDEX('DATA - Destination Database'!$F$8:$F$973,MATCH(N702,'DATA - Destination Database'!$C$8:$C$973,0)),"")</f>
        <v>H</v>
      </c>
      <c r="W702" s="56" t="str">
        <f>IFERROR(INDEX('DATA - Destination Database'!$G$8:$G$973,MATCH(N702,'DATA - Destination Database'!$C$8:$C$973,0)),"")</f>
        <v>Y</v>
      </c>
      <c r="X702" s="96" t="str">
        <f>IFERROR(INDEX('DATA - Destination Database'!$H$8:$H$973,MATCH(N702,'DATA - Destination Database'!$C$8:$C$973,0)),"")</f>
        <v>Poland</v>
      </c>
    </row>
    <row r="703" spans="2:24" ht="14.4" customHeight="1" x14ac:dyDescent="0.3">
      <c r="B703" s="95" t="s">
        <v>59</v>
      </c>
      <c r="C703" s="95" t="s">
        <v>2573</v>
      </c>
      <c r="D703" s="95" t="s">
        <v>1444</v>
      </c>
      <c r="E703" s="95" t="s">
        <v>2860</v>
      </c>
      <c r="F703" s="95" t="s">
        <v>2862</v>
      </c>
      <c r="G703" s="97" t="s">
        <v>1977</v>
      </c>
      <c r="H703" s="23">
        <v>0.54166666666666663</v>
      </c>
      <c r="I703" s="95" t="s">
        <v>2855</v>
      </c>
      <c r="J703" s="17">
        <v>3.4</v>
      </c>
      <c r="K703" s="17">
        <v>0</v>
      </c>
      <c r="L703" s="98">
        <v>43651</v>
      </c>
      <c r="M703" s="95" t="s">
        <v>3848</v>
      </c>
      <c r="N703" s="95" t="str">
        <f t="shared" si="61"/>
        <v>SKU480</v>
      </c>
      <c r="O703" s="17" t="str">
        <f t="shared" si="57"/>
        <v>Yes</v>
      </c>
      <c r="P703" s="27">
        <f t="shared" si="58"/>
        <v>56</v>
      </c>
      <c r="Q703" s="17" t="str">
        <f t="shared" si="59"/>
        <v>No</v>
      </c>
      <c r="R703" s="42">
        <f t="shared" si="60"/>
        <v>43636</v>
      </c>
      <c r="S703" s="96" t="str">
        <f>IFERROR(INDEX('DATA - Destination Database'!$B$8:$B$973,MATCH(N703,'DATA - Destination Database'!$C$8:$C$973,0)),"")</f>
        <v>ID809</v>
      </c>
      <c r="T703" s="55">
        <f>IFERROR(INDEX('DATA - Destination Database'!$D$8:$D$973,MATCH(N703,'DATA - Destination Database'!$C$8:$C$973,0)),"")</f>
        <v>1</v>
      </c>
      <c r="U703" s="56" t="str">
        <f>IFERROR(INDEX('DATA - Destination Database'!$E$8:$E$973,MATCH(N703,'DATA - Destination Database'!$C$8:$C$973,0)),"")</f>
        <v>A</v>
      </c>
      <c r="V703" s="56" t="str">
        <f>IFERROR(INDEX('DATA - Destination Database'!$F$8:$F$973,MATCH(N703,'DATA - Destination Database'!$C$8:$C$973,0)),"")</f>
        <v>H</v>
      </c>
      <c r="W703" s="56" t="str">
        <f>IFERROR(INDEX('DATA - Destination Database'!$G$8:$G$973,MATCH(N703,'DATA - Destination Database'!$C$8:$C$973,0)),"")</f>
        <v>Y</v>
      </c>
      <c r="X703" s="96" t="str">
        <f>IFERROR(INDEX('DATA - Destination Database'!$H$8:$H$973,MATCH(N703,'DATA - Destination Database'!$C$8:$C$973,0)),"")</f>
        <v>Malta</v>
      </c>
    </row>
    <row r="704" spans="2:24" ht="14.4" customHeight="1" x14ac:dyDescent="0.3">
      <c r="B704" s="95" t="s">
        <v>57</v>
      </c>
      <c r="C704" s="95" t="s">
        <v>2574</v>
      </c>
      <c r="D704" s="95" t="s">
        <v>1629</v>
      </c>
      <c r="E704" s="95" t="s">
        <v>2858</v>
      </c>
      <c r="F704" s="95" t="s">
        <v>2862</v>
      </c>
      <c r="G704" s="97" t="s">
        <v>1989</v>
      </c>
      <c r="H704" s="23">
        <v>0.54166666666666663</v>
      </c>
      <c r="I704" s="95" t="s">
        <v>2856</v>
      </c>
      <c r="J704" s="17">
        <v>3.6</v>
      </c>
      <c r="K704" s="17">
        <v>0</v>
      </c>
      <c r="L704" s="98">
        <v>43656</v>
      </c>
      <c r="M704" s="95" t="s">
        <v>3848</v>
      </c>
      <c r="N704" s="95" t="str">
        <f t="shared" si="61"/>
        <v>SKU668</v>
      </c>
      <c r="O704" s="17" t="str">
        <f t="shared" si="57"/>
        <v>Yes</v>
      </c>
      <c r="P704" s="27">
        <f t="shared" si="58"/>
        <v>38</v>
      </c>
      <c r="Q704" s="17" t="str">
        <f t="shared" si="59"/>
        <v>No</v>
      </c>
      <c r="R704" s="42">
        <f t="shared" si="60"/>
        <v>43654</v>
      </c>
      <c r="S704" s="96" t="str">
        <f>IFERROR(INDEX('DATA - Destination Database'!$B$8:$B$973,MATCH(N704,'DATA - Destination Database'!$C$8:$C$973,0)),"")</f>
        <v>ID521</v>
      </c>
      <c r="T704" s="55">
        <f>IFERROR(INDEX('DATA - Destination Database'!$D$8:$D$973,MATCH(N704,'DATA - Destination Database'!$C$8:$C$973,0)),"")</f>
        <v>2</v>
      </c>
      <c r="U704" s="56" t="str">
        <f>IFERROR(INDEX('DATA - Destination Database'!$E$8:$E$973,MATCH(N704,'DATA - Destination Database'!$C$8:$C$973,0)),"")</f>
        <v>A</v>
      </c>
      <c r="V704" s="56" t="str">
        <f>IFERROR(INDEX('DATA - Destination Database'!$F$8:$F$973,MATCH(N704,'DATA - Destination Database'!$C$8:$C$973,0)),"")</f>
        <v>H</v>
      </c>
      <c r="W704" s="56" t="str">
        <f>IFERROR(INDEX('DATA - Destination Database'!$G$8:$G$973,MATCH(N704,'DATA - Destination Database'!$C$8:$C$973,0)),"")</f>
        <v>Y</v>
      </c>
      <c r="X704" s="96" t="str">
        <f>IFERROR(INDEX('DATA - Destination Database'!$H$8:$H$973,MATCH(N704,'DATA - Destination Database'!$C$8:$C$973,0)),"")</f>
        <v>Turkey</v>
      </c>
    </row>
    <row r="705" spans="2:24" ht="14.4" customHeight="1" x14ac:dyDescent="0.3">
      <c r="B705" s="95" t="s">
        <v>57</v>
      </c>
      <c r="C705" s="95" t="s">
        <v>2575</v>
      </c>
      <c r="D705" s="95" t="s">
        <v>1632</v>
      </c>
      <c r="E705" s="95" t="s">
        <v>2859</v>
      </c>
      <c r="F705" s="95" t="s">
        <v>2862</v>
      </c>
      <c r="G705" s="97" t="s">
        <v>1990</v>
      </c>
      <c r="H705" s="23">
        <v>0.54166666666666663</v>
      </c>
      <c r="I705" s="95" t="s">
        <v>2857</v>
      </c>
      <c r="J705" s="17">
        <v>3.8</v>
      </c>
      <c r="K705" s="17">
        <v>0</v>
      </c>
      <c r="L705" s="98">
        <v>43656</v>
      </c>
      <c r="M705" s="95" t="s">
        <v>3848</v>
      </c>
      <c r="N705" s="95" t="str">
        <f t="shared" si="61"/>
        <v>SKU673</v>
      </c>
      <c r="O705" s="17" t="str">
        <f t="shared" si="57"/>
        <v>Yes</v>
      </c>
      <c r="P705" s="27">
        <f t="shared" si="58"/>
        <v>37</v>
      </c>
      <c r="Q705" s="17" t="str">
        <f t="shared" si="59"/>
        <v>No</v>
      </c>
      <c r="R705" s="42">
        <f t="shared" si="60"/>
        <v>43655</v>
      </c>
      <c r="S705" s="96" t="str">
        <f>IFERROR(INDEX('DATA - Destination Database'!$B$8:$B$973,MATCH(N705,'DATA - Destination Database'!$C$8:$C$973,0)),"")</f>
        <v>ID722</v>
      </c>
      <c r="T705" s="55">
        <f>IFERROR(INDEX('DATA - Destination Database'!$D$8:$D$973,MATCH(N705,'DATA - Destination Database'!$C$8:$C$973,0)),"")</f>
        <v>2</v>
      </c>
      <c r="U705" s="56" t="str">
        <f>IFERROR(INDEX('DATA - Destination Database'!$E$8:$E$973,MATCH(N705,'DATA - Destination Database'!$C$8:$C$973,0)),"")</f>
        <v>B</v>
      </c>
      <c r="V705" s="56" t="str">
        <f>IFERROR(INDEX('DATA - Destination Database'!$F$8:$F$973,MATCH(N705,'DATA - Destination Database'!$C$8:$C$973,0)),"")</f>
        <v>H</v>
      </c>
      <c r="W705" s="56" t="str">
        <f>IFERROR(INDEX('DATA - Destination Database'!$G$8:$G$973,MATCH(N705,'DATA - Destination Database'!$C$8:$C$973,0)),"")</f>
        <v>Y</v>
      </c>
      <c r="X705" s="96" t="str">
        <f>IFERROR(INDEX('DATA - Destination Database'!$H$8:$H$973,MATCH(N705,'DATA - Destination Database'!$C$8:$C$973,0)),"")</f>
        <v>Mexico</v>
      </c>
    </row>
    <row r="706" spans="2:24" ht="14.4" customHeight="1" x14ac:dyDescent="0.3">
      <c r="B706" s="95" t="s">
        <v>57</v>
      </c>
      <c r="C706" s="95" t="s">
        <v>2576</v>
      </c>
      <c r="D706" s="95" t="s">
        <v>1447</v>
      </c>
      <c r="E706" s="95" t="s">
        <v>2860</v>
      </c>
      <c r="F706" s="95" t="s">
        <v>2862</v>
      </c>
      <c r="G706" s="97" t="s">
        <v>1977</v>
      </c>
      <c r="H706" s="23">
        <v>0.54166666666666663</v>
      </c>
      <c r="I706" s="95" t="s">
        <v>2854</v>
      </c>
      <c r="J706" s="17">
        <v>4</v>
      </c>
      <c r="K706" s="17">
        <v>0</v>
      </c>
      <c r="L706" s="98">
        <v>43651</v>
      </c>
      <c r="M706" s="95" t="s">
        <v>3848</v>
      </c>
      <c r="N706" s="95" t="str">
        <f t="shared" si="61"/>
        <v>SKU483</v>
      </c>
      <c r="O706" s="17" t="str">
        <f t="shared" si="57"/>
        <v>Yes</v>
      </c>
      <c r="P706" s="27">
        <f t="shared" si="58"/>
        <v>56</v>
      </c>
      <c r="Q706" s="17" t="str">
        <f t="shared" si="59"/>
        <v>No</v>
      </c>
      <c r="R706" s="42">
        <f t="shared" si="60"/>
        <v>43636</v>
      </c>
      <c r="S706" s="96" t="str">
        <f>IFERROR(INDEX('DATA - Destination Database'!$B$8:$B$973,MATCH(N706,'DATA - Destination Database'!$C$8:$C$973,0)),"")</f>
        <v>ID936</v>
      </c>
      <c r="T706" s="55">
        <f>IFERROR(INDEX('DATA - Destination Database'!$D$8:$D$973,MATCH(N706,'DATA - Destination Database'!$C$8:$C$973,0)),"")</f>
        <v>2</v>
      </c>
      <c r="U706" s="56" t="str">
        <f>IFERROR(INDEX('DATA - Destination Database'!$E$8:$E$973,MATCH(N706,'DATA - Destination Database'!$C$8:$C$973,0)),"")</f>
        <v>F</v>
      </c>
      <c r="V706" s="56" t="str">
        <f>IFERROR(INDEX('DATA - Destination Database'!$F$8:$F$973,MATCH(N706,'DATA - Destination Database'!$C$8:$C$973,0)),"")</f>
        <v>H</v>
      </c>
      <c r="W706" s="56" t="str">
        <f>IFERROR(INDEX('DATA - Destination Database'!$G$8:$G$973,MATCH(N706,'DATA - Destination Database'!$C$8:$C$973,0)),"")</f>
        <v/>
      </c>
      <c r="X706" s="96" t="str">
        <f>IFERROR(INDEX('DATA - Destination Database'!$H$8:$H$973,MATCH(N706,'DATA - Destination Database'!$C$8:$C$973,0)),"")</f>
        <v>Iceland</v>
      </c>
    </row>
    <row r="707" spans="2:24" ht="14.4" customHeight="1" x14ac:dyDescent="0.3">
      <c r="B707" s="95" t="s">
        <v>55</v>
      </c>
      <c r="C707" s="95" t="s">
        <v>2577</v>
      </c>
      <c r="D707" s="95" t="s">
        <v>1635</v>
      </c>
      <c r="E707" s="95" t="s">
        <v>2858</v>
      </c>
      <c r="F707" s="95" t="s">
        <v>2862</v>
      </c>
      <c r="G707" s="97" t="s">
        <v>1990</v>
      </c>
      <c r="H707" s="23">
        <v>0.54166666666666663</v>
      </c>
      <c r="I707" s="95" t="s">
        <v>2855</v>
      </c>
      <c r="J707" s="17">
        <v>1</v>
      </c>
      <c r="K707" s="17">
        <v>0</v>
      </c>
      <c r="L707" s="98">
        <v>43662</v>
      </c>
      <c r="M707" s="95" t="s">
        <v>3848</v>
      </c>
      <c r="N707" s="95" t="str">
        <f t="shared" si="61"/>
        <v>SKU676</v>
      </c>
      <c r="O707" s="17" t="str">
        <f t="shared" si="57"/>
        <v>Yes</v>
      </c>
      <c r="P707" s="27">
        <f t="shared" si="58"/>
        <v>37</v>
      </c>
      <c r="Q707" s="17" t="str">
        <f t="shared" si="59"/>
        <v>No</v>
      </c>
      <c r="R707" s="42">
        <f t="shared" si="60"/>
        <v>43655</v>
      </c>
      <c r="S707" s="96" t="str">
        <f>IFERROR(INDEX('DATA - Destination Database'!$B$8:$B$973,MATCH(N707,'DATA - Destination Database'!$C$8:$C$973,0)),"")</f>
        <v>ID525</v>
      </c>
      <c r="T707" s="55">
        <f>IFERROR(INDEX('DATA - Destination Database'!$D$8:$D$973,MATCH(N707,'DATA - Destination Database'!$C$8:$C$973,0)),"")</f>
        <v>3</v>
      </c>
      <c r="U707" s="56" t="str">
        <f>IFERROR(INDEX('DATA - Destination Database'!$E$8:$E$973,MATCH(N707,'DATA - Destination Database'!$C$8:$C$973,0)),"")</f>
        <v>A</v>
      </c>
      <c r="V707" s="56" t="str">
        <f>IFERROR(INDEX('DATA - Destination Database'!$F$8:$F$973,MATCH(N707,'DATA - Destination Database'!$C$8:$C$973,0)),"")</f>
        <v>H</v>
      </c>
      <c r="W707" s="56" t="str">
        <f>IFERROR(INDEX('DATA - Destination Database'!$G$8:$G$973,MATCH(N707,'DATA - Destination Database'!$C$8:$C$973,0)),"")</f>
        <v/>
      </c>
      <c r="X707" s="96" t="str">
        <f>IFERROR(INDEX('DATA - Destination Database'!$H$8:$H$973,MATCH(N707,'DATA - Destination Database'!$C$8:$C$973,0)),"")</f>
        <v>Morocco</v>
      </c>
    </row>
    <row r="708" spans="2:24" ht="14.4" customHeight="1" x14ac:dyDescent="0.3">
      <c r="B708" s="95" t="s">
        <v>55</v>
      </c>
      <c r="C708" s="95" t="s">
        <v>2578</v>
      </c>
      <c r="D708" s="95" t="s">
        <v>1450</v>
      </c>
      <c r="E708" s="95" t="s">
        <v>2859</v>
      </c>
      <c r="F708" s="95" t="s">
        <v>2862</v>
      </c>
      <c r="G708" s="97" t="s">
        <v>1977</v>
      </c>
      <c r="H708" s="23">
        <v>0.54166666666666663</v>
      </c>
      <c r="I708" s="95" t="s">
        <v>2855</v>
      </c>
      <c r="J708" s="17">
        <v>2</v>
      </c>
      <c r="K708" s="17">
        <v>0</v>
      </c>
      <c r="L708" s="98">
        <v>43651</v>
      </c>
      <c r="M708" s="95" t="s">
        <v>3848</v>
      </c>
      <c r="N708" s="95" t="str">
        <f t="shared" si="61"/>
        <v>SKU486</v>
      </c>
      <c r="O708" s="17" t="str">
        <f t="shared" si="57"/>
        <v>Yes</v>
      </c>
      <c r="P708" s="27">
        <f t="shared" si="58"/>
        <v>56</v>
      </c>
      <c r="Q708" s="17" t="str">
        <f t="shared" si="59"/>
        <v>No</v>
      </c>
      <c r="R708" s="42">
        <f t="shared" si="60"/>
        <v>43636</v>
      </c>
      <c r="S708" s="96" t="str">
        <f>IFERROR(INDEX('DATA - Destination Database'!$B$8:$B$973,MATCH(N708,'DATA - Destination Database'!$C$8:$C$973,0)),"")</f>
        <v>ID487</v>
      </c>
      <c r="T708" s="55">
        <f>IFERROR(INDEX('DATA - Destination Database'!$D$8:$D$973,MATCH(N708,'DATA - Destination Database'!$C$8:$C$973,0)),"")</f>
        <v>2</v>
      </c>
      <c r="U708" s="56" t="str">
        <f>IFERROR(INDEX('DATA - Destination Database'!$E$8:$E$973,MATCH(N708,'DATA - Destination Database'!$C$8:$C$973,0)),"")</f>
        <v>T</v>
      </c>
      <c r="V708" s="56" t="str">
        <f>IFERROR(INDEX('DATA - Destination Database'!$F$8:$F$973,MATCH(N708,'DATA - Destination Database'!$C$8:$C$973,0)),"")</f>
        <v>H</v>
      </c>
      <c r="W708" s="56" t="str">
        <f>IFERROR(INDEX('DATA - Destination Database'!$G$8:$G$973,MATCH(N708,'DATA - Destination Database'!$C$8:$C$973,0)),"")</f>
        <v/>
      </c>
      <c r="X708" s="96" t="str">
        <f>IFERROR(INDEX('DATA - Destination Database'!$H$8:$H$973,MATCH(N708,'DATA - Destination Database'!$C$8:$C$973,0)),"")</f>
        <v>Russia</v>
      </c>
    </row>
    <row r="709" spans="2:24" ht="14.4" customHeight="1" x14ac:dyDescent="0.3">
      <c r="B709" s="95" t="s">
        <v>55</v>
      </c>
      <c r="C709" s="95" t="s">
        <v>2579</v>
      </c>
      <c r="D709" s="95" t="s">
        <v>1638</v>
      </c>
      <c r="E709" s="95" t="s">
        <v>2860</v>
      </c>
      <c r="F709" s="95" t="s">
        <v>2862</v>
      </c>
      <c r="G709" s="97" t="s">
        <v>1990</v>
      </c>
      <c r="H709" s="23">
        <v>0.54166666666666663</v>
      </c>
      <c r="I709" s="95" t="s">
        <v>2856</v>
      </c>
      <c r="J709" s="17">
        <v>3</v>
      </c>
      <c r="K709" s="17">
        <v>0</v>
      </c>
      <c r="L709" s="98"/>
      <c r="M709" s="95" t="s">
        <v>3848</v>
      </c>
      <c r="N709" s="95" t="str">
        <f t="shared" si="61"/>
        <v>SKU686</v>
      </c>
      <c r="O709" s="17" t="str">
        <f t="shared" si="57"/>
        <v>No</v>
      </c>
      <c r="P709" s="27">
        <f t="shared" si="58"/>
        <v>37</v>
      </c>
      <c r="Q709" s="17" t="str">
        <f t="shared" si="59"/>
        <v>Yes</v>
      </c>
      <c r="R709" s="42">
        <f t="shared" si="60"/>
        <v>43655</v>
      </c>
      <c r="S709" s="96" t="str">
        <f>IFERROR(INDEX('DATA - Destination Database'!$B$8:$B$973,MATCH(N709,'DATA - Destination Database'!$C$8:$C$973,0)),"")</f>
        <v>ID582</v>
      </c>
      <c r="T709" s="55">
        <f>IFERROR(INDEX('DATA - Destination Database'!$D$8:$D$973,MATCH(N709,'DATA - Destination Database'!$C$8:$C$973,0)),"")</f>
        <v>3</v>
      </c>
      <c r="U709" s="56" t="str">
        <f>IFERROR(INDEX('DATA - Destination Database'!$E$8:$E$973,MATCH(N709,'DATA - Destination Database'!$C$8:$C$973,0)),"")</f>
        <v>B</v>
      </c>
      <c r="V709" s="56" t="str">
        <f>IFERROR(INDEX('DATA - Destination Database'!$F$8:$F$973,MATCH(N709,'DATA - Destination Database'!$C$8:$C$973,0)),"")</f>
        <v>H</v>
      </c>
      <c r="W709" s="56" t="str">
        <f>IFERROR(INDEX('DATA - Destination Database'!$G$8:$G$973,MATCH(N709,'DATA - Destination Database'!$C$8:$C$973,0)),"")</f>
        <v/>
      </c>
      <c r="X709" s="96" t="str">
        <f>IFERROR(INDEX('DATA - Destination Database'!$H$8:$H$973,MATCH(N709,'DATA - Destination Database'!$C$8:$C$973,0)),"")</f>
        <v>Spain</v>
      </c>
    </row>
    <row r="710" spans="2:24" ht="14.4" customHeight="1" x14ac:dyDescent="0.3">
      <c r="B710" s="95" t="s">
        <v>58</v>
      </c>
      <c r="C710" s="95" t="s">
        <v>2580</v>
      </c>
      <c r="D710" s="95" t="s">
        <v>1453</v>
      </c>
      <c r="E710" s="95" t="s">
        <v>2858</v>
      </c>
      <c r="F710" s="95" t="s">
        <v>2862</v>
      </c>
      <c r="G710" s="97" t="s">
        <v>1978</v>
      </c>
      <c r="H710" s="23">
        <v>0.54166666666666663</v>
      </c>
      <c r="I710" s="95" t="s">
        <v>2857</v>
      </c>
      <c r="J710" s="17">
        <v>4</v>
      </c>
      <c r="K710" s="17">
        <v>1</v>
      </c>
      <c r="L710" s="98">
        <v>43640</v>
      </c>
      <c r="M710" s="95" t="s">
        <v>3848</v>
      </c>
      <c r="N710" s="95" t="str">
        <f t="shared" si="61"/>
        <v>SKU489</v>
      </c>
      <c r="O710" s="17" t="str">
        <f t="shared" si="57"/>
        <v>Yes</v>
      </c>
      <c r="P710" s="27">
        <f t="shared" si="58"/>
        <v>55</v>
      </c>
      <c r="Q710" s="17" t="str">
        <f t="shared" si="59"/>
        <v>No</v>
      </c>
      <c r="R710" s="42">
        <f t="shared" si="60"/>
        <v>43637</v>
      </c>
      <c r="S710" s="96" t="str">
        <f>IFERROR(INDEX('DATA - Destination Database'!$B$8:$B$973,MATCH(N710,'DATA - Destination Database'!$C$8:$C$973,0)),"")</f>
        <v>ID715</v>
      </c>
      <c r="T710" s="55">
        <f>IFERROR(INDEX('DATA - Destination Database'!$D$8:$D$973,MATCH(N710,'DATA - Destination Database'!$C$8:$C$973,0)),"")</f>
        <v>1</v>
      </c>
      <c r="U710" s="56" t="str">
        <f>IFERROR(INDEX('DATA - Destination Database'!$E$8:$E$973,MATCH(N710,'DATA - Destination Database'!$C$8:$C$973,0)),"")</f>
        <v>T</v>
      </c>
      <c r="V710" s="56" t="str">
        <f>IFERROR(INDEX('DATA - Destination Database'!$F$8:$F$973,MATCH(N710,'DATA - Destination Database'!$C$8:$C$973,0)),"")</f>
        <v>H</v>
      </c>
      <c r="W710" s="56" t="str">
        <f>IFERROR(INDEX('DATA - Destination Database'!$G$8:$G$973,MATCH(N710,'DATA - Destination Database'!$C$8:$C$973,0)),"")</f>
        <v/>
      </c>
      <c r="X710" s="96" t="str">
        <f>IFERROR(INDEX('DATA - Destination Database'!$H$8:$H$973,MATCH(N710,'DATA - Destination Database'!$C$8:$C$973,0)),"")</f>
        <v>Sweden</v>
      </c>
    </row>
    <row r="711" spans="2:24" ht="14.4" customHeight="1" x14ac:dyDescent="0.3">
      <c r="B711" s="95" t="s">
        <v>58</v>
      </c>
      <c r="C711" s="95" t="s">
        <v>2580</v>
      </c>
      <c r="D711" s="95" t="s">
        <v>1641</v>
      </c>
      <c r="E711" s="95" t="s">
        <v>2859</v>
      </c>
      <c r="F711" s="95" t="s">
        <v>2862</v>
      </c>
      <c r="G711" s="97" t="s">
        <v>1990</v>
      </c>
      <c r="H711" s="23">
        <v>0.54166666666666663</v>
      </c>
      <c r="I711" s="95" t="s">
        <v>2854</v>
      </c>
      <c r="J711" s="17">
        <v>1</v>
      </c>
      <c r="K711" s="17">
        <v>0</v>
      </c>
      <c r="L711" s="98"/>
      <c r="M711" s="95" t="s">
        <v>3848</v>
      </c>
      <c r="N711" s="95" t="str">
        <f t="shared" si="61"/>
        <v>SKU689</v>
      </c>
      <c r="O711" s="17" t="str">
        <f t="shared" si="57"/>
        <v>No</v>
      </c>
      <c r="P711" s="27">
        <f t="shared" si="58"/>
        <v>37</v>
      </c>
      <c r="Q711" s="17" t="str">
        <f t="shared" si="59"/>
        <v>Yes</v>
      </c>
      <c r="R711" s="42">
        <f t="shared" si="60"/>
        <v>43655</v>
      </c>
      <c r="S711" s="96" t="str">
        <f>IFERROR(INDEX('DATA - Destination Database'!$B$8:$B$973,MATCH(N711,'DATA - Destination Database'!$C$8:$C$973,0)),"")</f>
        <v>ID885</v>
      </c>
      <c r="T711" s="55">
        <f>IFERROR(INDEX('DATA - Destination Database'!$D$8:$D$973,MATCH(N711,'DATA - Destination Database'!$C$8:$C$973,0)),"")</f>
        <v>2</v>
      </c>
      <c r="U711" s="56" t="str">
        <f>IFERROR(INDEX('DATA - Destination Database'!$E$8:$E$973,MATCH(N711,'DATA - Destination Database'!$C$8:$C$973,0)),"")</f>
        <v>A</v>
      </c>
      <c r="V711" s="56" t="str">
        <f>IFERROR(INDEX('DATA - Destination Database'!$F$8:$F$973,MATCH(N711,'DATA - Destination Database'!$C$8:$C$973,0)),"")</f>
        <v>H</v>
      </c>
      <c r="W711" s="56" t="str">
        <f>IFERROR(INDEX('DATA - Destination Database'!$G$8:$G$973,MATCH(N711,'DATA - Destination Database'!$C$8:$C$973,0)),"")</f>
        <v/>
      </c>
      <c r="X711" s="96" t="str">
        <f>IFERROR(INDEX('DATA - Destination Database'!$H$8:$H$973,MATCH(N711,'DATA - Destination Database'!$C$8:$C$973,0)),"")</f>
        <v>Germany</v>
      </c>
    </row>
    <row r="712" spans="2:24" ht="14.4" customHeight="1" x14ac:dyDescent="0.3">
      <c r="B712" s="95" t="s">
        <v>56</v>
      </c>
      <c r="C712" s="95" t="s">
        <v>2581</v>
      </c>
      <c r="D712" s="95" t="s">
        <v>1644</v>
      </c>
      <c r="E712" s="95" t="s">
        <v>2860</v>
      </c>
      <c r="F712" s="95" t="s">
        <v>2862</v>
      </c>
      <c r="G712" s="97" t="s">
        <v>1990</v>
      </c>
      <c r="H712" s="23">
        <v>0.54166666666666663</v>
      </c>
      <c r="I712" s="95" t="s">
        <v>2855</v>
      </c>
      <c r="J712" s="17">
        <v>2.8</v>
      </c>
      <c r="K712" s="17">
        <v>0</v>
      </c>
      <c r="L712" s="98">
        <v>43657</v>
      </c>
      <c r="M712" s="95" t="s">
        <v>3848</v>
      </c>
      <c r="N712" s="95" t="str">
        <f t="shared" si="61"/>
        <v>SKU692</v>
      </c>
      <c r="O712" s="17" t="str">
        <f t="shared" si="57"/>
        <v>Yes</v>
      </c>
      <c r="P712" s="27">
        <f t="shared" si="58"/>
        <v>37</v>
      </c>
      <c r="Q712" s="17" t="str">
        <f t="shared" si="59"/>
        <v>No</v>
      </c>
      <c r="R712" s="42">
        <f t="shared" si="60"/>
        <v>43655</v>
      </c>
      <c r="S712" s="96" t="str">
        <f>IFERROR(INDEX('DATA - Destination Database'!$B$8:$B$973,MATCH(N712,'DATA - Destination Database'!$C$8:$C$973,0)),"")</f>
        <v>ID811</v>
      </c>
      <c r="T712" s="55">
        <f>IFERROR(INDEX('DATA - Destination Database'!$D$8:$D$973,MATCH(N712,'DATA - Destination Database'!$C$8:$C$973,0)),"")</f>
        <v>2</v>
      </c>
      <c r="U712" s="56" t="str">
        <f>IFERROR(INDEX('DATA - Destination Database'!$E$8:$E$973,MATCH(N712,'DATA - Destination Database'!$C$8:$C$973,0)),"")</f>
        <v>T</v>
      </c>
      <c r="V712" s="56" t="str">
        <f>IFERROR(INDEX('DATA - Destination Database'!$F$8:$F$973,MATCH(N712,'DATA - Destination Database'!$C$8:$C$973,0)),"")</f>
        <v>H</v>
      </c>
      <c r="W712" s="56" t="str">
        <f>IFERROR(INDEX('DATA - Destination Database'!$G$8:$G$973,MATCH(N712,'DATA - Destination Database'!$C$8:$C$973,0)),"")</f>
        <v>Y</v>
      </c>
      <c r="X712" s="96" t="str">
        <f>IFERROR(INDEX('DATA - Destination Database'!$H$8:$H$973,MATCH(N712,'DATA - Destination Database'!$C$8:$C$973,0)),"")</f>
        <v xml:space="preserve">France </v>
      </c>
    </row>
    <row r="713" spans="2:24" ht="14.4" customHeight="1" x14ac:dyDescent="0.3">
      <c r="B713" s="95" t="s">
        <v>56</v>
      </c>
      <c r="C713" s="95" t="s">
        <v>2582</v>
      </c>
      <c r="D713" s="95" t="s">
        <v>1456</v>
      </c>
      <c r="E713" s="95" t="s">
        <v>2858</v>
      </c>
      <c r="F713" s="95" t="s">
        <v>2863</v>
      </c>
      <c r="G713" s="97" t="s">
        <v>1978</v>
      </c>
      <c r="H713" s="23">
        <v>0.54166666666666663</v>
      </c>
      <c r="I713" s="95" t="s">
        <v>2855</v>
      </c>
      <c r="J713" s="17">
        <v>3</v>
      </c>
      <c r="K713" s="17">
        <v>0</v>
      </c>
      <c r="L713" s="98">
        <v>43656</v>
      </c>
      <c r="M713" s="95" t="s">
        <v>3848</v>
      </c>
      <c r="N713" s="95" t="str">
        <f t="shared" si="61"/>
        <v>SKU492</v>
      </c>
      <c r="O713" s="17" t="str">
        <f t="shared" si="57"/>
        <v>Yes</v>
      </c>
      <c r="P713" s="27">
        <f t="shared" si="58"/>
        <v>55</v>
      </c>
      <c r="Q713" s="17" t="str">
        <f t="shared" si="59"/>
        <v>No</v>
      </c>
      <c r="R713" s="42">
        <f t="shared" si="60"/>
        <v>43637</v>
      </c>
      <c r="S713" s="96" t="str">
        <f>IFERROR(INDEX('DATA - Destination Database'!$B$8:$B$973,MATCH(N713,'DATA - Destination Database'!$C$8:$C$973,0)),"")</f>
        <v>ID718</v>
      </c>
      <c r="T713" s="55">
        <f>IFERROR(INDEX('DATA - Destination Database'!$D$8:$D$973,MATCH(N713,'DATA - Destination Database'!$C$8:$C$973,0)),"")</f>
        <v>2</v>
      </c>
      <c r="U713" s="56" t="str">
        <f>IFERROR(INDEX('DATA - Destination Database'!$E$8:$E$973,MATCH(N713,'DATA - Destination Database'!$C$8:$C$973,0)),"")</f>
        <v>B</v>
      </c>
      <c r="V713" s="56" t="str">
        <f>IFERROR(INDEX('DATA - Destination Database'!$F$8:$F$973,MATCH(N713,'DATA - Destination Database'!$C$8:$C$973,0)),"")</f>
        <v>H</v>
      </c>
      <c r="W713" s="56" t="str">
        <f>IFERROR(INDEX('DATA - Destination Database'!$G$8:$G$973,MATCH(N713,'DATA - Destination Database'!$C$8:$C$973,0)),"")</f>
        <v>Y</v>
      </c>
      <c r="X713" s="96" t="str">
        <f>IFERROR(INDEX('DATA - Destination Database'!$H$8:$H$973,MATCH(N713,'DATA - Destination Database'!$C$8:$C$973,0)),"")</f>
        <v xml:space="preserve">India </v>
      </c>
    </row>
    <row r="714" spans="2:24" ht="14.4" customHeight="1" x14ac:dyDescent="0.3">
      <c r="B714" s="95" t="s">
        <v>59</v>
      </c>
      <c r="C714" s="95" t="s">
        <v>2583</v>
      </c>
      <c r="D714" s="95" t="s">
        <v>1647</v>
      </c>
      <c r="E714" s="95" t="s">
        <v>2859</v>
      </c>
      <c r="F714" s="95" t="s">
        <v>2862</v>
      </c>
      <c r="G714" s="97" t="s">
        <v>1990</v>
      </c>
      <c r="H714" s="23">
        <v>0.54166666666666663</v>
      </c>
      <c r="I714" s="95" t="s">
        <v>2856</v>
      </c>
      <c r="J714" s="17">
        <v>3.2</v>
      </c>
      <c r="K714" s="17">
        <v>0</v>
      </c>
      <c r="L714" s="98">
        <v>43656</v>
      </c>
      <c r="M714" s="95" t="s">
        <v>3848</v>
      </c>
      <c r="N714" s="95" t="str">
        <f t="shared" si="61"/>
        <v>SKU695</v>
      </c>
      <c r="O714" s="17" t="str">
        <f t="shared" si="57"/>
        <v>Yes</v>
      </c>
      <c r="P714" s="27">
        <f t="shared" si="58"/>
        <v>37</v>
      </c>
      <c r="Q714" s="17" t="str">
        <f t="shared" si="59"/>
        <v>No</v>
      </c>
      <c r="R714" s="42">
        <f t="shared" si="60"/>
        <v>43655</v>
      </c>
      <c r="S714" s="96" t="str">
        <f>IFERROR(INDEX('DATA - Destination Database'!$B$8:$B$973,MATCH(N714,'DATA - Destination Database'!$C$8:$C$973,0)),"")</f>
        <v>ID726</v>
      </c>
      <c r="T714" s="55">
        <f>IFERROR(INDEX('DATA - Destination Database'!$D$8:$D$973,MATCH(N714,'DATA - Destination Database'!$C$8:$C$973,0)),"")</f>
        <v>2</v>
      </c>
      <c r="U714" s="56" t="str">
        <f>IFERROR(INDEX('DATA - Destination Database'!$E$8:$E$973,MATCH(N714,'DATA - Destination Database'!$C$8:$C$973,0)),"")</f>
        <v>B</v>
      </c>
      <c r="V714" s="56" t="str">
        <f>IFERROR(INDEX('DATA - Destination Database'!$F$8:$F$973,MATCH(N714,'DATA - Destination Database'!$C$8:$C$973,0)),"")</f>
        <v>H</v>
      </c>
      <c r="W714" s="56" t="str">
        <f>IFERROR(INDEX('DATA - Destination Database'!$G$8:$G$973,MATCH(N714,'DATA - Destination Database'!$C$8:$C$973,0)),"")</f>
        <v>Y</v>
      </c>
      <c r="X714" s="96" t="str">
        <f>IFERROR(INDEX('DATA - Destination Database'!$H$8:$H$973,MATCH(N714,'DATA - Destination Database'!$C$8:$C$973,0)),"")</f>
        <v xml:space="preserve">Eritrea </v>
      </c>
    </row>
    <row r="715" spans="2:24" ht="14.4" customHeight="1" x14ac:dyDescent="0.3">
      <c r="B715" s="95" t="s">
        <v>59</v>
      </c>
      <c r="C715" s="95" t="s">
        <v>2584</v>
      </c>
      <c r="D715" s="95" t="s">
        <v>1459</v>
      </c>
      <c r="E715" s="95" t="s">
        <v>2860</v>
      </c>
      <c r="F715" s="95" t="s">
        <v>2862</v>
      </c>
      <c r="G715" s="97" t="s">
        <v>1978</v>
      </c>
      <c r="H715" s="23">
        <v>0.54166666666666663</v>
      </c>
      <c r="I715" s="95" t="s">
        <v>2857</v>
      </c>
      <c r="J715" s="17">
        <v>3.4</v>
      </c>
      <c r="K715" s="17">
        <v>0</v>
      </c>
      <c r="L715" s="98">
        <v>43640</v>
      </c>
      <c r="M715" s="95" t="s">
        <v>3848</v>
      </c>
      <c r="N715" s="95" t="str">
        <f t="shared" si="61"/>
        <v>SKU495</v>
      </c>
      <c r="O715" s="17" t="str">
        <f t="shared" si="57"/>
        <v>Yes</v>
      </c>
      <c r="P715" s="27">
        <f t="shared" si="58"/>
        <v>55</v>
      </c>
      <c r="Q715" s="17" t="str">
        <f t="shared" si="59"/>
        <v>No</v>
      </c>
      <c r="R715" s="42">
        <f t="shared" si="60"/>
        <v>43637</v>
      </c>
      <c r="S715" s="96" t="str">
        <f>IFERROR(INDEX('DATA - Destination Database'!$B$8:$B$973,MATCH(N715,'DATA - Destination Database'!$C$8:$C$973,0)),"")</f>
        <v>ID937</v>
      </c>
      <c r="T715" s="55">
        <f>IFERROR(INDEX('DATA - Destination Database'!$D$8:$D$973,MATCH(N715,'DATA - Destination Database'!$C$8:$C$973,0)),"")</f>
        <v>1</v>
      </c>
      <c r="U715" s="56" t="str">
        <f>IFERROR(INDEX('DATA - Destination Database'!$E$8:$E$973,MATCH(N715,'DATA - Destination Database'!$C$8:$C$973,0)),"")</f>
        <v>A</v>
      </c>
      <c r="V715" s="56" t="str">
        <f>IFERROR(INDEX('DATA - Destination Database'!$F$8:$F$973,MATCH(N715,'DATA - Destination Database'!$C$8:$C$973,0)),"")</f>
        <v>H</v>
      </c>
      <c r="W715" s="56" t="str">
        <f>IFERROR(INDEX('DATA - Destination Database'!$G$8:$G$973,MATCH(N715,'DATA - Destination Database'!$C$8:$C$973,0)),"")</f>
        <v/>
      </c>
      <c r="X715" s="96" t="str">
        <f>IFERROR(INDEX('DATA - Destination Database'!$H$8:$H$973,MATCH(N715,'DATA - Destination Database'!$C$8:$C$973,0)),"")</f>
        <v>Canada</v>
      </c>
    </row>
    <row r="716" spans="2:24" ht="14.4" customHeight="1" x14ac:dyDescent="0.3">
      <c r="B716" s="95" t="s">
        <v>57</v>
      </c>
      <c r="C716" s="95" t="s">
        <v>2585</v>
      </c>
      <c r="D716" s="95" t="s">
        <v>1650</v>
      </c>
      <c r="E716" s="95" t="s">
        <v>2858</v>
      </c>
      <c r="F716" s="95" t="s">
        <v>2862</v>
      </c>
      <c r="G716" s="97" t="s">
        <v>1990</v>
      </c>
      <c r="H716" s="23">
        <v>0.54166666666666663</v>
      </c>
      <c r="I716" s="95" t="s">
        <v>2854</v>
      </c>
      <c r="J716" s="17">
        <v>3.6</v>
      </c>
      <c r="K716" s="17">
        <v>0</v>
      </c>
      <c r="L716" s="98">
        <v>43662</v>
      </c>
      <c r="M716" s="95" t="s">
        <v>3848</v>
      </c>
      <c r="N716" s="95" t="str">
        <f t="shared" si="61"/>
        <v>SKU698</v>
      </c>
      <c r="O716" s="17" t="str">
        <f t="shared" si="57"/>
        <v>Yes</v>
      </c>
      <c r="P716" s="27">
        <f t="shared" si="58"/>
        <v>37</v>
      </c>
      <c r="Q716" s="17" t="str">
        <f t="shared" si="59"/>
        <v>No</v>
      </c>
      <c r="R716" s="42">
        <f t="shared" si="60"/>
        <v>43655</v>
      </c>
      <c r="S716" s="96" t="str">
        <f>IFERROR(INDEX('DATA - Destination Database'!$B$8:$B$973,MATCH(N716,'DATA - Destination Database'!$C$8:$C$973,0)),"")</f>
        <v>ID339</v>
      </c>
      <c r="T716" s="55">
        <f>IFERROR(INDEX('DATA - Destination Database'!$D$8:$D$973,MATCH(N716,'DATA - Destination Database'!$C$8:$C$973,0)),"")</f>
        <v>2</v>
      </c>
      <c r="U716" s="56" t="str">
        <f>IFERROR(INDEX('DATA - Destination Database'!$E$8:$E$973,MATCH(N716,'DATA - Destination Database'!$C$8:$C$973,0)),"")</f>
        <v>T</v>
      </c>
      <c r="V716" s="56" t="str">
        <f>IFERROR(INDEX('DATA - Destination Database'!$F$8:$F$973,MATCH(N716,'DATA - Destination Database'!$C$8:$C$973,0)),"")</f>
        <v>H</v>
      </c>
      <c r="W716" s="56" t="str">
        <f>IFERROR(INDEX('DATA - Destination Database'!$G$8:$G$973,MATCH(N716,'DATA - Destination Database'!$C$8:$C$973,0)),"")</f>
        <v/>
      </c>
      <c r="X716" s="96" t="str">
        <f>IFERROR(INDEX('DATA - Destination Database'!$H$8:$H$973,MATCH(N716,'DATA - Destination Database'!$C$8:$C$973,0)),"")</f>
        <v xml:space="preserve">Indonesia </v>
      </c>
    </row>
    <row r="717" spans="2:24" ht="14.4" customHeight="1" x14ac:dyDescent="0.3">
      <c r="B717" s="95" t="s">
        <v>55</v>
      </c>
      <c r="C717" s="95" t="s">
        <v>2586</v>
      </c>
      <c r="D717" s="95" t="s">
        <v>1653</v>
      </c>
      <c r="E717" s="95" t="s">
        <v>2859</v>
      </c>
      <c r="F717" s="95" t="s">
        <v>2862</v>
      </c>
      <c r="G717" s="97" t="s">
        <v>1991</v>
      </c>
      <c r="H717" s="23">
        <v>0.54166666666666663</v>
      </c>
      <c r="I717" s="95" t="s">
        <v>2855</v>
      </c>
      <c r="J717" s="17">
        <v>3.8</v>
      </c>
      <c r="K717" s="17">
        <v>0</v>
      </c>
      <c r="L717" s="98">
        <v>43664</v>
      </c>
      <c r="M717" s="95" t="s">
        <v>3848</v>
      </c>
      <c r="N717" s="95" t="str">
        <f t="shared" si="61"/>
        <v>SKU701</v>
      </c>
      <c r="O717" s="17" t="str">
        <f t="shared" ref="O717:O780" si="62">IF(L717="","No","Yes")</f>
        <v>Yes</v>
      </c>
      <c r="P717" s="27">
        <f t="shared" ref="P717:P780" si="63">$C$7-G717</f>
        <v>36</v>
      </c>
      <c r="Q717" s="17" t="str">
        <f t="shared" ref="Q717:Q780" si="64">IF(AND(O717="No",P717&gt;$C$8),"Yes","No")</f>
        <v>No</v>
      </c>
      <c r="R717" s="42">
        <f t="shared" ref="R717:R780" si="65">DATEVALUE(G717)</f>
        <v>43656</v>
      </c>
      <c r="S717" s="96" t="str">
        <f>IFERROR(INDEX('DATA - Destination Database'!$B$8:$B$973,MATCH(N717,'DATA - Destination Database'!$C$8:$C$973,0)),"")</f>
        <v>ID886</v>
      </c>
      <c r="T717" s="55">
        <f>IFERROR(INDEX('DATA - Destination Database'!$D$8:$D$973,MATCH(N717,'DATA - Destination Database'!$C$8:$C$973,0)),"")</f>
        <v>2</v>
      </c>
      <c r="U717" s="56" t="str">
        <f>IFERROR(INDEX('DATA - Destination Database'!$E$8:$E$973,MATCH(N717,'DATA - Destination Database'!$C$8:$C$973,0)),"")</f>
        <v>B</v>
      </c>
      <c r="V717" s="56" t="str">
        <f>IFERROR(INDEX('DATA - Destination Database'!$F$8:$F$973,MATCH(N717,'DATA - Destination Database'!$C$8:$C$973,0)),"")</f>
        <v>H</v>
      </c>
      <c r="W717" s="56" t="str">
        <f>IFERROR(INDEX('DATA - Destination Database'!$G$8:$G$973,MATCH(N717,'DATA - Destination Database'!$C$8:$C$973,0)),"")</f>
        <v>Y</v>
      </c>
      <c r="X717" s="96" t="str">
        <f>IFERROR(INDEX('DATA - Destination Database'!$H$8:$H$973,MATCH(N717,'DATA - Destination Database'!$C$8:$C$973,0)),"")</f>
        <v>Hong Kong</v>
      </c>
    </row>
    <row r="718" spans="2:24" ht="14.4" customHeight="1" x14ac:dyDescent="0.3">
      <c r="B718" s="95" t="s">
        <v>57</v>
      </c>
      <c r="C718" s="95" t="s">
        <v>2587</v>
      </c>
      <c r="D718" s="95" t="s">
        <v>1462</v>
      </c>
      <c r="E718" s="95" t="s">
        <v>2860</v>
      </c>
      <c r="F718" s="95" t="s">
        <v>2862</v>
      </c>
      <c r="G718" s="97" t="s">
        <v>1978</v>
      </c>
      <c r="H718" s="23">
        <v>0.54166666666666663</v>
      </c>
      <c r="I718" s="95" t="s">
        <v>2855</v>
      </c>
      <c r="J718" s="17">
        <v>4</v>
      </c>
      <c r="K718" s="17">
        <v>0</v>
      </c>
      <c r="L718" s="98">
        <v>43640</v>
      </c>
      <c r="M718" s="95" t="s">
        <v>3848</v>
      </c>
      <c r="N718" s="95" t="str">
        <f t="shared" si="61"/>
        <v>SKU498</v>
      </c>
      <c r="O718" s="17" t="str">
        <f t="shared" si="62"/>
        <v>Yes</v>
      </c>
      <c r="P718" s="27">
        <f t="shared" si="63"/>
        <v>55</v>
      </c>
      <c r="Q718" s="17" t="str">
        <f t="shared" si="64"/>
        <v>No</v>
      </c>
      <c r="R718" s="42">
        <f t="shared" si="65"/>
        <v>43637</v>
      </c>
      <c r="S718" s="96" t="str">
        <f>IFERROR(INDEX('DATA - Destination Database'!$B$8:$B$973,MATCH(N718,'DATA - Destination Database'!$C$8:$C$973,0)),"")</f>
        <v>ID584</v>
      </c>
      <c r="T718" s="55">
        <f>IFERROR(INDEX('DATA - Destination Database'!$D$8:$D$973,MATCH(N718,'DATA - Destination Database'!$C$8:$C$973,0)),"")</f>
        <v>1</v>
      </c>
      <c r="U718" s="56" t="str">
        <f>IFERROR(INDEX('DATA - Destination Database'!$E$8:$E$973,MATCH(N718,'DATA - Destination Database'!$C$8:$C$973,0)),"")</f>
        <v>F</v>
      </c>
      <c r="V718" s="56" t="str">
        <f>IFERROR(INDEX('DATA - Destination Database'!$F$8:$F$973,MATCH(N718,'DATA - Destination Database'!$C$8:$C$973,0)),"")</f>
        <v>H</v>
      </c>
      <c r="W718" s="56" t="str">
        <f>IFERROR(INDEX('DATA - Destination Database'!$G$8:$G$973,MATCH(N718,'DATA - Destination Database'!$C$8:$C$973,0)),"")</f>
        <v/>
      </c>
      <c r="X718" s="96" t="str">
        <f>IFERROR(INDEX('DATA - Destination Database'!$H$8:$H$973,MATCH(N718,'DATA - Destination Database'!$C$8:$C$973,0)),"")</f>
        <v>Italy</v>
      </c>
    </row>
    <row r="719" spans="2:24" ht="14.4" customHeight="1" x14ac:dyDescent="0.3">
      <c r="B719" s="95" t="s">
        <v>58</v>
      </c>
      <c r="C719" s="95" t="s">
        <v>2588</v>
      </c>
      <c r="D719" s="95" t="s">
        <v>1656</v>
      </c>
      <c r="E719" s="95" t="s">
        <v>2858</v>
      </c>
      <c r="F719" s="95" t="s">
        <v>2862</v>
      </c>
      <c r="G719" s="97" t="s">
        <v>1991</v>
      </c>
      <c r="H719" s="23">
        <v>0.54166666666666663</v>
      </c>
      <c r="I719" s="95" t="s">
        <v>2856</v>
      </c>
      <c r="J719" s="17">
        <v>1</v>
      </c>
      <c r="K719" s="17">
        <v>0</v>
      </c>
      <c r="L719" s="98">
        <v>43664</v>
      </c>
      <c r="M719" s="95" t="s">
        <v>3848</v>
      </c>
      <c r="N719" s="95" t="str">
        <f t="shared" si="61"/>
        <v>SKU704</v>
      </c>
      <c r="O719" s="17" t="str">
        <f t="shared" si="62"/>
        <v>Yes</v>
      </c>
      <c r="P719" s="27">
        <f t="shared" si="63"/>
        <v>36</v>
      </c>
      <c r="Q719" s="17" t="str">
        <f t="shared" si="64"/>
        <v>No</v>
      </c>
      <c r="R719" s="42">
        <f t="shared" si="65"/>
        <v>43656</v>
      </c>
      <c r="S719" s="96" t="str">
        <f>IFERROR(INDEX('DATA - Destination Database'!$B$8:$B$973,MATCH(N719,'DATA - Destination Database'!$C$8:$C$973,0)),"")</f>
        <v>ID720</v>
      </c>
      <c r="T719" s="55">
        <f>IFERROR(INDEX('DATA - Destination Database'!$D$8:$D$973,MATCH(N719,'DATA - Destination Database'!$C$8:$C$973,0)),"")</f>
        <v>1</v>
      </c>
      <c r="U719" s="56" t="str">
        <f>IFERROR(INDEX('DATA - Destination Database'!$E$8:$E$973,MATCH(N719,'DATA - Destination Database'!$C$8:$C$973,0)),"")</f>
        <v>F</v>
      </c>
      <c r="V719" s="56" t="str">
        <f>IFERROR(INDEX('DATA - Destination Database'!$F$8:$F$973,MATCH(N719,'DATA - Destination Database'!$C$8:$C$973,0)),"")</f>
        <v>H</v>
      </c>
      <c r="W719" s="56" t="str">
        <f>IFERROR(INDEX('DATA - Destination Database'!$G$8:$G$973,MATCH(N719,'DATA - Destination Database'!$C$8:$C$973,0)),"")</f>
        <v>Y</v>
      </c>
      <c r="X719" s="96" t="str">
        <f>IFERROR(INDEX('DATA - Destination Database'!$H$8:$H$973,MATCH(N719,'DATA - Destination Database'!$C$8:$C$973,0)),"")</f>
        <v>Belgium</v>
      </c>
    </row>
    <row r="720" spans="2:24" ht="14.4" customHeight="1" x14ac:dyDescent="0.3">
      <c r="B720" s="95" t="s">
        <v>55</v>
      </c>
      <c r="C720" s="95" t="s">
        <v>2589</v>
      </c>
      <c r="D720" s="95" t="s">
        <v>1465</v>
      </c>
      <c r="E720" s="95" t="s">
        <v>2859</v>
      </c>
      <c r="F720" s="95" t="s">
        <v>2862</v>
      </c>
      <c r="G720" s="97" t="s">
        <v>1978</v>
      </c>
      <c r="H720" s="23">
        <v>0.54166666666666663</v>
      </c>
      <c r="I720" s="95" t="s">
        <v>2857</v>
      </c>
      <c r="J720" s="17">
        <v>2</v>
      </c>
      <c r="K720" s="17">
        <v>1</v>
      </c>
      <c r="L720" s="98">
        <v>43640</v>
      </c>
      <c r="M720" s="95" t="s">
        <v>3848</v>
      </c>
      <c r="N720" s="95" t="str">
        <f t="shared" si="61"/>
        <v>SKU501</v>
      </c>
      <c r="O720" s="17" t="str">
        <f t="shared" si="62"/>
        <v>Yes</v>
      </c>
      <c r="P720" s="27">
        <f t="shared" si="63"/>
        <v>55</v>
      </c>
      <c r="Q720" s="17" t="str">
        <f t="shared" si="64"/>
        <v>No</v>
      </c>
      <c r="R720" s="42">
        <f t="shared" si="65"/>
        <v>43637</v>
      </c>
      <c r="S720" s="96" t="str">
        <f>IFERROR(INDEX('DATA - Destination Database'!$B$8:$B$973,MATCH(N720,'DATA - Destination Database'!$C$8:$C$973,0)),"")</f>
        <v>ID727</v>
      </c>
      <c r="T720" s="55">
        <f>IFERROR(INDEX('DATA - Destination Database'!$D$8:$D$973,MATCH(N720,'DATA - Destination Database'!$C$8:$C$973,0)),"")</f>
        <v>3</v>
      </c>
      <c r="U720" s="56" t="str">
        <f>IFERROR(INDEX('DATA - Destination Database'!$E$8:$E$973,MATCH(N720,'DATA - Destination Database'!$C$8:$C$973,0)),"")</f>
        <v>T</v>
      </c>
      <c r="V720" s="56" t="str">
        <f>IFERROR(INDEX('DATA - Destination Database'!$F$8:$F$973,MATCH(N720,'DATA - Destination Database'!$C$8:$C$973,0)),"")</f>
        <v>H</v>
      </c>
      <c r="W720" s="56" t="str">
        <f>IFERROR(INDEX('DATA - Destination Database'!$G$8:$G$973,MATCH(N720,'DATA - Destination Database'!$C$8:$C$973,0)),"")</f>
        <v>Y</v>
      </c>
      <c r="X720" s="96" t="str">
        <f>IFERROR(INDEX('DATA - Destination Database'!$H$8:$H$973,MATCH(N720,'DATA - Destination Database'!$C$8:$C$973,0)),"")</f>
        <v>Argentina</v>
      </c>
    </row>
    <row r="721" spans="2:24" ht="14.4" customHeight="1" x14ac:dyDescent="0.3">
      <c r="B721" s="95" t="s">
        <v>56</v>
      </c>
      <c r="C721" s="95" t="s">
        <v>2590</v>
      </c>
      <c r="D721" s="95" t="s">
        <v>1659</v>
      </c>
      <c r="E721" s="95" t="s">
        <v>2860</v>
      </c>
      <c r="F721" s="95" t="s">
        <v>2862</v>
      </c>
      <c r="G721" s="97" t="s">
        <v>1991</v>
      </c>
      <c r="H721" s="23">
        <v>0.54166666666666663</v>
      </c>
      <c r="I721" s="95" t="s">
        <v>2854</v>
      </c>
      <c r="J721" s="17">
        <v>3</v>
      </c>
      <c r="K721" s="17">
        <v>0</v>
      </c>
      <c r="L721" s="98">
        <v>43663</v>
      </c>
      <c r="M721" s="95" t="s">
        <v>3848</v>
      </c>
      <c r="N721" s="95" t="str">
        <f t="shared" si="61"/>
        <v>SKU707</v>
      </c>
      <c r="O721" s="17" t="str">
        <f t="shared" si="62"/>
        <v>Yes</v>
      </c>
      <c r="P721" s="27">
        <f t="shared" si="63"/>
        <v>36</v>
      </c>
      <c r="Q721" s="17" t="str">
        <f t="shared" si="64"/>
        <v>No</v>
      </c>
      <c r="R721" s="42">
        <f t="shared" si="65"/>
        <v>43656</v>
      </c>
      <c r="S721" s="96" t="str">
        <f>IFERROR(INDEX('DATA - Destination Database'!$B$8:$B$973,MATCH(N721,'DATA - Destination Database'!$C$8:$C$973,0)),"")</f>
        <v>ID812</v>
      </c>
      <c r="T721" s="55">
        <f>IFERROR(INDEX('DATA - Destination Database'!$D$8:$D$973,MATCH(N721,'DATA - Destination Database'!$C$8:$C$973,0)),"")</f>
        <v>3</v>
      </c>
      <c r="U721" s="56" t="str">
        <f>IFERROR(INDEX('DATA - Destination Database'!$E$8:$E$973,MATCH(N721,'DATA - Destination Database'!$C$8:$C$973,0)),"")</f>
        <v>F</v>
      </c>
      <c r="V721" s="56" t="str">
        <f>IFERROR(INDEX('DATA - Destination Database'!$F$8:$F$973,MATCH(N721,'DATA - Destination Database'!$C$8:$C$973,0)),"")</f>
        <v>H</v>
      </c>
      <c r="W721" s="56" t="str">
        <f>IFERROR(INDEX('DATA - Destination Database'!$G$8:$G$973,MATCH(N721,'DATA - Destination Database'!$C$8:$C$973,0)),"")</f>
        <v>Y</v>
      </c>
      <c r="X721" s="96" t="str">
        <f>IFERROR(INDEX('DATA - Destination Database'!$H$8:$H$973,MATCH(N721,'DATA - Destination Database'!$C$8:$C$973,0)),"")</f>
        <v>Maldives</v>
      </c>
    </row>
    <row r="722" spans="2:24" ht="14.4" customHeight="1" x14ac:dyDescent="0.3">
      <c r="B722" s="95" t="s">
        <v>58</v>
      </c>
      <c r="C722" s="95" t="s">
        <v>2591</v>
      </c>
      <c r="D722" s="95" t="s">
        <v>1468</v>
      </c>
      <c r="E722" s="95" t="s">
        <v>2858</v>
      </c>
      <c r="F722" s="95" t="s">
        <v>2862</v>
      </c>
      <c r="G722" s="97" t="s">
        <v>1978</v>
      </c>
      <c r="H722" s="23">
        <v>0.54166666666666663</v>
      </c>
      <c r="I722" s="95" t="s">
        <v>2855</v>
      </c>
      <c r="J722" s="17">
        <v>4</v>
      </c>
      <c r="K722" s="17">
        <v>0</v>
      </c>
      <c r="L722" s="98">
        <v>43640</v>
      </c>
      <c r="M722" s="95" t="s">
        <v>3848</v>
      </c>
      <c r="N722" s="95" t="str">
        <f t="shared" si="61"/>
        <v>SKU504</v>
      </c>
      <c r="O722" s="17" t="str">
        <f t="shared" si="62"/>
        <v>Yes</v>
      </c>
      <c r="P722" s="27">
        <f t="shared" si="63"/>
        <v>55</v>
      </c>
      <c r="Q722" s="17" t="str">
        <f t="shared" si="64"/>
        <v>No</v>
      </c>
      <c r="R722" s="42">
        <f t="shared" si="65"/>
        <v>43637</v>
      </c>
      <c r="S722" s="96" t="str">
        <f>IFERROR(INDEX('DATA - Destination Database'!$B$8:$B$973,MATCH(N722,'DATA - Destination Database'!$C$8:$C$973,0)),"")</f>
        <v>ID723</v>
      </c>
      <c r="T722" s="55">
        <f>IFERROR(INDEX('DATA - Destination Database'!$D$8:$D$973,MATCH(N722,'DATA - Destination Database'!$C$8:$C$973,0)),"")</f>
        <v>1</v>
      </c>
      <c r="U722" s="56" t="str">
        <f>IFERROR(INDEX('DATA - Destination Database'!$E$8:$E$973,MATCH(N722,'DATA - Destination Database'!$C$8:$C$973,0)),"")</f>
        <v>T</v>
      </c>
      <c r="V722" s="56" t="str">
        <f>IFERROR(INDEX('DATA - Destination Database'!$F$8:$F$973,MATCH(N722,'DATA - Destination Database'!$C$8:$C$973,0)),"")</f>
        <v>H</v>
      </c>
      <c r="W722" s="56" t="str">
        <f>IFERROR(INDEX('DATA - Destination Database'!$G$8:$G$973,MATCH(N722,'DATA - Destination Database'!$C$8:$C$973,0)),"")</f>
        <v/>
      </c>
      <c r="X722" s="96" t="str">
        <f>IFERROR(INDEX('DATA - Destination Database'!$H$8:$H$973,MATCH(N722,'DATA - Destination Database'!$C$8:$C$973,0)),"")</f>
        <v>China</v>
      </c>
    </row>
    <row r="723" spans="2:24" ht="14.4" customHeight="1" x14ac:dyDescent="0.3">
      <c r="B723" s="95" t="s">
        <v>59</v>
      </c>
      <c r="C723" s="95" t="s">
        <v>2591</v>
      </c>
      <c r="D723" s="95" t="s">
        <v>1662</v>
      </c>
      <c r="E723" s="95" t="s">
        <v>2859</v>
      </c>
      <c r="F723" s="95" t="s">
        <v>2862</v>
      </c>
      <c r="G723" s="97" t="s">
        <v>1991</v>
      </c>
      <c r="H723" s="23">
        <v>0.54166666666666663</v>
      </c>
      <c r="I723" s="95" t="s">
        <v>2855</v>
      </c>
      <c r="J723" s="17">
        <v>1</v>
      </c>
      <c r="K723" s="17">
        <v>0</v>
      </c>
      <c r="L723" s="98">
        <v>43663</v>
      </c>
      <c r="M723" s="95" t="s">
        <v>3848</v>
      </c>
      <c r="N723" s="95" t="str">
        <f t="shared" si="61"/>
        <v>SKU710</v>
      </c>
      <c r="O723" s="17" t="str">
        <f t="shared" si="62"/>
        <v>Yes</v>
      </c>
      <c r="P723" s="27">
        <f t="shared" si="63"/>
        <v>36</v>
      </c>
      <c r="Q723" s="17" t="str">
        <f t="shared" si="64"/>
        <v>No</v>
      </c>
      <c r="R723" s="42">
        <f t="shared" si="65"/>
        <v>43656</v>
      </c>
      <c r="S723" s="96" t="str">
        <f>IFERROR(INDEX('DATA - Destination Database'!$B$8:$B$973,MATCH(N723,'DATA - Destination Database'!$C$8:$C$973,0)),"")</f>
        <v>ID493</v>
      </c>
      <c r="T723" s="55">
        <f>IFERROR(INDEX('DATA - Destination Database'!$D$8:$D$973,MATCH(N723,'DATA - Destination Database'!$C$8:$C$973,0)),"")</f>
        <v>2</v>
      </c>
      <c r="U723" s="56" t="str">
        <f>IFERROR(INDEX('DATA - Destination Database'!$E$8:$E$973,MATCH(N723,'DATA - Destination Database'!$C$8:$C$973,0)),"")</f>
        <v>A</v>
      </c>
      <c r="V723" s="56" t="str">
        <f>IFERROR(INDEX('DATA - Destination Database'!$F$8:$F$973,MATCH(N723,'DATA - Destination Database'!$C$8:$C$973,0)),"")</f>
        <v>H</v>
      </c>
      <c r="W723" s="56" t="str">
        <f>IFERROR(INDEX('DATA - Destination Database'!$G$8:$G$973,MATCH(N723,'DATA - Destination Database'!$C$8:$C$973,0)),"")</f>
        <v/>
      </c>
      <c r="X723" s="96" t="str">
        <f>IFERROR(INDEX('DATA - Destination Database'!$H$8:$H$973,MATCH(N723,'DATA - Destination Database'!$C$8:$C$973,0)),"")</f>
        <v>Peru</v>
      </c>
    </row>
    <row r="724" spans="2:24" ht="14.4" customHeight="1" x14ac:dyDescent="0.3">
      <c r="B724" s="95" t="s">
        <v>57</v>
      </c>
      <c r="C724" s="95" t="s">
        <v>2592</v>
      </c>
      <c r="D724" s="95" t="s">
        <v>1665</v>
      </c>
      <c r="E724" s="95" t="s">
        <v>2860</v>
      </c>
      <c r="F724" s="95" t="s">
        <v>2862</v>
      </c>
      <c r="G724" s="97" t="s">
        <v>1991</v>
      </c>
      <c r="H724" s="23">
        <v>0.54166666666666663</v>
      </c>
      <c r="I724" s="95" t="s">
        <v>2856</v>
      </c>
      <c r="J724" s="17">
        <v>2.8</v>
      </c>
      <c r="K724" s="17">
        <v>0</v>
      </c>
      <c r="L724" s="98">
        <v>43663</v>
      </c>
      <c r="M724" s="95" t="s">
        <v>3848</v>
      </c>
      <c r="N724" s="95" t="str">
        <f t="shared" si="61"/>
        <v>SKU713</v>
      </c>
      <c r="O724" s="17" t="str">
        <f t="shared" si="62"/>
        <v>Yes</v>
      </c>
      <c r="P724" s="27">
        <f t="shared" si="63"/>
        <v>36</v>
      </c>
      <c r="Q724" s="17" t="str">
        <f t="shared" si="64"/>
        <v>No</v>
      </c>
      <c r="R724" s="42">
        <f t="shared" si="65"/>
        <v>43656</v>
      </c>
      <c r="S724" s="96" t="str">
        <f>IFERROR(INDEX('DATA - Destination Database'!$B$8:$B$973,MATCH(N724,'DATA - Destination Database'!$C$8:$C$973,0)),"")</f>
        <v>ID938</v>
      </c>
      <c r="T724" s="55">
        <f>IFERROR(INDEX('DATA - Destination Database'!$D$8:$D$973,MATCH(N724,'DATA - Destination Database'!$C$8:$C$973,0)),"")</f>
        <v>3</v>
      </c>
      <c r="U724" s="56" t="str">
        <f>IFERROR(INDEX('DATA - Destination Database'!$E$8:$E$973,MATCH(N724,'DATA - Destination Database'!$C$8:$C$973,0)),"")</f>
        <v>B</v>
      </c>
      <c r="V724" s="56" t="str">
        <f>IFERROR(INDEX('DATA - Destination Database'!$F$8:$F$973,MATCH(N724,'DATA - Destination Database'!$C$8:$C$973,0)),"")</f>
        <v>H</v>
      </c>
      <c r="W724" s="56" t="str">
        <f>IFERROR(INDEX('DATA - Destination Database'!$G$8:$G$973,MATCH(N724,'DATA - Destination Database'!$C$8:$C$973,0)),"")</f>
        <v/>
      </c>
      <c r="X724" s="96" t="str">
        <f>IFERROR(INDEX('DATA - Destination Database'!$H$8:$H$973,MATCH(N724,'DATA - Destination Database'!$C$8:$C$973,0)),"")</f>
        <v>Ireland</v>
      </c>
    </row>
    <row r="725" spans="2:24" ht="14.4" customHeight="1" x14ac:dyDescent="0.3">
      <c r="B725" s="95" t="s">
        <v>56</v>
      </c>
      <c r="C725" s="95" t="s">
        <v>2593</v>
      </c>
      <c r="D725" s="95" t="s">
        <v>1471</v>
      </c>
      <c r="E725" s="95" t="s">
        <v>2858</v>
      </c>
      <c r="F725" s="95" t="s">
        <v>2862</v>
      </c>
      <c r="G725" s="97" t="s">
        <v>1978</v>
      </c>
      <c r="H725" s="23">
        <v>0.54166666666666663</v>
      </c>
      <c r="I725" s="95" t="s">
        <v>2857</v>
      </c>
      <c r="J725" s="17">
        <v>3</v>
      </c>
      <c r="K725" s="17">
        <v>0</v>
      </c>
      <c r="L725" s="98">
        <v>43643</v>
      </c>
      <c r="M725" s="95" t="s">
        <v>3848</v>
      </c>
      <c r="N725" s="95" t="str">
        <f t="shared" si="61"/>
        <v>SKU507</v>
      </c>
      <c r="O725" s="17" t="str">
        <f t="shared" si="62"/>
        <v>Yes</v>
      </c>
      <c r="P725" s="27">
        <f t="shared" si="63"/>
        <v>55</v>
      </c>
      <c r="Q725" s="17" t="str">
        <f t="shared" si="64"/>
        <v>No</v>
      </c>
      <c r="R725" s="42">
        <f t="shared" si="65"/>
        <v>43637</v>
      </c>
      <c r="S725" s="96" t="str">
        <f>IFERROR(INDEX('DATA - Destination Database'!$B$8:$B$973,MATCH(N725,'DATA - Destination Database'!$C$8:$C$973,0)),"")</f>
        <v>ID342</v>
      </c>
      <c r="T725" s="55">
        <f>IFERROR(INDEX('DATA - Destination Database'!$D$8:$D$973,MATCH(N725,'DATA - Destination Database'!$C$8:$C$973,0)),"")</f>
        <v>2</v>
      </c>
      <c r="U725" s="56" t="str">
        <f>IFERROR(INDEX('DATA - Destination Database'!$E$8:$E$973,MATCH(N725,'DATA - Destination Database'!$C$8:$C$973,0)),"")</f>
        <v>B</v>
      </c>
      <c r="V725" s="56" t="str">
        <f>IFERROR(INDEX('DATA - Destination Database'!$F$8:$F$973,MATCH(N725,'DATA - Destination Database'!$C$8:$C$973,0)),"")</f>
        <v>H</v>
      </c>
      <c r="W725" s="56" t="str">
        <f>IFERROR(INDEX('DATA - Destination Database'!$G$8:$G$973,MATCH(N725,'DATA - Destination Database'!$C$8:$C$973,0)),"")</f>
        <v>Y</v>
      </c>
      <c r="X725" s="96" t="str">
        <f>IFERROR(INDEX('DATA - Destination Database'!$H$8:$H$973,MATCH(N725,'DATA - Destination Database'!$C$8:$C$973,0)),"")</f>
        <v>Poland</v>
      </c>
    </row>
    <row r="726" spans="2:24" ht="14.4" customHeight="1" x14ac:dyDescent="0.3">
      <c r="B726" s="95" t="s">
        <v>55</v>
      </c>
      <c r="C726" s="95" t="s">
        <v>2594</v>
      </c>
      <c r="D726" s="95" t="s">
        <v>1668</v>
      </c>
      <c r="E726" s="95" t="s">
        <v>2859</v>
      </c>
      <c r="F726" s="95" t="s">
        <v>2862</v>
      </c>
      <c r="G726" s="97" t="s">
        <v>1991</v>
      </c>
      <c r="H726" s="23">
        <v>0.54166666666666663</v>
      </c>
      <c r="I726" s="95" t="s">
        <v>2854</v>
      </c>
      <c r="J726" s="17">
        <v>3.2</v>
      </c>
      <c r="K726" s="17">
        <v>0</v>
      </c>
      <c r="L726" s="98">
        <v>43663</v>
      </c>
      <c r="M726" s="95" t="s">
        <v>3848</v>
      </c>
      <c r="N726" s="95" t="str">
        <f t="shared" si="61"/>
        <v>SKU716</v>
      </c>
      <c r="O726" s="17" t="str">
        <f t="shared" si="62"/>
        <v>Yes</v>
      </c>
      <c r="P726" s="27">
        <f t="shared" si="63"/>
        <v>36</v>
      </c>
      <c r="Q726" s="17" t="str">
        <f t="shared" si="64"/>
        <v>No</v>
      </c>
      <c r="R726" s="42">
        <f t="shared" si="65"/>
        <v>43656</v>
      </c>
      <c r="S726" s="96" t="str">
        <f>IFERROR(INDEX('DATA - Destination Database'!$B$8:$B$973,MATCH(N726,'DATA - Destination Database'!$C$8:$C$973,0)),"")</f>
        <v>ID729</v>
      </c>
      <c r="T726" s="55">
        <f>IFERROR(INDEX('DATA - Destination Database'!$D$8:$D$973,MATCH(N726,'DATA - Destination Database'!$C$8:$C$973,0)),"")</f>
        <v>1</v>
      </c>
      <c r="U726" s="56" t="str">
        <f>IFERROR(INDEX('DATA - Destination Database'!$E$8:$E$973,MATCH(N726,'DATA - Destination Database'!$C$8:$C$973,0)),"")</f>
        <v>A</v>
      </c>
      <c r="V726" s="56" t="str">
        <f>IFERROR(INDEX('DATA - Destination Database'!$F$8:$F$973,MATCH(N726,'DATA - Destination Database'!$C$8:$C$973,0)),"")</f>
        <v>H</v>
      </c>
      <c r="W726" s="56" t="str">
        <f>IFERROR(INDEX('DATA - Destination Database'!$G$8:$G$973,MATCH(N726,'DATA - Destination Database'!$C$8:$C$973,0)),"")</f>
        <v>Y</v>
      </c>
      <c r="X726" s="96" t="str">
        <f>IFERROR(INDEX('DATA - Destination Database'!$H$8:$H$973,MATCH(N726,'DATA - Destination Database'!$C$8:$C$973,0)),"")</f>
        <v>Malta</v>
      </c>
    </row>
    <row r="727" spans="2:24" ht="14.4" customHeight="1" x14ac:dyDescent="0.3">
      <c r="B727" s="95" t="s">
        <v>59</v>
      </c>
      <c r="C727" s="95" t="s">
        <v>2595</v>
      </c>
      <c r="D727" s="95" t="s">
        <v>1474</v>
      </c>
      <c r="E727" s="95" t="s">
        <v>2860</v>
      </c>
      <c r="F727" s="95" t="s">
        <v>2862</v>
      </c>
      <c r="G727" s="97" t="s">
        <v>1979</v>
      </c>
      <c r="H727" s="23">
        <v>0.54166666666666663</v>
      </c>
      <c r="I727" s="95" t="s">
        <v>2855</v>
      </c>
      <c r="J727" s="17">
        <v>3.4</v>
      </c>
      <c r="K727" s="17">
        <v>0</v>
      </c>
      <c r="L727" s="98">
        <v>43641</v>
      </c>
      <c r="M727" s="95" t="s">
        <v>3848</v>
      </c>
      <c r="N727" s="95" t="str">
        <f t="shared" si="61"/>
        <v>SKU510</v>
      </c>
      <c r="O727" s="17" t="str">
        <f t="shared" si="62"/>
        <v>Yes</v>
      </c>
      <c r="P727" s="27">
        <f t="shared" si="63"/>
        <v>52</v>
      </c>
      <c r="Q727" s="17" t="str">
        <f t="shared" si="64"/>
        <v>No</v>
      </c>
      <c r="R727" s="42">
        <f t="shared" si="65"/>
        <v>43640</v>
      </c>
      <c r="S727" s="96" t="str">
        <f>IFERROR(INDEX('DATA - Destination Database'!$B$8:$B$973,MATCH(N727,'DATA - Destination Database'!$C$8:$C$973,0)),"")</f>
        <v>ID586</v>
      </c>
      <c r="T727" s="55">
        <f>IFERROR(INDEX('DATA - Destination Database'!$D$8:$D$973,MATCH(N727,'DATA - Destination Database'!$C$8:$C$973,0)),"")</f>
        <v>2</v>
      </c>
      <c r="U727" s="56" t="str">
        <f>IFERROR(INDEX('DATA - Destination Database'!$E$8:$E$973,MATCH(N727,'DATA - Destination Database'!$C$8:$C$973,0)),"")</f>
        <v>B</v>
      </c>
      <c r="V727" s="56" t="str">
        <f>IFERROR(INDEX('DATA - Destination Database'!$F$8:$F$973,MATCH(N727,'DATA - Destination Database'!$C$8:$C$973,0)),"")</f>
        <v>H</v>
      </c>
      <c r="W727" s="56" t="str">
        <f>IFERROR(INDEX('DATA - Destination Database'!$G$8:$G$973,MATCH(N727,'DATA - Destination Database'!$C$8:$C$973,0)),"")</f>
        <v>Y</v>
      </c>
      <c r="X727" s="96" t="str">
        <f>IFERROR(INDEX('DATA - Destination Database'!$H$8:$H$973,MATCH(N727,'DATA - Destination Database'!$C$8:$C$973,0)),"")</f>
        <v>Turkey</v>
      </c>
    </row>
    <row r="728" spans="2:24" ht="14.4" customHeight="1" x14ac:dyDescent="0.3">
      <c r="B728" s="95" t="s">
        <v>56</v>
      </c>
      <c r="C728" s="95" t="s">
        <v>2716</v>
      </c>
      <c r="D728" s="95" t="s">
        <v>1639</v>
      </c>
      <c r="E728" s="95" t="s">
        <v>2860</v>
      </c>
      <c r="F728" s="95" t="s">
        <v>2862</v>
      </c>
      <c r="G728" s="97" t="s">
        <v>1990</v>
      </c>
      <c r="H728" s="23">
        <v>0.54166666666666663</v>
      </c>
      <c r="I728" s="95" t="s">
        <v>2856</v>
      </c>
      <c r="J728" s="17">
        <v>3.4</v>
      </c>
      <c r="K728" s="17">
        <v>0</v>
      </c>
      <c r="L728" s="98"/>
      <c r="M728" s="95" t="s">
        <v>3848</v>
      </c>
      <c r="N728" s="95" t="str">
        <f t="shared" si="61"/>
        <v>SKU687</v>
      </c>
      <c r="O728" s="17" t="str">
        <f t="shared" si="62"/>
        <v>No</v>
      </c>
      <c r="P728" s="27">
        <f t="shared" si="63"/>
        <v>37</v>
      </c>
      <c r="Q728" s="17" t="str">
        <f t="shared" si="64"/>
        <v>Yes</v>
      </c>
      <c r="R728" s="42">
        <f t="shared" si="65"/>
        <v>43655</v>
      </c>
      <c r="S728" s="96" t="str">
        <f>IFERROR(INDEX('DATA - Destination Database'!$B$8:$B$973,MATCH(N728,'DATA - Destination Database'!$C$8:$C$973,0)),"")</f>
        <v>ID953</v>
      </c>
      <c r="T728" s="55">
        <f>IFERROR(INDEX('DATA - Destination Database'!$D$8:$D$973,MATCH(N728,'DATA - Destination Database'!$C$8:$C$973,0)),"")</f>
        <v>3</v>
      </c>
      <c r="U728" s="56" t="str">
        <f>IFERROR(INDEX('DATA - Destination Database'!$E$8:$E$973,MATCH(N728,'DATA - Destination Database'!$C$8:$C$973,0)),"")</f>
        <v>A</v>
      </c>
      <c r="V728" s="56" t="str">
        <f>IFERROR(INDEX('DATA - Destination Database'!$F$8:$F$973,MATCH(N728,'DATA - Destination Database'!$C$8:$C$973,0)),"")</f>
        <v>H</v>
      </c>
      <c r="W728" s="56" t="str">
        <f>IFERROR(INDEX('DATA - Destination Database'!$G$8:$G$973,MATCH(N728,'DATA - Destination Database'!$C$8:$C$973,0)),"")</f>
        <v>Y</v>
      </c>
      <c r="X728" s="96" t="str">
        <f>IFERROR(INDEX('DATA - Destination Database'!$H$8:$H$973,MATCH(N728,'DATA - Destination Database'!$C$8:$C$973,0)),"")</f>
        <v>Maldives</v>
      </c>
    </row>
    <row r="729" spans="2:24" ht="14.4" customHeight="1" x14ac:dyDescent="0.3">
      <c r="B729" s="95" t="s">
        <v>56</v>
      </c>
      <c r="C729" s="95" t="s">
        <v>2597</v>
      </c>
      <c r="D729" s="95" t="s">
        <v>1674</v>
      </c>
      <c r="E729" s="95" t="s">
        <v>2859</v>
      </c>
      <c r="F729" s="95" t="s">
        <v>2862</v>
      </c>
      <c r="G729" s="97" t="s">
        <v>1991</v>
      </c>
      <c r="H729" s="23">
        <v>0.54166666666666663</v>
      </c>
      <c r="I729" s="95" t="s">
        <v>2856</v>
      </c>
      <c r="J729" s="17">
        <v>3.8</v>
      </c>
      <c r="K729" s="17">
        <v>0</v>
      </c>
      <c r="L729" s="98">
        <v>43669</v>
      </c>
      <c r="M729" s="95" t="s">
        <v>3848</v>
      </c>
      <c r="N729" s="95" t="str">
        <f t="shared" si="61"/>
        <v>SKU722</v>
      </c>
      <c r="O729" s="17" t="str">
        <f t="shared" si="62"/>
        <v>Yes</v>
      </c>
      <c r="P729" s="27">
        <f t="shared" si="63"/>
        <v>36</v>
      </c>
      <c r="Q729" s="17" t="str">
        <f t="shared" si="64"/>
        <v>No</v>
      </c>
      <c r="R729" s="42">
        <f t="shared" si="65"/>
        <v>43656</v>
      </c>
      <c r="S729" s="96" t="str">
        <f>IFERROR(INDEX('DATA - Destination Database'!$B$8:$B$973,MATCH(N729,'DATA - Destination Database'!$C$8:$C$973,0)),"")</f>
        <v>ID494</v>
      </c>
      <c r="T729" s="55">
        <f>IFERROR(INDEX('DATA - Destination Database'!$D$8:$D$973,MATCH(N729,'DATA - Destination Database'!$C$8:$C$973,0)),"")</f>
        <v>2</v>
      </c>
      <c r="U729" s="56" t="str">
        <f>IFERROR(INDEX('DATA - Destination Database'!$E$8:$E$973,MATCH(N729,'DATA - Destination Database'!$C$8:$C$973,0)),"")</f>
        <v>B</v>
      </c>
      <c r="V729" s="56" t="str">
        <f>IFERROR(INDEX('DATA - Destination Database'!$F$8:$F$973,MATCH(N729,'DATA - Destination Database'!$C$8:$C$973,0)),"")</f>
        <v>H</v>
      </c>
      <c r="W729" s="56" t="str">
        <f>IFERROR(INDEX('DATA - Destination Database'!$G$8:$G$973,MATCH(N729,'DATA - Destination Database'!$C$8:$C$973,0)),"")</f>
        <v/>
      </c>
      <c r="X729" s="96" t="str">
        <f>IFERROR(INDEX('DATA - Destination Database'!$H$8:$H$973,MATCH(N729,'DATA - Destination Database'!$C$8:$C$973,0)),"")</f>
        <v>Iceland</v>
      </c>
    </row>
    <row r="730" spans="2:24" ht="14.4" customHeight="1" x14ac:dyDescent="0.3">
      <c r="B730" s="95" t="s">
        <v>57</v>
      </c>
      <c r="C730" s="95" t="s">
        <v>2598</v>
      </c>
      <c r="D730" s="95" t="s">
        <v>1477</v>
      </c>
      <c r="E730" s="95" t="s">
        <v>2860</v>
      </c>
      <c r="F730" s="95" t="s">
        <v>2862</v>
      </c>
      <c r="G730" s="97" t="s">
        <v>1979</v>
      </c>
      <c r="H730" s="23">
        <v>0.54166666666666663</v>
      </c>
      <c r="I730" s="95" t="s">
        <v>2857</v>
      </c>
      <c r="J730" s="17">
        <v>4</v>
      </c>
      <c r="K730" s="17">
        <v>1</v>
      </c>
      <c r="L730" s="98">
        <v>43643</v>
      </c>
      <c r="M730" s="95" t="s">
        <v>3848</v>
      </c>
      <c r="N730" s="95" t="str">
        <f t="shared" si="61"/>
        <v>SKU513</v>
      </c>
      <c r="O730" s="17" t="str">
        <f t="shared" si="62"/>
        <v>Yes</v>
      </c>
      <c r="P730" s="27">
        <f t="shared" si="63"/>
        <v>52</v>
      </c>
      <c r="Q730" s="17" t="str">
        <f t="shared" si="64"/>
        <v>No</v>
      </c>
      <c r="R730" s="42">
        <f t="shared" si="65"/>
        <v>43640</v>
      </c>
      <c r="S730" s="96" t="str">
        <f>IFERROR(INDEX('DATA - Destination Database'!$B$8:$B$973,MATCH(N730,'DATA - Destination Database'!$C$8:$C$973,0)),"")</f>
        <v>ID814</v>
      </c>
      <c r="T730" s="55">
        <f>IFERROR(INDEX('DATA - Destination Database'!$D$8:$D$973,MATCH(N730,'DATA - Destination Database'!$C$8:$C$973,0)),"")</f>
        <v>3</v>
      </c>
      <c r="U730" s="56" t="str">
        <f>IFERROR(INDEX('DATA - Destination Database'!$E$8:$E$973,MATCH(N730,'DATA - Destination Database'!$C$8:$C$973,0)),"")</f>
        <v>B</v>
      </c>
      <c r="V730" s="56" t="str">
        <f>IFERROR(INDEX('DATA - Destination Database'!$F$8:$F$973,MATCH(N730,'DATA - Destination Database'!$C$8:$C$973,0)),"")</f>
        <v>H</v>
      </c>
      <c r="W730" s="56" t="str">
        <f>IFERROR(INDEX('DATA - Destination Database'!$G$8:$G$973,MATCH(N730,'DATA - Destination Database'!$C$8:$C$973,0)),"")</f>
        <v/>
      </c>
      <c r="X730" s="96" t="str">
        <f>IFERROR(INDEX('DATA - Destination Database'!$H$8:$H$973,MATCH(N730,'DATA - Destination Database'!$C$8:$C$973,0)),"")</f>
        <v>Morocco</v>
      </c>
    </row>
    <row r="731" spans="2:24" ht="14.4" customHeight="1" x14ac:dyDescent="0.3">
      <c r="B731" s="95" t="s">
        <v>59</v>
      </c>
      <c r="C731" s="95" t="s">
        <v>2599</v>
      </c>
      <c r="D731" s="95" t="s">
        <v>1677</v>
      </c>
      <c r="E731" s="95" t="s">
        <v>2858</v>
      </c>
      <c r="F731" s="95" t="s">
        <v>2862</v>
      </c>
      <c r="G731" s="97" t="s">
        <v>1991</v>
      </c>
      <c r="H731" s="23">
        <v>0.54166666666666663</v>
      </c>
      <c r="I731" s="95" t="s">
        <v>2854</v>
      </c>
      <c r="J731" s="17">
        <v>1</v>
      </c>
      <c r="K731" s="17">
        <v>0</v>
      </c>
      <c r="L731" s="98">
        <v>43658</v>
      </c>
      <c r="M731" s="95" t="s">
        <v>3848</v>
      </c>
      <c r="N731" s="95" t="str">
        <f t="shared" si="61"/>
        <v>SKU725</v>
      </c>
      <c r="O731" s="17" t="str">
        <f t="shared" si="62"/>
        <v>Yes</v>
      </c>
      <c r="P731" s="27">
        <f t="shared" si="63"/>
        <v>36</v>
      </c>
      <c r="Q731" s="17" t="str">
        <f t="shared" si="64"/>
        <v>No</v>
      </c>
      <c r="R731" s="42">
        <f t="shared" si="65"/>
        <v>43656</v>
      </c>
      <c r="S731" s="96" t="str">
        <f>IFERROR(INDEX('DATA - Destination Database'!$B$8:$B$973,MATCH(N731,'DATA - Destination Database'!$C$8:$C$973,0)),"")</f>
        <v>ID543</v>
      </c>
      <c r="T731" s="55">
        <f>IFERROR(INDEX('DATA - Destination Database'!$D$8:$D$973,MATCH(N731,'DATA - Destination Database'!$C$8:$C$973,0)),"")</f>
        <v>2</v>
      </c>
      <c r="U731" s="56" t="str">
        <f>IFERROR(INDEX('DATA - Destination Database'!$E$8:$E$973,MATCH(N731,'DATA - Destination Database'!$C$8:$C$973,0)),"")</f>
        <v>T</v>
      </c>
      <c r="V731" s="56" t="str">
        <f>IFERROR(INDEX('DATA - Destination Database'!$F$8:$F$973,MATCH(N731,'DATA - Destination Database'!$C$8:$C$973,0)),"")</f>
        <v>H</v>
      </c>
      <c r="W731" s="56" t="str">
        <f>IFERROR(INDEX('DATA - Destination Database'!$G$8:$G$973,MATCH(N731,'DATA - Destination Database'!$C$8:$C$973,0)),"")</f>
        <v/>
      </c>
      <c r="X731" s="96" t="str">
        <f>IFERROR(INDEX('DATA - Destination Database'!$H$8:$H$973,MATCH(N731,'DATA - Destination Database'!$C$8:$C$973,0)),"")</f>
        <v>Russia</v>
      </c>
    </row>
    <row r="732" spans="2:24" ht="14.4" customHeight="1" x14ac:dyDescent="0.3">
      <c r="B732" s="95" t="s">
        <v>55</v>
      </c>
      <c r="C732" s="95" t="s">
        <v>2600</v>
      </c>
      <c r="D732" s="95" t="s">
        <v>1480</v>
      </c>
      <c r="E732" s="95" t="s">
        <v>2859</v>
      </c>
      <c r="F732" s="95" t="s">
        <v>2863</v>
      </c>
      <c r="G732" s="97" t="s">
        <v>1979</v>
      </c>
      <c r="H732" s="23">
        <v>0.54166666666666663</v>
      </c>
      <c r="I732" s="95" t="s">
        <v>2855</v>
      </c>
      <c r="J732" s="17">
        <v>2</v>
      </c>
      <c r="K732" s="17">
        <v>0</v>
      </c>
      <c r="L732" s="98">
        <v>43641</v>
      </c>
      <c r="M732" s="95" t="s">
        <v>3848</v>
      </c>
      <c r="N732" s="95" t="str">
        <f t="shared" si="61"/>
        <v>SKU516</v>
      </c>
      <c r="O732" s="17" t="str">
        <f t="shared" si="62"/>
        <v>Yes</v>
      </c>
      <c r="P732" s="27">
        <f t="shared" si="63"/>
        <v>52</v>
      </c>
      <c r="Q732" s="17" t="str">
        <f t="shared" si="64"/>
        <v>No</v>
      </c>
      <c r="R732" s="42">
        <f t="shared" si="65"/>
        <v>43640</v>
      </c>
      <c r="S732" s="96" t="str">
        <f>IFERROR(INDEX('DATA - Destination Database'!$B$8:$B$973,MATCH(N732,'DATA - Destination Database'!$C$8:$C$973,0)),"")</f>
        <v>ID889</v>
      </c>
      <c r="T732" s="55">
        <f>IFERROR(INDEX('DATA - Destination Database'!$D$8:$D$973,MATCH(N732,'DATA - Destination Database'!$C$8:$C$973,0)),"")</f>
        <v>3</v>
      </c>
      <c r="U732" s="56" t="str">
        <f>IFERROR(INDEX('DATA - Destination Database'!$E$8:$E$973,MATCH(N732,'DATA - Destination Database'!$C$8:$C$973,0)),"")</f>
        <v>A</v>
      </c>
      <c r="V732" s="56" t="str">
        <f>IFERROR(INDEX('DATA - Destination Database'!$F$8:$F$973,MATCH(N732,'DATA - Destination Database'!$C$8:$C$973,0)),"")</f>
        <v>H</v>
      </c>
      <c r="W732" s="56" t="str">
        <f>IFERROR(INDEX('DATA - Destination Database'!$G$8:$G$973,MATCH(N732,'DATA - Destination Database'!$C$8:$C$973,0)),"")</f>
        <v/>
      </c>
      <c r="X732" s="96" t="str">
        <f>IFERROR(INDEX('DATA - Destination Database'!$H$8:$H$973,MATCH(N732,'DATA - Destination Database'!$C$8:$C$973,0)),"")</f>
        <v>Spain</v>
      </c>
    </row>
    <row r="733" spans="2:24" ht="14.4" customHeight="1" x14ac:dyDescent="0.3">
      <c r="B733" s="95" t="s">
        <v>57</v>
      </c>
      <c r="C733" s="95" t="s">
        <v>2601</v>
      </c>
      <c r="D733" s="95" t="s">
        <v>1680</v>
      </c>
      <c r="E733" s="95" t="s">
        <v>2860</v>
      </c>
      <c r="F733" s="95" t="s">
        <v>2862</v>
      </c>
      <c r="G733" s="97" t="s">
        <v>1991</v>
      </c>
      <c r="H733" s="23">
        <v>0.54166666666666663</v>
      </c>
      <c r="I733" s="95" t="s">
        <v>2855</v>
      </c>
      <c r="J733" s="17">
        <v>3</v>
      </c>
      <c r="K733" s="17">
        <v>0</v>
      </c>
      <c r="L733" s="98">
        <v>43663</v>
      </c>
      <c r="M733" s="95" t="s">
        <v>3848</v>
      </c>
      <c r="N733" s="95" t="str">
        <f t="shared" si="61"/>
        <v>SKU728</v>
      </c>
      <c r="O733" s="17" t="str">
        <f t="shared" si="62"/>
        <v>Yes</v>
      </c>
      <c r="P733" s="27">
        <f t="shared" si="63"/>
        <v>36</v>
      </c>
      <c r="Q733" s="17" t="str">
        <f t="shared" si="64"/>
        <v>No</v>
      </c>
      <c r="R733" s="42">
        <f t="shared" si="65"/>
        <v>43656</v>
      </c>
      <c r="S733" s="96" t="str">
        <f>IFERROR(INDEX('DATA - Destination Database'!$B$8:$B$973,MATCH(N733,'DATA - Destination Database'!$C$8:$C$973,0)),"")</f>
        <v>ID939</v>
      </c>
      <c r="T733" s="55">
        <f>IFERROR(INDEX('DATA - Destination Database'!$D$8:$D$973,MATCH(N733,'DATA - Destination Database'!$C$8:$C$973,0)),"")</f>
        <v>1</v>
      </c>
      <c r="U733" s="56" t="str">
        <f>IFERROR(INDEX('DATA - Destination Database'!$E$8:$E$973,MATCH(N733,'DATA - Destination Database'!$C$8:$C$973,0)),"")</f>
        <v>T</v>
      </c>
      <c r="V733" s="56" t="str">
        <f>IFERROR(INDEX('DATA - Destination Database'!$F$8:$F$973,MATCH(N733,'DATA - Destination Database'!$C$8:$C$973,0)),"")</f>
        <v>H</v>
      </c>
      <c r="W733" s="56" t="str">
        <f>IFERROR(INDEX('DATA - Destination Database'!$G$8:$G$973,MATCH(N733,'DATA - Destination Database'!$C$8:$C$973,0)),"")</f>
        <v/>
      </c>
      <c r="X733" s="96" t="str">
        <f>IFERROR(INDEX('DATA - Destination Database'!$H$8:$H$973,MATCH(N733,'DATA - Destination Database'!$C$8:$C$973,0)),"")</f>
        <v>Sweden</v>
      </c>
    </row>
    <row r="734" spans="2:24" ht="14.4" customHeight="1" x14ac:dyDescent="0.3">
      <c r="B734" s="95" t="s">
        <v>58</v>
      </c>
      <c r="C734" s="95" t="s">
        <v>2602</v>
      </c>
      <c r="D734" s="95" t="s">
        <v>1483</v>
      </c>
      <c r="E734" s="95" t="s">
        <v>2858</v>
      </c>
      <c r="F734" s="95" t="s">
        <v>2862</v>
      </c>
      <c r="G734" s="97" t="s">
        <v>1979</v>
      </c>
      <c r="H734" s="23">
        <v>0.54166666666666663</v>
      </c>
      <c r="I734" s="95" t="s">
        <v>2856</v>
      </c>
      <c r="J734" s="17">
        <v>4</v>
      </c>
      <c r="K734" s="17">
        <v>0</v>
      </c>
      <c r="L734" s="98">
        <v>43643</v>
      </c>
      <c r="M734" s="95" t="s">
        <v>3848</v>
      </c>
      <c r="N734" s="95" t="str">
        <f t="shared" si="61"/>
        <v>SKU519</v>
      </c>
      <c r="O734" s="17" t="str">
        <f t="shared" si="62"/>
        <v>Yes</v>
      </c>
      <c r="P734" s="27">
        <f t="shared" si="63"/>
        <v>52</v>
      </c>
      <c r="Q734" s="17" t="str">
        <f t="shared" si="64"/>
        <v>No</v>
      </c>
      <c r="R734" s="42">
        <f t="shared" si="65"/>
        <v>43640</v>
      </c>
      <c r="S734" s="96" t="str">
        <f>IFERROR(INDEX('DATA - Destination Database'!$B$8:$B$973,MATCH(N734,'DATA - Destination Database'!$C$8:$C$973,0)),"")</f>
        <v>ID547</v>
      </c>
      <c r="T734" s="55">
        <f>IFERROR(INDEX('DATA - Destination Database'!$D$8:$D$973,MATCH(N734,'DATA - Destination Database'!$C$8:$C$973,0)),"")</f>
        <v>2</v>
      </c>
      <c r="U734" s="56" t="str">
        <f>IFERROR(INDEX('DATA - Destination Database'!$E$8:$E$973,MATCH(N734,'DATA - Destination Database'!$C$8:$C$973,0)),"")</f>
        <v>T</v>
      </c>
      <c r="V734" s="56" t="str">
        <f>IFERROR(INDEX('DATA - Destination Database'!$F$8:$F$973,MATCH(N734,'DATA - Destination Database'!$C$8:$C$973,0)),"")</f>
        <v>H</v>
      </c>
      <c r="W734" s="56" t="str">
        <f>IFERROR(INDEX('DATA - Destination Database'!$G$8:$G$973,MATCH(N734,'DATA - Destination Database'!$C$8:$C$973,0)),"")</f>
        <v/>
      </c>
      <c r="X734" s="96" t="str">
        <f>IFERROR(INDEX('DATA - Destination Database'!$H$8:$H$973,MATCH(N734,'DATA - Destination Database'!$C$8:$C$973,0)),"")</f>
        <v>Germany</v>
      </c>
    </row>
    <row r="735" spans="2:24" ht="14.4" customHeight="1" x14ac:dyDescent="0.3">
      <c r="B735" s="95" t="s">
        <v>55</v>
      </c>
      <c r="C735" s="95" t="s">
        <v>2602</v>
      </c>
      <c r="D735" s="95" t="s">
        <v>1683</v>
      </c>
      <c r="E735" s="95" t="s">
        <v>2859</v>
      </c>
      <c r="F735" s="95" t="s">
        <v>2862</v>
      </c>
      <c r="G735" s="97" t="s">
        <v>1991</v>
      </c>
      <c r="H735" s="23">
        <v>0.54166666666666663</v>
      </c>
      <c r="I735" s="95" t="s">
        <v>2857</v>
      </c>
      <c r="J735" s="17">
        <v>1</v>
      </c>
      <c r="K735" s="17">
        <v>0</v>
      </c>
      <c r="L735" s="98">
        <v>43658</v>
      </c>
      <c r="M735" s="95" t="s">
        <v>3848</v>
      </c>
      <c r="N735" s="95" t="str">
        <f t="shared" si="61"/>
        <v>SKU731</v>
      </c>
      <c r="O735" s="17" t="str">
        <f t="shared" si="62"/>
        <v>Yes</v>
      </c>
      <c r="P735" s="27">
        <f t="shared" si="63"/>
        <v>36</v>
      </c>
      <c r="Q735" s="17" t="str">
        <f t="shared" si="64"/>
        <v>No</v>
      </c>
      <c r="R735" s="42">
        <f t="shared" si="65"/>
        <v>43656</v>
      </c>
      <c r="S735" s="96" t="str">
        <f>IFERROR(INDEX('DATA - Destination Database'!$B$8:$B$973,MATCH(N735,'DATA - Destination Database'!$C$8:$C$973,0)),"")</f>
        <v>ID732</v>
      </c>
      <c r="T735" s="55">
        <f>IFERROR(INDEX('DATA - Destination Database'!$D$8:$D$973,MATCH(N735,'DATA - Destination Database'!$C$8:$C$973,0)),"")</f>
        <v>2</v>
      </c>
      <c r="U735" s="56" t="str">
        <f>IFERROR(INDEX('DATA - Destination Database'!$E$8:$E$973,MATCH(N735,'DATA - Destination Database'!$C$8:$C$973,0)),"")</f>
        <v>F</v>
      </c>
      <c r="V735" s="56" t="str">
        <f>IFERROR(INDEX('DATA - Destination Database'!$F$8:$F$973,MATCH(N735,'DATA - Destination Database'!$C$8:$C$973,0)),"")</f>
        <v>H</v>
      </c>
      <c r="W735" s="56" t="str">
        <f>IFERROR(INDEX('DATA - Destination Database'!$G$8:$G$973,MATCH(N735,'DATA - Destination Database'!$C$8:$C$973,0)),"")</f>
        <v>Y</v>
      </c>
      <c r="X735" s="96" t="str">
        <f>IFERROR(INDEX('DATA - Destination Database'!$H$8:$H$973,MATCH(N735,'DATA - Destination Database'!$C$8:$C$973,0)),"")</f>
        <v xml:space="preserve">France </v>
      </c>
    </row>
    <row r="736" spans="2:24" ht="14.4" customHeight="1" x14ac:dyDescent="0.3">
      <c r="B736" s="95" t="s">
        <v>58</v>
      </c>
      <c r="C736" s="95" t="s">
        <v>2603</v>
      </c>
      <c r="D736" s="95" t="s">
        <v>1686</v>
      </c>
      <c r="E736" s="95" t="s">
        <v>2860</v>
      </c>
      <c r="F736" s="95" t="s">
        <v>2862</v>
      </c>
      <c r="G736" s="97" t="s">
        <v>1991</v>
      </c>
      <c r="H736" s="23">
        <v>0.54166666666666663</v>
      </c>
      <c r="I736" s="95" t="s">
        <v>2854</v>
      </c>
      <c r="J736" s="17">
        <v>2.8</v>
      </c>
      <c r="K736" s="17">
        <v>0</v>
      </c>
      <c r="L736" s="98">
        <v>43658</v>
      </c>
      <c r="M736" s="95" t="s">
        <v>3848</v>
      </c>
      <c r="N736" s="95" t="str">
        <f t="shared" si="61"/>
        <v>SKU734</v>
      </c>
      <c r="O736" s="17" t="str">
        <f t="shared" si="62"/>
        <v>Yes</v>
      </c>
      <c r="P736" s="27">
        <f t="shared" si="63"/>
        <v>36</v>
      </c>
      <c r="Q736" s="17" t="str">
        <f t="shared" si="64"/>
        <v>No</v>
      </c>
      <c r="R736" s="42">
        <f t="shared" si="65"/>
        <v>43656</v>
      </c>
      <c r="S736" s="96" t="str">
        <f>IFERROR(INDEX('DATA - Destination Database'!$B$8:$B$973,MATCH(N736,'DATA - Destination Database'!$C$8:$C$973,0)),"")</f>
        <v>ID588</v>
      </c>
      <c r="T736" s="55">
        <f>IFERROR(INDEX('DATA - Destination Database'!$D$8:$D$973,MATCH(N736,'DATA - Destination Database'!$C$8:$C$973,0)),"")</f>
        <v>2</v>
      </c>
      <c r="U736" s="56" t="str">
        <f>IFERROR(INDEX('DATA - Destination Database'!$E$8:$E$973,MATCH(N736,'DATA - Destination Database'!$C$8:$C$973,0)),"")</f>
        <v>F</v>
      </c>
      <c r="V736" s="56" t="str">
        <f>IFERROR(INDEX('DATA - Destination Database'!$F$8:$F$973,MATCH(N736,'DATA - Destination Database'!$C$8:$C$973,0)),"")</f>
        <v>H</v>
      </c>
      <c r="W736" s="56" t="str">
        <f>IFERROR(INDEX('DATA - Destination Database'!$G$8:$G$973,MATCH(N736,'DATA - Destination Database'!$C$8:$C$973,0)),"")</f>
        <v>Y</v>
      </c>
      <c r="X736" s="96" t="str">
        <f>IFERROR(INDEX('DATA - Destination Database'!$H$8:$H$973,MATCH(N736,'DATA - Destination Database'!$C$8:$C$973,0)),"")</f>
        <v xml:space="preserve">India </v>
      </c>
    </row>
    <row r="737" spans="2:24" ht="14.4" customHeight="1" x14ac:dyDescent="0.3">
      <c r="B737" s="95" t="s">
        <v>56</v>
      </c>
      <c r="C737" s="95" t="s">
        <v>2604</v>
      </c>
      <c r="D737" s="95" t="s">
        <v>1486</v>
      </c>
      <c r="E737" s="95" t="s">
        <v>2858</v>
      </c>
      <c r="F737" s="95" t="s">
        <v>2862</v>
      </c>
      <c r="G737" s="97" t="s">
        <v>1980</v>
      </c>
      <c r="H737" s="23">
        <v>0.54166666666666663</v>
      </c>
      <c r="I737" s="95" t="s">
        <v>2855</v>
      </c>
      <c r="J737" s="17">
        <v>3</v>
      </c>
      <c r="K737" s="17">
        <v>0</v>
      </c>
      <c r="L737" s="98">
        <v>43643</v>
      </c>
      <c r="M737" s="95" t="s">
        <v>3848</v>
      </c>
      <c r="N737" s="95" t="str">
        <f t="shared" si="61"/>
        <v>SKU522</v>
      </c>
      <c r="O737" s="17" t="str">
        <f t="shared" si="62"/>
        <v>Yes</v>
      </c>
      <c r="P737" s="27">
        <f t="shared" si="63"/>
        <v>51</v>
      </c>
      <c r="Q737" s="17" t="str">
        <f t="shared" si="64"/>
        <v>No</v>
      </c>
      <c r="R737" s="42">
        <f t="shared" si="65"/>
        <v>43641</v>
      </c>
      <c r="S737" s="96" t="str">
        <f>IFERROR(INDEX('DATA - Destination Database'!$B$8:$B$973,MATCH(N737,'DATA - Destination Database'!$C$8:$C$973,0)),"")</f>
        <v>ID347</v>
      </c>
      <c r="T737" s="55">
        <f>IFERROR(INDEX('DATA - Destination Database'!$D$8:$D$973,MATCH(N737,'DATA - Destination Database'!$C$8:$C$973,0)),"")</f>
        <v>2</v>
      </c>
      <c r="U737" s="56" t="str">
        <f>IFERROR(INDEX('DATA - Destination Database'!$E$8:$E$973,MATCH(N737,'DATA - Destination Database'!$C$8:$C$973,0)),"")</f>
        <v>T</v>
      </c>
      <c r="V737" s="56" t="str">
        <f>IFERROR(INDEX('DATA - Destination Database'!$F$8:$F$973,MATCH(N737,'DATA - Destination Database'!$C$8:$C$973,0)),"")</f>
        <v>H</v>
      </c>
      <c r="W737" s="56" t="str">
        <f>IFERROR(INDEX('DATA - Destination Database'!$G$8:$G$973,MATCH(N737,'DATA - Destination Database'!$C$8:$C$973,0)),"")</f>
        <v>Y</v>
      </c>
      <c r="X737" s="96" t="str">
        <f>IFERROR(INDEX('DATA - Destination Database'!$H$8:$H$973,MATCH(N737,'DATA - Destination Database'!$C$8:$C$973,0)),"")</f>
        <v xml:space="preserve">Eritrea </v>
      </c>
    </row>
    <row r="738" spans="2:24" ht="14.4" customHeight="1" x14ac:dyDescent="0.3">
      <c r="B738" s="95" t="s">
        <v>56</v>
      </c>
      <c r="C738" s="95" t="s">
        <v>2605</v>
      </c>
      <c r="D738" s="95" t="s">
        <v>1689</v>
      </c>
      <c r="E738" s="95" t="s">
        <v>2859</v>
      </c>
      <c r="F738" s="95" t="s">
        <v>2862</v>
      </c>
      <c r="G738" s="97" t="s">
        <v>1991</v>
      </c>
      <c r="H738" s="23">
        <v>0.54166666666666663</v>
      </c>
      <c r="I738" s="95" t="s">
        <v>2855</v>
      </c>
      <c r="J738" s="17">
        <v>3.2</v>
      </c>
      <c r="K738" s="17">
        <v>0</v>
      </c>
      <c r="L738" s="98">
        <v>43658</v>
      </c>
      <c r="M738" s="95" t="s">
        <v>3848</v>
      </c>
      <c r="N738" s="95" t="str">
        <f t="shared" si="61"/>
        <v>SKU737</v>
      </c>
      <c r="O738" s="17" t="str">
        <f t="shared" si="62"/>
        <v>Yes</v>
      </c>
      <c r="P738" s="27">
        <f t="shared" si="63"/>
        <v>36</v>
      </c>
      <c r="Q738" s="17" t="str">
        <f t="shared" si="64"/>
        <v>No</v>
      </c>
      <c r="R738" s="42">
        <f t="shared" si="65"/>
        <v>43656</v>
      </c>
      <c r="S738" s="96" t="str">
        <f>IFERROR(INDEX('DATA - Destination Database'!$B$8:$B$973,MATCH(N738,'DATA - Destination Database'!$C$8:$C$973,0)),"")</f>
        <v>ID890</v>
      </c>
      <c r="T738" s="55">
        <f>IFERROR(INDEX('DATA - Destination Database'!$D$8:$D$973,MATCH(N738,'DATA - Destination Database'!$C$8:$C$973,0)),"")</f>
        <v>1</v>
      </c>
      <c r="U738" s="56" t="str">
        <f>IFERROR(INDEX('DATA - Destination Database'!$E$8:$E$973,MATCH(N738,'DATA - Destination Database'!$C$8:$C$973,0)),"")</f>
        <v>B</v>
      </c>
      <c r="V738" s="56" t="str">
        <f>IFERROR(INDEX('DATA - Destination Database'!$F$8:$F$973,MATCH(N738,'DATA - Destination Database'!$C$8:$C$973,0)),"")</f>
        <v>H</v>
      </c>
      <c r="W738" s="56" t="str">
        <f>IFERROR(INDEX('DATA - Destination Database'!$G$8:$G$973,MATCH(N738,'DATA - Destination Database'!$C$8:$C$973,0)),"")</f>
        <v/>
      </c>
      <c r="X738" s="96" t="str">
        <f>IFERROR(INDEX('DATA - Destination Database'!$H$8:$H$973,MATCH(N738,'DATA - Destination Database'!$C$8:$C$973,0)),"")</f>
        <v>Canada</v>
      </c>
    </row>
    <row r="739" spans="2:24" ht="14.4" customHeight="1" x14ac:dyDescent="0.3">
      <c r="B739" s="95" t="s">
        <v>59</v>
      </c>
      <c r="C739" s="95" t="s">
        <v>2606</v>
      </c>
      <c r="D739" s="95" t="s">
        <v>1489</v>
      </c>
      <c r="E739" s="95" t="s">
        <v>2860</v>
      </c>
      <c r="F739" s="95" t="s">
        <v>2862</v>
      </c>
      <c r="G739" s="97" t="s">
        <v>1980</v>
      </c>
      <c r="H739" s="23">
        <v>0.54166666666666663</v>
      </c>
      <c r="I739" s="95" t="s">
        <v>2856</v>
      </c>
      <c r="J739" s="17">
        <v>3.4</v>
      </c>
      <c r="K739" s="17">
        <v>0</v>
      </c>
      <c r="L739" s="98">
        <v>43641</v>
      </c>
      <c r="M739" s="95" t="s">
        <v>3848</v>
      </c>
      <c r="N739" s="95" t="str">
        <f t="shared" si="61"/>
        <v>SKU525</v>
      </c>
      <c r="O739" s="17" t="str">
        <f t="shared" si="62"/>
        <v>Yes</v>
      </c>
      <c r="P739" s="27">
        <f t="shared" si="63"/>
        <v>51</v>
      </c>
      <c r="Q739" s="17" t="str">
        <f t="shared" si="64"/>
        <v>No</v>
      </c>
      <c r="R739" s="42">
        <f t="shared" si="65"/>
        <v>43641</v>
      </c>
      <c r="S739" s="96" t="str">
        <f>IFERROR(INDEX('DATA - Destination Database'!$B$8:$B$973,MATCH(N739,'DATA - Destination Database'!$C$8:$C$973,0)),"")</f>
        <v>ID816</v>
      </c>
      <c r="T739" s="55">
        <f>IFERROR(INDEX('DATA - Destination Database'!$D$8:$D$973,MATCH(N739,'DATA - Destination Database'!$C$8:$C$973,0)),"")</f>
        <v>2</v>
      </c>
      <c r="U739" s="56" t="str">
        <f>IFERROR(INDEX('DATA - Destination Database'!$E$8:$E$973,MATCH(N739,'DATA - Destination Database'!$C$8:$C$973,0)),"")</f>
        <v>F</v>
      </c>
      <c r="V739" s="56" t="str">
        <f>IFERROR(INDEX('DATA - Destination Database'!$F$8:$F$973,MATCH(N739,'DATA - Destination Database'!$C$8:$C$973,0)),"")</f>
        <v>H</v>
      </c>
      <c r="W739" s="56" t="str">
        <f>IFERROR(INDEX('DATA - Destination Database'!$G$8:$G$973,MATCH(N739,'DATA - Destination Database'!$C$8:$C$973,0)),"")</f>
        <v/>
      </c>
      <c r="X739" s="96" t="str">
        <f>IFERROR(INDEX('DATA - Destination Database'!$H$8:$H$973,MATCH(N739,'DATA - Destination Database'!$C$8:$C$973,0)),"")</f>
        <v xml:space="preserve">Indonesia </v>
      </c>
    </row>
    <row r="740" spans="2:24" ht="14.4" customHeight="1" x14ac:dyDescent="0.3">
      <c r="B740" s="95" t="s">
        <v>58</v>
      </c>
      <c r="C740" s="95" t="s">
        <v>2596</v>
      </c>
      <c r="D740" s="95" t="s">
        <v>1671</v>
      </c>
      <c r="E740" s="95" t="s">
        <v>2858</v>
      </c>
      <c r="F740" s="95" t="s">
        <v>2862</v>
      </c>
      <c r="G740" s="97" t="s">
        <v>1991</v>
      </c>
      <c r="H740" s="23">
        <v>0.54166666666666663</v>
      </c>
      <c r="I740" s="95" t="s">
        <v>2855</v>
      </c>
      <c r="J740" s="17">
        <v>3.6</v>
      </c>
      <c r="K740" s="17">
        <v>0</v>
      </c>
      <c r="L740" s="98"/>
      <c r="M740" s="95" t="s">
        <v>3848</v>
      </c>
      <c r="N740" s="95" t="str">
        <f t="shared" si="61"/>
        <v>SKU719</v>
      </c>
      <c r="O740" s="17" t="str">
        <f t="shared" si="62"/>
        <v>No</v>
      </c>
      <c r="P740" s="27">
        <f t="shared" si="63"/>
        <v>36</v>
      </c>
      <c r="Q740" s="17" t="str">
        <f t="shared" si="64"/>
        <v>Yes</v>
      </c>
      <c r="R740" s="42">
        <f t="shared" si="65"/>
        <v>43656</v>
      </c>
      <c r="S740" s="96" t="str">
        <f>IFERROR(INDEX('DATA - Destination Database'!$B$8:$B$973,MATCH(N740,'DATA - Destination Database'!$C$8:$C$973,0)),"")</f>
        <v>ID344</v>
      </c>
      <c r="T740" s="55">
        <f>IFERROR(INDEX('DATA - Destination Database'!$D$8:$D$973,MATCH(N740,'DATA - Destination Database'!$C$8:$C$973,0)),"")</f>
        <v>2</v>
      </c>
      <c r="U740" s="56" t="str">
        <f>IFERROR(INDEX('DATA - Destination Database'!$E$8:$E$973,MATCH(N740,'DATA - Destination Database'!$C$8:$C$973,0)),"")</f>
        <v>F</v>
      </c>
      <c r="V740" s="56" t="str">
        <f>IFERROR(INDEX('DATA - Destination Database'!$F$8:$F$973,MATCH(N740,'DATA - Destination Database'!$C$8:$C$973,0)),"")</f>
        <v>H</v>
      </c>
      <c r="W740" s="56" t="str">
        <f>IFERROR(INDEX('DATA - Destination Database'!$G$8:$G$973,MATCH(N740,'DATA - Destination Database'!$C$8:$C$973,0)),"")</f>
        <v>Y</v>
      </c>
      <c r="X740" s="96" t="str">
        <f>IFERROR(INDEX('DATA - Destination Database'!$H$8:$H$973,MATCH(N740,'DATA - Destination Database'!$C$8:$C$973,0)),"")</f>
        <v>Mexico</v>
      </c>
    </row>
    <row r="741" spans="2:24" ht="14.4" customHeight="1" x14ac:dyDescent="0.3">
      <c r="B741" s="95" t="s">
        <v>59</v>
      </c>
      <c r="C741" s="95" t="s">
        <v>2607</v>
      </c>
      <c r="D741" s="95" t="s">
        <v>1692</v>
      </c>
      <c r="E741" s="95" t="s">
        <v>2858</v>
      </c>
      <c r="F741" s="95" t="s">
        <v>2862</v>
      </c>
      <c r="G741" s="97" t="s">
        <v>1992</v>
      </c>
      <c r="H741" s="23">
        <v>0.54166666666666663</v>
      </c>
      <c r="I741" s="95" t="s">
        <v>2857</v>
      </c>
      <c r="J741" s="17">
        <v>3.6</v>
      </c>
      <c r="K741" s="17">
        <v>1</v>
      </c>
      <c r="L741" s="98"/>
      <c r="M741" s="95" t="s">
        <v>3848</v>
      </c>
      <c r="N741" s="95" t="str">
        <f t="shared" si="61"/>
        <v>SKU740</v>
      </c>
      <c r="O741" s="17" t="str">
        <f t="shared" si="62"/>
        <v>No</v>
      </c>
      <c r="P741" s="27">
        <f t="shared" si="63"/>
        <v>35</v>
      </c>
      <c r="Q741" s="17" t="str">
        <f t="shared" si="64"/>
        <v>Yes</v>
      </c>
      <c r="R741" s="42">
        <f t="shared" si="65"/>
        <v>43657</v>
      </c>
      <c r="S741" s="96" t="str">
        <f>IFERROR(INDEX('DATA - Destination Database'!$B$8:$B$973,MATCH(N741,'DATA - Destination Database'!$C$8:$C$973,0)),"")</f>
        <v>ID550</v>
      </c>
      <c r="T741" s="55">
        <f>IFERROR(INDEX('DATA - Destination Database'!$D$8:$D$973,MATCH(N741,'DATA - Destination Database'!$C$8:$C$973,0)),"")</f>
        <v>2</v>
      </c>
      <c r="U741" s="56" t="str">
        <f>IFERROR(INDEX('DATA - Destination Database'!$E$8:$E$973,MATCH(N741,'DATA - Destination Database'!$C$8:$C$973,0)),"")</f>
        <v>B</v>
      </c>
      <c r="V741" s="56" t="str">
        <f>IFERROR(INDEX('DATA - Destination Database'!$F$8:$F$973,MATCH(N741,'DATA - Destination Database'!$C$8:$C$973,0)),"")</f>
        <v>H</v>
      </c>
      <c r="W741" s="56" t="str">
        <f>IFERROR(INDEX('DATA - Destination Database'!$G$8:$G$973,MATCH(N741,'DATA - Destination Database'!$C$8:$C$973,0)),"")</f>
        <v>Y</v>
      </c>
      <c r="X741" s="96" t="str">
        <f>IFERROR(INDEX('DATA - Destination Database'!$H$8:$H$973,MATCH(N741,'DATA - Destination Database'!$C$8:$C$973,0)),"")</f>
        <v>Hong Kong</v>
      </c>
    </row>
    <row r="742" spans="2:24" ht="14.4" customHeight="1" x14ac:dyDescent="0.3">
      <c r="B742" s="95" t="s">
        <v>57</v>
      </c>
      <c r="C742" s="95" t="s">
        <v>2609</v>
      </c>
      <c r="D742" s="95" t="s">
        <v>1492</v>
      </c>
      <c r="E742" s="95" t="s">
        <v>2860</v>
      </c>
      <c r="F742" s="95" t="s">
        <v>2862</v>
      </c>
      <c r="G742" s="97" t="s">
        <v>1980</v>
      </c>
      <c r="H742" s="23">
        <v>0.54166666666666663</v>
      </c>
      <c r="I742" s="95" t="s">
        <v>2855</v>
      </c>
      <c r="J742" s="17">
        <v>4</v>
      </c>
      <c r="K742" s="17">
        <v>0</v>
      </c>
      <c r="L742" s="98">
        <v>43650</v>
      </c>
      <c r="M742" s="95" t="s">
        <v>3848</v>
      </c>
      <c r="N742" s="95" t="str">
        <f t="shared" si="61"/>
        <v>SKU528</v>
      </c>
      <c r="O742" s="17" t="str">
        <f t="shared" si="62"/>
        <v>Yes</v>
      </c>
      <c r="P742" s="27">
        <f t="shared" si="63"/>
        <v>51</v>
      </c>
      <c r="Q742" s="17" t="str">
        <f t="shared" si="64"/>
        <v>No</v>
      </c>
      <c r="R742" s="42">
        <f t="shared" si="65"/>
        <v>43641</v>
      </c>
      <c r="S742" s="96" t="str">
        <f>IFERROR(INDEX('DATA - Destination Database'!$B$8:$B$973,MATCH(N742,'DATA - Destination Database'!$C$8:$C$973,0)),"")</f>
        <v>ID940</v>
      </c>
      <c r="T742" s="55">
        <f>IFERROR(INDEX('DATA - Destination Database'!$D$8:$D$973,MATCH(N742,'DATA - Destination Database'!$C$8:$C$973,0)),"")</f>
        <v>1</v>
      </c>
      <c r="U742" s="56" t="str">
        <f>IFERROR(INDEX('DATA - Destination Database'!$E$8:$E$973,MATCH(N742,'DATA - Destination Database'!$C$8:$C$973,0)),"")</f>
        <v>F</v>
      </c>
      <c r="V742" s="56" t="str">
        <f>IFERROR(INDEX('DATA - Destination Database'!$F$8:$F$973,MATCH(N742,'DATA - Destination Database'!$C$8:$C$973,0)),"")</f>
        <v>H</v>
      </c>
      <c r="W742" s="56" t="str">
        <f>IFERROR(INDEX('DATA - Destination Database'!$G$8:$G$973,MATCH(N742,'DATA - Destination Database'!$C$8:$C$973,0)),"")</f>
        <v>Y</v>
      </c>
      <c r="X742" s="96" t="str">
        <f>IFERROR(INDEX('DATA - Destination Database'!$H$8:$H$973,MATCH(N742,'DATA - Destination Database'!$C$8:$C$973,0)),"")</f>
        <v>Belgium</v>
      </c>
    </row>
    <row r="743" spans="2:24" ht="14.4" customHeight="1" x14ac:dyDescent="0.3">
      <c r="B743" s="95" t="s">
        <v>55</v>
      </c>
      <c r="C743" s="95" t="s">
        <v>2610</v>
      </c>
      <c r="D743" s="95" t="s">
        <v>1698</v>
      </c>
      <c r="E743" s="95" t="s">
        <v>2858</v>
      </c>
      <c r="F743" s="95" t="s">
        <v>2862</v>
      </c>
      <c r="G743" s="97" t="s">
        <v>1992</v>
      </c>
      <c r="H743" s="23">
        <v>0.54166666666666663</v>
      </c>
      <c r="I743" s="95" t="s">
        <v>2855</v>
      </c>
      <c r="J743" s="17">
        <v>1</v>
      </c>
      <c r="K743" s="17">
        <v>0</v>
      </c>
      <c r="L743" s="98">
        <v>43663</v>
      </c>
      <c r="M743" s="95" t="s">
        <v>3848</v>
      </c>
      <c r="N743" s="95" t="str">
        <f t="shared" si="61"/>
        <v>SKU746</v>
      </c>
      <c r="O743" s="17" t="str">
        <f t="shared" si="62"/>
        <v>Yes</v>
      </c>
      <c r="P743" s="27">
        <f t="shared" si="63"/>
        <v>35</v>
      </c>
      <c r="Q743" s="17" t="str">
        <f t="shared" si="64"/>
        <v>No</v>
      </c>
      <c r="R743" s="42">
        <f t="shared" si="65"/>
        <v>43657</v>
      </c>
      <c r="S743" s="96" t="str">
        <f>IFERROR(INDEX('DATA - Destination Database'!$B$8:$B$973,MATCH(N743,'DATA - Destination Database'!$C$8:$C$973,0)),"")</f>
        <v>ID554</v>
      </c>
      <c r="T743" s="55">
        <f>IFERROR(INDEX('DATA - Destination Database'!$D$8:$D$973,MATCH(N743,'DATA - Destination Database'!$C$8:$C$973,0)),"")</f>
        <v>3</v>
      </c>
      <c r="U743" s="56" t="str">
        <f>IFERROR(INDEX('DATA - Destination Database'!$E$8:$E$973,MATCH(N743,'DATA - Destination Database'!$C$8:$C$973,0)),"")</f>
        <v>B</v>
      </c>
      <c r="V743" s="56" t="str">
        <f>IFERROR(INDEX('DATA - Destination Database'!$F$8:$F$973,MATCH(N743,'DATA - Destination Database'!$C$8:$C$973,0)),"")</f>
        <v>H</v>
      </c>
      <c r="W743" s="56" t="str">
        <f>IFERROR(INDEX('DATA - Destination Database'!$G$8:$G$973,MATCH(N743,'DATA - Destination Database'!$C$8:$C$973,0)),"")</f>
        <v>Y</v>
      </c>
      <c r="X743" s="96" t="str">
        <f>IFERROR(INDEX('DATA - Destination Database'!$H$8:$H$973,MATCH(N743,'DATA - Destination Database'!$C$8:$C$973,0)),"")</f>
        <v>Argentina</v>
      </c>
    </row>
    <row r="744" spans="2:24" ht="14.4" customHeight="1" x14ac:dyDescent="0.3">
      <c r="B744" s="95" t="s">
        <v>55</v>
      </c>
      <c r="C744" s="95" t="s">
        <v>2611</v>
      </c>
      <c r="D744" s="95" t="s">
        <v>1495</v>
      </c>
      <c r="E744" s="95" t="s">
        <v>2859</v>
      </c>
      <c r="F744" s="95" t="s">
        <v>2862</v>
      </c>
      <c r="G744" s="97" t="s">
        <v>1980</v>
      </c>
      <c r="H744" s="23">
        <v>0.54166666666666663</v>
      </c>
      <c r="I744" s="95" t="s">
        <v>2856</v>
      </c>
      <c r="J744" s="17">
        <v>2</v>
      </c>
      <c r="K744" s="17">
        <v>0</v>
      </c>
      <c r="L744" s="98">
        <v>43650</v>
      </c>
      <c r="M744" s="95" t="s">
        <v>3848</v>
      </c>
      <c r="N744" s="95" t="str">
        <f t="shared" si="61"/>
        <v>SKU531</v>
      </c>
      <c r="O744" s="17" t="str">
        <f t="shared" si="62"/>
        <v>Yes</v>
      </c>
      <c r="P744" s="27">
        <f t="shared" si="63"/>
        <v>51</v>
      </c>
      <c r="Q744" s="17" t="str">
        <f t="shared" si="64"/>
        <v>No</v>
      </c>
      <c r="R744" s="42">
        <f t="shared" si="65"/>
        <v>43641</v>
      </c>
      <c r="S744" s="96" t="str">
        <f>IFERROR(INDEX('DATA - Destination Database'!$B$8:$B$973,MATCH(N744,'DATA - Destination Database'!$C$8:$C$973,0)),"")</f>
        <v>ID500</v>
      </c>
      <c r="T744" s="55">
        <f>IFERROR(INDEX('DATA - Destination Database'!$D$8:$D$973,MATCH(N744,'DATA - Destination Database'!$C$8:$C$973,0)),"")</f>
        <v>3</v>
      </c>
      <c r="U744" s="56" t="str">
        <f>IFERROR(INDEX('DATA - Destination Database'!$E$8:$E$973,MATCH(N744,'DATA - Destination Database'!$C$8:$C$973,0)),"")</f>
        <v>F</v>
      </c>
      <c r="V744" s="56" t="str">
        <f>IFERROR(INDEX('DATA - Destination Database'!$F$8:$F$973,MATCH(N744,'DATA - Destination Database'!$C$8:$C$973,0)),"")</f>
        <v>H</v>
      </c>
      <c r="W744" s="56" t="str">
        <f>IFERROR(INDEX('DATA - Destination Database'!$G$8:$G$973,MATCH(N744,'DATA - Destination Database'!$C$8:$C$973,0)),"")</f>
        <v>Y</v>
      </c>
      <c r="X744" s="96" t="str">
        <f>IFERROR(INDEX('DATA - Destination Database'!$H$8:$H$973,MATCH(N744,'DATA - Destination Database'!$C$8:$C$973,0)),"")</f>
        <v>Maldives</v>
      </c>
    </row>
    <row r="745" spans="2:24" ht="14.4" customHeight="1" x14ac:dyDescent="0.3">
      <c r="B745" s="95" t="s">
        <v>57</v>
      </c>
      <c r="C745" s="95" t="s">
        <v>2608</v>
      </c>
      <c r="D745" s="95" t="s">
        <v>1695</v>
      </c>
      <c r="E745" s="95" t="s">
        <v>2859</v>
      </c>
      <c r="F745" s="95" t="s">
        <v>2862</v>
      </c>
      <c r="G745" s="97" t="s">
        <v>1992</v>
      </c>
      <c r="H745" s="23">
        <v>0.54166666666666663</v>
      </c>
      <c r="I745" s="95" t="s">
        <v>2854</v>
      </c>
      <c r="J745" s="17">
        <v>3.8</v>
      </c>
      <c r="K745" s="17">
        <v>0</v>
      </c>
      <c r="L745" s="98"/>
      <c r="M745" s="95" t="s">
        <v>3848</v>
      </c>
      <c r="N745" s="95" t="str">
        <f t="shared" si="61"/>
        <v>SKU743</v>
      </c>
      <c r="O745" s="17" t="str">
        <f t="shared" si="62"/>
        <v>No</v>
      </c>
      <c r="P745" s="27">
        <f t="shared" si="63"/>
        <v>35</v>
      </c>
      <c r="Q745" s="17" t="str">
        <f t="shared" si="64"/>
        <v>Yes</v>
      </c>
      <c r="R745" s="42">
        <f t="shared" si="65"/>
        <v>43657</v>
      </c>
      <c r="S745" s="96" t="str">
        <f>IFERROR(INDEX('DATA - Destination Database'!$B$8:$B$973,MATCH(N745,'DATA - Destination Database'!$C$8:$C$973,0)),"")</f>
        <v>ID734</v>
      </c>
      <c r="T745" s="55">
        <f>IFERROR(INDEX('DATA - Destination Database'!$D$8:$D$973,MATCH(N745,'DATA - Destination Database'!$C$8:$C$973,0)),"")</f>
        <v>1</v>
      </c>
      <c r="U745" s="56" t="str">
        <f>IFERROR(INDEX('DATA - Destination Database'!$E$8:$E$973,MATCH(N745,'DATA - Destination Database'!$C$8:$C$973,0)),"")</f>
        <v>B</v>
      </c>
      <c r="V745" s="56" t="str">
        <f>IFERROR(INDEX('DATA - Destination Database'!$F$8:$F$973,MATCH(N745,'DATA - Destination Database'!$C$8:$C$973,0)),"")</f>
        <v>H</v>
      </c>
      <c r="W745" s="56" t="str">
        <f>IFERROR(INDEX('DATA - Destination Database'!$G$8:$G$973,MATCH(N745,'DATA - Destination Database'!$C$8:$C$973,0)),"")</f>
        <v/>
      </c>
      <c r="X745" s="96" t="str">
        <f>IFERROR(INDEX('DATA - Destination Database'!$H$8:$H$973,MATCH(N745,'DATA - Destination Database'!$C$8:$C$973,0)),"")</f>
        <v>Italy</v>
      </c>
    </row>
    <row r="746" spans="2:24" ht="14.4" customHeight="1" x14ac:dyDescent="0.3">
      <c r="B746" s="95" t="s">
        <v>58</v>
      </c>
      <c r="C746" s="95" t="s">
        <v>2613</v>
      </c>
      <c r="D746" s="95" t="s">
        <v>1498</v>
      </c>
      <c r="E746" s="95" t="s">
        <v>2858</v>
      </c>
      <c r="F746" s="95" t="s">
        <v>2862</v>
      </c>
      <c r="G746" s="97" t="s">
        <v>1980</v>
      </c>
      <c r="H746" s="23">
        <v>0.54166666666666663</v>
      </c>
      <c r="I746" s="95" t="s">
        <v>2854</v>
      </c>
      <c r="J746" s="17">
        <v>4</v>
      </c>
      <c r="K746" s="17">
        <v>0</v>
      </c>
      <c r="L746" s="98">
        <v>43641</v>
      </c>
      <c r="M746" s="95" t="s">
        <v>3848</v>
      </c>
      <c r="N746" s="95" t="str">
        <f t="shared" si="61"/>
        <v>SKU534</v>
      </c>
      <c r="O746" s="17" t="str">
        <f t="shared" si="62"/>
        <v>Yes</v>
      </c>
      <c r="P746" s="27">
        <f t="shared" si="63"/>
        <v>51</v>
      </c>
      <c r="Q746" s="17" t="str">
        <f t="shared" si="64"/>
        <v>No</v>
      </c>
      <c r="R746" s="42">
        <f t="shared" si="65"/>
        <v>43641</v>
      </c>
      <c r="S746" s="96" t="str">
        <f>IFERROR(INDEX('DATA - Destination Database'!$B$8:$B$973,MATCH(N746,'DATA - Destination Database'!$C$8:$C$973,0)),"")</f>
        <v>ID735</v>
      </c>
      <c r="T746" s="55">
        <f>IFERROR(INDEX('DATA - Destination Database'!$D$8:$D$973,MATCH(N746,'DATA - Destination Database'!$C$8:$C$973,0)),"")</f>
        <v>2</v>
      </c>
      <c r="U746" s="56" t="str">
        <f>IFERROR(INDEX('DATA - Destination Database'!$E$8:$E$973,MATCH(N746,'DATA - Destination Database'!$C$8:$C$973,0)),"")</f>
        <v>T</v>
      </c>
      <c r="V746" s="56" t="str">
        <f>IFERROR(INDEX('DATA - Destination Database'!$F$8:$F$973,MATCH(N746,'DATA - Destination Database'!$C$8:$C$973,0)),"")</f>
        <v>H</v>
      </c>
      <c r="W746" s="56" t="str">
        <f>IFERROR(INDEX('DATA - Destination Database'!$G$8:$G$973,MATCH(N746,'DATA - Destination Database'!$C$8:$C$973,0)),"")</f>
        <v/>
      </c>
      <c r="X746" s="96" t="str">
        <f>IFERROR(INDEX('DATA - Destination Database'!$H$8:$H$973,MATCH(N746,'DATA - Destination Database'!$C$8:$C$973,0)),"")</f>
        <v>Peru</v>
      </c>
    </row>
    <row r="747" spans="2:24" ht="14.4" customHeight="1" x14ac:dyDescent="0.3">
      <c r="B747" s="95" t="s">
        <v>56</v>
      </c>
      <c r="C747" s="95" t="s">
        <v>2613</v>
      </c>
      <c r="D747" s="95" t="s">
        <v>1704</v>
      </c>
      <c r="E747" s="95" t="s">
        <v>2859</v>
      </c>
      <c r="F747" s="95" t="s">
        <v>2862</v>
      </c>
      <c r="G747" s="97" t="s">
        <v>1993</v>
      </c>
      <c r="H747" s="23">
        <v>0.54166666666666663</v>
      </c>
      <c r="I747" s="95" t="s">
        <v>2855</v>
      </c>
      <c r="J747" s="17">
        <v>1</v>
      </c>
      <c r="K747" s="17">
        <v>0</v>
      </c>
      <c r="L747" s="98">
        <v>43670</v>
      </c>
      <c r="M747" s="95" t="s">
        <v>3848</v>
      </c>
      <c r="N747" s="95" t="str">
        <f t="shared" si="61"/>
        <v>SKU752</v>
      </c>
      <c r="O747" s="17" t="str">
        <f t="shared" si="62"/>
        <v>Yes</v>
      </c>
      <c r="P747" s="27">
        <f t="shared" si="63"/>
        <v>34</v>
      </c>
      <c r="Q747" s="17" t="str">
        <f t="shared" si="64"/>
        <v>No</v>
      </c>
      <c r="R747" s="42">
        <f t="shared" si="65"/>
        <v>43658</v>
      </c>
      <c r="S747" s="96" t="str">
        <f>IFERROR(INDEX('DATA - Destination Database'!$B$8:$B$973,MATCH(N747,'DATA - Destination Database'!$C$8:$C$973,0)),"")</f>
        <v>ID736</v>
      </c>
      <c r="T747" s="55">
        <f>IFERROR(INDEX('DATA - Destination Database'!$D$8:$D$973,MATCH(N747,'DATA - Destination Database'!$C$8:$C$973,0)),"")</f>
        <v>3</v>
      </c>
      <c r="U747" s="56" t="str">
        <f>IFERROR(INDEX('DATA - Destination Database'!$E$8:$E$973,MATCH(N747,'DATA - Destination Database'!$C$8:$C$973,0)),"")</f>
        <v>F</v>
      </c>
      <c r="V747" s="56" t="str">
        <f>IFERROR(INDEX('DATA - Destination Database'!$F$8:$F$973,MATCH(N747,'DATA - Destination Database'!$C$8:$C$973,0)),"")</f>
        <v>H</v>
      </c>
      <c r="W747" s="56" t="str">
        <f>IFERROR(INDEX('DATA - Destination Database'!$G$8:$G$973,MATCH(N747,'DATA - Destination Database'!$C$8:$C$973,0)),"")</f>
        <v/>
      </c>
      <c r="X747" s="96" t="str">
        <f>IFERROR(INDEX('DATA - Destination Database'!$H$8:$H$973,MATCH(N747,'DATA - Destination Database'!$C$8:$C$973,0)),"")</f>
        <v>Ireland</v>
      </c>
    </row>
    <row r="748" spans="2:24" ht="14.4" customHeight="1" x14ac:dyDescent="0.3">
      <c r="B748" s="95" t="s">
        <v>59</v>
      </c>
      <c r="C748" s="95" t="s">
        <v>2614</v>
      </c>
      <c r="D748" s="95" t="s">
        <v>1707</v>
      </c>
      <c r="E748" s="95" t="s">
        <v>2860</v>
      </c>
      <c r="F748" s="95" t="s">
        <v>2862</v>
      </c>
      <c r="G748" s="97" t="s">
        <v>1993</v>
      </c>
      <c r="H748" s="23">
        <v>0.54166666666666663</v>
      </c>
      <c r="I748" s="95" t="s">
        <v>2855</v>
      </c>
      <c r="J748" s="17">
        <v>2.8</v>
      </c>
      <c r="K748" s="17">
        <v>0</v>
      </c>
      <c r="L748" s="98">
        <v>43662</v>
      </c>
      <c r="M748" s="95" t="s">
        <v>3848</v>
      </c>
      <c r="N748" s="95" t="str">
        <f t="shared" si="61"/>
        <v>SKU755</v>
      </c>
      <c r="O748" s="17" t="str">
        <f t="shared" si="62"/>
        <v>Yes</v>
      </c>
      <c r="P748" s="27">
        <f t="shared" si="63"/>
        <v>34</v>
      </c>
      <c r="Q748" s="17" t="str">
        <f t="shared" si="64"/>
        <v>No</v>
      </c>
      <c r="R748" s="42">
        <f t="shared" si="65"/>
        <v>43658</v>
      </c>
      <c r="S748" s="96" t="str">
        <f>IFERROR(INDEX('DATA - Destination Database'!$B$8:$B$973,MATCH(N748,'DATA - Destination Database'!$C$8:$C$973,0)),"")</f>
        <v>ID817</v>
      </c>
      <c r="T748" s="55">
        <f>IFERROR(INDEX('DATA - Destination Database'!$D$8:$D$973,MATCH(N748,'DATA - Destination Database'!$C$8:$C$973,0)),"")</f>
        <v>2</v>
      </c>
      <c r="U748" s="56" t="str">
        <f>IFERROR(INDEX('DATA - Destination Database'!$E$8:$E$973,MATCH(N748,'DATA - Destination Database'!$C$8:$C$973,0)),"")</f>
        <v>A</v>
      </c>
      <c r="V748" s="56" t="str">
        <f>IFERROR(INDEX('DATA - Destination Database'!$F$8:$F$973,MATCH(N748,'DATA - Destination Database'!$C$8:$C$973,0)),"")</f>
        <v>H</v>
      </c>
      <c r="W748" s="56" t="str">
        <f>IFERROR(INDEX('DATA - Destination Database'!$G$8:$G$973,MATCH(N748,'DATA - Destination Database'!$C$8:$C$973,0)),"")</f>
        <v>Y</v>
      </c>
      <c r="X748" s="96" t="str">
        <f>IFERROR(INDEX('DATA - Destination Database'!$H$8:$H$973,MATCH(N748,'DATA - Destination Database'!$C$8:$C$973,0)),"")</f>
        <v>Poland</v>
      </c>
    </row>
    <row r="749" spans="2:24" ht="14.4" customHeight="1" x14ac:dyDescent="0.3">
      <c r="B749" s="95" t="s">
        <v>56</v>
      </c>
      <c r="C749" s="95" t="s">
        <v>2615</v>
      </c>
      <c r="D749" s="95" t="s">
        <v>1501</v>
      </c>
      <c r="E749" s="95" t="s">
        <v>2858</v>
      </c>
      <c r="F749" s="95" t="s">
        <v>2862</v>
      </c>
      <c r="G749" s="97" t="s">
        <v>1980</v>
      </c>
      <c r="H749" s="23">
        <v>0.54166666666666663</v>
      </c>
      <c r="I749" s="95" t="s">
        <v>2856</v>
      </c>
      <c r="J749" s="17">
        <v>3</v>
      </c>
      <c r="K749" s="17">
        <v>0</v>
      </c>
      <c r="L749" s="98">
        <v>43643</v>
      </c>
      <c r="M749" s="95" t="s">
        <v>3848</v>
      </c>
      <c r="N749" s="95" t="str">
        <f t="shared" si="61"/>
        <v>SKU537</v>
      </c>
      <c r="O749" s="17" t="str">
        <f t="shared" si="62"/>
        <v>Yes</v>
      </c>
      <c r="P749" s="27">
        <f t="shared" si="63"/>
        <v>51</v>
      </c>
      <c r="Q749" s="17" t="str">
        <f t="shared" si="64"/>
        <v>No</v>
      </c>
      <c r="R749" s="42">
        <f t="shared" si="65"/>
        <v>43641</v>
      </c>
      <c r="S749" s="96" t="str">
        <f>IFERROR(INDEX('DATA - Destination Database'!$B$8:$B$973,MATCH(N749,'DATA - Destination Database'!$C$8:$C$973,0)),"")</f>
        <v>ID738</v>
      </c>
      <c r="T749" s="55">
        <f>IFERROR(INDEX('DATA - Destination Database'!$D$8:$D$973,MATCH(N749,'DATA - Destination Database'!$C$8:$C$973,0)),"")</f>
        <v>1</v>
      </c>
      <c r="U749" s="56" t="str">
        <f>IFERROR(INDEX('DATA - Destination Database'!$E$8:$E$973,MATCH(N749,'DATA - Destination Database'!$C$8:$C$973,0)),"")</f>
        <v>B</v>
      </c>
      <c r="V749" s="56" t="str">
        <f>IFERROR(INDEX('DATA - Destination Database'!$F$8:$F$973,MATCH(N749,'DATA - Destination Database'!$C$8:$C$973,0)),"")</f>
        <v>H</v>
      </c>
      <c r="W749" s="56" t="str">
        <f>IFERROR(INDEX('DATA - Destination Database'!$G$8:$G$973,MATCH(N749,'DATA - Destination Database'!$C$8:$C$973,0)),"")</f>
        <v>Y</v>
      </c>
      <c r="X749" s="96" t="str">
        <f>IFERROR(INDEX('DATA - Destination Database'!$H$8:$H$973,MATCH(N749,'DATA - Destination Database'!$C$8:$C$973,0)),"")</f>
        <v>Malta</v>
      </c>
    </row>
    <row r="750" spans="2:24" ht="14.4" customHeight="1" x14ac:dyDescent="0.3">
      <c r="B750" s="95" t="s">
        <v>57</v>
      </c>
      <c r="C750" s="95" t="s">
        <v>2616</v>
      </c>
      <c r="D750" s="95" t="s">
        <v>1710</v>
      </c>
      <c r="E750" s="95" t="s">
        <v>2859</v>
      </c>
      <c r="F750" s="95" t="s">
        <v>2862</v>
      </c>
      <c r="G750" s="97" t="s">
        <v>1993</v>
      </c>
      <c r="H750" s="23">
        <v>0.54166666666666663</v>
      </c>
      <c r="I750" s="95" t="s">
        <v>2857</v>
      </c>
      <c r="J750" s="17">
        <v>3.2</v>
      </c>
      <c r="K750" s="17">
        <v>1</v>
      </c>
      <c r="L750" s="98">
        <v>43662</v>
      </c>
      <c r="M750" s="95" t="s">
        <v>3848</v>
      </c>
      <c r="N750" s="95" t="str">
        <f t="shared" si="61"/>
        <v>SKU758</v>
      </c>
      <c r="O750" s="17" t="str">
        <f t="shared" si="62"/>
        <v>Yes</v>
      </c>
      <c r="P750" s="27">
        <f t="shared" si="63"/>
        <v>34</v>
      </c>
      <c r="Q750" s="17" t="str">
        <f t="shared" si="64"/>
        <v>No</v>
      </c>
      <c r="R750" s="42">
        <f t="shared" si="65"/>
        <v>43658</v>
      </c>
      <c r="S750" s="96" t="str">
        <f>IFERROR(INDEX('DATA - Destination Database'!$B$8:$B$973,MATCH(N750,'DATA - Destination Database'!$C$8:$C$973,0)),"")</f>
        <v>ID501</v>
      </c>
      <c r="T750" s="55">
        <f>IFERROR(INDEX('DATA - Destination Database'!$D$8:$D$973,MATCH(N750,'DATA - Destination Database'!$C$8:$C$973,0)),"")</f>
        <v>2</v>
      </c>
      <c r="U750" s="56" t="str">
        <f>IFERROR(INDEX('DATA - Destination Database'!$E$8:$E$973,MATCH(N750,'DATA - Destination Database'!$C$8:$C$973,0)),"")</f>
        <v>A</v>
      </c>
      <c r="V750" s="56" t="str">
        <f>IFERROR(INDEX('DATA - Destination Database'!$F$8:$F$973,MATCH(N750,'DATA - Destination Database'!$C$8:$C$973,0)),"")</f>
        <v>H</v>
      </c>
      <c r="W750" s="56" t="str">
        <f>IFERROR(INDEX('DATA - Destination Database'!$G$8:$G$973,MATCH(N750,'DATA - Destination Database'!$C$8:$C$973,0)),"")</f>
        <v>Y</v>
      </c>
      <c r="X750" s="96" t="str">
        <f>IFERROR(INDEX('DATA - Destination Database'!$H$8:$H$973,MATCH(N750,'DATA - Destination Database'!$C$8:$C$973,0)),"")</f>
        <v>Turkey</v>
      </c>
    </row>
    <row r="751" spans="2:24" ht="14.4" customHeight="1" x14ac:dyDescent="0.3">
      <c r="B751" s="95" t="s">
        <v>59</v>
      </c>
      <c r="C751" s="95" t="s">
        <v>2617</v>
      </c>
      <c r="D751" s="95" t="s">
        <v>1504</v>
      </c>
      <c r="E751" s="95" t="s">
        <v>2860</v>
      </c>
      <c r="F751" s="95" t="s">
        <v>2863</v>
      </c>
      <c r="G751" s="97" t="s">
        <v>1981</v>
      </c>
      <c r="H751" s="23">
        <v>0.54166666666666663</v>
      </c>
      <c r="I751" s="95" t="s">
        <v>2854</v>
      </c>
      <c r="J751" s="17">
        <v>3.4</v>
      </c>
      <c r="K751" s="17">
        <v>0</v>
      </c>
      <c r="L751" s="98">
        <v>43650</v>
      </c>
      <c r="M751" s="95" t="s">
        <v>3848</v>
      </c>
      <c r="N751" s="95" t="str">
        <f t="shared" si="61"/>
        <v>SKU540</v>
      </c>
      <c r="O751" s="17" t="str">
        <f t="shared" si="62"/>
        <v>Yes</v>
      </c>
      <c r="P751" s="27">
        <f t="shared" si="63"/>
        <v>50</v>
      </c>
      <c r="Q751" s="17" t="str">
        <f t="shared" si="64"/>
        <v>No</v>
      </c>
      <c r="R751" s="42">
        <f t="shared" si="65"/>
        <v>43642</v>
      </c>
      <c r="S751" s="96" t="str">
        <f>IFERROR(INDEX('DATA - Destination Database'!$B$8:$B$973,MATCH(N751,'DATA - Destination Database'!$C$8:$C$973,0)),"")</f>
        <v>ID941</v>
      </c>
      <c r="T751" s="55">
        <f>IFERROR(INDEX('DATA - Destination Database'!$D$8:$D$973,MATCH(N751,'DATA - Destination Database'!$C$8:$C$973,0)),"")</f>
        <v>2</v>
      </c>
      <c r="U751" s="56" t="str">
        <f>IFERROR(INDEX('DATA - Destination Database'!$E$8:$E$973,MATCH(N751,'DATA - Destination Database'!$C$8:$C$973,0)),"")</f>
        <v>A</v>
      </c>
      <c r="V751" s="56" t="str">
        <f>IFERROR(INDEX('DATA - Destination Database'!$F$8:$F$973,MATCH(N751,'DATA - Destination Database'!$C$8:$C$973,0)),"")</f>
        <v>H</v>
      </c>
      <c r="W751" s="56" t="str">
        <f>IFERROR(INDEX('DATA - Destination Database'!$G$8:$G$973,MATCH(N751,'DATA - Destination Database'!$C$8:$C$973,0)),"")</f>
        <v>Y</v>
      </c>
      <c r="X751" s="96" t="str">
        <f>IFERROR(INDEX('DATA - Destination Database'!$H$8:$H$973,MATCH(N751,'DATA - Destination Database'!$C$8:$C$973,0)),"")</f>
        <v>Mexico</v>
      </c>
    </row>
    <row r="752" spans="2:24" ht="14.4" customHeight="1" x14ac:dyDescent="0.3">
      <c r="B752" s="95" t="s">
        <v>55</v>
      </c>
      <c r="C752" s="95" t="s">
        <v>2618</v>
      </c>
      <c r="D752" s="95" t="s">
        <v>1713</v>
      </c>
      <c r="E752" s="95" t="s">
        <v>2858</v>
      </c>
      <c r="F752" s="95" t="s">
        <v>2862</v>
      </c>
      <c r="G752" s="97" t="s">
        <v>1993</v>
      </c>
      <c r="H752" s="23">
        <v>0.54166666666666663</v>
      </c>
      <c r="I752" s="95" t="s">
        <v>2855</v>
      </c>
      <c r="J752" s="17">
        <v>3.6</v>
      </c>
      <c r="K752" s="17">
        <v>0</v>
      </c>
      <c r="L752" s="98">
        <v>43690</v>
      </c>
      <c r="M752" s="95" t="s">
        <v>3848</v>
      </c>
      <c r="N752" s="95" t="str">
        <f t="shared" si="61"/>
        <v>SKU761</v>
      </c>
      <c r="O752" s="17" t="str">
        <f t="shared" si="62"/>
        <v>Yes</v>
      </c>
      <c r="P752" s="27">
        <f t="shared" si="63"/>
        <v>34</v>
      </c>
      <c r="Q752" s="17" t="str">
        <f t="shared" si="64"/>
        <v>No</v>
      </c>
      <c r="R752" s="42">
        <f t="shared" si="65"/>
        <v>43658</v>
      </c>
      <c r="S752" s="96" t="str">
        <f>IFERROR(INDEX('DATA - Destination Database'!$B$8:$B$973,MATCH(N752,'DATA - Destination Database'!$C$8:$C$973,0)),"")</f>
        <v>ID561</v>
      </c>
      <c r="T752" s="55">
        <f>IFERROR(INDEX('DATA - Destination Database'!$D$8:$D$973,MATCH(N752,'DATA - Destination Database'!$C$8:$C$973,0)),"")</f>
        <v>2</v>
      </c>
      <c r="U752" s="56" t="str">
        <f>IFERROR(INDEX('DATA - Destination Database'!$E$8:$E$973,MATCH(N752,'DATA - Destination Database'!$C$8:$C$973,0)),"")</f>
        <v>A</v>
      </c>
      <c r="V752" s="56" t="str">
        <f>IFERROR(INDEX('DATA - Destination Database'!$F$8:$F$973,MATCH(N752,'DATA - Destination Database'!$C$8:$C$973,0)),"")</f>
        <v>H</v>
      </c>
      <c r="W752" s="56" t="str">
        <f>IFERROR(INDEX('DATA - Destination Database'!$G$8:$G$973,MATCH(N752,'DATA - Destination Database'!$C$8:$C$973,0)),"")</f>
        <v/>
      </c>
      <c r="X752" s="96" t="str">
        <f>IFERROR(INDEX('DATA - Destination Database'!$H$8:$H$973,MATCH(N752,'DATA - Destination Database'!$C$8:$C$973,0)),"")</f>
        <v>Iceland</v>
      </c>
    </row>
    <row r="753" spans="2:24" ht="14.4" customHeight="1" x14ac:dyDescent="0.3">
      <c r="B753" s="95" t="s">
        <v>58</v>
      </c>
      <c r="C753" s="95" t="s">
        <v>2619</v>
      </c>
      <c r="D753" s="95" t="s">
        <v>1716</v>
      </c>
      <c r="E753" s="95" t="s">
        <v>2859</v>
      </c>
      <c r="F753" s="95" t="s">
        <v>2862</v>
      </c>
      <c r="G753" s="97" t="s">
        <v>1993</v>
      </c>
      <c r="H753" s="23">
        <v>0.54166666666666663</v>
      </c>
      <c r="I753" s="95" t="s">
        <v>2855</v>
      </c>
      <c r="J753" s="17">
        <v>3.8</v>
      </c>
      <c r="K753" s="17">
        <v>0</v>
      </c>
      <c r="L753" s="98">
        <v>43682</v>
      </c>
      <c r="M753" s="95" t="s">
        <v>3848</v>
      </c>
      <c r="N753" s="95" t="str">
        <f t="shared" si="61"/>
        <v>SKU764</v>
      </c>
      <c r="O753" s="17" t="str">
        <f t="shared" si="62"/>
        <v>Yes</v>
      </c>
      <c r="P753" s="27">
        <f t="shared" si="63"/>
        <v>34</v>
      </c>
      <c r="Q753" s="17" t="str">
        <f t="shared" si="64"/>
        <v>No</v>
      </c>
      <c r="R753" s="42">
        <f t="shared" si="65"/>
        <v>43658</v>
      </c>
      <c r="S753" s="96" t="str">
        <f>IFERROR(INDEX('DATA - Destination Database'!$B$8:$B$973,MATCH(N753,'DATA - Destination Database'!$C$8:$C$973,0)),"")</f>
        <v>ID893</v>
      </c>
      <c r="T753" s="55">
        <f>IFERROR(INDEX('DATA - Destination Database'!$D$8:$D$973,MATCH(N753,'DATA - Destination Database'!$C$8:$C$973,0)),"")</f>
        <v>3</v>
      </c>
      <c r="U753" s="56" t="str">
        <f>IFERROR(INDEX('DATA - Destination Database'!$E$8:$E$973,MATCH(N753,'DATA - Destination Database'!$C$8:$C$973,0)),"")</f>
        <v>A</v>
      </c>
      <c r="V753" s="56" t="str">
        <f>IFERROR(INDEX('DATA - Destination Database'!$F$8:$F$973,MATCH(N753,'DATA - Destination Database'!$C$8:$C$973,0)),"")</f>
        <v>H</v>
      </c>
      <c r="W753" s="56" t="str">
        <f>IFERROR(INDEX('DATA - Destination Database'!$G$8:$G$973,MATCH(N753,'DATA - Destination Database'!$C$8:$C$973,0)),"")</f>
        <v/>
      </c>
      <c r="X753" s="96" t="str">
        <f>IFERROR(INDEX('DATA - Destination Database'!$H$8:$H$973,MATCH(N753,'DATA - Destination Database'!$C$8:$C$973,0)),"")</f>
        <v>Morocco</v>
      </c>
    </row>
    <row r="754" spans="2:24" ht="14.4" customHeight="1" x14ac:dyDescent="0.3">
      <c r="B754" s="95" t="s">
        <v>57</v>
      </c>
      <c r="C754" s="95" t="s">
        <v>2620</v>
      </c>
      <c r="D754" s="95" t="s">
        <v>1507</v>
      </c>
      <c r="E754" s="95" t="s">
        <v>2860</v>
      </c>
      <c r="F754" s="95" t="s">
        <v>2862</v>
      </c>
      <c r="G754" s="97" t="s">
        <v>1981</v>
      </c>
      <c r="H754" s="23">
        <v>0.54166666666666663</v>
      </c>
      <c r="I754" s="95" t="s">
        <v>2856</v>
      </c>
      <c r="J754" s="17">
        <v>4</v>
      </c>
      <c r="K754" s="17">
        <v>0</v>
      </c>
      <c r="L754" s="98">
        <v>43649</v>
      </c>
      <c r="M754" s="95" t="s">
        <v>3848</v>
      </c>
      <c r="N754" s="95" t="str">
        <f t="shared" si="61"/>
        <v>SKU543</v>
      </c>
      <c r="O754" s="17" t="str">
        <f t="shared" si="62"/>
        <v>Yes</v>
      </c>
      <c r="P754" s="27">
        <f t="shared" si="63"/>
        <v>50</v>
      </c>
      <c r="Q754" s="17" t="str">
        <f t="shared" si="64"/>
        <v>No</v>
      </c>
      <c r="R754" s="42">
        <f t="shared" si="65"/>
        <v>43642</v>
      </c>
      <c r="S754" s="96" t="str">
        <f>IFERROR(INDEX('DATA - Destination Database'!$B$8:$B$973,MATCH(N754,'DATA - Destination Database'!$C$8:$C$973,0)),"")</f>
        <v>ID592</v>
      </c>
      <c r="T754" s="55">
        <f>IFERROR(INDEX('DATA - Destination Database'!$D$8:$D$973,MATCH(N754,'DATA - Destination Database'!$C$8:$C$973,0)),"")</f>
        <v>2</v>
      </c>
      <c r="U754" s="56" t="str">
        <f>IFERROR(INDEX('DATA - Destination Database'!$E$8:$E$973,MATCH(N754,'DATA - Destination Database'!$C$8:$C$973,0)),"")</f>
        <v>F</v>
      </c>
      <c r="V754" s="56" t="str">
        <f>IFERROR(INDEX('DATA - Destination Database'!$F$8:$F$973,MATCH(N754,'DATA - Destination Database'!$C$8:$C$973,0)),"")</f>
        <v>H</v>
      </c>
      <c r="W754" s="56" t="str">
        <f>IFERROR(INDEX('DATA - Destination Database'!$G$8:$G$973,MATCH(N754,'DATA - Destination Database'!$C$8:$C$973,0)),"")</f>
        <v/>
      </c>
      <c r="X754" s="96" t="str">
        <f>IFERROR(INDEX('DATA - Destination Database'!$H$8:$H$973,MATCH(N754,'DATA - Destination Database'!$C$8:$C$973,0)),"")</f>
        <v>Russia</v>
      </c>
    </row>
    <row r="755" spans="2:24" ht="14.4" customHeight="1" x14ac:dyDescent="0.3">
      <c r="B755" s="95" t="s">
        <v>56</v>
      </c>
      <c r="C755" s="95" t="s">
        <v>2621</v>
      </c>
      <c r="D755" s="95" t="s">
        <v>1719</v>
      </c>
      <c r="E755" s="95" t="s">
        <v>2858</v>
      </c>
      <c r="F755" s="95" t="s">
        <v>2862</v>
      </c>
      <c r="G755" s="97" t="s">
        <v>1993</v>
      </c>
      <c r="H755" s="23">
        <v>0.54166666666666663</v>
      </c>
      <c r="I755" s="95" t="s">
        <v>2857</v>
      </c>
      <c r="J755" s="17">
        <v>1</v>
      </c>
      <c r="K755" s="17">
        <v>0</v>
      </c>
      <c r="L755" s="98">
        <v>43682</v>
      </c>
      <c r="M755" s="95" t="s">
        <v>3848</v>
      </c>
      <c r="N755" s="95" t="str">
        <f t="shared" si="61"/>
        <v>SKU767</v>
      </c>
      <c r="O755" s="17" t="str">
        <f t="shared" si="62"/>
        <v>Yes</v>
      </c>
      <c r="P755" s="27">
        <f t="shared" si="63"/>
        <v>34</v>
      </c>
      <c r="Q755" s="17" t="str">
        <f t="shared" si="64"/>
        <v>No</v>
      </c>
      <c r="R755" s="42">
        <f t="shared" si="65"/>
        <v>43658</v>
      </c>
      <c r="S755" s="96" t="str">
        <f>IFERROR(INDEX('DATA - Destination Database'!$B$8:$B$973,MATCH(N755,'DATA - Destination Database'!$C$8:$C$973,0)),"")</f>
        <v>ID355</v>
      </c>
      <c r="T755" s="55">
        <f>IFERROR(INDEX('DATA - Destination Database'!$D$8:$D$973,MATCH(N755,'DATA - Destination Database'!$C$8:$C$973,0)),"")</f>
        <v>3</v>
      </c>
      <c r="U755" s="56" t="str">
        <f>IFERROR(INDEX('DATA - Destination Database'!$E$8:$E$973,MATCH(N755,'DATA - Destination Database'!$C$8:$C$973,0)),"")</f>
        <v>T</v>
      </c>
      <c r="V755" s="56" t="str">
        <f>IFERROR(INDEX('DATA - Destination Database'!$F$8:$F$973,MATCH(N755,'DATA - Destination Database'!$C$8:$C$973,0)),"")</f>
        <v>H</v>
      </c>
      <c r="W755" s="56" t="str">
        <f>IFERROR(INDEX('DATA - Destination Database'!$G$8:$G$973,MATCH(N755,'DATA - Destination Database'!$C$8:$C$973,0)),"")</f>
        <v/>
      </c>
      <c r="X755" s="96" t="str">
        <f>IFERROR(INDEX('DATA - Destination Database'!$H$8:$H$973,MATCH(N755,'DATA - Destination Database'!$C$8:$C$973,0)),"")</f>
        <v>Spain</v>
      </c>
    </row>
    <row r="756" spans="2:24" ht="14.4" customHeight="1" x14ac:dyDescent="0.3">
      <c r="B756" s="95" t="s">
        <v>55</v>
      </c>
      <c r="C756" s="95" t="s">
        <v>2622</v>
      </c>
      <c r="D756" s="95" t="s">
        <v>1510</v>
      </c>
      <c r="E756" s="95" t="s">
        <v>2859</v>
      </c>
      <c r="F756" s="95" t="s">
        <v>2862</v>
      </c>
      <c r="G756" s="97" t="s">
        <v>1981</v>
      </c>
      <c r="H756" s="23">
        <v>0.54166666666666663</v>
      </c>
      <c r="I756" s="95" t="s">
        <v>2854</v>
      </c>
      <c r="J756" s="17">
        <v>2</v>
      </c>
      <c r="K756" s="17">
        <v>0</v>
      </c>
      <c r="L756" s="98">
        <v>43643</v>
      </c>
      <c r="M756" s="95" t="s">
        <v>3848</v>
      </c>
      <c r="N756" s="95" t="str">
        <f t="shared" si="61"/>
        <v>SKU546</v>
      </c>
      <c r="O756" s="17" t="str">
        <f t="shared" si="62"/>
        <v>Yes</v>
      </c>
      <c r="P756" s="27">
        <f t="shared" si="63"/>
        <v>50</v>
      </c>
      <c r="Q756" s="17" t="str">
        <f t="shared" si="64"/>
        <v>No</v>
      </c>
      <c r="R756" s="42">
        <f t="shared" si="65"/>
        <v>43642</v>
      </c>
      <c r="S756" s="96" t="str">
        <f>IFERROR(INDEX('DATA - Destination Database'!$B$8:$B$973,MATCH(N756,'DATA - Destination Database'!$C$8:$C$973,0)),"")</f>
        <v>ID739</v>
      </c>
      <c r="T756" s="55">
        <f>IFERROR(INDEX('DATA - Destination Database'!$D$8:$D$973,MATCH(N756,'DATA - Destination Database'!$C$8:$C$973,0)),"")</f>
        <v>1</v>
      </c>
      <c r="U756" s="56" t="str">
        <f>IFERROR(INDEX('DATA - Destination Database'!$E$8:$E$973,MATCH(N756,'DATA - Destination Database'!$C$8:$C$973,0)),"")</f>
        <v>T</v>
      </c>
      <c r="V756" s="56" t="str">
        <f>IFERROR(INDEX('DATA - Destination Database'!$F$8:$F$973,MATCH(N756,'DATA - Destination Database'!$C$8:$C$973,0)),"")</f>
        <v>H</v>
      </c>
      <c r="W756" s="56" t="str">
        <f>IFERROR(INDEX('DATA - Destination Database'!$G$8:$G$973,MATCH(N756,'DATA - Destination Database'!$C$8:$C$973,0)),"")</f>
        <v/>
      </c>
      <c r="X756" s="96" t="str">
        <f>IFERROR(INDEX('DATA - Destination Database'!$H$8:$H$973,MATCH(N756,'DATA - Destination Database'!$C$8:$C$973,0)),"")</f>
        <v>Sweden</v>
      </c>
    </row>
    <row r="757" spans="2:24" ht="14.4" customHeight="1" x14ac:dyDescent="0.3">
      <c r="B757" s="95" t="s">
        <v>59</v>
      </c>
      <c r="C757" s="95" t="s">
        <v>2623</v>
      </c>
      <c r="D757" s="95" t="s">
        <v>1722</v>
      </c>
      <c r="E757" s="95" t="s">
        <v>2860</v>
      </c>
      <c r="F757" s="95" t="s">
        <v>2862</v>
      </c>
      <c r="G757" s="97" t="s">
        <v>1994</v>
      </c>
      <c r="H757" s="23">
        <v>0.54166666666666663</v>
      </c>
      <c r="I757" s="95" t="s">
        <v>2855</v>
      </c>
      <c r="J757" s="17">
        <v>3</v>
      </c>
      <c r="K757" s="17">
        <v>0</v>
      </c>
      <c r="L757" s="98">
        <v>43671</v>
      </c>
      <c r="M757" s="95" t="s">
        <v>3848</v>
      </c>
      <c r="N757" s="95" t="str">
        <f t="shared" si="61"/>
        <v>SKU770</v>
      </c>
      <c r="O757" s="17" t="str">
        <f t="shared" si="62"/>
        <v>Yes</v>
      </c>
      <c r="P757" s="27">
        <f t="shared" si="63"/>
        <v>31</v>
      </c>
      <c r="Q757" s="17" t="str">
        <f t="shared" si="64"/>
        <v>No</v>
      </c>
      <c r="R757" s="42">
        <f t="shared" si="65"/>
        <v>43661</v>
      </c>
      <c r="S757" s="96" t="str">
        <f>IFERROR(INDEX('DATA - Destination Database'!$B$8:$B$973,MATCH(N757,'DATA - Destination Database'!$C$8:$C$973,0)),"")</f>
        <v>ID819</v>
      </c>
      <c r="T757" s="55">
        <f>IFERROR(INDEX('DATA - Destination Database'!$D$8:$D$973,MATCH(N757,'DATA - Destination Database'!$C$8:$C$973,0)),"")</f>
        <v>2</v>
      </c>
      <c r="U757" s="56" t="str">
        <f>IFERROR(INDEX('DATA - Destination Database'!$E$8:$E$973,MATCH(N757,'DATA - Destination Database'!$C$8:$C$973,0)),"")</f>
        <v>T</v>
      </c>
      <c r="V757" s="56" t="str">
        <f>IFERROR(INDEX('DATA - Destination Database'!$F$8:$F$973,MATCH(N757,'DATA - Destination Database'!$C$8:$C$973,0)),"")</f>
        <v>H</v>
      </c>
      <c r="W757" s="56" t="str">
        <f>IFERROR(INDEX('DATA - Destination Database'!$G$8:$G$973,MATCH(N757,'DATA - Destination Database'!$C$8:$C$973,0)),"")</f>
        <v/>
      </c>
      <c r="X757" s="96" t="str">
        <f>IFERROR(INDEX('DATA - Destination Database'!$H$8:$H$973,MATCH(N757,'DATA - Destination Database'!$C$8:$C$973,0)),"")</f>
        <v>Germany</v>
      </c>
    </row>
    <row r="758" spans="2:24" ht="14.4" customHeight="1" x14ac:dyDescent="0.3">
      <c r="B758" s="95" t="s">
        <v>55</v>
      </c>
      <c r="C758" s="95" t="s">
        <v>2624</v>
      </c>
      <c r="D758" s="95" t="s">
        <v>1513</v>
      </c>
      <c r="E758" s="95" t="s">
        <v>2858</v>
      </c>
      <c r="F758" s="95" t="s">
        <v>2862</v>
      </c>
      <c r="G758" s="97" t="s">
        <v>1982</v>
      </c>
      <c r="H758" s="23">
        <v>0.54166666666666663</v>
      </c>
      <c r="I758" s="95" t="s">
        <v>2855</v>
      </c>
      <c r="J758" s="17">
        <v>4</v>
      </c>
      <c r="K758" s="17">
        <v>0</v>
      </c>
      <c r="L758" s="98">
        <v>43663</v>
      </c>
      <c r="M758" s="95" t="s">
        <v>3848</v>
      </c>
      <c r="N758" s="95" t="str">
        <f t="shared" si="61"/>
        <v>SKU551</v>
      </c>
      <c r="O758" s="17" t="str">
        <f t="shared" si="62"/>
        <v>Yes</v>
      </c>
      <c r="P758" s="27">
        <f t="shared" si="63"/>
        <v>49</v>
      </c>
      <c r="Q758" s="17" t="str">
        <f t="shared" si="64"/>
        <v>No</v>
      </c>
      <c r="R758" s="42">
        <f t="shared" si="65"/>
        <v>43643</v>
      </c>
      <c r="S758" s="96" t="str">
        <f>IFERROR(INDEX('DATA - Destination Database'!$B$8:$B$973,MATCH(N758,'DATA - Destination Database'!$C$8:$C$973,0)),"")</f>
        <v>ID743</v>
      </c>
      <c r="T758" s="55">
        <f>IFERROR(INDEX('DATA - Destination Database'!$D$8:$D$973,MATCH(N758,'DATA - Destination Database'!$C$8:$C$973,0)),"")</f>
        <v>2</v>
      </c>
      <c r="U758" s="56" t="str">
        <f>IFERROR(INDEX('DATA - Destination Database'!$E$8:$E$973,MATCH(N758,'DATA - Destination Database'!$C$8:$C$973,0)),"")</f>
        <v>T</v>
      </c>
      <c r="V758" s="56" t="str">
        <f>IFERROR(INDEX('DATA - Destination Database'!$F$8:$F$973,MATCH(N758,'DATA - Destination Database'!$C$8:$C$973,0)),"")</f>
        <v>H</v>
      </c>
      <c r="W758" s="56" t="str">
        <f>IFERROR(INDEX('DATA - Destination Database'!$G$8:$G$973,MATCH(N758,'DATA - Destination Database'!$C$8:$C$973,0)),"")</f>
        <v>Y</v>
      </c>
      <c r="X758" s="96" t="str">
        <f>IFERROR(INDEX('DATA - Destination Database'!$H$8:$H$973,MATCH(N758,'DATA - Destination Database'!$C$8:$C$973,0)),"")</f>
        <v xml:space="preserve">France </v>
      </c>
    </row>
    <row r="759" spans="2:24" ht="14.4" customHeight="1" x14ac:dyDescent="0.3">
      <c r="B759" s="95" t="s">
        <v>57</v>
      </c>
      <c r="C759" s="95" t="s">
        <v>2624</v>
      </c>
      <c r="D759" s="95" t="s">
        <v>1725</v>
      </c>
      <c r="E759" s="95" t="s">
        <v>2859</v>
      </c>
      <c r="F759" s="95" t="s">
        <v>2862</v>
      </c>
      <c r="G759" s="97" t="s">
        <v>1994</v>
      </c>
      <c r="H759" s="23">
        <v>0.54166666666666663</v>
      </c>
      <c r="I759" s="95" t="s">
        <v>2856</v>
      </c>
      <c r="J759" s="17">
        <v>1</v>
      </c>
      <c r="K759" s="17">
        <v>0</v>
      </c>
      <c r="L759" s="98">
        <v>43662</v>
      </c>
      <c r="M759" s="95" t="s">
        <v>3848</v>
      </c>
      <c r="N759" s="95" t="str">
        <f t="shared" si="61"/>
        <v>SKU773</v>
      </c>
      <c r="O759" s="17" t="str">
        <f t="shared" si="62"/>
        <v>Yes</v>
      </c>
      <c r="P759" s="27">
        <f t="shared" si="63"/>
        <v>31</v>
      </c>
      <c r="Q759" s="17" t="str">
        <f t="shared" si="64"/>
        <v>No</v>
      </c>
      <c r="R759" s="42">
        <f t="shared" si="65"/>
        <v>43661</v>
      </c>
      <c r="S759" s="96" t="str">
        <f>IFERROR(INDEX('DATA - Destination Database'!$B$8:$B$973,MATCH(N759,'DATA - Destination Database'!$C$8:$C$973,0)),"")</f>
        <v>ID894</v>
      </c>
      <c r="T759" s="55">
        <f>IFERROR(INDEX('DATA - Destination Database'!$D$8:$D$973,MATCH(N759,'DATA - Destination Database'!$C$8:$C$973,0)),"")</f>
        <v>2</v>
      </c>
      <c r="U759" s="56" t="str">
        <f>IFERROR(INDEX('DATA - Destination Database'!$E$8:$E$973,MATCH(N759,'DATA - Destination Database'!$C$8:$C$973,0)),"")</f>
        <v>B</v>
      </c>
      <c r="V759" s="56" t="str">
        <f>IFERROR(INDEX('DATA - Destination Database'!$F$8:$F$973,MATCH(N759,'DATA - Destination Database'!$C$8:$C$973,0)),"")</f>
        <v>H</v>
      </c>
      <c r="W759" s="56" t="str">
        <f>IFERROR(INDEX('DATA - Destination Database'!$G$8:$G$973,MATCH(N759,'DATA - Destination Database'!$C$8:$C$973,0)),"")</f>
        <v>Y</v>
      </c>
      <c r="X759" s="96" t="str">
        <f>IFERROR(INDEX('DATA - Destination Database'!$H$8:$H$973,MATCH(N759,'DATA - Destination Database'!$C$8:$C$973,0)),"")</f>
        <v xml:space="preserve">India </v>
      </c>
    </row>
    <row r="760" spans="2:24" ht="14.4" customHeight="1" x14ac:dyDescent="0.3">
      <c r="B760" s="95" t="s">
        <v>55</v>
      </c>
      <c r="C760" s="95" t="s">
        <v>2625</v>
      </c>
      <c r="D760" s="95" t="s">
        <v>1728</v>
      </c>
      <c r="E760" s="95" t="s">
        <v>2860</v>
      </c>
      <c r="F760" s="95" t="s">
        <v>2862</v>
      </c>
      <c r="G760" s="97" t="s">
        <v>1994</v>
      </c>
      <c r="H760" s="23">
        <v>0.54166666666666663</v>
      </c>
      <c r="I760" s="95" t="s">
        <v>2857</v>
      </c>
      <c r="J760" s="17">
        <v>2.8</v>
      </c>
      <c r="K760" s="17">
        <v>1</v>
      </c>
      <c r="L760" s="98">
        <v>43662</v>
      </c>
      <c r="M760" s="95" t="s">
        <v>3848</v>
      </c>
      <c r="N760" s="95" t="str">
        <f t="shared" si="61"/>
        <v>SKU776</v>
      </c>
      <c r="O760" s="17" t="str">
        <f t="shared" si="62"/>
        <v>Yes</v>
      </c>
      <c r="P760" s="27">
        <f t="shared" si="63"/>
        <v>31</v>
      </c>
      <c r="Q760" s="17" t="str">
        <f t="shared" si="64"/>
        <v>No</v>
      </c>
      <c r="R760" s="42">
        <f t="shared" si="65"/>
        <v>43661</v>
      </c>
      <c r="S760" s="96" t="str">
        <f>IFERROR(INDEX('DATA - Destination Database'!$B$8:$B$973,MATCH(N760,'DATA - Destination Database'!$C$8:$C$973,0)),"")</f>
        <v>ID942</v>
      </c>
      <c r="T760" s="55">
        <f>IFERROR(INDEX('DATA - Destination Database'!$D$8:$D$973,MATCH(N760,'DATA - Destination Database'!$C$8:$C$973,0)),"")</f>
        <v>2</v>
      </c>
      <c r="U760" s="56" t="str">
        <f>IFERROR(INDEX('DATA - Destination Database'!$E$8:$E$973,MATCH(N760,'DATA - Destination Database'!$C$8:$C$973,0)),"")</f>
        <v>B</v>
      </c>
      <c r="V760" s="56" t="str">
        <f>IFERROR(INDEX('DATA - Destination Database'!$F$8:$F$973,MATCH(N760,'DATA - Destination Database'!$C$8:$C$973,0)),"")</f>
        <v>H</v>
      </c>
      <c r="W760" s="56" t="str">
        <f>IFERROR(INDEX('DATA - Destination Database'!$G$8:$G$973,MATCH(N760,'DATA - Destination Database'!$C$8:$C$973,0)),"")</f>
        <v>Y</v>
      </c>
      <c r="X760" s="96" t="str">
        <f>IFERROR(INDEX('DATA - Destination Database'!$H$8:$H$973,MATCH(N760,'DATA - Destination Database'!$C$8:$C$973,0)),"")</f>
        <v xml:space="preserve">Eritrea </v>
      </c>
    </row>
    <row r="761" spans="2:24" ht="14.4" customHeight="1" x14ac:dyDescent="0.3">
      <c r="B761" s="95" t="s">
        <v>58</v>
      </c>
      <c r="C761" s="95" t="s">
        <v>2626</v>
      </c>
      <c r="D761" s="95" t="s">
        <v>1516</v>
      </c>
      <c r="E761" s="95" t="s">
        <v>2858</v>
      </c>
      <c r="F761" s="95" t="s">
        <v>2862</v>
      </c>
      <c r="G761" s="97" t="s">
        <v>1982</v>
      </c>
      <c r="H761" s="23">
        <v>0.54166666666666663</v>
      </c>
      <c r="I761" s="95" t="s">
        <v>2854</v>
      </c>
      <c r="J761" s="17">
        <v>3</v>
      </c>
      <c r="K761" s="17">
        <v>0</v>
      </c>
      <c r="L761" s="98">
        <v>43649</v>
      </c>
      <c r="M761" s="95" t="s">
        <v>3848</v>
      </c>
      <c r="N761" s="95" t="str">
        <f t="shared" ref="N761:N824" si="66">TRIM(D761)</f>
        <v>SKU554</v>
      </c>
      <c r="O761" s="17" t="str">
        <f t="shared" si="62"/>
        <v>Yes</v>
      </c>
      <c r="P761" s="27">
        <f t="shared" si="63"/>
        <v>49</v>
      </c>
      <c r="Q761" s="17" t="str">
        <f t="shared" si="64"/>
        <v>No</v>
      </c>
      <c r="R761" s="42">
        <f t="shared" si="65"/>
        <v>43643</v>
      </c>
      <c r="S761" s="96" t="str">
        <f>IFERROR(INDEX('DATA - Destination Database'!$B$8:$B$973,MATCH(N761,'DATA - Destination Database'!$C$8:$C$973,0)),"")</f>
        <v>ID357</v>
      </c>
      <c r="T761" s="55">
        <f>IFERROR(INDEX('DATA - Destination Database'!$D$8:$D$973,MATCH(N761,'DATA - Destination Database'!$C$8:$C$973,0)),"")</f>
        <v>1</v>
      </c>
      <c r="U761" s="56" t="str">
        <f>IFERROR(INDEX('DATA - Destination Database'!$E$8:$E$973,MATCH(N761,'DATA - Destination Database'!$C$8:$C$973,0)),"")</f>
        <v>A</v>
      </c>
      <c r="V761" s="56" t="str">
        <f>IFERROR(INDEX('DATA - Destination Database'!$F$8:$F$973,MATCH(N761,'DATA - Destination Database'!$C$8:$C$973,0)),"")</f>
        <v>H</v>
      </c>
      <c r="W761" s="56" t="str">
        <f>IFERROR(INDEX('DATA - Destination Database'!$G$8:$G$973,MATCH(N761,'DATA - Destination Database'!$C$8:$C$973,0)),"")</f>
        <v/>
      </c>
      <c r="X761" s="96" t="str">
        <f>IFERROR(INDEX('DATA - Destination Database'!$H$8:$H$973,MATCH(N761,'DATA - Destination Database'!$C$8:$C$973,0)),"")</f>
        <v>Canada</v>
      </c>
    </row>
    <row r="762" spans="2:24" ht="14.4" customHeight="1" x14ac:dyDescent="0.3">
      <c r="B762" s="95" t="s">
        <v>58</v>
      </c>
      <c r="C762" s="95" t="s">
        <v>2627</v>
      </c>
      <c r="D762" s="95" t="s">
        <v>1731</v>
      </c>
      <c r="E762" s="95" t="s">
        <v>2859</v>
      </c>
      <c r="F762" s="95" t="s">
        <v>2862</v>
      </c>
      <c r="G762" s="97" t="s">
        <v>1994</v>
      </c>
      <c r="H762" s="23">
        <v>0.54166666666666663</v>
      </c>
      <c r="I762" s="95" t="s">
        <v>2855</v>
      </c>
      <c r="J762" s="17">
        <v>3.2</v>
      </c>
      <c r="K762" s="17">
        <v>0</v>
      </c>
      <c r="L762" s="98">
        <v>43662</v>
      </c>
      <c r="M762" s="95" t="s">
        <v>3848</v>
      </c>
      <c r="N762" s="95" t="str">
        <f t="shared" si="66"/>
        <v>SKU779</v>
      </c>
      <c r="O762" s="17" t="str">
        <f t="shared" si="62"/>
        <v>Yes</v>
      </c>
      <c r="P762" s="27">
        <f t="shared" si="63"/>
        <v>31</v>
      </c>
      <c r="Q762" s="17" t="str">
        <f t="shared" si="64"/>
        <v>No</v>
      </c>
      <c r="R762" s="42">
        <f t="shared" si="65"/>
        <v>43661</v>
      </c>
      <c r="S762" s="96" t="str">
        <f>IFERROR(INDEX('DATA - Destination Database'!$B$8:$B$973,MATCH(N762,'DATA - Destination Database'!$C$8:$C$973,0)),"")</f>
        <v>ID741</v>
      </c>
      <c r="T762" s="55">
        <f>IFERROR(INDEX('DATA - Destination Database'!$D$8:$D$973,MATCH(N762,'DATA - Destination Database'!$C$8:$C$973,0)),"")</f>
        <v>2</v>
      </c>
      <c r="U762" s="56" t="str">
        <f>IFERROR(INDEX('DATA - Destination Database'!$E$8:$E$973,MATCH(N762,'DATA - Destination Database'!$C$8:$C$973,0)),"")</f>
        <v>A</v>
      </c>
      <c r="V762" s="56" t="str">
        <f>IFERROR(INDEX('DATA - Destination Database'!$F$8:$F$973,MATCH(N762,'DATA - Destination Database'!$C$8:$C$973,0)),"")</f>
        <v>H</v>
      </c>
      <c r="W762" s="56" t="str">
        <f>IFERROR(INDEX('DATA - Destination Database'!$G$8:$G$973,MATCH(N762,'DATA - Destination Database'!$C$8:$C$973,0)),"")</f>
        <v/>
      </c>
      <c r="X762" s="96" t="str">
        <f>IFERROR(INDEX('DATA - Destination Database'!$H$8:$H$973,MATCH(N762,'DATA - Destination Database'!$C$8:$C$973,0)),"")</f>
        <v xml:space="preserve">Indonesia </v>
      </c>
    </row>
    <row r="763" spans="2:24" ht="14.4" customHeight="1" x14ac:dyDescent="0.3">
      <c r="B763" s="95" t="s">
        <v>56</v>
      </c>
      <c r="C763" s="95" t="s">
        <v>2628</v>
      </c>
      <c r="D763" s="95" t="s">
        <v>1519</v>
      </c>
      <c r="E763" s="95" t="s">
        <v>2860</v>
      </c>
      <c r="F763" s="95" t="s">
        <v>2862</v>
      </c>
      <c r="G763" s="97" t="s">
        <v>1982</v>
      </c>
      <c r="H763" s="23">
        <v>0.54166666666666663</v>
      </c>
      <c r="I763" s="95" t="s">
        <v>2855</v>
      </c>
      <c r="J763" s="17">
        <v>3.4</v>
      </c>
      <c r="K763" s="17">
        <v>0</v>
      </c>
      <c r="L763" s="98">
        <v>43649</v>
      </c>
      <c r="M763" s="95" t="s">
        <v>3848</v>
      </c>
      <c r="N763" s="95" t="str">
        <f t="shared" si="66"/>
        <v>SKU557</v>
      </c>
      <c r="O763" s="17" t="str">
        <f t="shared" si="62"/>
        <v>Yes</v>
      </c>
      <c r="P763" s="27">
        <f t="shared" si="63"/>
        <v>49</v>
      </c>
      <c r="Q763" s="17" t="str">
        <f t="shared" si="64"/>
        <v>No</v>
      </c>
      <c r="R763" s="42">
        <f t="shared" si="65"/>
        <v>43643</v>
      </c>
      <c r="S763" s="96" t="str">
        <f>IFERROR(INDEX('DATA - Destination Database'!$B$8:$B$973,MATCH(N763,'DATA - Destination Database'!$C$8:$C$973,0)),"")</f>
        <v>ID593</v>
      </c>
      <c r="T763" s="55">
        <f>IFERROR(INDEX('DATA - Destination Database'!$D$8:$D$973,MATCH(N763,'DATA - Destination Database'!$C$8:$C$973,0)),"")</f>
        <v>2</v>
      </c>
      <c r="U763" s="56" t="str">
        <f>IFERROR(INDEX('DATA - Destination Database'!$E$8:$E$973,MATCH(N763,'DATA - Destination Database'!$C$8:$C$973,0)),"")</f>
        <v>A</v>
      </c>
      <c r="V763" s="56" t="str">
        <f>IFERROR(INDEX('DATA - Destination Database'!$F$8:$F$973,MATCH(N763,'DATA - Destination Database'!$C$8:$C$973,0)),"")</f>
        <v>H</v>
      </c>
      <c r="W763" s="56" t="str">
        <f>IFERROR(INDEX('DATA - Destination Database'!$G$8:$G$973,MATCH(N763,'DATA - Destination Database'!$C$8:$C$973,0)),"")</f>
        <v>Y</v>
      </c>
      <c r="X763" s="96" t="str">
        <f>IFERROR(INDEX('DATA - Destination Database'!$H$8:$H$973,MATCH(N763,'DATA - Destination Database'!$C$8:$C$973,0)),"")</f>
        <v>Hong Kong</v>
      </c>
    </row>
    <row r="764" spans="2:24" ht="14.4" customHeight="1" x14ac:dyDescent="0.3">
      <c r="B764" s="95" t="s">
        <v>56</v>
      </c>
      <c r="C764" s="95" t="s">
        <v>2629</v>
      </c>
      <c r="D764" s="95" t="s">
        <v>1734</v>
      </c>
      <c r="E764" s="95" t="s">
        <v>2858</v>
      </c>
      <c r="F764" s="95" t="s">
        <v>2862</v>
      </c>
      <c r="G764" s="97" t="s">
        <v>1994</v>
      </c>
      <c r="H764" s="23">
        <v>0.54166666666666663</v>
      </c>
      <c r="I764" s="95" t="s">
        <v>2856</v>
      </c>
      <c r="J764" s="17">
        <v>3.6</v>
      </c>
      <c r="K764" s="17">
        <v>0</v>
      </c>
      <c r="L764" s="98">
        <v>43662</v>
      </c>
      <c r="M764" s="95" t="s">
        <v>3848</v>
      </c>
      <c r="N764" s="95" t="str">
        <f t="shared" si="66"/>
        <v>SKU782</v>
      </c>
      <c r="O764" s="17" t="str">
        <f t="shared" si="62"/>
        <v>Yes</v>
      </c>
      <c r="P764" s="27">
        <f t="shared" si="63"/>
        <v>31</v>
      </c>
      <c r="Q764" s="17" t="str">
        <f t="shared" si="64"/>
        <v>No</v>
      </c>
      <c r="R764" s="42">
        <f t="shared" si="65"/>
        <v>43661</v>
      </c>
      <c r="S764" s="96" t="str">
        <f>IFERROR(INDEX('DATA - Destination Database'!$B$8:$B$973,MATCH(N764,'DATA - Destination Database'!$C$8:$C$973,0)),"")</f>
        <v>ID358</v>
      </c>
      <c r="T764" s="55">
        <f>IFERROR(INDEX('DATA - Destination Database'!$D$8:$D$973,MATCH(N764,'DATA - Destination Database'!$C$8:$C$973,0)),"")</f>
        <v>1</v>
      </c>
      <c r="U764" s="56" t="str">
        <f>IFERROR(INDEX('DATA - Destination Database'!$E$8:$E$973,MATCH(N764,'DATA - Destination Database'!$C$8:$C$973,0)),"")</f>
        <v>B</v>
      </c>
      <c r="V764" s="56" t="str">
        <f>IFERROR(INDEX('DATA - Destination Database'!$F$8:$F$973,MATCH(N764,'DATA - Destination Database'!$C$8:$C$973,0)),"")</f>
        <v>H</v>
      </c>
      <c r="W764" s="56" t="str">
        <f>IFERROR(INDEX('DATA - Destination Database'!$G$8:$G$973,MATCH(N764,'DATA - Destination Database'!$C$8:$C$973,0)),"")</f>
        <v/>
      </c>
      <c r="X764" s="96" t="str">
        <f>IFERROR(INDEX('DATA - Destination Database'!$H$8:$H$973,MATCH(N764,'DATA - Destination Database'!$C$8:$C$973,0)),"")</f>
        <v>Italy</v>
      </c>
    </row>
    <row r="765" spans="2:24" ht="14.4" customHeight="1" x14ac:dyDescent="0.3">
      <c r="B765" s="95" t="s">
        <v>59</v>
      </c>
      <c r="C765" s="95" t="s">
        <v>2630</v>
      </c>
      <c r="D765" s="95" t="s">
        <v>1737</v>
      </c>
      <c r="E765" s="95" t="s">
        <v>2859</v>
      </c>
      <c r="F765" s="95" t="s">
        <v>2862</v>
      </c>
      <c r="G765" s="97" t="s">
        <v>1994</v>
      </c>
      <c r="H765" s="23">
        <v>0.54166666666666663</v>
      </c>
      <c r="I765" s="95" t="s">
        <v>2857</v>
      </c>
      <c r="J765" s="17">
        <v>3.8</v>
      </c>
      <c r="K765" s="17">
        <v>0</v>
      </c>
      <c r="L765" s="98">
        <v>43663</v>
      </c>
      <c r="M765" s="95" t="s">
        <v>3848</v>
      </c>
      <c r="N765" s="95" t="str">
        <f t="shared" si="66"/>
        <v>SKU785</v>
      </c>
      <c r="O765" s="17" t="str">
        <f t="shared" si="62"/>
        <v>Yes</v>
      </c>
      <c r="P765" s="27">
        <f t="shared" si="63"/>
        <v>31</v>
      </c>
      <c r="Q765" s="17" t="str">
        <f t="shared" si="64"/>
        <v>No</v>
      </c>
      <c r="R765" s="42">
        <f t="shared" si="65"/>
        <v>43661</v>
      </c>
      <c r="S765" s="96" t="str">
        <f>IFERROR(INDEX('DATA - Destination Database'!$B$8:$B$973,MATCH(N765,'DATA - Destination Database'!$C$8:$C$973,0)),"")</f>
        <v>ID507</v>
      </c>
      <c r="T765" s="55">
        <f>IFERROR(INDEX('DATA - Destination Database'!$D$8:$D$973,MATCH(N765,'DATA - Destination Database'!$C$8:$C$973,0)),"")</f>
        <v>1</v>
      </c>
      <c r="U765" s="56" t="str">
        <f>IFERROR(INDEX('DATA - Destination Database'!$E$8:$E$973,MATCH(N765,'DATA - Destination Database'!$C$8:$C$973,0)),"")</f>
        <v>T</v>
      </c>
      <c r="V765" s="56" t="str">
        <f>IFERROR(INDEX('DATA - Destination Database'!$F$8:$F$973,MATCH(N765,'DATA - Destination Database'!$C$8:$C$973,0)),"")</f>
        <v>H</v>
      </c>
      <c r="W765" s="56" t="str">
        <f>IFERROR(INDEX('DATA - Destination Database'!$G$8:$G$973,MATCH(N765,'DATA - Destination Database'!$C$8:$C$973,0)),"")</f>
        <v>Y</v>
      </c>
      <c r="X765" s="96" t="str">
        <f>IFERROR(INDEX('DATA - Destination Database'!$H$8:$H$973,MATCH(N765,'DATA - Destination Database'!$C$8:$C$973,0)),"")</f>
        <v>Belgium</v>
      </c>
    </row>
    <row r="766" spans="2:24" ht="14.4" customHeight="1" x14ac:dyDescent="0.3">
      <c r="B766" s="95" t="s">
        <v>59</v>
      </c>
      <c r="C766" s="95" t="s">
        <v>2631</v>
      </c>
      <c r="D766" s="95" t="s">
        <v>1522</v>
      </c>
      <c r="E766" s="95" t="s">
        <v>2860</v>
      </c>
      <c r="F766" s="95" t="s">
        <v>2862</v>
      </c>
      <c r="G766" s="97" t="s">
        <v>1982</v>
      </c>
      <c r="H766" s="23">
        <v>0.54166666666666663</v>
      </c>
      <c r="I766" s="95" t="s">
        <v>2854</v>
      </c>
      <c r="J766" s="17">
        <v>4</v>
      </c>
      <c r="K766" s="17">
        <v>0</v>
      </c>
      <c r="L766" s="98">
        <v>43649</v>
      </c>
      <c r="M766" s="95" t="s">
        <v>3848</v>
      </c>
      <c r="N766" s="95" t="str">
        <f t="shared" si="66"/>
        <v>SKU560</v>
      </c>
      <c r="O766" s="17" t="str">
        <f t="shared" si="62"/>
        <v>Yes</v>
      </c>
      <c r="P766" s="27">
        <f t="shared" si="63"/>
        <v>49</v>
      </c>
      <c r="Q766" s="17" t="str">
        <f t="shared" si="64"/>
        <v>No</v>
      </c>
      <c r="R766" s="42">
        <f t="shared" si="65"/>
        <v>43643</v>
      </c>
      <c r="S766" s="96" t="str">
        <f>IFERROR(INDEX('DATA - Destination Database'!$B$8:$B$973,MATCH(N766,'DATA - Destination Database'!$C$8:$C$973,0)),"")</f>
        <v>ID821</v>
      </c>
      <c r="T766" s="55">
        <f>IFERROR(INDEX('DATA - Destination Database'!$D$8:$D$973,MATCH(N766,'DATA - Destination Database'!$C$8:$C$973,0)),"")</f>
        <v>3</v>
      </c>
      <c r="U766" s="56" t="str">
        <f>IFERROR(INDEX('DATA - Destination Database'!$E$8:$E$973,MATCH(N766,'DATA - Destination Database'!$C$8:$C$973,0)),"")</f>
        <v>A</v>
      </c>
      <c r="V766" s="56" t="str">
        <f>IFERROR(INDEX('DATA - Destination Database'!$F$8:$F$973,MATCH(N766,'DATA - Destination Database'!$C$8:$C$973,0)),"")</f>
        <v>H</v>
      </c>
      <c r="W766" s="56" t="str">
        <f>IFERROR(INDEX('DATA - Destination Database'!$G$8:$G$973,MATCH(N766,'DATA - Destination Database'!$C$8:$C$973,0)),"")</f>
        <v>Y</v>
      </c>
      <c r="X766" s="96" t="str">
        <f>IFERROR(INDEX('DATA - Destination Database'!$H$8:$H$973,MATCH(N766,'DATA - Destination Database'!$C$8:$C$973,0)),"")</f>
        <v>Argentina</v>
      </c>
    </row>
    <row r="767" spans="2:24" ht="14.4" customHeight="1" x14ac:dyDescent="0.3">
      <c r="B767" s="95" t="s">
        <v>57</v>
      </c>
      <c r="C767" s="95" t="s">
        <v>2632</v>
      </c>
      <c r="D767" s="95" t="s">
        <v>1740</v>
      </c>
      <c r="E767" s="95" t="s">
        <v>2858</v>
      </c>
      <c r="F767" s="95" t="s">
        <v>2862</v>
      </c>
      <c r="G767" s="97" t="s">
        <v>1994</v>
      </c>
      <c r="H767" s="23">
        <v>0.54166666666666663</v>
      </c>
      <c r="I767" s="95" t="s">
        <v>2855</v>
      </c>
      <c r="J767" s="17">
        <v>1</v>
      </c>
      <c r="K767" s="17">
        <v>0</v>
      </c>
      <c r="L767" s="98">
        <v>43672</v>
      </c>
      <c r="M767" s="95" t="s">
        <v>3848</v>
      </c>
      <c r="N767" s="95" t="str">
        <f t="shared" si="66"/>
        <v>SKU788</v>
      </c>
      <c r="O767" s="17" t="str">
        <f t="shared" si="62"/>
        <v>Yes</v>
      </c>
      <c r="P767" s="27">
        <f t="shared" si="63"/>
        <v>31</v>
      </c>
      <c r="Q767" s="17" t="str">
        <f t="shared" si="64"/>
        <v>No</v>
      </c>
      <c r="R767" s="42">
        <f t="shared" si="65"/>
        <v>43661</v>
      </c>
      <c r="S767" s="96" t="str">
        <f>IFERROR(INDEX('DATA - Destination Database'!$B$8:$B$973,MATCH(N767,'DATA - Destination Database'!$C$8:$C$973,0)),"")</f>
        <v>ID748</v>
      </c>
      <c r="T767" s="55">
        <f>IFERROR(INDEX('DATA - Destination Database'!$D$8:$D$973,MATCH(N767,'DATA - Destination Database'!$C$8:$C$973,0)),"")</f>
        <v>3</v>
      </c>
      <c r="U767" s="56" t="str">
        <f>IFERROR(INDEX('DATA - Destination Database'!$E$8:$E$973,MATCH(N767,'DATA - Destination Database'!$C$8:$C$973,0)),"")</f>
        <v>F</v>
      </c>
      <c r="V767" s="56" t="str">
        <f>IFERROR(INDEX('DATA - Destination Database'!$F$8:$F$973,MATCH(N767,'DATA - Destination Database'!$C$8:$C$973,0)),"")</f>
        <v>H</v>
      </c>
      <c r="W767" s="56" t="str">
        <f>IFERROR(INDEX('DATA - Destination Database'!$G$8:$G$973,MATCH(N767,'DATA - Destination Database'!$C$8:$C$973,0)),"")</f>
        <v>Y</v>
      </c>
      <c r="X767" s="96" t="str">
        <f>IFERROR(INDEX('DATA - Destination Database'!$H$8:$H$973,MATCH(N767,'DATA - Destination Database'!$C$8:$C$973,0)),"")</f>
        <v>Maldives</v>
      </c>
    </row>
    <row r="768" spans="2:24" ht="14.4" customHeight="1" x14ac:dyDescent="0.3">
      <c r="B768" s="95" t="s">
        <v>58</v>
      </c>
      <c r="C768" s="95" t="s">
        <v>2633</v>
      </c>
      <c r="D768" s="95" t="s">
        <v>1525</v>
      </c>
      <c r="E768" s="95" t="s">
        <v>2859</v>
      </c>
      <c r="F768" s="95" t="s">
        <v>2862</v>
      </c>
      <c r="G768" s="97" t="s">
        <v>1983</v>
      </c>
      <c r="H768" s="23">
        <v>0.54166666666666663</v>
      </c>
      <c r="I768" s="95" t="s">
        <v>2855</v>
      </c>
      <c r="J768" s="17">
        <v>2</v>
      </c>
      <c r="K768" s="17">
        <v>0</v>
      </c>
      <c r="L768" s="98">
        <v>43650</v>
      </c>
      <c r="M768" s="95" t="s">
        <v>3848</v>
      </c>
      <c r="N768" s="95" t="str">
        <f t="shared" si="66"/>
        <v>SKU564</v>
      </c>
      <c r="O768" s="17" t="str">
        <f t="shared" si="62"/>
        <v>Yes</v>
      </c>
      <c r="P768" s="27">
        <f t="shared" si="63"/>
        <v>48</v>
      </c>
      <c r="Q768" s="17" t="str">
        <f t="shared" si="64"/>
        <v>No</v>
      </c>
      <c r="R768" s="42">
        <f t="shared" si="65"/>
        <v>43644</v>
      </c>
      <c r="S768" s="96" t="str">
        <f>IFERROR(INDEX('DATA - Destination Database'!$B$8:$B$973,MATCH(N768,'DATA - Destination Database'!$C$8:$C$973,0)),"")</f>
        <v>ID742</v>
      </c>
      <c r="T768" s="55">
        <f>IFERROR(INDEX('DATA - Destination Database'!$D$8:$D$973,MATCH(N768,'DATA - Destination Database'!$C$8:$C$973,0)),"")</f>
        <v>1</v>
      </c>
      <c r="U768" s="56" t="str">
        <f>IFERROR(INDEX('DATA - Destination Database'!$E$8:$E$973,MATCH(N768,'DATA - Destination Database'!$C$8:$C$973,0)),"")</f>
        <v>B</v>
      </c>
      <c r="V768" s="56" t="str">
        <f>IFERROR(INDEX('DATA - Destination Database'!$F$8:$F$973,MATCH(N768,'DATA - Destination Database'!$C$8:$C$973,0)),"")</f>
        <v>H</v>
      </c>
      <c r="W768" s="56" t="str">
        <f>IFERROR(INDEX('DATA - Destination Database'!$G$8:$G$973,MATCH(N768,'DATA - Destination Database'!$C$8:$C$973,0)),"")</f>
        <v/>
      </c>
      <c r="X768" s="96" t="str">
        <f>IFERROR(INDEX('DATA - Destination Database'!$H$8:$H$973,MATCH(N768,'DATA - Destination Database'!$C$8:$C$973,0)),"")</f>
        <v>China</v>
      </c>
    </row>
    <row r="769" spans="2:24" ht="14.4" customHeight="1" x14ac:dyDescent="0.3">
      <c r="B769" s="95" t="s">
        <v>55</v>
      </c>
      <c r="C769" s="95" t="s">
        <v>2634</v>
      </c>
      <c r="D769" s="95" t="s">
        <v>1743</v>
      </c>
      <c r="E769" s="95" t="s">
        <v>2860</v>
      </c>
      <c r="F769" s="95" t="s">
        <v>2862</v>
      </c>
      <c r="G769" s="97" t="s">
        <v>1994</v>
      </c>
      <c r="H769" s="23">
        <v>0.54166666666666663</v>
      </c>
      <c r="I769" s="95" t="s">
        <v>2856</v>
      </c>
      <c r="J769" s="17">
        <v>3</v>
      </c>
      <c r="K769" s="17">
        <v>0</v>
      </c>
      <c r="L769" s="98">
        <v>43670</v>
      </c>
      <c r="M769" s="95" t="s">
        <v>3848</v>
      </c>
      <c r="N769" s="95" t="str">
        <f t="shared" si="66"/>
        <v>SKU791</v>
      </c>
      <c r="O769" s="17" t="str">
        <f t="shared" si="62"/>
        <v>Yes</v>
      </c>
      <c r="P769" s="27">
        <f t="shared" si="63"/>
        <v>31</v>
      </c>
      <c r="Q769" s="17" t="str">
        <f t="shared" si="64"/>
        <v>No</v>
      </c>
      <c r="R769" s="42">
        <f t="shared" si="65"/>
        <v>43661</v>
      </c>
      <c r="S769" s="96" t="str">
        <f>IFERROR(INDEX('DATA - Destination Database'!$B$8:$B$973,MATCH(N769,'DATA - Destination Database'!$C$8:$C$973,0)),"")</f>
        <v>ID943</v>
      </c>
      <c r="T769" s="55">
        <f>IFERROR(INDEX('DATA - Destination Database'!$D$8:$D$973,MATCH(N769,'DATA - Destination Database'!$C$8:$C$973,0)),"")</f>
        <v>2</v>
      </c>
      <c r="U769" s="56" t="str">
        <f>IFERROR(INDEX('DATA - Destination Database'!$E$8:$E$973,MATCH(N769,'DATA - Destination Database'!$C$8:$C$973,0)),"")</f>
        <v>T</v>
      </c>
      <c r="V769" s="56" t="str">
        <f>IFERROR(INDEX('DATA - Destination Database'!$F$8:$F$973,MATCH(N769,'DATA - Destination Database'!$C$8:$C$973,0)),"")</f>
        <v>H</v>
      </c>
      <c r="W769" s="56" t="str">
        <f>IFERROR(INDEX('DATA - Destination Database'!$G$8:$G$973,MATCH(N769,'DATA - Destination Database'!$C$8:$C$973,0)),"")</f>
        <v/>
      </c>
      <c r="X769" s="96" t="str">
        <f>IFERROR(INDEX('DATA - Destination Database'!$H$8:$H$973,MATCH(N769,'DATA - Destination Database'!$C$8:$C$973,0)),"")</f>
        <v>Peru</v>
      </c>
    </row>
    <row r="770" spans="2:24" ht="14.4" customHeight="1" x14ac:dyDescent="0.3">
      <c r="B770" s="95" t="s">
        <v>56</v>
      </c>
      <c r="C770" s="95" t="s">
        <v>2635</v>
      </c>
      <c r="D770" s="95" t="s">
        <v>1528</v>
      </c>
      <c r="E770" s="95" t="s">
        <v>2858</v>
      </c>
      <c r="F770" s="95" t="s">
        <v>2863</v>
      </c>
      <c r="G770" s="97" t="s">
        <v>1983</v>
      </c>
      <c r="H770" s="23">
        <v>0.54166666666666663</v>
      </c>
      <c r="I770" s="95" t="s">
        <v>2857</v>
      </c>
      <c r="J770" s="17">
        <v>4</v>
      </c>
      <c r="K770" s="17">
        <v>1</v>
      </c>
      <c r="L770" s="98">
        <v>43649</v>
      </c>
      <c r="M770" s="95" t="s">
        <v>3848</v>
      </c>
      <c r="N770" s="95" t="str">
        <f t="shared" si="66"/>
        <v>SKU567</v>
      </c>
      <c r="O770" s="17" t="str">
        <f t="shared" si="62"/>
        <v>Yes</v>
      </c>
      <c r="P770" s="27">
        <f t="shared" si="63"/>
        <v>48</v>
      </c>
      <c r="Q770" s="17" t="str">
        <f t="shared" si="64"/>
        <v>No</v>
      </c>
      <c r="R770" s="42">
        <f t="shared" si="65"/>
        <v>43644</v>
      </c>
      <c r="S770" s="96" t="str">
        <f>IFERROR(INDEX('DATA - Destination Database'!$B$8:$B$973,MATCH(N770,'DATA - Destination Database'!$C$8:$C$973,0)),"")</f>
        <v>ID576</v>
      </c>
      <c r="T770" s="55">
        <f>IFERROR(INDEX('DATA - Destination Database'!$D$8:$D$973,MATCH(N770,'DATA - Destination Database'!$C$8:$C$973,0)),"")</f>
        <v>3</v>
      </c>
      <c r="U770" s="56" t="str">
        <f>IFERROR(INDEX('DATA - Destination Database'!$E$8:$E$973,MATCH(N770,'DATA - Destination Database'!$C$8:$C$973,0)),"")</f>
        <v>F</v>
      </c>
      <c r="V770" s="56" t="str">
        <f>IFERROR(INDEX('DATA - Destination Database'!$F$8:$F$973,MATCH(N770,'DATA - Destination Database'!$C$8:$C$973,0)),"")</f>
        <v>H</v>
      </c>
      <c r="W770" s="56" t="str">
        <f>IFERROR(INDEX('DATA - Destination Database'!$G$8:$G$973,MATCH(N770,'DATA - Destination Database'!$C$8:$C$973,0)),"")</f>
        <v/>
      </c>
      <c r="X770" s="96" t="str">
        <f>IFERROR(INDEX('DATA - Destination Database'!$H$8:$H$973,MATCH(N770,'DATA - Destination Database'!$C$8:$C$973,0)),"")</f>
        <v>Ireland</v>
      </c>
    </row>
    <row r="771" spans="2:24" ht="14.4" customHeight="1" x14ac:dyDescent="0.3">
      <c r="B771" s="95" t="s">
        <v>58</v>
      </c>
      <c r="C771" s="95" t="s">
        <v>2635</v>
      </c>
      <c r="D771" s="95" t="s">
        <v>1746</v>
      </c>
      <c r="E771" s="95" t="s">
        <v>2859</v>
      </c>
      <c r="F771" s="95" t="s">
        <v>2862</v>
      </c>
      <c r="G771" s="97" t="s">
        <v>1994</v>
      </c>
      <c r="H771" s="23">
        <v>0.54166666666666663</v>
      </c>
      <c r="I771" s="95" t="s">
        <v>2854</v>
      </c>
      <c r="J771" s="17">
        <v>1</v>
      </c>
      <c r="K771" s="17">
        <v>0</v>
      </c>
      <c r="L771" s="98">
        <v>43682</v>
      </c>
      <c r="M771" s="95" t="s">
        <v>3848</v>
      </c>
      <c r="N771" s="95" t="str">
        <f t="shared" si="66"/>
        <v>SKU794</v>
      </c>
      <c r="O771" s="17" t="str">
        <f t="shared" si="62"/>
        <v>Yes</v>
      </c>
      <c r="P771" s="27">
        <f t="shared" si="63"/>
        <v>31</v>
      </c>
      <c r="Q771" s="17" t="str">
        <f t="shared" si="64"/>
        <v>No</v>
      </c>
      <c r="R771" s="42">
        <f t="shared" si="65"/>
        <v>43661</v>
      </c>
      <c r="S771" s="96" t="str">
        <f>IFERROR(INDEX('DATA - Destination Database'!$B$8:$B$973,MATCH(N771,'DATA - Destination Database'!$C$8:$C$973,0)),"")</f>
        <v>ID509</v>
      </c>
      <c r="T771" s="55">
        <f>IFERROR(INDEX('DATA - Destination Database'!$D$8:$D$973,MATCH(N771,'DATA - Destination Database'!$C$8:$C$973,0)),"")</f>
        <v>2</v>
      </c>
      <c r="U771" s="56" t="str">
        <f>IFERROR(INDEX('DATA - Destination Database'!$E$8:$E$973,MATCH(N771,'DATA - Destination Database'!$C$8:$C$973,0)),"")</f>
        <v>A</v>
      </c>
      <c r="V771" s="56" t="str">
        <f>IFERROR(INDEX('DATA - Destination Database'!$F$8:$F$973,MATCH(N771,'DATA - Destination Database'!$C$8:$C$973,0)),"")</f>
        <v>H</v>
      </c>
      <c r="W771" s="56" t="str">
        <f>IFERROR(INDEX('DATA - Destination Database'!$G$8:$G$973,MATCH(N771,'DATA - Destination Database'!$C$8:$C$973,0)),"")</f>
        <v>Y</v>
      </c>
      <c r="X771" s="96" t="str">
        <f>IFERROR(INDEX('DATA - Destination Database'!$H$8:$H$973,MATCH(N771,'DATA - Destination Database'!$C$8:$C$973,0)),"")</f>
        <v>Poland</v>
      </c>
    </row>
    <row r="772" spans="2:24" ht="14.4" customHeight="1" x14ac:dyDescent="0.3">
      <c r="B772" s="95" t="s">
        <v>56</v>
      </c>
      <c r="C772" s="95" t="s">
        <v>2636</v>
      </c>
      <c r="D772" s="95" t="s">
        <v>1749</v>
      </c>
      <c r="E772" s="95" t="s">
        <v>2860</v>
      </c>
      <c r="F772" s="95" t="s">
        <v>2862</v>
      </c>
      <c r="G772" s="97" t="s">
        <v>1995</v>
      </c>
      <c r="H772" s="23">
        <v>0.54166666666666663</v>
      </c>
      <c r="I772" s="95" t="s">
        <v>2855</v>
      </c>
      <c r="J772" s="17">
        <v>2.8</v>
      </c>
      <c r="K772" s="17">
        <v>0</v>
      </c>
      <c r="L772" s="98">
        <v>43665</v>
      </c>
      <c r="M772" s="95" t="s">
        <v>3848</v>
      </c>
      <c r="N772" s="95" t="str">
        <f t="shared" si="66"/>
        <v>SKU797</v>
      </c>
      <c r="O772" s="17" t="str">
        <f t="shared" si="62"/>
        <v>Yes</v>
      </c>
      <c r="P772" s="27">
        <f t="shared" si="63"/>
        <v>30</v>
      </c>
      <c r="Q772" s="17" t="str">
        <f t="shared" si="64"/>
        <v>No</v>
      </c>
      <c r="R772" s="42">
        <f t="shared" si="65"/>
        <v>43662</v>
      </c>
      <c r="S772" s="96" t="str">
        <f>IFERROR(INDEX('DATA - Destination Database'!$B$8:$B$973,MATCH(N772,'DATA - Destination Database'!$C$8:$C$973,0)),"")</f>
        <v>ID595</v>
      </c>
      <c r="T772" s="55">
        <f>IFERROR(INDEX('DATA - Destination Database'!$D$8:$D$973,MATCH(N772,'DATA - Destination Database'!$C$8:$C$973,0)),"")</f>
        <v>1</v>
      </c>
      <c r="U772" s="56" t="str">
        <f>IFERROR(INDEX('DATA - Destination Database'!$E$8:$E$973,MATCH(N772,'DATA - Destination Database'!$C$8:$C$973,0)),"")</f>
        <v>T</v>
      </c>
      <c r="V772" s="56" t="str">
        <f>IFERROR(INDEX('DATA - Destination Database'!$F$8:$F$973,MATCH(N772,'DATA - Destination Database'!$C$8:$C$973,0)),"")</f>
        <v>H</v>
      </c>
      <c r="W772" s="56" t="str">
        <f>IFERROR(INDEX('DATA - Destination Database'!$G$8:$G$973,MATCH(N772,'DATA - Destination Database'!$C$8:$C$973,0)),"")</f>
        <v>Y</v>
      </c>
      <c r="X772" s="96" t="str">
        <f>IFERROR(INDEX('DATA - Destination Database'!$H$8:$H$973,MATCH(N772,'DATA - Destination Database'!$C$8:$C$973,0)),"")</f>
        <v>Malta</v>
      </c>
    </row>
    <row r="773" spans="2:24" ht="14.4" customHeight="1" x14ac:dyDescent="0.3">
      <c r="B773" s="95" t="s">
        <v>59</v>
      </c>
      <c r="C773" s="95" t="s">
        <v>2637</v>
      </c>
      <c r="D773" s="95" t="s">
        <v>1531</v>
      </c>
      <c r="E773" s="95" t="s">
        <v>2858</v>
      </c>
      <c r="F773" s="95" t="s">
        <v>2862</v>
      </c>
      <c r="G773" s="97" t="s">
        <v>1983</v>
      </c>
      <c r="H773" s="23">
        <v>0.54166666666666663</v>
      </c>
      <c r="I773" s="95" t="s">
        <v>2855</v>
      </c>
      <c r="J773" s="17">
        <v>3</v>
      </c>
      <c r="K773" s="17">
        <v>0</v>
      </c>
      <c r="L773" s="98">
        <v>43649</v>
      </c>
      <c r="M773" s="95" t="s">
        <v>3848</v>
      </c>
      <c r="N773" s="95" t="str">
        <f t="shared" si="66"/>
        <v>SKU570</v>
      </c>
      <c r="O773" s="17" t="str">
        <f t="shared" si="62"/>
        <v>Yes</v>
      </c>
      <c r="P773" s="27">
        <f t="shared" si="63"/>
        <v>48</v>
      </c>
      <c r="Q773" s="17" t="str">
        <f t="shared" si="64"/>
        <v>No</v>
      </c>
      <c r="R773" s="42">
        <f t="shared" si="65"/>
        <v>43644</v>
      </c>
      <c r="S773" s="96" t="str">
        <f>IFERROR(INDEX('DATA - Destination Database'!$B$8:$B$973,MATCH(N773,'DATA - Destination Database'!$C$8:$C$973,0)),"")</f>
        <v>ID362</v>
      </c>
      <c r="T773" s="55">
        <f>IFERROR(INDEX('DATA - Destination Database'!$D$8:$D$973,MATCH(N773,'DATA - Destination Database'!$C$8:$C$973,0)),"")</f>
        <v>2</v>
      </c>
      <c r="U773" s="56" t="str">
        <f>IFERROR(INDEX('DATA - Destination Database'!$E$8:$E$973,MATCH(N773,'DATA - Destination Database'!$C$8:$C$973,0)),"")</f>
        <v>B</v>
      </c>
      <c r="V773" s="56" t="str">
        <f>IFERROR(INDEX('DATA - Destination Database'!$F$8:$F$973,MATCH(N773,'DATA - Destination Database'!$C$8:$C$973,0)),"")</f>
        <v>H</v>
      </c>
      <c r="W773" s="56" t="str">
        <f>IFERROR(INDEX('DATA - Destination Database'!$G$8:$G$973,MATCH(N773,'DATA - Destination Database'!$C$8:$C$973,0)),"")</f>
        <v>Y</v>
      </c>
      <c r="X773" s="96" t="str">
        <f>IFERROR(INDEX('DATA - Destination Database'!$H$8:$H$973,MATCH(N773,'DATA - Destination Database'!$C$8:$C$973,0)),"")</f>
        <v>Turkey</v>
      </c>
    </row>
    <row r="774" spans="2:24" ht="14.4" customHeight="1" x14ac:dyDescent="0.3">
      <c r="B774" s="95" t="s">
        <v>59</v>
      </c>
      <c r="C774" s="95" t="s">
        <v>2638</v>
      </c>
      <c r="D774" s="95" t="s">
        <v>1752</v>
      </c>
      <c r="E774" s="95" t="s">
        <v>2859</v>
      </c>
      <c r="F774" s="95" t="s">
        <v>2862</v>
      </c>
      <c r="G774" s="97" t="s">
        <v>1995</v>
      </c>
      <c r="H774" s="23">
        <v>0.54166666666666663</v>
      </c>
      <c r="I774" s="95" t="s">
        <v>2856</v>
      </c>
      <c r="J774" s="17">
        <v>3.2</v>
      </c>
      <c r="K774" s="17">
        <v>0</v>
      </c>
      <c r="L774" s="98">
        <v>43669</v>
      </c>
      <c r="M774" s="95" t="s">
        <v>3848</v>
      </c>
      <c r="N774" s="95" t="str">
        <f t="shared" si="66"/>
        <v>SKU800</v>
      </c>
      <c r="O774" s="17" t="str">
        <f t="shared" si="62"/>
        <v>Yes</v>
      </c>
      <c r="P774" s="27">
        <f t="shared" si="63"/>
        <v>30</v>
      </c>
      <c r="Q774" s="17" t="str">
        <f t="shared" si="64"/>
        <v>No</v>
      </c>
      <c r="R774" s="42">
        <f t="shared" si="65"/>
        <v>43662</v>
      </c>
      <c r="S774" s="96" t="str">
        <f>IFERROR(INDEX('DATA - Destination Database'!$B$8:$B$973,MATCH(N774,'DATA - Destination Database'!$C$8:$C$973,0)),"")</f>
        <v>ID897</v>
      </c>
      <c r="T774" s="55">
        <f>IFERROR(INDEX('DATA - Destination Database'!$D$8:$D$973,MATCH(N774,'DATA - Destination Database'!$C$8:$C$973,0)),"")</f>
        <v>2</v>
      </c>
      <c r="U774" s="56" t="str">
        <f>IFERROR(INDEX('DATA - Destination Database'!$E$8:$E$973,MATCH(N774,'DATA - Destination Database'!$C$8:$C$973,0)),"")</f>
        <v>A</v>
      </c>
      <c r="V774" s="56" t="str">
        <f>IFERROR(INDEX('DATA - Destination Database'!$F$8:$F$973,MATCH(N774,'DATA - Destination Database'!$C$8:$C$973,0)),"")</f>
        <v>H</v>
      </c>
      <c r="W774" s="56" t="str">
        <f>IFERROR(INDEX('DATA - Destination Database'!$G$8:$G$973,MATCH(N774,'DATA - Destination Database'!$C$8:$C$973,0)),"")</f>
        <v>Y</v>
      </c>
      <c r="X774" s="96" t="str">
        <f>IFERROR(INDEX('DATA - Destination Database'!$H$8:$H$973,MATCH(N774,'DATA - Destination Database'!$C$8:$C$973,0)),"")</f>
        <v>Mexico</v>
      </c>
    </row>
    <row r="775" spans="2:24" ht="14.4" customHeight="1" x14ac:dyDescent="0.3">
      <c r="B775" s="95" t="s">
        <v>57</v>
      </c>
      <c r="C775" s="95" t="s">
        <v>2639</v>
      </c>
      <c r="D775" s="95" t="s">
        <v>1534</v>
      </c>
      <c r="E775" s="95" t="s">
        <v>2860</v>
      </c>
      <c r="F775" s="95" t="s">
        <v>2862</v>
      </c>
      <c r="G775" s="97" t="s">
        <v>1984</v>
      </c>
      <c r="H775" s="23">
        <v>0.54166666666666663</v>
      </c>
      <c r="I775" s="95" t="s">
        <v>2857</v>
      </c>
      <c r="J775" s="17">
        <v>3.4</v>
      </c>
      <c r="K775" s="17">
        <v>0</v>
      </c>
      <c r="L775" s="98">
        <v>43649</v>
      </c>
      <c r="M775" s="95" t="s">
        <v>3848</v>
      </c>
      <c r="N775" s="95" t="str">
        <f t="shared" si="66"/>
        <v>SKU573</v>
      </c>
      <c r="O775" s="17" t="str">
        <f t="shared" si="62"/>
        <v>Yes</v>
      </c>
      <c r="P775" s="27">
        <f t="shared" si="63"/>
        <v>45</v>
      </c>
      <c r="Q775" s="17" t="str">
        <f t="shared" si="64"/>
        <v>No</v>
      </c>
      <c r="R775" s="42">
        <f t="shared" si="65"/>
        <v>43647</v>
      </c>
      <c r="S775" s="96" t="str">
        <f>IFERROR(INDEX('DATA - Destination Database'!$B$8:$B$973,MATCH(N775,'DATA - Destination Database'!$C$8:$C$973,0)),"")</f>
        <v>ID822</v>
      </c>
      <c r="T775" s="55">
        <f>IFERROR(INDEX('DATA - Destination Database'!$D$8:$D$973,MATCH(N775,'DATA - Destination Database'!$C$8:$C$973,0)),"")</f>
        <v>2</v>
      </c>
      <c r="U775" s="56" t="str">
        <f>IFERROR(INDEX('DATA - Destination Database'!$E$8:$E$973,MATCH(N775,'DATA - Destination Database'!$C$8:$C$973,0)),"")</f>
        <v>B</v>
      </c>
      <c r="V775" s="56" t="str">
        <f>IFERROR(INDEX('DATA - Destination Database'!$F$8:$F$973,MATCH(N775,'DATA - Destination Database'!$C$8:$C$973,0)),"")</f>
        <v>H</v>
      </c>
      <c r="W775" s="56" t="str">
        <f>IFERROR(INDEX('DATA - Destination Database'!$G$8:$G$973,MATCH(N775,'DATA - Destination Database'!$C$8:$C$973,0)),"")</f>
        <v/>
      </c>
      <c r="X775" s="96" t="str">
        <f>IFERROR(INDEX('DATA - Destination Database'!$H$8:$H$973,MATCH(N775,'DATA - Destination Database'!$C$8:$C$973,0)),"")</f>
        <v>Iceland</v>
      </c>
    </row>
    <row r="776" spans="2:24" ht="14.4" customHeight="1" x14ac:dyDescent="0.3">
      <c r="B776" s="95" t="s">
        <v>57</v>
      </c>
      <c r="C776" s="95" t="s">
        <v>2640</v>
      </c>
      <c r="D776" s="95" t="s">
        <v>1755</v>
      </c>
      <c r="E776" s="95" t="s">
        <v>2858</v>
      </c>
      <c r="F776" s="95" t="s">
        <v>2862</v>
      </c>
      <c r="G776" s="97" t="s">
        <v>1995</v>
      </c>
      <c r="H776" s="23">
        <v>0.54166666666666663</v>
      </c>
      <c r="I776" s="95" t="s">
        <v>2854</v>
      </c>
      <c r="J776" s="17">
        <v>3.6</v>
      </c>
      <c r="K776" s="17">
        <v>0</v>
      </c>
      <c r="L776" s="98">
        <v>43663</v>
      </c>
      <c r="M776" s="95" t="s">
        <v>3848</v>
      </c>
      <c r="N776" s="95" t="str">
        <f t="shared" si="66"/>
        <v>SKU803</v>
      </c>
      <c r="O776" s="17" t="str">
        <f t="shared" si="62"/>
        <v>Yes</v>
      </c>
      <c r="P776" s="27">
        <f t="shared" si="63"/>
        <v>30</v>
      </c>
      <c r="Q776" s="17" t="str">
        <f t="shared" si="64"/>
        <v>No</v>
      </c>
      <c r="R776" s="42">
        <f t="shared" si="65"/>
        <v>43662</v>
      </c>
      <c r="S776" s="96" t="str">
        <f>IFERROR(INDEX('DATA - Destination Database'!$B$8:$B$973,MATCH(N776,'DATA - Destination Database'!$C$8:$C$973,0)),"")</f>
        <v>ID753</v>
      </c>
      <c r="T776" s="55">
        <f>IFERROR(INDEX('DATA - Destination Database'!$D$8:$D$973,MATCH(N776,'DATA - Destination Database'!$C$8:$C$973,0)),"")</f>
        <v>3</v>
      </c>
      <c r="U776" s="56" t="str">
        <f>IFERROR(INDEX('DATA - Destination Database'!$E$8:$E$973,MATCH(N776,'DATA - Destination Database'!$C$8:$C$973,0)),"")</f>
        <v>A</v>
      </c>
      <c r="V776" s="56" t="str">
        <f>IFERROR(INDEX('DATA - Destination Database'!$F$8:$F$973,MATCH(N776,'DATA - Destination Database'!$C$8:$C$973,0)),"")</f>
        <v>H</v>
      </c>
      <c r="W776" s="56" t="str">
        <f>IFERROR(INDEX('DATA - Destination Database'!$G$8:$G$973,MATCH(N776,'DATA - Destination Database'!$C$8:$C$973,0)),"")</f>
        <v/>
      </c>
      <c r="X776" s="96" t="str">
        <f>IFERROR(INDEX('DATA - Destination Database'!$H$8:$H$973,MATCH(N776,'DATA - Destination Database'!$C$8:$C$973,0)),"")</f>
        <v>Morocco</v>
      </c>
    </row>
    <row r="777" spans="2:24" ht="14.4" customHeight="1" x14ac:dyDescent="0.3">
      <c r="B777" s="95" t="s">
        <v>55</v>
      </c>
      <c r="C777" s="95" t="s">
        <v>2641</v>
      </c>
      <c r="D777" s="95" t="s">
        <v>1758</v>
      </c>
      <c r="E777" s="95" t="s">
        <v>2859</v>
      </c>
      <c r="F777" s="95" t="s">
        <v>2862</v>
      </c>
      <c r="G777" s="97" t="s">
        <v>1995</v>
      </c>
      <c r="H777" s="23">
        <v>0.54166666666666663</v>
      </c>
      <c r="I777" s="95" t="s">
        <v>2855</v>
      </c>
      <c r="J777" s="17">
        <v>3.8</v>
      </c>
      <c r="K777" s="17">
        <v>0</v>
      </c>
      <c r="L777" s="98">
        <v>43670</v>
      </c>
      <c r="M777" s="95" t="s">
        <v>3848</v>
      </c>
      <c r="N777" s="95" t="str">
        <f t="shared" si="66"/>
        <v>SKU806</v>
      </c>
      <c r="O777" s="17" t="str">
        <f t="shared" si="62"/>
        <v>Yes</v>
      </c>
      <c r="P777" s="27">
        <f t="shared" si="63"/>
        <v>30</v>
      </c>
      <c r="Q777" s="17" t="str">
        <f t="shared" si="64"/>
        <v>No</v>
      </c>
      <c r="R777" s="42">
        <f t="shared" si="65"/>
        <v>43662</v>
      </c>
      <c r="S777" s="96" t="str">
        <f>IFERROR(INDEX('DATA - Destination Database'!$B$8:$B$973,MATCH(N777,'DATA - Destination Database'!$C$8:$C$973,0)),"")</f>
        <v>ID746</v>
      </c>
      <c r="T777" s="55">
        <f>IFERROR(INDEX('DATA - Destination Database'!$D$8:$D$973,MATCH(N777,'DATA - Destination Database'!$C$8:$C$973,0)),"")</f>
        <v>2</v>
      </c>
      <c r="U777" s="56" t="str">
        <f>IFERROR(INDEX('DATA - Destination Database'!$E$8:$E$973,MATCH(N777,'DATA - Destination Database'!$C$8:$C$973,0)),"")</f>
        <v>B</v>
      </c>
      <c r="V777" s="56" t="str">
        <f>IFERROR(INDEX('DATA - Destination Database'!$F$8:$F$973,MATCH(N777,'DATA - Destination Database'!$C$8:$C$973,0)),"")</f>
        <v>H</v>
      </c>
      <c r="W777" s="56" t="str">
        <f>IFERROR(INDEX('DATA - Destination Database'!$G$8:$G$973,MATCH(N777,'DATA - Destination Database'!$C$8:$C$973,0)),"")</f>
        <v/>
      </c>
      <c r="X777" s="96" t="str">
        <f>IFERROR(INDEX('DATA - Destination Database'!$H$8:$H$973,MATCH(N777,'DATA - Destination Database'!$C$8:$C$973,0)),"")</f>
        <v>Russia</v>
      </c>
    </row>
    <row r="778" spans="2:24" ht="14.4" customHeight="1" x14ac:dyDescent="0.3">
      <c r="B778" s="95" t="s">
        <v>55</v>
      </c>
      <c r="C778" s="95" t="s">
        <v>2642</v>
      </c>
      <c r="D778" s="95" t="s">
        <v>1537</v>
      </c>
      <c r="E778" s="95" t="s">
        <v>2860</v>
      </c>
      <c r="F778" s="95" t="s">
        <v>2862</v>
      </c>
      <c r="G778" s="97" t="s">
        <v>1984</v>
      </c>
      <c r="H778" s="23">
        <v>0.54166666666666663</v>
      </c>
      <c r="I778" s="95" t="s">
        <v>2855</v>
      </c>
      <c r="J778" s="17">
        <v>4</v>
      </c>
      <c r="K778" s="17">
        <v>0</v>
      </c>
      <c r="L778" s="98">
        <v>43649</v>
      </c>
      <c r="M778" s="95" t="s">
        <v>3848</v>
      </c>
      <c r="N778" s="95" t="str">
        <f t="shared" si="66"/>
        <v>SKU576</v>
      </c>
      <c r="O778" s="17" t="str">
        <f t="shared" si="62"/>
        <v>Yes</v>
      </c>
      <c r="P778" s="27">
        <f t="shared" si="63"/>
        <v>45</v>
      </c>
      <c r="Q778" s="17" t="str">
        <f t="shared" si="64"/>
        <v>No</v>
      </c>
      <c r="R778" s="42">
        <f t="shared" si="65"/>
        <v>43647</v>
      </c>
      <c r="S778" s="96" t="str">
        <f>IFERROR(INDEX('DATA - Destination Database'!$B$8:$B$973,MATCH(N778,'DATA - Destination Database'!$C$8:$C$973,0)),"")</f>
        <v>ID944</v>
      </c>
      <c r="T778" s="55">
        <f>IFERROR(INDEX('DATA - Destination Database'!$D$8:$D$973,MATCH(N778,'DATA - Destination Database'!$C$8:$C$973,0)),"")</f>
        <v>3</v>
      </c>
      <c r="U778" s="56" t="str">
        <f>IFERROR(INDEX('DATA - Destination Database'!$E$8:$E$973,MATCH(N778,'DATA - Destination Database'!$C$8:$C$973,0)),"")</f>
        <v>F</v>
      </c>
      <c r="V778" s="56" t="str">
        <f>IFERROR(INDEX('DATA - Destination Database'!$F$8:$F$973,MATCH(N778,'DATA - Destination Database'!$C$8:$C$973,0)),"")</f>
        <v>H</v>
      </c>
      <c r="W778" s="56" t="str">
        <f>IFERROR(INDEX('DATA - Destination Database'!$G$8:$G$973,MATCH(N778,'DATA - Destination Database'!$C$8:$C$973,0)),"")</f>
        <v/>
      </c>
      <c r="X778" s="96" t="str">
        <f>IFERROR(INDEX('DATA - Destination Database'!$H$8:$H$973,MATCH(N778,'DATA - Destination Database'!$C$8:$C$973,0)),"")</f>
        <v>Spain</v>
      </c>
    </row>
    <row r="779" spans="2:24" ht="14.4" customHeight="1" x14ac:dyDescent="0.3">
      <c r="B779" s="95" t="s">
        <v>58</v>
      </c>
      <c r="C779" s="95" t="s">
        <v>2643</v>
      </c>
      <c r="D779" s="95" t="s">
        <v>1761</v>
      </c>
      <c r="E779" s="95" t="s">
        <v>2858</v>
      </c>
      <c r="F779" s="95" t="s">
        <v>2862</v>
      </c>
      <c r="G779" s="97" t="s">
        <v>1995</v>
      </c>
      <c r="H779" s="23">
        <v>0.54166666666666663</v>
      </c>
      <c r="I779" s="95" t="s">
        <v>2856</v>
      </c>
      <c r="J779" s="17">
        <v>1</v>
      </c>
      <c r="K779" s="17">
        <v>0</v>
      </c>
      <c r="L779" s="98">
        <v>43682</v>
      </c>
      <c r="M779" s="95" t="s">
        <v>3848</v>
      </c>
      <c r="N779" s="95" t="str">
        <f t="shared" si="66"/>
        <v>SKU809</v>
      </c>
      <c r="O779" s="17" t="str">
        <f t="shared" si="62"/>
        <v>Yes</v>
      </c>
      <c r="P779" s="27">
        <f t="shared" si="63"/>
        <v>30</v>
      </c>
      <c r="Q779" s="17" t="str">
        <f t="shared" si="64"/>
        <v>No</v>
      </c>
      <c r="R779" s="42">
        <f t="shared" si="65"/>
        <v>43662</v>
      </c>
      <c r="S779" s="96" t="str">
        <f>IFERROR(INDEX('DATA - Destination Database'!$B$8:$B$973,MATCH(N779,'DATA - Destination Database'!$C$8:$C$973,0)),"")</f>
        <v>ID583</v>
      </c>
      <c r="T779" s="55">
        <f>IFERROR(INDEX('DATA - Destination Database'!$D$8:$D$973,MATCH(N779,'DATA - Destination Database'!$C$8:$C$973,0)),"")</f>
        <v>1</v>
      </c>
      <c r="U779" s="56" t="str">
        <f>IFERROR(INDEX('DATA - Destination Database'!$E$8:$E$973,MATCH(N779,'DATA - Destination Database'!$C$8:$C$973,0)),"")</f>
        <v>T</v>
      </c>
      <c r="V779" s="56" t="str">
        <f>IFERROR(INDEX('DATA - Destination Database'!$F$8:$F$973,MATCH(N779,'DATA - Destination Database'!$C$8:$C$973,0)),"")</f>
        <v>H</v>
      </c>
      <c r="W779" s="56" t="str">
        <f>IFERROR(INDEX('DATA - Destination Database'!$G$8:$G$973,MATCH(N779,'DATA - Destination Database'!$C$8:$C$973,0)),"")</f>
        <v/>
      </c>
      <c r="X779" s="96" t="str">
        <f>IFERROR(INDEX('DATA - Destination Database'!$H$8:$H$973,MATCH(N779,'DATA - Destination Database'!$C$8:$C$973,0)),"")</f>
        <v>Sweden</v>
      </c>
    </row>
    <row r="780" spans="2:24" ht="14.4" customHeight="1" x14ac:dyDescent="0.3">
      <c r="B780" s="95" t="s">
        <v>58</v>
      </c>
      <c r="C780" s="95" t="s">
        <v>2644</v>
      </c>
      <c r="D780" s="95" t="s">
        <v>1540</v>
      </c>
      <c r="E780" s="95" t="s">
        <v>2859</v>
      </c>
      <c r="F780" s="95" t="s">
        <v>2862</v>
      </c>
      <c r="G780" s="97" t="s">
        <v>1984</v>
      </c>
      <c r="H780" s="23">
        <v>0.54166666666666663</v>
      </c>
      <c r="I780" s="95" t="s">
        <v>2857</v>
      </c>
      <c r="J780" s="17">
        <v>2</v>
      </c>
      <c r="K780" s="17">
        <v>1</v>
      </c>
      <c r="L780" s="98">
        <v>43650</v>
      </c>
      <c r="M780" s="95" t="s">
        <v>3848</v>
      </c>
      <c r="N780" s="95" t="str">
        <f t="shared" si="66"/>
        <v>SKU579</v>
      </c>
      <c r="O780" s="17" t="str">
        <f t="shared" si="62"/>
        <v>Yes</v>
      </c>
      <c r="P780" s="27">
        <f t="shared" si="63"/>
        <v>45</v>
      </c>
      <c r="Q780" s="17" t="str">
        <f t="shared" si="64"/>
        <v>No</v>
      </c>
      <c r="R780" s="42">
        <f t="shared" si="65"/>
        <v>43647</v>
      </c>
      <c r="S780" s="96" t="str">
        <f>IFERROR(INDEX('DATA - Destination Database'!$B$8:$B$973,MATCH(N780,'DATA - Destination Database'!$C$8:$C$973,0)),"")</f>
        <v>ID898</v>
      </c>
      <c r="T780" s="55">
        <f>IFERROR(INDEX('DATA - Destination Database'!$D$8:$D$973,MATCH(N780,'DATA - Destination Database'!$C$8:$C$973,0)),"")</f>
        <v>2</v>
      </c>
      <c r="U780" s="56" t="str">
        <f>IFERROR(INDEX('DATA - Destination Database'!$E$8:$E$973,MATCH(N780,'DATA - Destination Database'!$C$8:$C$973,0)),"")</f>
        <v>B</v>
      </c>
      <c r="V780" s="56" t="str">
        <f>IFERROR(INDEX('DATA - Destination Database'!$F$8:$F$973,MATCH(N780,'DATA - Destination Database'!$C$8:$C$973,0)),"")</f>
        <v>H</v>
      </c>
      <c r="W780" s="56" t="str">
        <f>IFERROR(INDEX('DATA - Destination Database'!$G$8:$G$973,MATCH(N780,'DATA - Destination Database'!$C$8:$C$973,0)),"")</f>
        <v/>
      </c>
      <c r="X780" s="96" t="str">
        <f>IFERROR(INDEX('DATA - Destination Database'!$H$8:$H$973,MATCH(N780,'DATA - Destination Database'!$C$8:$C$973,0)),"")</f>
        <v>Germany</v>
      </c>
    </row>
    <row r="781" spans="2:24" ht="14.4" customHeight="1" x14ac:dyDescent="0.3">
      <c r="B781" s="95" t="s">
        <v>56</v>
      </c>
      <c r="C781" s="95" t="s">
        <v>2645</v>
      </c>
      <c r="D781" s="95" t="s">
        <v>1764</v>
      </c>
      <c r="E781" s="95" t="s">
        <v>2860</v>
      </c>
      <c r="F781" s="95" t="s">
        <v>2862</v>
      </c>
      <c r="G781" s="97" t="s">
        <v>1996</v>
      </c>
      <c r="H781" s="23">
        <v>0.54166666666666663</v>
      </c>
      <c r="I781" s="95" t="s">
        <v>2854</v>
      </c>
      <c r="J781" s="17">
        <v>3</v>
      </c>
      <c r="K781" s="17">
        <v>0</v>
      </c>
      <c r="L781" s="98">
        <v>43665</v>
      </c>
      <c r="M781" s="95" t="s">
        <v>3848</v>
      </c>
      <c r="N781" s="95" t="str">
        <f t="shared" si="66"/>
        <v>SKU812</v>
      </c>
      <c r="O781" s="17" t="str">
        <f t="shared" ref="O781:O844" si="67">IF(L781="","No","Yes")</f>
        <v>Yes</v>
      </c>
      <c r="P781" s="27">
        <f t="shared" ref="P781:P844" si="68">$C$7-G781</f>
        <v>29</v>
      </c>
      <c r="Q781" s="17" t="str">
        <f t="shared" ref="Q781:Q844" si="69">IF(AND(O781="No",P781&gt;$C$8),"Yes","No")</f>
        <v>No</v>
      </c>
      <c r="R781" s="42">
        <f t="shared" ref="R781:R844" si="70">DATEVALUE(G781)</f>
        <v>43663</v>
      </c>
      <c r="S781" s="96" t="str">
        <f>IFERROR(INDEX('DATA - Destination Database'!$B$8:$B$973,MATCH(N781,'DATA - Destination Database'!$C$8:$C$973,0)),"")</f>
        <v>ID597</v>
      </c>
      <c r="T781" s="55">
        <f>IFERROR(INDEX('DATA - Destination Database'!$D$8:$D$973,MATCH(N781,'DATA - Destination Database'!$C$8:$C$973,0)),"")</f>
        <v>2</v>
      </c>
      <c r="U781" s="56" t="str">
        <f>IFERROR(INDEX('DATA - Destination Database'!$E$8:$E$973,MATCH(N781,'DATA - Destination Database'!$C$8:$C$973,0)),"")</f>
        <v>A</v>
      </c>
      <c r="V781" s="56" t="str">
        <f>IFERROR(INDEX('DATA - Destination Database'!$F$8:$F$973,MATCH(N781,'DATA - Destination Database'!$C$8:$C$973,0)),"")</f>
        <v>H</v>
      </c>
      <c r="W781" s="56" t="str">
        <f>IFERROR(INDEX('DATA - Destination Database'!$G$8:$G$973,MATCH(N781,'DATA - Destination Database'!$C$8:$C$973,0)),"")</f>
        <v>Y</v>
      </c>
      <c r="X781" s="96" t="str">
        <f>IFERROR(INDEX('DATA - Destination Database'!$H$8:$H$973,MATCH(N781,'DATA - Destination Database'!$C$8:$C$973,0)),"")</f>
        <v xml:space="preserve">France </v>
      </c>
    </row>
    <row r="782" spans="2:24" ht="14.4" customHeight="1" x14ac:dyDescent="0.3">
      <c r="B782" s="95" t="s">
        <v>56</v>
      </c>
      <c r="C782" s="95" t="s">
        <v>2646</v>
      </c>
      <c r="D782" s="95" t="s">
        <v>1543</v>
      </c>
      <c r="E782" s="95" t="s">
        <v>2858</v>
      </c>
      <c r="F782" s="95" t="s">
        <v>2862</v>
      </c>
      <c r="G782" s="97" t="s">
        <v>1984</v>
      </c>
      <c r="H782" s="23">
        <v>0.54166666666666663</v>
      </c>
      <c r="I782" s="95" t="s">
        <v>2855</v>
      </c>
      <c r="J782" s="17">
        <v>4</v>
      </c>
      <c r="K782" s="17">
        <v>0</v>
      </c>
      <c r="L782" s="98">
        <v>43655</v>
      </c>
      <c r="M782" s="95" t="s">
        <v>3848</v>
      </c>
      <c r="N782" s="95" t="str">
        <f t="shared" si="66"/>
        <v>SKU582</v>
      </c>
      <c r="O782" s="17" t="str">
        <f t="shared" si="67"/>
        <v>Yes</v>
      </c>
      <c r="P782" s="27">
        <f t="shared" si="68"/>
        <v>45</v>
      </c>
      <c r="Q782" s="17" t="str">
        <f t="shared" si="69"/>
        <v>No</v>
      </c>
      <c r="R782" s="42">
        <f t="shared" si="70"/>
        <v>43647</v>
      </c>
      <c r="S782" s="96" t="str">
        <f>IFERROR(INDEX('DATA - Destination Database'!$B$8:$B$973,MATCH(N782,'DATA - Destination Database'!$C$8:$C$973,0)),"")</f>
        <v>ID366</v>
      </c>
      <c r="T782" s="55">
        <f>IFERROR(INDEX('DATA - Destination Database'!$D$8:$D$973,MATCH(N782,'DATA - Destination Database'!$C$8:$C$973,0)),"")</f>
        <v>2</v>
      </c>
      <c r="U782" s="56" t="str">
        <f>IFERROR(INDEX('DATA - Destination Database'!$E$8:$E$973,MATCH(N782,'DATA - Destination Database'!$C$8:$C$973,0)),"")</f>
        <v>B</v>
      </c>
      <c r="V782" s="56" t="str">
        <f>IFERROR(INDEX('DATA - Destination Database'!$F$8:$F$973,MATCH(N782,'DATA - Destination Database'!$C$8:$C$973,0)),"")</f>
        <v>H</v>
      </c>
      <c r="W782" s="56" t="str">
        <f>IFERROR(INDEX('DATA - Destination Database'!$G$8:$G$973,MATCH(N782,'DATA - Destination Database'!$C$8:$C$973,0)),"")</f>
        <v>Y</v>
      </c>
      <c r="X782" s="96" t="str">
        <f>IFERROR(INDEX('DATA - Destination Database'!$H$8:$H$973,MATCH(N782,'DATA - Destination Database'!$C$8:$C$973,0)),"")</f>
        <v xml:space="preserve">India </v>
      </c>
    </row>
    <row r="783" spans="2:24" ht="14.4" customHeight="1" x14ac:dyDescent="0.3">
      <c r="B783" s="95" t="s">
        <v>59</v>
      </c>
      <c r="C783" s="95" t="s">
        <v>2646</v>
      </c>
      <c r="D783" s="95" t="s">
        <v>1767</v>
      </c>
      <c r="E783" s="95" t="s">
        <v>2859</v>
      </c>
      <c r="F783" s="95" t="s">
        <v>2862</v>
      </c>
      <c r="G783" s="97" t="s">
        <v>1996</v>
      </c>
      <c r="H783" s="23">
        <v>0.54166666666666663</v>
      </c>
      <c r="I783" s="95" t="s">
        <v>2855</v>
      </c>
      <c r="J783" s="17">
        <v>1</v>
      </c>
      <c r="K783" s="17">
        <v>0</v>
      </c>
      <c r="L783" s="98">
        <v>43669</v>
      </c>
      <c r="M783" s="95" t="s">
        <v>3848</v>
      </c>
      <c r="N783" s="95" t="str">
        <f t="shared" si="66"/>
        <v>SKU815</v>
      </c>
      <c r="O783" s="17" t="str">
        <f t="shared" si="67"/>
        <v>Yes</v>
      </c>
      <c r="P783" s="27">
        <f t="shared" si="68"/>
        <v>29</v>
      </c>
      <c r="Q783" s="17" t="str">
        <f t="shared" si="69"/>
        <v>No</v>
      </c>
      <c r="R783" s="42">
        <f t="shared" si="70"/>
        <v>43663</v>
      </c>
      <c r="S783" s="96" t="str">
        <f>IFERROR(INDEX('DATA - Destination Database'!$B$8:$B$973,MATCH(N783,'DATA - Destination Database'!$C$8:$C$973,0)),"")</f>
        <v>ID747</v>
      </c>
      <c r="T783" s="55">
        <f>IFERROR(INDEX('DATA - Destination Database'!$D$8:$D$973,MATCH(N783,'DATA - Destination Database'!$C$8:$C$973,0)),"")</f>
        <v>2</v>
      </c>
      <c r="U783" s="56" t="str">
        <f>IFERROR(INDEX('DATA - Destination Database'!$E$8:$E$973,MATCH(N783,'DATA - Destination Database'!$C$8:$C$973,0)),"")</f>
        <v>T</v>
      </c>
      <c r="V783" s="56" t="str">
        <f>IFERROR(INDEX('DATA - Destination Database'!$F$8:$F$973,MATCH(N783,'DATA - Destination Database'!$C$8:$C$973,0)),"")</f>
        <v>H</v>
      </c>
      <c r="W783" s="56" t="str">
        <f>IFERROR(INDEX('DATA - Destination Database'!$G$8:$G$973,MATCH(N783,'DATA - Destination Database'!$C$8:$C$973,0)),"")</f>
        <v>Y</v>
      </c>
      <c r="X783" s="96" t="str">
        <f>IFERROR(INDEX('DATA - Destination Database'!$H$8:$H$973,MATCH(N783,'DATA - Destination Database'!$C$8:$C$973,0)),"")</f>
        <v xml:space="preserve">Eritrea </v>
      </c>
    </row>
    <row r="784" spans="2:24" ht="14.4" customHeight="1" x14ac:dyDescent="0.3">
      <c r="B784" s="95" t="s">
        <v>57</v>
      </c>
      <c r="C784" s="95" t="s">
        <v>2647</v>
      </c>
      <c r="D784" s="95" t="s">
        <v>1770</v>
      </c>
      <c r="E784" s="95" t="s">
        <v>2860</v>
      </c>
      <c r="F784" s="95" t="s">
        <v>2862</v>
      </c>
      <c r="G784" s="97" t="s">
        <v>1996</v>
      </c>
      <c r="H784" s="23">
        <v>0.54166666666666663</v>
      </c>
      <c r="I784" s="95" t="s">
        <v>2856</v>
      </c>
      <c r="J784" s="17">
        <v>2.8</v>
      </c>
      <c r="K784" s="17">
        <v>0</v>
      </c>
      <c r="L784" s="98">
        <v>43665</v>
      </c>
      <c r="M784" s="95" t="s">
        <v>3848</v>
      </c>
      <c r="N784" s="95" t="str">
        <f t="shared" si="66"/>
        <v>SKU818</v>
      </c>
      <c r="O784" s="17" t="str">
        <f t="shared" si="67"/>
        <v>Yes</v>
      </c>
      <c r="P784" s="27">
        <f t="shared" si="68"/>
        <v>29</v>
      </c>
      <c r="Q784" s="17" t="str">
        <f t="shared" si="69"/>
        <v>No</v>
      </c>
      <c r="R784" s="42">
        <f t="shared" si="70"/>
        <v>43663</v>
      </c>
      <c r="S784" s="96" t="str">
        <f>IFERROR(INDEX('DATA - Destination Database'!$B$8:$B$973,MATCH(N784,'DATA - Destination Database'!$C$8:$C$973,0)),"")</f>
        <v>ID824</v>
      </c>
      <c r="T784" s="55">
        <f>IFERROR(INDEX('DATA - Destination Database'!$D$8:$D$973,MATCH(N784,'DATA - Destination Database'!$C$8:$C$973,0)),"")</f>
        <v>1</v>
      </c>
      <c r="U784" s="56" t="str">
        <f>IFERROR(INDEX('DATA - Destination Database'!$E$8:$E$973,MATCH(N784,'DATA - Destination Database'!$C$8:$C$973,0)),"")</f>
        <v>F</v>
      </c>
      <c r="V784" s="56" t="str">
        <f>IFERROR(INDEX('DATA - Destination Database'!$F$8:$F$973,MATCH(N784,'DATA - Destination Database'!$C$8:$C$973,0)),"")</f>
        <v>H</v>
      </c>
      <c r="W784" s="56" t="str">
        <f>IFERROR(INDEX('DATA - Destination Database'!$G$8:$G$973,MATCH(N784,'DATA - Destination Database'!$C$8:$C$973,0)),"")</f>
        <v/>
      </c>
      <c r="X784" s="96" t="str">
        <f>IFERROR(INDEX('DATA - Destination Database'!$H$8:$H$973,MATCH(N784,'DATA - Destination Database'!$C$8:$C$973,0)),"")</f>
        <v>Canada</v>
      </c>
    </row>
    <row r="785" spans="2:24" ht="14.4" customHeight="1" x14ac:dyDescent="0.3">
      <c r="B785" s="95" t="s">
        <v>59</v>
      </c>
      <c r="C785" s="95" t="s">
        <v>2648</v>
      </c>
      <c r="D785" s="95" t="s">
        <v>1546</v>
      </c>
      <c r="E785" s="95" t="s">
        <v>2858</v>
      </c>
      <c r="F785" s="95" t="s">
        <v>2862</v>
      </c>
      <c r="G785" s="97" t="s">
        <v>1984</v>
      </c>
      <c r="H785" s="23">
        <v>0.54166666666666663</v>
      </c>
      <c r="I785" s="95" t="s">
        <v>2857</v>
      </c>
      <c r="J785" s="17">
        <v>3</v>
      </c>
      <c r="K785" s="17">
        <v>0</v>
      </c>
      <c r="L785" s="98">
        <v>43649</v>
      </c>
      <c r="M785" s="95" t="s">
        <v>3848</v>
      </c>
      <c r="N785" s="95" t="str">
        <f t="shared" si="66"/>
        <v>SKU585</v>
      </c>
      <c r="O785" s="17" t="str">
        <f t="shared" si="67"/>
        <v>Yes</v>
      </c>
      <c r="P785" s="27">
        <f t="shared" si="68"/>
        <v>45</v>
      </c>
      <c r="Q785" s="17" t="str">
        <f t="shared" si="69"/>
        <v>No</v>
      </c>
      <c r="R785" s="42">
        <f t="shared" si="70"/>
        <v>43647</v>
      </c>
      <c r="S785" s="96" t="str">
        <f>IFERROR(INDEX('DATA - Destination Database'!$B$8:$B$973,MATCH(N785,'DATA - Destination Database'!$C$8:$C$973,0)),"")</f>
        <v>ID758</v>
      </c>
      <c r="T785" s="55">
        <f>IFERROR(INDEX('DATA - Destination Database'!$D$8:$D$973,MATCH(N785,'DATA - Destination Database'!$C$8:$C$973,0)),"")</f>
        <v>2</v>
      </c>
      <c r="U785" s="56" t="str">
        <f>IFERROR(INDEX('DATA - Destination Database'!$E$8:$E$973,MATCH(N785,'DATA - Destination Database'!$C$8:$C$973,0)),"")</f>
        <v>B</v>
      </c>
      <c r="V785" s="56" t="str">
        <f>IFERROR(INDEX('DATA - Destination Database'!$F$8:$F$973,MATCH(N785,'DATA - Destination Database'!$C$8:$C$973,0)),"")</f>
        <v>H</v>
      </c>
      <c r="W785" s="56" t="str">
        <f>IFERROR(INDEX('DATA - Destination Database'!$G$8:$G$973,MATCH(N785,'DATA - Destination Database'!$C$8:$C$973,0)),"")</f>
        <v/>
      </c>
      <c r="X785" s="96" t="str">
        <f>IFERROR(INDEX('DATA - Destination Database'!$H$8:$H$973,MATCH(N785,'DATA - Destination Database'!$C$8:$C$973,0)),"")</f>
        <v xml:space="preserve">Indonesia </v>
      </c>
    </row>
    <row r="786" spans="2:24" ht="14.4" customHeight="1" x14ac:dyDescent="0.3">
      <c r="B786" s="95" t="s">
        <v>55</v>
      </c>
      <c r="C786" s="95" t="s">
        <v>2649</v>
      </c>
      <c r="D786" s="95" t="s">
        <v>1773</v>
      </c>
      <c r="E786" s="95" t="s">
        <v>2859</v>
      </c>
      <c r="F786" s="95" t="s">
        <v>2862</v>
      </c>
      <c r="G786" s="97" t="s">
        <v>1996</v>
      </c>
      <c r="H786" s="23">
        <v>0.54166666666666663</v>
      </c>
      <c r="I786" s="95" t="s">
        <v>2854</v>
      </c>
      <c r="J786" s="17">
        <v>3.2</v>
      </c>
      <c r="K786" s="17">
        <v>0</v>
      </c>
      <c r="L786" s="98">
        <v>43670</v>
      </c>
      <c r="M786" s="95" t="s">
        <v>3848</v>
      </c>
      <c r="N786" s="95" t="str">
        <f t="shared" si="66"/>
        <v>SKU821</v>
      </c>
      <c r="O786" s="17" t="str">
        <f t="shared" si="67"/>
        <v>Yes</v>
      </c>
      <c r="P786" s="27">
        <f t="shared" si="68"/>
        <v>29</v>
      </c>
      <c r="Q786" s="17" t="str">
        <f t="shared" si="69"/>
        <v>No</v>
      </c>
      <c r="R786" s="42">
        <f t="shared" si="70"/>
        <v>43663</v>
      </c>
      <c r="S786" s="96" t="str">
        <f>IFERROR(INDEX('DATA - Destination Database'!$B$8:$B$973,MATCH(N786,'DATA - Destination Database'!$C$8:$C$973,0)),"")</f>
        <v>ID515</v>
      </c>
      <c r="T786" s="55">
        <f>IFERROR(INDEX('DATA - Destination Database'!$D$8:$D$973,MATCH(N786,'DATA - Destination Database'!$C$8:$C$973,0)),"")</f>
        <v>2</v>
      </c>
      <c r="U786" s="56" t="str">
        <f>IFERROR(INDEX('DATA - Destination Database'!$E$8:$E$973,MATCH(N786,'DATA - Destination Database'!$C$8:$C$973,0)),"")</f>
        <v>T</v>
      </c>
      <c r="V786" s="56" t="str">
        <f>IFERROR(INDEX('DATA - Destination Database'!$F$8:$F$973,MATCH(N786,'DATA - Destination Database'!$C$8:$C$973,0)),"")</f>
        <v>H</v>
      </c>
      <c r="W786" s="56" t="str">
        <f>IFERROR(INDEX('DATA - Destination Database'!$G$8:$G$973,MATCH(N786,'DATA - Destination Database'!$C$8:$C$973,0)),"")</f>
        <v>Y</v>
      </c>
      <c r="X786" s="96" t="str">
        <f>IFERROR(INDEX('DATA - Destination Database'!$H$8:$H$973,MATCH(N786,'DATA - Destination Database'!$C$8:$C$973,0)),"")</f>
        <v>Hong Kong</v>
      </c>
    </row>
    <row r="787" spans="2:24" ht="14.4" customHeight="1" x14ac:dyDescent="0.3">
      <c r="B787" s="95" t="s">
        <v>57</v>
      </c>
      <c r="C787" s="95" t="s">
        <v>2650</v>
      </c>
      <c r="D787" s="95" t="s">
        <v>1549</v>
      </c>
      <c r="E787" s="95" t="s">
        <v>2860</v>
      </c>
      <c r="F787" s="95" t="s">
        <v>2862</v>
      </c>
      <c r="G787" s="97" t="s">
        <v>1984</v>
      </c>
      <c r="H787" s="23">
        <v>0.54166666666666663</v>
      </c>
      <c r="I787" s="95" t="s">
        <v>2855</v>
      </c>
      <c r="J787" s="17">
        <v>3.4</v>
      </c>
      <c r="K787" s="17">
        <v>0</v>
      </c>
      <c r="L787" s="98">
        <v>43649</v>
      </c>
      <c r="M787" s="95" t="s">
        <v>3848</v>
      </c>
      <c r="N787" s="95" t="str">
        <f t="shared" si="66"/>
        <v>SKU588</v>
      </c>
      <c r="O787" s="17" t="str">
        <f t="shared" si="67"/>
        <v>Yes</v>
      </c>
      <c r="P787" s="27">
        <f t="shared" si="68"/>
        <v>45</v>
      </c>
      <c r="Q787" s="17" t="str">
        <f t="shared" si="69"/>
        <v>No</v>
      </c>
      <c r="R787" s="42">
        <f t="shared" si="70"/>
        <v>43647</v>
      </c>
      <c r="S787" s="96" t="str">
        <f>IFERROR(INDEX('DATA - Destination Database'!$B$8:$B$973,MATCH(N787,'DATA - Destination Database'!$C$8:$C$973,0)),"")</f>
        <v>ID945</v>
      </c>
      <c r="T787" s="55">
        <f>IFERROR(INDEX('DATA - Destination Database'!$D$8:$D$973,MATCH(N787,'DATA - Destination Database'!$C$8:$C$973,0)),"")</f>
        <v>1</v>
      </c>
      <c r="U787" s="56" t="str">
        <f>IFERROR(INDEX('DATA - Destination Database'!$E$8:$E$973,MATCH(N787,'DATA - Destination Database'!$C$8:$C$973,0)),"")</f>
        <v>A</v>
      </c>
      <c r="V787" s="56" t="str">
        <f>IFERROR(INDEX('DATA - Destination Database'!$F$8:$F$973,MATCH(N787,'DATA - Destination Database'!$C$8:$C$973,0)),"")</f>
        <v>H</v>
      </c>
      <c r="W787" s="56" t="str">
        <f>IFERROR(INDEX('DATA - Destination Database'!$G$8:$G$973,MATCH(N787,'DATA - Destination Database'!$C$8:$C$973,0)),"")</f>
        <v/>
      </c>
      <c r="X787" s="96" t="str">
        <f>IFERROR(INDEX('DATA - Destination Database'!$H$8:$H$973,MATCH(N787,'DATA - Destination Database'!$C$8:$C$973,0)),"")</f>
        <v>Italy</v>
      </c>
    </row>
    <row r="788" spans="2:24" ht="14.4" customHeight="1" x14ac:dyDescent="0.3">
      <c r="B788" s="95" t="s">
        <v>58</v>
      </c>
      <c r="C788" s="95" t="s">
        <v>2651</v>
      </c>
      <c r="D788" s="95" t="s">
        <v>1776</v>
      </c>
      <c r="E788" s="95" t="s">
        <v>2858</v>
      </c>
      <c r="F788" s="95" t="s">
        <v>2862</v>
      </c>
      <c r="G788" s="97" t="s">
        <v>1996</v>
      </c>
      <c r="H788" s="23">
        <v>0.54166666666666663</v>
      </c>
      <c r="I788" s="95" t="s">
        <v>2855</v>
      </c>
      <c r="J788" s="17">
        <v>3.6</v>
      </c>
      <c r="K788" s="17">
        <v>0</v>
      </c>
      <c r="L788" s="98">
        <v>43669</v>
      </c>
      <c r="M788" s="95" t="s">
        <v>3848</v>
      </c>
      <c r="N788" s="95" t="str">
        <f t="shared" si="66"/>
        <v>SKU824</v>
      </c>
      <c r="O788" s="17" t="str">
        <f t="shared" si="67"/>
        <v>Yes</v>
      </c>
      <c r="P788" s="27">
        <f t="shared" si="68"/>
        <v>29</v>
      </c>
      <c r="Q788" s="17" t="str">
        <f t="shared" si="69"/>
        <v>No</v>
      </c>
      <c r="R788" s="42">
        <f t="shared" si="70"/>
        <v>43663</v>
      </c>
      <c r="S788" s="96" t="str">
        <f>IFERROR(INDEX('DATA - Destination Database'!$B$8:$B$973,MATCH(N788,'DATA - Destination Database'!$C$8:$C$973,0)),"")</f>
        <v>ID591</v>
      </c>
      <c r="T788" s="55">
        <f>IFERROR(INDEX('DATA - Destination Database'!$D$8:$D$973,MATCH(N788,'DATA - Destination Database'!$C$8:$C$973,0)),"")</f>
        <v>1</v>
      </c>
      <c r="U788" s="56" t="str">
        <f>IFERROR(INDEX('DATA - Destination Database'!$E$8:$E$973,MATCH(N788,'DATA - Destination Database'!$C$8:$C$973,0)),"")</f>
        <v>T</v>
      </c>
      <c r="V788" s="56" t="str">
        <f>IFERROR(INDEX('DATA - Destination Database'!$F$8:$F$973,MATCH(N788,'DATA - Destination Database'!$C$8:$C$973,0)),"")</f>
        <v>H</v>
      </c>
      <c r="W788" s="56" t="str">
        <f>IFERROR(INDEX('DATA - Destination Database'!$G$8:$G$973,MATCH(N788,'DATA - Destination Database'!$C$8:$C$973,0)),"")</f>
        <v>Y</v>
      </c>
      <c r="X788" s="96" t="str">
        <f>IFERROR(INDEX('DATA - Destination Database'!$H$8:$H$973,MATCH(N788,'DATA - Destination Database'!$C$8:$C$973,0)),"")</f>
        <v>Belgium</v>
      </c>
    </row>
    <row r="789" spans="2:24" ht="14.4" customHeight="1" x14ac:dyDescent="0.3">
      <c r="B789" s="95" t="s">
        <v>56</v>
      </c>
      <c r="C789" s="95" t="s">
        <v>2652</v>
      </c>
      <c r="D789" s="95" t="s">
        <v>1779</v>
      </c>
      <c r="E789" s="95" t="s">
        <v>2859</v>
      </c>
      <c r="F789" s="95" t="s">
        <v>2863</v>
      </c>
      <c r="G789" s="97" t="s">
        <v>1997</v>
      </c>
      <c r="H789" s="23">
        <v>0.54166666666666663</v>
      </c>
      <c r="I789" s="95" t="s">
        <v>2856</v>
      </c>
      <c r="J789" s="17">
        <v>3.8</v>
      </c>
      <c r="K789" s="17">
        <v>0</v>
      </c>
      <c r="L789" s="98">
        <v>43671</v>
      </c>
      <c r="M789" s="95" t="s">
        <v>3848</v>
      </c>
      <c r="N789" s="95" t="str">
        <f t="shared" si="66"/>
        <v>SKU827</v>
      </c>
      <c r="O789" s="17" t="str">
        <f t="shared" si="67"/>
        <v>Yes</v>
      </c>
      <c r="P789" s="27">
        <f t="shared" si="68"/>
        <v>28</v>
      </c>
      <c r="Q789" s="17" t="str">
        <f t="shared" si="69"/>
        <v>No</v>
      </c>
      <c r="R789" s="42">
        <f t="shared" si="70"/>
        <v>43664</v>
      </c>
      <c r="S789" s="96" t="str">
        <f>IFERROR(INDEX('DATA - Destination Database'!$B$8:$B$973,MATCH(N789,'DATA - Destination Database'!$C$8:$C$973,0)),"")</f>
        <v>ID749</v>
      </c>
      <c r="T789" s="55">
        <f>IFERROR(INDEX('DATA - Destination Database'!$D$8:$D$973,MATCH(N789,'DATA - Destination Database'!$C$8:$C$973,0)),"")</f>
        <v>3</v>
      </c>
      <c r="U789" s="56" t="str">
        <f>IFERROR(INDEX('DATA - Destination Database'!$E$8:$E$973,MATCH(N789,'DATA - Destination Database'!$C$8:$C$973,0)),"")</f>
        <v>A</v>
      </c>
      <c r="V789" s="56" t="str">
        <f>IFERROR(INDEX('DATA - Destination Database'!$F$8:$F$973,MATCH(N789,'DATA - Destination Database'!$C$8:$C$973,0)),"")</f>
        <v>H</v>
      </c>
      <c r="W789" s="56" t="str">
        <f>IFERROR(INDEX('DATA - Destination Database'!$G$8:$G$973,MATCH(N789,'DATA - Destination Database'!$C$8:$C$973,0)),"")</f>
        <v>Y</v>
      </c>
      <c r="X789" s="96" t="str">
        <f>IFERROR(INDEX('DATA - Destination Database'!$H$8:$H$973,MATCH(N789,'DATA - Destination Database'!$C$8:$C$973,0)),"")</f>
        <v>Argentina</v>
      </c>
    </row>
    <row r="790" spans="2:24" ht="14.4" customHeight="1" x14ac:dyDescent="0.3">
      <c r="B790" s="95" t="s">
        <v>55</v>
      </c>
      <c r="C790" s="95" t="s">
        <v>2653</v>
      </c>
      <c r="D790" s="95" t="s">
        <v>1552</v>
      </c>
      <c r="E790" s="95" t="s">
        <v>2860</v>
      </c>
      <c r="F790" s="95" t="s">
        <v>2862</v>
      </c>
      <c r="G790" s="97" t="s">
        <v>1985</v>
      </c>
      <c r="H790" s="23">
        <v>0.54166666666666663</v>
      </c>
      <c r="I790" s="95" t="s">
        <v>2857</v>
      </c>
      <c r="J790" s="17">
        <v>4</v>
      </c>
      <c r="K790" s="17">
        <v>1</v>
      </c>
      <c r="L790" s="98">
        <v>43651</v>
      </c>
      <c r="M790" s="95" t="s">
        <v>3848</v>
      </c>
      <c r="N790" s="95" t="str">
        <f t="shared" si="66"/>
        <v>SKU591</v>
      </c>
      <c r="O790" s="17" t="str">
        <f t="shared" si="67"/>
        <v>Yes</v>
      </c>
      <c r="P790" s="27">
        <f t="shared" si="68"/>
        <v>44</v>
      </c>
      <c r="Q790" s="17" t="str">
        <f t="shared" si="69"/>
        <v>No</v>
      </c>
      <c r="R790" s="42">
        <f t="shared" si="70"/>
        <v>43648</v>
      </c>
      <c r="S790" s="96" t="str">
        <f>IFERROR(INDEX('DATA - Destination Database'!$B$8:$B$973,MATCH(N790,'DATA - Destination Database'!$C$8:$C$973,0)),"")</f>
        <v>ID599</v>
      </c>
      <c r="T790" s="55">
        <f>IFERROR(INDEX('DATA - Destination Database'!$D$8:$D$973,MATCH(N790,'DATA - Destination Database'!$C$8:$C$973,0)),"")</f>
        <v>3</v>
      </c>
      <c r="U790" s="56" t="str">
        <f>IFERROR(INDEX('DATA - Destination Database'!$E$8:$E$973,MATCH(N790,'DATA - Destination Database'!$C$8:$C$973,0)),"")</f>
        <v>T</v>
      </c>
      <c r="V790" s="56" t="str">
        <f>IFERROR(INDEX('DATA - Destination Database'!$F$8:$F$973,MATCH(N790,'DATA - Destination Database'!$C$8:$C$973,0)),"")</f>
        <v>H</v>
      </c>
      <c r="W790" s="56" t="str">
        <f>IFERROR(INDEX('DATA - Destination Database'!$G$8:$G$973,MATCH(N790,'DATA - Destination Database'!$C$8:$C$973,0)),"")</f>
        <v>Y</v>
      </c>
      <c r="X790" s="96" t="str">
        <f>IFERROR(INDEX('DATA - Destination Database'!$H$8:$H$973,MATCH(N790,'DATA - Destination Database'!$C$8:$C$973,0)),"")</f>
        <v>Maldives</v>
      </c>
    </row>
    <row r="791" spans="2:24" ht="14.4" customHeight="1" x14ac:dyDescent="0.3">
      <c r="B791" s="95" t="s">
        <v>59</v>
      </c>
      <c r="C791" s="95" t="s">
        <v>2654</v>
      </c>
      <c r="D791" s="95" t="s">
        <v>1782</v>
      </c>
      <c r="E791" s="95" t="s">
        <v>2858</v>
      </c>
      <c r="F791" s="95" t="s">
        <v>2862</v>
      </c>
      <c r="G791" s="97" t="s">
        <v>1997</v>
      </c>
      <c r="H791" s="23">
        <v>0.54166666666666663</v>
      </c>
      <c r="I791" s="95" t="s">
        <v>2854</v>
      </c>
      <c r="J791" s="17">
        <v>1</v>
      </c>
      <c r="K791" s="17">
        <v>0</v>
      </c>
      <c r="L791" s="98">
        <v>43665</v>
      </c>
      <c r="M791" s="95" t="s">
        <v>3848</v>
      </c>
      <c r="N791" s="95" t="str">
        <f t="shared" si="66"/>
        <v>SKU830</v>
      </c>
      <c r="O791" s="17" t="str">
        <f t="shared" si="67"/>
        <v>Yes</v>
      </c>
      <c r="P791" s="27">
        <f t="shared" si="68"/>
        <v>28</v>
      </c>
      <c r="Q791" s="17" t="str">
        <f t="shared" si="69"/>
        <v>No</v>
      </c>
      <c r="R791" s="42">
        <f t="shared" si="70"/>
        <v>43664</v>
      </c>
      <c r="S791" s="96" t="str">
        <f>IFERROR(INDEX('DATA - Destination Database'!$B$8:$B$973,MATCH(N791,'DATA - Destination Database'!$C$8:$C$973,0)),"")</f>
        <v>ID369</v>
      </c>
      <c r="T791" s="55">
        <f>IFERROR(INDEX('DATA - Destination Database'!$D$8:$D$973,MATCH(N791,'DATA - Destination Database'!$C$8:$C$973,0)),"")</f>
        <v>1</v>
      </c>
      <c r="U791" s="56" t="str">
        <f>IFERROR(INDEX('DATA - Destination Database'!$E$8:$E$973,MATCH(N791,'DATA - Destination Database'!$C$8:$C$973,0)),"")</f>
        <v>A</v>
      </c>
      <c r="V791" s="56" t="str">
        <f>IFERROR(INDEX('DATA - Destination Database'!$F$8:$F$973,MATCH(N791,'DATA - Destination Database'!$C$8:$C$973,0)),"")</f>
        <v>H</v>
      </c>
      <c r="W791" s="56" t="str">
        <f>IFERROR(INDEX('DATA - Destination Database'!$G$8:$G$973,MATCH(N791,'DATA - Destination Database'!$C$8:$C$973,0)),"")</f>
        <v/>
      </c>
      <c r="X791" s="96" t="str">
        <f>IFERROR(INDEX('DATA - Destination Database'!$H$8:$H$973,MATCH(N791,'DATA - Destination Database'!$C$8:$C$973,0)),"")</f>
        <v>China</v>
      </c>
    </row>
    <row r="792" spans="2:24" ht="14.4" customHeight="1" x14ac:dyDescent="0.3">
      <c r="B792" s="95" t="s">
        <v>58</v>
      </c>
      <c r="C792" s="95" t="s">
        <v>2655</v>
      </c>
      <c r="D792" s="95" t="s">
        <v>1555</v>
      </c>
      <c r="E792" s="95" t="s">
        <v>2859</v>
      </c>
      <c r="F792" s="95" t="s">
        <v>2862</v>
      </c>
      <c r="G792" s="97" t="s">
        <v>1985</v>
      </c>
      <c r="H792" s="23">
        <v>0.54166666666666663</v>
      </c>
      <c r="I792" s="95" t="s">
        <v>2855</v>
      </c>
      <c r="J792" s="17">
        <v>2</v>
      </c>
      <c r="K792" s="17">
        <v>0</v>
      </c>
      <c r="L792" s="98">
        <v>43663</v>
      </c>
      <c r="M792" s="95" t="s">
        <v>3848</v>
      </c>
      <c r="N792" s="95" t="str">
        <f t="shared" si="66"/>
        <v>SKU594</v>
      </c>
      <c r="O792" s="17" t="str">
        <f t="shared" si="67"/>
        <v>Yes</v>
      </c>
      <c r="P792" s="27">
        <f t="shared" si="68"/>
        <v>44</v>
      </c>
      <c r="Q792" s="17" t="str">
        <f t="shared" si="69"/>
        <v>No</v>
      </c>
      <c r="R792" s="42">
        <f t="shared" si="70"/>
        <v>43648</v>
      </c>
      <c r="S792" s="96" t="str">
        <f>IFERROR(INDEX('DATA - Destination Database'!$B$8:$B$973,MATCH(N792,'DATA - Destination Database'!$C$8:$C$973,0)),"")</f>
        <v>ID516</v>
      </c>
      <c r="T792" s="55">
        <f>IFERROR(INDEX('DATA - Destination Database'!$D$8:$D$973,MATCH(N792,'DATA - Destination Database'!$C$8:$C$973,0)),"")</f>
        <v>2</v>
      </c>
      <c r="U792" s="56" t="str">
        <f>IFERROR(INDEX('DATA - Destination Database'!$E$8:$E$973,MATCH(N792,'DATA - Destination Database'!$C$8:$C$973,0)),"")</f>
        <v>F</v>
      </c>
      <c r="V792" s="56" t="str">
        <f>IFERROR(INDEX('DATA - Destination Database'!$F$8:$F$973,MATCH(N792,'DATA - Destination Database'!$C$8:$C$973,0)),"")</f>
        <v>H</v>
      </c>
      <c r="W792" s="56" t="str">
        <f>IFERROR(INDEX('DATA - Destination Database'!$G$8:$G$973,MATCH(N792,'DATA - Destination Database'!$C$8:$C$973,0)),"")</f>
        <v/>
      </c>
      <c r="X792" s="96" t="str">
        <f>IFERROR(INDEX('DATA - Destination Database'!$H$8:$H$973,MATCH(N792,'DATA - Destination Database'!$C$8:$C$973,0)),"")</f>
        <v>Peru</v>
      </c>
    </row>
    <row r="793" spans="2:24" ht="14.4" customHeight="1" x14ac:dyDescent="0.3">
      <c r="B793" s="95" t="s">
        <v>57</v>
      </c>
      <c r="C793" s="95" t="s">
        <v>2656</v>
      </c>
      <c r="D793" s="95" t="s">
        <v>1785</v>
      </c>
      <c r="E793" s="95" t="s">
        <v>2860</v>
      </c>
      <c r="F793" s="95" t="s">
        <v>2862</v>
      </c>
      <c r="G793" s="97" t="s">
        <v>1997</v>
      </c>
      <c r="H793" s="23">
        <v>0.54166666666666663</v>
      </c>
      <c r="I793" s="95" t="s">
        <v>2855</v>
      </c>
      <c r="J793" s="17">
        <v>3</v>
      </c>
      <c r="K793" s="17">
        <v>0</v>
      </c>
      <c r="L793" s="98">
        <v>43677</v>
      </c>
      <c r="M793" s="95" t="s">
        <v>3848</v>
      </c>
      <c r="N793" s="95" t="str">
        <f t="shared" si="66"/>
        <v>SKU833</v>
      </c>
      <c r="O793" s="17" t="str">
        <f t="shared" si="67"/>
        <v>Yes</v>
      </c>
      <c r="P793" s="27">
        <f t="shared" si="68"/>
        <v>28</v>
      </c>
      <c r="Q793" s="17" t="str">
        <f t="shared" si="69"/>
        <v>No</v>
      </c>
      <c r="R793" s="42">
        <f t="shared" si="70"/>
        <v>43664</v>
      </c>
      <c r="S793" s="96" t="str">
        <f>IFERROR(INDEX('DATA - Destination Database'!$B$8:$B$973,MATCH(N793,'DATA - Destination Database'!$C$8:$C$973,0)),"")</f>
        <v>ID826</v>
      </c>
      <c r="T793" s="55">
        <f>IFERROR(INDEX('DATA - Destination Database'!$D$8:$D$973,MATCH(N793,'DATA - Destination Database'!$C$8:$C$973,0)),"")</f>
        <v>3</v>
      </c>
      <c r="U793" s="56" t="str">
        <f>IFERROR(INDEX('DATA - Destination Database'!$E$8:$E$973,MATCH(N793,'DATA - Destination Database'!$C$8:$C$973,0)),"")</f>
        <v>B</v>
      </c>
      <c r="V793" s="56" t="str">
        <f>IFERROR(INDEX('DATA - Destination Database'!$F$8:$F$973,MATCH(N793,'DATA - Destination Database'!$C$8:$C$973,0)),"")</f>
        <v>H</v>
      </c>
      <c r="W793" s="56" t="str">
        <f>IFERROR(INDEX('DATA - Destination Database'!$G$8:$G$973,MATCH(N793,'DATA - Destination Database'!$C$8:$C$973,0)),"")</f>
        <v/>
      </c>
      <c r="X793" s="96" t="str">
        <f>IFERROR(INDEX('DATA - Destination Database'!$H$8:$H$973,MATCH(N793,'DATA - Destination Database'!$C$8:$C$973,0)),"")</f>
        <v>Ireland</v>
      </c>
    </row>
    <row r="794" spans="2:24" ht="14.4" customHeight="1" x14ac:dyDescent="0.3">
      <c r="B794" s="95" t="s">
        <v>56</v>
      </c>
      <c r="C794" s="95" t="s">
        <v>2657</v>
      </c>
      <c r="D794" s="95" t="s">
        <v>1558</v>
      </c>
      <c r="E794" s="95" t="s">
        <v>2858</v>
      </c>
      <c r="F794" s="95" t="s">
        <v>2862</v>
      </c>
      <c r="G794" s="97" t="s">
        <v>1985</v>
      </c>
      <c r="H794" s="23">
        <v>0.54166666666666663</v>
      </c>
      <c r="I794" s="95" t="s">
        <v>2856</v>
      </c>
      <c r="J794" s="17">
        <v>4</v>
      </c>
      <c r="K794" s="17">
        <v>0</v>
      </c>
      <c r="L794" s="98">
        <v>43649</v>
      </c>
      <c r="M794" s="95" t="s">
        <v>3848</v>
      </c>
      <c r="N794" s="95" t="str">
        <f t="shared" si="66"/>
        <v>SKU597</v>
      </c>
      <c r="O794" s="17" t="str">
        <f t="shared" si="67"/>
        <v>Yes</v>
      </c>
      <c r="P794" s="27">
        <f t="shared" si="68"/>
        <v>44</v>
      </c>
      <c r="Q794" s="17" t="str">
        <f t="shared" si="69"/>
        <v>No</v>
      </c>
      <c r="R794" s="42">
        <f t="shared" si="70"/>
        <v>43648</v>
      </c>
      <c r="S794" s="96" t="str">
        <f>IFERROR(INDEX('DATA - Destination Database'!$B$8:$B$973,MATCH(N794,'DATA - Destination Database'!$C$8:$C$973,0)),"")</f>
        <v>ID763</v>
      </c>
      <c r="T794" s="55">
        <f>IFERROR(INDEX('DATA - Destination Database'!$D$8:$D$973,MATCH(N794,'DATA - Destination Database'!$C$8:$C$973,0)),"")</f>
        <v>2</v>
      </c>
      <c r="U794" s="56" t="str">
        <f>IFERROR(INDEX('DATA - Destination Database'!$E$8:$E$973,MATCH(N794,'DATA - Destination Database'!$C$8:$C$973,0)),"")</f>
        <v>T</v>
      </c>
      <c r="V794" s="56" t="str">
        <f>IFERROR(INDEX('DATA - Destination Database'!$F$8:$F$973,MATCH(N794,'DATA - Destination Database'!$C$8:$C$973,0)),"")</f>
        <v>H</v>
      </c>
      <c r="W794" s="56" t="str">
        <f>IFERROR(INDEX('DATA - Destination Database'!$G$8:$G$973,MATCH(N794,'DATA - Destination Database'!$C$8:$C$973,0)),"")</f>
        <v>Y</v>
      </c>
      <c r="X794" s="96" t="str">
        <f>IFERROR(INDEX('DATA - Destination Database'!$H$8:$H$973,MATCH(N794,'DATA - Destination Database'!$C$8:$C$973,0)),"")</f>
        <v>Poland</v>
      </c>
    </row>
    <row r="795" spans="2:24" ht="14.4" customHeight="1" x14ac:dyDescent="0.3">
      <c r="B795" s="95" t="s">
        <v>55</v>
      </c>
      <c r="C795" s="95" t="s">
        <v>2657</v>
      </c>
      <c r="D795" s="95" t="s">
        <v>1788</v>
      </c>
      <c r="E795" s="95" t="s">
        <v>2859</v>
      </c>
      <c r="F795" s="95" t="s">
        <v>2862</v>
      </c>
      <c r="G795" s="97" t="s">
        <v>1997</v>
      </c>
      <c r="H795" s="23">
        <v>0.54166666666666663</v>
      </c>
      <c r="I795" s="95" t="s">
        <v>2857</v>
      </c>
      <c r="J795" s="17">
        <v>1</v>
      </c>
      <c r="K795" s="17">
        <v>0</v>
      </c>
      <c r="L795" s="98">
        <v>43677</v>
      </c>
      <c r="M795" s="95" t="s">
        <v>3848</v>
      </c>
      <c r="N795" s="95" t="str">
        <f t="shared" si="66"/>
        <v>SKU836</v>
      </c>
      <c r="O795" s="17" t="str">
        <f t="shared" si="67"/>
        <v>Yes</v>
      </c>
      <c r="P795" s="27">
        <f t="shared" si="68"/>
        <v>28</v>
      </c>
      <c r="Q795" s="17" t="str">
        <f t="shared" si="69"/>
        <v>No</v>
      </c>
      <c r="R795" s="42">
        <f t="shared" si="70"/>
        <v>43664</v>
      </c>
      <c r="S795" s="96" t="str">
        <f>IFERROR(INDEX('DATA - Destination Database'!$B$8:$B$973,MATCH(N795,'DATA - Destination Database'!$C$8:$C$973,0)),"")</f>
        <v>ID901</v>
      </c>
      <c r="T795" s="55">
        <f>IFERROR(INDEX('DATA - Destination Database'!$D$8:$D$973,MATCH(N795,'DATA - Destination Database'!$C$8:$C$973,0)),"")</f>
        <v>1</v>
      </c>
      <c r="U795" s="56" t="str">
        <f>IFERROR(INDEX('DATA - Destination Database'!$E$8:$E$973,MATCH(N795,'DATA - Destination Database'!$C$8:$C$973,0)),"")</f>
        <v>A</v>
      </c>
      <c r="V795" s="56" t="str">
        <f>IFERROR(INDEX('DATA - Destination Database'!$F$8:$F$973,MATCH(N795,'DATA - Destination Database'!$C$8:$C$973,0)),"")</f>
        <v>H</v>
      </c>
      <c r="W795" s="56" t="str">
        <f>IFERROR(INDEX('DATA - Destination Database'!$G$8:$G$973,MATCH(N795,'DATA - Destination Database'!$C$8:$C$973,0)),"")</f>
        <v>Y</v>
      </c>
      <c r="X795" s="96" t="str">
        <f>IFERROR(INDEX('DATA - Destination Database'!$H$8:$H$973,MATCH(N795,'DATA - Destination Database'!$C$8:$C$973,0)),"")</f>
        <v>Malta</v>
      </c>
    </row>
    <row r="796" spans="2:24" ht="14.4" customHeight="1" x14ac:dyDescent="0.3">
      <c r="B796" s="95" t="s">
        <v>58</v>
      </c>
      <c r="C796" s="95" t="s">
        <v>2658</v>
      </c>
      <c r="D796" s="95" t="s">
        <v>1791</v>
      </c>
      <c r="E796" s="95" t="s">
        <v>2860</v>
      </c>
      <c r="F796" s="95" t="s">
        <v>2862</v>
      </c>
      <c r="G796" s="97" t="s">
        <v>1997</v>
      </c>
      <c r="H796" s="23">
        <v>0.54166666666666663</v>
      </c>
      <c r="I796" s="95" t="s">
        <v>2854</v>
      </c>
      <c r="J796" s="17">
        <v>2.8</v>
      </c>
      <c r="K796" s="17">
        <v>0</v>
      </c>
      <c r="L796" s="98">
        <v>43677</v>
      </c>
      <c r="M796" s="95" t="s">
        <v>3848</v>
      </c>
      <c r="N796" s="95" t="str">
        <f t="shared" si="66"/>
        <v>SKU839</v>
      </c>
      <c r="O796" s="17" t="str">
        <f t="shared" si="67"/>
        <v>Yes</v>
      </c>
      <c r="P796" s="27">
        <f t="shared" si="68"/>
        <v>28</v>
      </c>
      <c r="Q796" s="17" t="str">
        <f t="shared" si="69"/>
        <v>No</v>
      </c>
      <c r="R796" s="42">
        <f t="shared" si="70"/>
        <v>43664</v>
      </c>
      <c r="S796" s="96" t="str">
        <f>IFERROR(INDEX('DATA - Destination Database'!$B$8:$B$973,MATCH(N796,'DATA - Destination Database'!$C$8:$C$973,0)),"")</f>
        <v>ID946</v>
      </c>
      <c r="T796" s="55">
        <f>IFERROR(INDEX('DATA - Destination Database'!$D$8:$D$973,MATCH(N796,'DATA - Destination Database'!$C$8:$C$973,0)),"")</f>
        <v>2</v>
      </c>
      <c r="U796" s="56" t="str">
        <f>IFERROR(INDEX('DATA - Destination Database'!$E$8:$E$973,MATCH(N796,'DATA - Destination Database'!$C$8:$C$973,0)),"")</f>
        <v>B</v>
      </c>
      <c r="V796" s="56" t="str">
        <f>IFERROR(INDEX('DATA - Destination Database'!$F$8:$F$973,MATCH(N796,'DATA - Destination Database'!$C$8:$C$973,0)),"")</f>
        <v>H</v>
      </c>
      <c r="W796" s="56" t="str">
        <f>IFERROR(INDEX('DATA - Destination Database'!$G$8:$G$973,MATCH(N796,'DATA - Destination Database'!$C$8:$C$973,0)),"")</f>
        <v>Y</v>
      </c>
      <c r="X796" s="96" t="str">
        <f>IFERROR(INDEX('DATA - Destination Database'!$H$8:$H$973,MATCH(N796,'DATA - Destination Database'!$C$8:$C$973,0)),"")</f>
        <v>Turkey</v>
      </c>
    </row>
    <row r="797" spans="2:24" ht="14.4" customHeight="1" x14ac:dyDescent="0.3">
      <c r="B797" s="95" t="s">
        <v>59</v>
      </c>
      <c r="C797" s="95" t="s">
        <v>2659</v>
      </c>
      <c r="D797" s="95" t="s">
        <v>1561</v>
      </c>
      <c r="E797" s="95" t="s">
        <v>2858</v>
      </c>
      <c r="F797" s="95" t="s">
        <v>2862</v>
      </c>
      <c r="G797" s="97" t="s">
        <v>1985</v>
      </c>
      <c r="H797" s="23">
        <v>0.54166666666666663</v>
      </c>
      <c r="I797" s="95" t="s">
        <v>2855</v>
      </c>
      <c r="J797" s="17">
        <v>3</v>
      </c>
      <c r="K797" s="17">
        <v>0</v>
      </c>
      <c r="L797" s="98">
        <v>43649</v>
      </c>
      <c r="M797" s="95" t="s">
        <v>3848</v>
      </c>
      <c r="N797" s="95" t="str">
        <f t="shared" si="66"/>
        <v>SKU600</v>
      </c>
      <c r="O797" s="17" t="str">
        <f t="shared" si="67"/>
        <v>Yes</v>
      </c>
      <c r="P797" s="27">
        <f t="shared" si="68"/>
        <v>44</v>
      </c>
      <c r="Q797" s="17" t="str">
        <f t="shared" si="69"/>
        <v>No</v>
      </c>
      <c r="R797" s="42">
        <f t="shared" si="70"/>
        <v>43648</v>
      </c>
      <c r="S797" s="96" t="str">
        <f>IFERROR(INDEX('DATA - Destination Database'!$B$8:$B$973,MATCH(N797,'DATA - Destination Database'!$C$8:$C$973,0)),"")</f>
        <v>ID765</v>
      </c>
      <c r="T797" s="55">
        <f>IFERROR(INDEX('DATA - Destination Database'!$D$8:$D$973,MATCH(N797,'DATA - Destination Database'!$C$8:$C$973,0)),"")</f>
        <v>2</v>
      </c>
      <c r="U797" s="56" t="str">
        <f>IFERROR(INDEX('DATA - Destination Database'!$E$8:$E$973,MATCH(N797,'DATA - Destination Database'!$C$8:$C$973,0)),"")</f>
        <v>A</v>
      </c>
      <c r="V797" s="56" t="str">
        <f>IFERROR(INDEX('DATA - Destination Database'!$F$8:$F$973,MATCH(N797,'DATA - Destination Database'!$C$8:$C$973,0)),"")</f>
        <v>H</v>
      </c>
      <c r="W797" s="56" t="str">
        <f>IFERROR(INDEX('DATA - Destination Database'!$G$8:$G$973,MATCH(N797,'DATA - Destination Database'!$C$8:$C$973,0)),"")</f>
        <v>Y</v>
      </c>
      <c r="X797" s="96" t="str">
        <f>IFERROR(INDEX('DATA - Destination Database'!$H$8:$H$973,MATCH(N797,'DATA - Destination Database'!$C$8:$C$973,0)),"")</f>
        <v>Mexico</v>
      </c>
    </row>
    <row r="798" spans="2:24" ht="14.4" customHeight="1" x14ac:dyDescent="0.3">
      <c r="B798" s="95" t="s">
        <v>56</v>
      </c>
      <c r="C798" s="95" t="s">
        <v>2660</v>
      </c>
      <c r="D798" s="95" t="s">
        <v>1794</v>
      </c>
      <c r="E798" s="95" t="s">
        <v>2859</v>
      </c>
      <c r="F798" s="95" t="s">
        <v>2862</v>
      </c>
      <c r="G798" s="97" t="s">
        <v>1997</v>
      </c>
      <c r="H798" s="23">
        <v>0.54166666666666663</v>
      </c>
      <c r="I798" s="95" t="s">
        <v>2855</v>
      </c>
      <c r="J798" s="17">
        <v>3.2</v>
      </c>
      <c r="K798" s="17">
        <v>0</v>
      </c>
      <c r="L798" s="98">
        <v>43672</v>
      </c>
      <c r="M798" s="95" t="s">
        <v>3848</v>
      </c>
      <c r="N798" s="95" t="str">
        <f t="shared" si="66"/>
        <v>SKU842</v>
      </c>
      <c r="O798" s="17" t="str">
        <f t="shared" si="67"/>
        <v>Yes</v>
      </c>
      <c r="P798" s="27">
        <f t="shared" si="68"/>
        <v>28</v>
      </c>
      <c r="Q798" s="17" t="str">
        <f t="shared" si="69"/>
        <v>No</v>
      </c>
      <c r="R798" s="42">
        <f t="shared" si="70"/>
        <v>43664</v>
      </c>
      <c r="S798" s="96" t="str">
        <f>IFERROR(INDEX('DATA - Destination Database'!$B$8:$B$973,MATCH(N798,'DATA - Destination Database'!$C$8:$C$973,0)),"")</f>
        <v>ID752</v>
      </c>
      <c r="T798" s="55">
        <f>IFERROR(INDEX('DATA - Destination Database'!$D$8:$D$973,MATCH(N798,'DATA - Destination Database'!$C$8:$C$973,0)),"")</f>
        <v>2</v>
      </c>
      <c r="U798" s="56" t="str">
        <f>IFERROR(INDEX('DATA - Destination Database'!$E$8:$E$973,MATCH(N798,'DATA - Destination Database'!$C$8:$C$973,0)),"")</f>
        <v>F</v>
      </c>
      <c r="V798" s="56" t="str">
        <f>IFERROR(INDEX('DATA - Destination Database'!$F$8:$F$973,MATCH(N798,'DATA - Destination Database'!$C$8:$C$973,0)),"")</f>
        <v>H</v>
      </c>
      <c r="W798" s="56" t="str">
        <f>IFERROR(INDEX('DATA - Destination Database'!$G$8:$G$973,MATCH(N798,'DATA - Destination Database'!$C$8:$C$973,0)),"")</f>
        <v/>
      </c>
      <c r="X798" s="96" t="str">
        <f>IFERROR(INDEX('DATA - Destination Database'!$H$8:$H$973,MATCH(N798,'DATA - Destination Database'!$C$8:$C$973,0)),"")</f>
        <v>Iceland</v>
      </c>
    </row>
    <row r="799" spans="2:24" ht="14.4" customHeight="1" x14ac:dyDescent="0.3">
      <c r="B799" s="95" t="s">
        <v>57</v>
      </c>
      <c r="C799" s="95" t="s">
        <v>2661</v>
      </c>
      <c r="D799" s="95" t="s">
        <v>1564</v>
      </c>
      <c r="E799" s="95" t="s">
        <v>2860</v>
      </c>
      <c r="F799" s="95" t="s">
        <v>2862</v>
      </c>
      <c r="G799" s="97" t="s">
        <v>1985</v>
      </c>
      <c r="H799" s="23">
        <v>0.54166666666666663</v>
      </c>
      <c r="I799" s="95" t="s">
        <v>2856</v>
      </c>
      <c r="J799" s="17">
        <v>3.4</v>
      </c>
      <c r="K799" s="17">
        <v>0</v>
      </c>
      <c r="L799" s="98">
        <v>43649</v>
      </c>
      <c r="M799" s="95" t="s">
        <v>3848</v>
      </c>
      <c r="N799" s="95" t="str">
        <f t="shared" si="66"/>
        <v>SKU603</v>
      </c>
      <c r="O799" s="17" t="str">
        <f t="shared" si="67"/>
        <v>Yes</v>
      </c>
      <c r="P799" s="27">
        <f t="shared" si="68"/>
        <v>44</v>
      </c>
      <c r="Q799" s="17" t="str">
        <f t="shared" si="69"/>
        <v>No</v>
      </c>
      <c r="R799" s="42">
        <f t="shared" si="70"/>
        <v>43648</v>
      </c>
      <c r="S799" s="96" t="str">
        <f>IFERROR(INDEX('DATA - Destination Database'!$B$8:$B$973,MATCH(N799,'DATA - Destination Database'!$C$8:$C$973,0)),"")</f>
        <v>ID600</v>
      </c>
      <c r="T799" s="55">
        <f>IFERROR(INDEX('DATA - Destination Database'!$D$8:$D$973,MATCH(N799,'DATA - Destination Database'!$C$8:$C$973,0)),"")</f>
        <v>3</v>
      </c>
      <c r="U799" s="56" t="str">
        <f>IFERROR(INDEX('DATA - Destination Database'!$E$8:$E$973,MATCH(N799,'DATA - Destination Database'!$C$8:$C$973,0)),"")</f>
        <v>F</v>
      </c>
      <c r="V799" s="56" t="str">
        <f>IFERROR(INDEX('DATA - Destination Database'!$F$8:$F$973,MATCH(N799,'DATA - Destination Database'!$C$8:$C$973,0)),"")</f>
        <v>H</v>
      </c>
      <c r="W799" s="56" t="str">
        <f>IFERROR(INDEX('DATA - Destination Database'!$G$8:$G$973,MATCH(N799,'DATA - Destination Database'!$C$8:$C$973,0)),"")</f>
        <v/>
      </c>
      <c r="X799" s="96" t="str">
        <f>IFERROR(INDEX('DATA - Destination Database'!$H$8:$H$973,MATCH(N799,'DATA - Destination Database'!$C$8:$C$973,0)),"")</f>
        <v>Morocco</v>
      </c>
    </row>
    <row r="800" spans="2:24" ht="14.4" customHeight="1" x14ac:dyDescent="0.3">
      <c r="B800" s="95" t="s">
        <v>59</v>
      </c>
      <c r="C800" s="95" t="s">
        <v>2662</v>
      </c>
      <c r="D800" s="95" t="s">
        <v>1797</v>
      </c>
      <c r="E800" s="95" t="s">
        <v>2858</v>
      </c>
      <c r="F800" s="95" t="s">
        <v>2862</v>
      </c>
      <c r="G800" s="97" t="s">
        <v>1997</v>
      </c>
      <c r="H800" s="23">
        <v>0.54166666666666663</v>
      </c>
      <c r="I800" s="95" t="s">
        <v>2857</v>
      </c>
      <c r="J800" s="17">
        <v>3.6</v>
      </c>
      <c r="K800" s="17">
        <v>1</v>
      </c>
      <c r="L800" s="98">
        <v>43676</v>
      </c>
      <c r="M800" s="95" t="s">
        <v>3848</v>
      </c>
      <c r="N800" s="95" t="str">
        <f t="shared" si="66"/>
        <v>SKU845</v>
      </c>
      <c r="O800" s="17" t="str">
        <f t="shared" si="67"/>
        <v>Yes</v>
      </c>
      <c r="P800" s="27">
        <f t="shared" si="68"/>
        <v>28</v>
      </c>
      <c r="Q800" s="17" t="str">
        <f t="shared" si="69"/>
        <v>No</v>
      </c>
      <c r="R800" s="42">
        <f t="shared" si="70"/>
        <v>43664</v>
      </c>
      <c r="S800" s="96" t="str">
        <f>IFERROR(INDEX('DATA - Destination Database'!$B$8:$B$973,MATCH(N800,'DATA - Destination Database'!$C$8:$C$973,0)),"")</f>
        <v>ID373</v>
      </c>
      <c r="T800" s="55">
        <f>IFERROR(INDEX('DATA - Destination Database'!$D$8:$D$973,MATCH(N800,'DATA - Destination Database'!$C$8:$C$973,0)),"")</f>
        <v>2</v>
      </c>
      <c r="U800" s="56" t="str">
        <f>IFERROR(INDEX('DATA - Destination Database'!$E$8:$E$973,MATCH(N800,'DATA - Destination Database'!$C$8:$C$973,0)),"")</f>
        <v>A</v>
      </c>
      <c r="V800" s="56" t="str">
        <f>IFERROR(INDEX('DATA - Destination Database'!$F$8:$F$973,MATCH(N800,'DATA - Destination Database'!$C$8:$C$973,0)),"")</f>
        <v>H</v>
      </c>
      <c r="W800" s="56" t="str">
        <f>IFERROR(INDEX('DATA - Destination Database'!$G$8:$G$973,MATCH(N800,'DATA - Destination Database'!$C$8:$C$973,0)),"")</f>
        <v/>
      </c>
      <c r="X800" s="96" t="str">
        <f>IFERROR(INDEX('DATA - Destination Database'!$H$8:$H$973,MATCH(N800,'DATA - Destination Database'!$C$8:$C$973,0)),"")</f>
        <v>Russia</v>
      </c>
    </row>
    <row r="801" spans="2:24" ht="14.4" customHeight="1" x14ac:dyDescent="0.3">
      <c r="B801" s="95" t="s">
        <v>57</v>
      </c>
      <c r="C801" s="95" t="s">
        <v>2663</v>
      </c>
      <c r="D801" s="95" t="s">
        <v>1800</v>
      </c>
      <c r="E801" s="95" t="s">
        <v>2859</v>
      </c>
      <c r="F801" s="95" t="s">
        <v>2862</v>
      </c>
      <c r="G801" s="97" t="s">
        <v>1997</v>
      </c>
      <c r="H801" s="23">
        <v>0.54166666666666663</v>
      </c>
      <c r="I801" s="95" t="s">
        <v>2854</v>
      </c>
      <c r="J801" s="17">
        <v>3.8</v>
      </c>
      <c r="K801" s="17">
        <v>0</v>
      </c>
      <c r="L801" s="98">
        <v>43672</v>
      </c>
      <c r="M801" s="95" t="s">
        <v>3848</v>
      </c>
      <c r="N801" s="95" t="str">
        <f t="shared" si="66"/>
        <v>SKU848</v>
      </c>
      <c r="O801" s="17" t="str">
        <f t="shared" si="67"/>
        <v>Yes</v>
      </c>
      <c r="P801" s="27">
        <f t="shared" si="68"/>
        <v>28</v>
      </c>
      <c r="Q801" s="17" t="str">
        <f t="shared" si="69"/>
        <v>No</v>
      </c>
      <c r="R801" s="42">
        <f t="shared" si="70"/>
        <v>43664</v>
      </c>
      <c r="S801" s="96" t="str">
        <f>IFERROR(INDEX('DATA - Destination Database'!$B$8:$B$973,MATCH(N801,'DATA - Destination Database'!$C$8:$C$973,0)),"")</f>
        <v>ID902</v>
      </c>
      <c r="T801" s="55">
        <f>IFERROR(INDEX('DATA - Destination Database'!$D$8:$D$973,MATCH(N801,'DATA - Destination Database'!$C$8:$C$973,0)),"")</f>
        <v>3</v>
      </c>
      <c r="U801" s="56" t="str">
        <f>IFERROR(INDEX('DATA - Destination Database'!$E$8:$E$973,MATCH(N801,'DATA - Destination Database'!$C$8:$C$973,0)),"")</f>
        <v>B</v>
      </c>
      <c r="V801" s="56" t="str">
        <f>IFERROR(INDEX('DATA - Destination Database'!$F$8:$F$973,MATCH(N801,'DATA - Destination Database'!$C$8:$C$973,0)),"")</f>
        <v>H</v>
      </c>
      <c r="W801" s="56" t="str">
        <f>IFERROR(INDEX('DATA - Destination Database'!$G$8:$G$973,MATCH(N801,'DATA - Destination Database'!$C$8:$C$973,0)),"")</f>
        <v/>
      </c>
      <c r="X801" s="96" t="str">
        <f>IFERROR(INDEX('DATA - Destination Database'!$H$8:$H$973,MATCH(N801,'DATA - Destination Database'!$C$8:$C$973,0)),"")</f>
        <v>Spain</v>
      </c>
    </row>
    <row r="802" spans="2:24" ht="14.4" customHeight="1" x14ac:dyDescent="0.3">
      <c r="B802" s="95" t="s">
        <v>55</v>
      </c>
      <c r="C802" s="95" t="s">
        <v>2664</v>
      </c>
      <c r="D802" s="95" t="s">
        <v>1567</v>
      </c>
      <c r="E802" s="95" t="s">
        <v>2860</v>
      </c>
      <c r="F802" s="95" t="s">
        <v>2862</v>
      </c>
      <c r="G802" s="97" t="s">
        <v>1985</v>
      </c>
      <c r="H802" s="23">
        <v>0.54166666666666663</v>
      </c>
      <c r="I802" s="95" t="s">
        <v>2855</v>
      </c>
      <c r="J802" s="17">
        <v>4</v>
      </c>
      <c r="K802" s="17">
        <v>0</v>
      </c>
      <c r="L802" s="98">
        <v>43649</v>
      </c>
      <c r="M802" s="95" t="s">
        <v>3848</v>
      </c>
      <c r="N802" s="95" t="str">
        <f t="shared" si="66"/>
        <v>SKU606</v>
      </c>
      <c r="O802" s="17" t="str">
        <f t="shared" si="67"/>
        <v>Yes</v>
      </c>
      <c r="P802" s="27">
        <f t="shared" si="68"/>
        <v>44</v>
      </c>
      <c r="Q802" s="17" t="str">
        <f t="shared" si="69"/>
        <v>No</v>
      </c>
      <c r="R802" s="42">
        <f t="shared" si="70"/>
        <v>43648</v>
      </c>
      <c r="S802" s="96" t="str">
        <f>IFERROR(INDEX('DATA - Destination Database'!$B$8:$B$973,MATCH(N802,'DATA - Destination Database'!$C$8:$C$973,0)),"")</f>
        <v>ID827</v>
      </c>
      <c r="T802" s="55">
        <f>IFERROR(INDEX('DATA - Destination Database'!$D$8:$D$973,MATCH(N802,'DATA - Destination Database'!$C$8:$C$973,0)),"")</f>
        <v>1</v>
      </c>
      <c r="U802" s="56" t="str">
        <f>IFERROR(INDEX('DATA - Destination Database'!$E$8:$E$973,MATCH(N802,'DATA - Destination Database'!$C$8:$C$973,0)),"")</f>
        <v>T</v>
      </c>
      <c r="V802" s="56" t="str">
        <f>IFERROR(INDEX('DATA - Destination Database'!$F$8:$F$973,MATCH(N802,'DATA - Destination Database'!$C$8:$C$973,0)),"")</f>
        <v>H</v>
      </c>
      <c r="W802" s="56" t="str">
        <f>IFERROR(INDEX('DATA - Destination Database'!$G$8:$G$973,MATCH(N802,'DATA - Destination Database'!$C$8:$C$973,0)),"")</f>
        <v/>
      </c>
      <c r="X802" s="96" t="str">
        <f>IFERROR(INDEX('DATA - Destination Database'!$H$8:$H$973,MATCH(N802,'DATA - Destination Database'!$C$8:$C$973,0)),"")</f>
        <v>Sweden</v>
      </c>
    </row>
    <row r="803" spans="2:24" ht="14.4" customHeight="1" x14ac:dyDescent="0.3">
      <c r="B803" s="95" t="s">
        <v>55</v>
      </c>
      <c r="C803" s="95" t="s">
        <v>2665</v>
      </c>
      <c r="D803" s="95" t="s">
        <v>1803</v>
      </c>
      <c r="E803" s="95" t="s">
        <v>2858</v>
      </c>
      <c r="F803" s="95" t="s">
        <v>2862</v>
      </c>
      <c r="G803" s="97" t="s">
        <v>1997</v>
      </c>
      <c r="H803" s="23">
        <v>0.54166666666666663</v>
      </c>
      <c r="I803" s="95" t="s">
        <v>2855</v>
      </c>
      <c r="J803" s="17">
        <v>1</v>
      </c>
      <c r="K803" s="17">
        <v>0</v>
      </c>
      <c r="L803" s="98">
        <v>43672</v>
      </c>
      <c r="M803" s="95" t="s">
        <v>3848</v>
      </c>
      <c r="N803" s="95" t="str">
        <f t="shared" si="66"/>
        <v>SKU851</v>
      </c>
      <c r="O803" s="17" t="str">
        <f t="shared" si="67"/>
        <v>Yes</v>
      </c>
      <c r="P803" s="27">
        <f t="shared" si="68"/>
        <v>28</v>
      </c>
      <c r="Q803" s="17" t="str">
        <f t="shared" si="69"/>
        <v>No</v>
      </c>
      <c r="R803" s="42">
        <f t="shared" si="70"/>
        <v>43664</v>
      </c>
      <c r="S803" s="96" t="str">
        <f>IFERROR(INDEX('DATA - Destination Database'!$B$8:$B$973,MATCH(N803,'DATA - Destination Database'!$C$8:$C$973,0)),"")</f>
        <v>ID768</v>
      </c>
      <c r="T803" s="55">
        <f>IFERROR(INDEX('DATA - Destination Database'!$D$8:$D$973,MATCH(N803,'DATA - Destination Database'!$C$8:$C$973,0)),"")</f>
        <v>2</v>
      </c>
      <c r="U803" s="56" t="str">
        <f>IFERROR(INDEX('DATA - Destination Database'!$E$8:$E$973,MATCH(N803,'DATA - Destination Database'!$C$8:$C$973,0)),"")</f>
        <v>F</v>
      </c>
      <c r="V803" s="56" t="str">
        <f>IFERROR(INDEX('DATA - Destination Database'!$F$8:$F$973,MATCH(N803,'DATA - Destination Database'!$C$8:$C$973,0)),"")</f>
        <v>H</v>
      </c>
      <c r="W803" s="56" t="str">
        <f>IFERROR(INDEX('DATA - Destination Database'!$G$8:$G$973,MATCH(N803,'DATA - Destination Database'!$C$8:$C$973,0)),"")</f>
        <v/>
      </c>
      <c r="X803" s="96" t="str">
        <f>IFERROR(INDEX('DATA - Destination Database'!$H$8:$H$973,MATCH(N803,'DATA - Destination Database'!$C$8:$C$973,0)),"")</f>
        <v>Germany</v>
      </c>
    </row>
    <row r="804" spans="2:24" ht="14.4" customHeight="1" x14ac:dyDescent="0.3">
      <c r="B804" s="95" t="s">
        <v>58</v>
      </c>
      <c r="C804" s="95" t="s">
        <v>2666</v>
      </c>
      <c r="D804" s="95" t="s">
        <v>1570</v>
      </c>
      <c r="E804" s="95" t="s">
        <v>2859</v>
      </c>
      <c r="F804" s="95" t="s">
        <v>2862</v>
      </c>
      <c r="G804" s="97" t="s">
        <v>1985</v>
      </c>
      <c r="H804" s="23">
        <v>0.54166666666666663</v>
      </c>
      <c r="I804" s="95" t="s">
        <v>2856</v>
      </c>
      <c r="J804" s="17">
        <v>2</v>
      </c>
      <c r="K804" s="17">
        <v>0</v>
      </c>
      <c r="L804" s="98">
        <v>43649</v>
      </c>
      <c r="M804" s="95" t="s">
        <v>3848</v>
      </c>
      <c r="N804" s="95" t="str">
        <f t="shared" si="66"/>
        <v>SKU609</v>
      </c>
      <c r="O804" s="17" t="str">
        <f t="shared" si="67"/>
        <v>Yes</v>
      </c>
      <c r="P804" s="27">
        <f t="shared" si="68"/>
        <v>44</v>
      </c>
      <c r="Q804" s="17" t="str">
        <f t="shared" si="69"/>
        <v>No</v>
      </c>
      <c r="R804" s="42">
        <f t="shared" si="70"/>
        <v>43648</v>
      </c>
      <c r="S804" s="96" t="str">
        <f>IFERROR(INDEX('DATA - Destination Database'!$B$8:$B$973,MATCH(N804,'DATA - Destination Database'!$C$8:$C$973,0)),"")</f>
        <v>ID754</v>
      </c>
      <c r="T804" s="55">
        <f>IFERROR(INDEX('DATA - Destination Database'!$D$8:$D$973,MATCH(N804,'DATA - Destination Database'!$C$8:$C$973,0)),"")</f>
        <v>2</v>
      </c>
      <c r="U804" s="56" t="str">
        <f>IFERROR(INDEX('DATA - Destination Database'!$E$8:$E$973,MATCH(N804,'DATA - Destination Database'!$C$8:$C$973,0)),"")</f>
        <v>B</v>
      </c>
      <c r="V804" s="56" t="str">
        <f>IFERROR(INDEX('DATA - Destination Database'!$F$8:$F$973,MATCH(N804,'DATA - Destination Database'!$C$8:$C$973,0)),"")</f>
        <v>H</v>
      </c>
      <c r="W804" s="56" t="str">
        <f>IFERROR(INDEX('DATA - Destination Database'!$G$8:$G$973,MATCH(N804,'DATA - Destination Database'!$C$8:$C$973,0)),"")</f>
        <v>Y</v>
      </c>
      <c r="X804" s="96" t="str">
        <f>IFERROR(INDEX('DATA - Destination Database'!$H$8:$H$973,MATCH(N804,'DATA - Destination Database'!$C$8:$C$973,0)),"")</f>
        <v xml:space="preserve">France </v>
      </c>
    </row>
    <row r="805" spans="2:24" ht="14.4" customHeight="1" x14ac:dyDescent="0.3">
      <c r="B805" s="95" t="s">
        <v>58</v>
      </c>
      <c r="C805" s="95" t="s">
        <v>2667</v>
      </c>
      <c r="D805" s="95" t="s">
        <v>1806</v>
      </c>
      <c r="E805" s="95" t="s">
        <v>2860</v>
      </c>
      <c r="F805" s="95" t="s">
        <v>2862</v>
      </c>
      <c r="G805" s="97" t="s">
        <v>1997</v>
      </c>
      <c r="H805" s="23">
        <v>0.54166666666666663</v>
      </c>
      <c r="I805" s="95" t="s">
        <v>2857</v>
      </c>
      <c r="J805" s="17">
        <v>3</v>
      </c>
      <c r="K805" s="17">
        <v>0</v>
      </c>
      <c r="L805" s="98">
        <v>43672</v>
      </c>
      <c r="M805" s="95" t="s">
        <v>3848</v>
      </c>
      <c r="N805" s="95" t="str">
        <f t="shared" si="66"/>
        <v>SKU854</v>
      </c>
      <c r="O805" s="17" t="str">
        <f t="shared" si="67"/>
        <v>Yes</v>
      </c>
      <c r="P805" s="27">
        <f t="shared" si="68"/>
        <v>28</v>
      </c>
      <c r="Q805" s="17" t="str">
        <f t="shared" si="69"/>
        <v>No</v>
      </c>
      <c r="R805" s="42">
        <f t="shared" si="70"/>
        <v>43664</v>
      </c>
      <c r="S805" s="96" t="str">
        <f>IFERROR(INDEX('DATA - Destination Database'!$B$8:$B$973,MATCH(N805,'DATA - Destination Database'!$C$8:$C$973,0)),"")</f>
        <v>ID947</v>
      </c>
      <c r="T805" s="55">
        <f>IFERROR(INDEX('DATA - Destination Database'!$D$8:$D$973,MATCH(N805,'DATA - Destination Database'!$C$8:$C$973,0)),"")</f>
        <v>2</v>
      </c>
      <c r="U805" s="56" t="str">
        <f>IFERROR(INDEX('DATA - Destination Database'!$E$8:$E$973,MATCH(N805,'DATA - Destination Database'!$C$8:$C$973,0)),"")</f>
        <v>T</v>
      </c>
      <c r="V805" s="56" t="str">
        <f>IFERROR(INDEX('DATA - Destination Database'!$F$8:$F$973,MATCH(N805,'DATA - Destination Database'!$C$8:$C$973,0)),"")</f>
        <v>H</v>
      </c>
      <c r="W805" s="56" t="str">
        <f>IFERROR(INDEX('DATA - Destination Database'!$G$8:$G$973,MATCH(N805,'DATA - Destination Database'!$C$8:$C$973,0)),"")</f>
        <v>Y</v>
      </c>
      <c r="X805" s="96" t="str">
        <f>IFERROR(INDEX('DATA - Destination Database'!$H$8:$H$973,MATCH(N805,'DATA - Destination Database'!$C$8:$C$973,0)),"")</f>
        <v xml:space="preserve">India </v>
      </c>
    </row>
    <row r="806" spans="2:24" ht="14.4" customHeight="1" x14ac:dyDescent="0.3">
      <c r="B806" s="95" t="s">
        <v>56</v>
      </c>
      <c r="C806" s="95" t="s">
        <v>2668</v>
      </c>
      <c r="D806" s="95" t="s">
        <v>1573</v>
      </c>
      <c r="E806" s="95" t="s">
        <v>2858</v>
      </c>
      <c r="F806" s="95" t="s">
        <v>2862</v>
      </c>
      <c r="G806" s="97" t="s">
        <v>1985</v>
      </c>
      <c r="H806" s="23">
        <v>0.54166666666666663</v>
      </c>
      <c r="I806" s="95" t="s">
        <v>2854</v>
      </c>
      <c r="J806" s="17">
        <v>4</v>
      </c>
      <c r="K806" s="17">
        <v>0</v>
      </c>
      <c r="L806" s="98">
        <v>43649</v>
      </c>
      <c r="M806" s="95" t="s">
        <v>3848</v>
      </c>
      <c r="N806" s="95" t="str">
        <f t="shared" si="66"/>
        <v>SKU612</v>
      </c>
      <c r="O806" s="17" t="str">
        <f t="shared" si="67"/>
        <v>Yes</v>
      </c>
      <c r="P806" s="27">
        <f t="shared" si="68"/>
        <v>44</v>
      </c>
      <c r="Q806" s="17" t="str">
        <f t="shared" si="69"/>
        <v>No</v>
      </c>
      <c r="R806" s="42">
        <f t="shared" si="70"/>
        <v>43648</v>
      </c>
      <c r="S806" s="96" t="str">
        <f>IFERROR(INDEX('DATA - Destination Database'!$B$8:$B$973,MATCH(N806,'DATA - Destination Database'!$C$8:$C$973,0)),"")</f>
        <v>ID605</v>
      </c>
      <c r="T806" s="55">
        <f>IFERROR(INDEX('DATA - Destination Database'!$D$8:$D$973,MATCH(N806,'DATA - Destination Database'!$C$8:$C$973,0)),"")</f>
        <v>2</v>
      </c>
      <c r="U806" s="56" t="str">
        <f>IFERROR(INDEX('DATA - Destination Database'!$E$8:$E$973,MATCH(N806,'DATA - Destination Database'!$C$8:$C$973,0)),"")</f>
        <v>A</v>
      </c>
      <c r="V806" s="56" t="str">
        <f>IFERROR(INDEX('DATA - Destination Database'!$F$8:$F$973,MATCH(N806,'DATA - Destination Database'!$C$8:$C$973,0)),"")</f>
        <v>H</v>
      </c>
      <c r="W806" s="56" t="str">
        <f>IFERROR(INDEX('DATA - Destination Database'!$G$8:$G$973,MATCH(N806,'DATA - Destination Database'!$C$8:$C$973,0)),"")</f>
        <v>Y</v>
      </c>
      <c r="X806" s="96" t="str">
        <f>IFERROR(INDEX('DATA - Destination Database'!$H$8:$H$973,MATCH(N806,'DATA - Destination Database'!$C$8:$C$973,0)),"")</f>
        <v xml:space="preserve">Eritrea </v>
      </c>
    </row>
    <row r="807" spans="2:24" ht="14.4" customHeight="1" x14ac:dyDescent="0.3">
      <c r="B807" s="95" t="s">
        <v>56</v>
      </c>
      <c r="C807" s="95" t="s">
        <v>2668</v>
      </c>
      <c r="D807" s="95" t="s">
        <v>1809</v>
      </c>
      <c r="E807" s="95" t="s">
        <v>2859</v>
      </c>
      <c r="F807" s="95" t="s">
        <v>2862</v>
      </c>
      <c r="G807" s="97" t="s">
        <v>1997</v>
      </c>
      <c r="H807" s="23">
        <v>0.54166666666666663</v>
      </c>
      <c r="I807" s="95" t="s">
        <v>2855</v>
      </c>
      <c r="J807" s="17">
        <v>1</v>
      </c>
      <c r="K807" s="17">
        <v>0</v>
      </c>
      <c r="L807" s="98">
        <v>43672</v>
      </c>
      <c r="M807" s="95" t="s">
        <v>3848</v>
      </c>
      <c r="N807" s="95" t="str">
        <f t="shared" si="66"/>
        <v>SKU857</v>
      </c>
      <c r="O807" s="17" t="str">
        <f t="shared" si="67"/>
        <v>Yes</v>
      </c>
      <c r="P807" s="27">
        <f t="shared" si="68"/>
        <v>28</v>
      </c>
      <c r="Q807" s="17" t="str">
        <f t="shared" si="69"/>
        <v>No</v>
      </c>
      <c r="R807" s="42">
        <f t="shared" si="70"/>
        <v>43664</v>
      </c>
      <c r="S807" s="96" t="str">
        <f>IFERROR(INDEX('DATA - Destination Database'!$B$8:$B$973,MATCH(N807,'DATA - Destination Database'!$C$8:$C$973,0)),"")</f>
        <v>ID522</v>
      </c>
      <c r="T807" s="55">
        <f>IFERROR(INDEX('DATA - Destination Database'!$D$8:$D$973,MATCH(N807,'DATA - Destination Database'!$C$8:$C$973,0)),"")</f>
        <v>1</v>
      </c>
      <c r="U807" s="56" t="str">
        <f>IFERROR(INDEX('DATA - Destination Database'!$E$8:$E$973,MATCH(N807,'DATA - Destination Database'!$C$8:$C$973,0)),"")</f>
        <v>B</v>
      </c>
      <c r="V807" s="56" t="str">
        <f>IFERROR(INDEX('DATA - Destination Database'!$F$8:$F$973,MATCH(N807,'DATA - Destination Database'!$C$8:$C$973,0)),"")</f>
        <v>H</v>
      </c>
      <c r="W807" s="56" t="str">
        <f>IFERROR(INDEX('DATA - Destination Database'!$G$8:$G$973,MATCH(N807,'DATA - Destination Database'!$C$8:$C$973,0)),"")</f>
        <v/>
      </c>
      <c r="X807" s="96" t="str">
        <f>IFERROR(INDEX('DATA - Destination Database'!$H$8:$H$973,MATCH(N807,'DATA - Destination Database'!$C$8:$C$973,0)),"")</f>
        <v>Canada</v>
      </c>
    </row>
    <row r="808" spans="2:24" ht="14.4" customHeight="1" x14ac:dyDescent="0.3">
      <c r="B808" s="95" t="s">
        <v>59</v>
      </c>
      <c r="C808" s="95" t="s">
        <v>2669</v>
      </c>
      <c r="D808" s="95" t="s">
        <v>1812</v>
      </c>
      <c r="E808" s="95" t="s">
        <v>2860</v>
      </c>
      <c r="F808" s="95" t="s">
        <v>2863</v>
      </c>
      <c r="G808" s="97" t="s">
        <v>1997</v>
      </c>
      <c r="H808" s="23">
        <v>0.54166666666666663</v>
      </c>
      <c r="I808" s="95" t="s">
        <v>2855</v>
      </c>
      <c r="J808" s="17">
        <v>2.8</v>
      </c>
      <c r="K808" s="17">
        <v>0</v>
      </c>
      <c r="L808" s="98">
        <v>43686</v>
      </c>
      <c r="M808" s="95" t="s">
        <v>3848</v>
      </c>
      <c r="N808" s="95" t="str">
        <f t="shared" si="66"/>
        <v>SKU860</v>
      </c>
      <c r="O808" s="17" t="str">
        <f t="shared" si="67"/>
        <v>Yes</v>
      </c>
      <c r="P808" s="27">
        <f t="shared" si="68"/>
        <v>28</v>
      </c>
      <c r="Q808" s="17" t="str">
        <f t="shared" si="69"/>
        <v>No</v>
      </c>
      <c r="R808" s="42">
        <f t="shared" si="70"/>
        <v>43664</v>
      </c>
      <c r="S808" s="96" t="str">
        <f>IFERROR(INDEX('DATA - Destination Database'!$B$8:$B$973,MATCH(N808,'DATA - Destination Database'!$C$8:$C$973,0)),"")</f>
        <v>ID603</v>
      </c>
      <c r="T808" s="55">
        <f>IFERROR(INDEX('DATA - Destination Database'!$D$8:$D$973,MATCH(N808,'DATA - Destination Database'!$C$8:$C$973,0)),"")</f>
        <v>2</v>
      </c>
      <c r="U808" s="56" t="str">
        <f>IFERROR(INDEX('DATA - Destination Database'!$E$8:$E$973,MATCH(N808,'DATA - Destination Database'!$C$8:$C$973,0)),"")</f>
        <v>T</v>
      </c>
      <c r="V808" s="56" t="str">
        <f>IFERROR(INDEX('DATA - Destination Database'!$F$8:$F$973,MATCH(N808,'DATA - Destination Database'!$C$8:$C$973,0)),"")</f>
        <v>H</v>
      </c>
      <c r="W808" s="56" t="str">
        <f>IFERROR(INDEX('DATA - Destination Database'!$G$8:$G$973,MATCH(N808,'DATA - Destination Database'!$C$8:$C$973,0)),"")</f>
        <v/>
      </c>
      <c r="X808" s="96" t="str">
        <f>IFERROR(INDEX('DATA - Destination Database'!$H$8:$H$973,MATCH(N808,'DATA - Destination Database'!$C$8:$C$973,0)),"")</f>
        <v xml:space="preserve">Indonesia </v>
      </c>
    </row>
    <row r="809" spans="2:24" ht="14.4" customHeight="1" x14ac:dyDescent="0.3">
      <c r="B809" s="95" t="s">
        <v>59</v>
      </c>
      <c r="C809" s="95" t="s">
        <v>2670</v>
      </c>
      <c r="D809" s="95" t="s">
        <v>1576</v>
      </c>
      <c r="E809" s="95" t="s">
        <v>2858</v>
      </c>
      <c r="F809" s="95" t="s">
        <v>2862</v>
      </c>
      <c r="G809" s="97" t="s">
        <v>1986</v>
      </c>
      <c r="H809" s="23">
        <v>0.54166666666666663</v>
      </c>
      <c r="I809" s="95" t="s">
        <v>2856</v>
      </c>
      <c r="J809" s="17">
        <v>3</v>
      </c>
      <c r="K809" s="17">
        <v>0</v>
      </c>
      <c r="L809" s="98">
        <v>43664</v>
      </c>
      <c r="M809" s="95" t="s">
        <v>3848</v>
      </c>
      <c r="N809" s="95" t="str">
        <f t="shared" si="66"/>
        <v>SKU615</v>
      </c>
      <c r="O809" s="17" t="str">
        <f t="shared" si="67"/>
        <v>Yes</v>
      </c>
      <c r="P809" s="27">
        <f t="shared" si="68"/>
        <v>43</v>
      </c>
      <c r="Q809" s="17" t="str">
        <f t="shared" si="69"/>
        <v>No</v>
      </c>
      <c r="R809" s="42">
        <f t="shared" si="70"/>
        <v>43649</v>
      </c>
      <c r="S809" s="96" t="str">
        <f>IFERROR(INDEX('DATA - Destination Database'!$B$8:$B$973,MATCH(N809,'DATA - Destination Database'!$C$8:$C$973,0)),"")</f>
        <v>ID377</v>
      </c>
      <c r="T809" s="55">
        <f>IFERROR(INDEX('DATA - Destination Database'!$D$8:$D$973,MATCH(N809,'DATA - Destination Database'!$C$8:$C$973,0)),"")</f>
        <v>2</v>
      </c>
      <c r="U809" s="56" t="str">
        <f>IFERROR(INDEX('DATA - Destination Database'!$E$8:$E$973,MATCH(N809,'DATA - Destination Database'!$C$8:$C$973,0)),"")</f>
        <v>A</v>
      </c>
      <c r="V809" s="56" t="str">
        <f>IFERROR(INDEX('DATA - Destination Database'!$F$8:$F$973,MATCH(N809,'DATA - Destination Database'!$C$8:$C$973,0)),"")</f>
        <v>H</v>
      </c>
      <c r="W809" s="56" t="str">
        <f>IFERROR(INDEX('DATA - Destination Database'!$G$8:$G$973,MATCH(N809,'DATA - Destination Database'!$C$8:$C$973,0)),"")</f>
        <v>Y</v>
      </c>
      <c r="X809" s="96" t="str">
        <f>IFERROR(INDEX('DATA - Destination Database'!$H$8:$H$973,MATCH(N809,'DATA - Destination Database'!$C$8:$C$973,0)),"")</f>
        <v>Hong Kong</v>
      </c>
    </row>
    <row r="810" spans="2:24" ht="14.4" customHeight="1" x14ac:dyDescent="0.3">
      <c r="B810" s="95" t="s">
        <v>57</v>
      </c>
      <c r="C810" s="95" t="s">
        <v>2671</v>
      </c>
      <c r="D810" s="95" t="s">
        <v>1815</v>
      </c>
      <c r="E810" s="95" t="s">
        <v>2859</v>
      </c>
      <c r="F810" s="95" t="s">
        <v>2862</v>
      </c>
      <c r="G810" s="97" t="s">
        <v>1998</v>
      </c>
      <c r="H810" s="23">
        <v>0.54166666666666663</v>
      </c>
      <c r="I810" s="95" t="s">
        <v>2857</v>
      </c>
      <c r="J810" s="17">
        <v>3.2</v>
      </c>
      <c r="K810" s="17">
        <v>1</v>
      </c>
      <c r="L810" s="98">
        <v>43672</v>
      </c>
      <c r="M810" s="95" t="s">
        <v>3848</v>
      </c>
      <c r="N810" s="95" t="str">
        <f t="shared" si="66"/>
        <v>SKU863</v>
      </c>
      <c r="O810" s="17" t="str">
        <f t="shared" si="67"/>
        <v>Yes</v>
      </c>
      <c r="P810" s="27">
        <f t="shared" si="68"/>
        <v>27</v>
      </c>
      <c r="Q810" s="17" t="str">
        <f t="shared" si="69"/>
        <v>No</v>
      </c>
      <c r="R810" s="42">
        <f t="shared" si="70"/>
        <v>43665</v>
      </c>
      <c r="S810" s="96" t="str">
        <f>IFERROR(INDEX('DATA - Destination Database'!$B$8:$B$973,MATCH(N810,'DATA - Destination Database'!$C$8:$C$973,0)),"")</f>
        <v>ID756</v>
      </c>
      <c r="T810" s="55">
        <f>IFERROR(INDEX('DATA - Destination Database'!$D$8:$D$973,MATCH(N810,'DATA - Destination Database'!$C$8:$C$973,0)),"")</f>
        <v>1</v>
      </c>
      <c r="U810" s="56" t="str">
        <f>IFERROR(INDEX('DATA - Destination Database'!$E$8:$E$973,MATCH(N810,'DATA - Destination Database'!$C$8:$C$973,0)),"")</f>
        <v>F</v>
      </c>
      <c r="V810" s="56" t="str">
        <f>IFERROR(INDEX('DATA - Destination Database'!$F$8:$F$973,MATCH(N810,'DATA - Destination Database'!$C$8:$C$973,0)),"")</f>
        <v>H</v>
      </c>
      <c r="W810" s="56" t="str">
        <f>IFERROR(INDEX('DATA - Destination Database'!$G$8:$G$973,MATCH(N810,'DATA - Destination Database'!$C$8:$C$973,0)),"")</f>
        <v/>
      </c>
      <c r="X810" s="96" t="str">
        <f>IFERROR(INDEX('DATA - Destination Database'!$H$8:$H$973,MATCH(N810,'DATA - Destination Database'!$C$8:$C$973,0)),"")</f>
        <v>Italy</v>
      </c>
    </row>
    <row r="811" spans="2:24" ht="14.4" customHeight="1" x14ac:dyDescent="0.3">
      <c r="B811" s="95" t="s">
        <v>57</v>
      </c>
      <c r="C811" s="95" t="s">
        <v>2672</v>
      </c>
      <c r="D811" s="95" t="s">
        <v>1579</v>
      </c>
      <c r="E811" s="95" t="s">
        <v>2860</v>
      </c>
      <c r="F811" s="95" t="s">
        <v>2862</v>
      </c>
      <c r="G811" s="97" t="s">
        <v>1986</v>
      </c>
      <c r="H811" s="23">
        <v>0.54166666666666663</v>
      </c>
      <c r="I811" s="95" t="s">
        <v>2854</v>
      </c>
      <c r="J811" s="17">
        <v>3.4</v>
      </c>
      <c r="K811" s="17">
        <v>0</v>
      </c>
      <c r="L811" s="98">
        <v>43654</v>
      </c>
      <c r="M811" s="95" t="s">
        <v>3848</v>
      </c>
      <c r="N811" s="95" t="str">
        <f t="shared" si="66"/>
        <v>SKU618</v>
      </c>
      <c r="O811" s="17" t="str">
        <f t="shared" si="67"/>
        <v>Yes</v>
      </c>
      <c r="P811" s="27">
        <f t="shared" si="68"/>
        <v>43</v>
      </c>
      <c r="Q811" s="17" t="str">
        <f t="shared" si="69"/>
        <v>No</v>
      </c>
      <c r="R811" s="42">
        <f t="shared" si="70"/>
        <v>43649</v>
      </c>
      <c r="S811" s="96" t="str">
        <f>IFERROR(INDEX('DATA - Destination Database'!$B$8:$B$973,MATCH(N811,'DATA - Destination Database'!$C$8:$C$973,0)),"")</f>
        <v>ID829</v>
      </c>
      <c r="T811" s="55">
        <f>IFERROR(INDEX('DATA - Destination Database'!$D$8:$D$973,MATCH(N811,'DATA - Destination Database'!$C$8:$C$973,0)),"")</f>
        <v>1</v>
      </c>
      <c r="U811" s="56" t="str">
        <f>IFERROR(INDEX('DATA - Destination Database'!$E$8:$E$973,MATCH(N811,'DATA - Destination Database'!$C$8:$C$973,0)),"")</f>
        <v>A</v>
      </c>
      <c r="V811" s="56" t="str">
        <f>IFERROR(INDEX('DATA - Destination Database'!$F$8:$F$973,MATCH(N811,'DATA - Destination Database'!$C$8:$C$973,0)),"")</f>
        <v>H</v>
      </c>
      <c r="W811" s="56" t="str">
        <f>IFERROR(INDEX('DATA - Destination Database'!$G$8:$G$973,MATCH(N811,'DATA - Destination Database'!$C$8:$C$973,0)),"")</f>
        <v>Y</v>
      </c>
      <c r="X811" s="96" t="str">
        <f>IFERROR(INDEX('DATA - Destination Database'!$H$8:$H$973,MATCH(N811,'DATA - Destination Database'!$C$8:$C$973,0)),"")</f>
        <v>Belgium</v>
      </c>
    </row>
    <row r="812" spans="2:24" ht="14.4" customHeight="1" x14ac:dyDescent="0.3">
      <c r="B812" s="95" t="s">
        <v>55</v>
      </c>
      <c r="C812" s="95" t="s">
        <v>2673</v>
      </c>
      <c r="D812" s="95" t="s">
        <v>1818</v>
      </c>
      <c r="E812" s="95" t="s">
        <v>2858</v>
      </c>
      <c r="F812" s="95" t="s">
        <v>2862</v>
      </c>
      <c r="G812" s="97" t="s">
        <v>1998</v>
      </c>
      <c r="H812" s="23">
        <v>0.54166666666666663</v>
      </c>
      <c r="I812" s="95" t="s">
        <v>2855</v>
      </c>
      <c r="J812" s="17">
        <v>3.6</v>
      </c>
      <c r="K812" s="17">
        <v>0</v>
      </c>
      <c r="L812" s="98">
        <v>43676</v>
      </c>
      <c r="M812" s="95" t="s">
        <v>3848</v>
      </c>
      <c r="N812" s="95" t="str">
        <f t="shared" si="66"/>
        <v>SKU866</v>
      </c>
      <c r="O812" s="17" t="str">
        <f t="shared" si="67"/>
        <v>Yes</v>
      </c>
      <c r="P812" s="27">
        <f t="shared" si="68"/>
        <v>27</v>
      </c>
      <c r="Q812" s="17" t="str">
        <f t="shared" si="69"/>
        <v>No</v>
      </c>
      <c r="R812" s="42">
        <f t="shared" si="70"/>
        <v>43665</v>
      </c>
      <c r="S812" s="96" t="str">
        <f>IFERROR(INDEX('DATA - Destination Database'!$B$8:$B$973,MATCH(N812,'DATA - Destination Database'!$C$8:$C$973,0)),"")</f>
        <v>ID379</v>
      </c>
      <c r="T812" s="55">
        <f>IFERROR(INDEX('DATA - Destination Database'!$D$8:$D$973,MATCH(N812,'DATA - Destination Database'!$C$8:$C$973,0)),"")</f>
        <v>3</v>
      </c>
      <c r="U812" s="56" t="str">
        <f>IFERROR(INDEX('DATA - Destination Database'!$E$8:$E$973,MATCH(N812,'DATA - Destination Database'!$C$8:$C$973,0)),"")</f>
        <v>T</v>
      </c>
      <c r="V812" s="56" t="str">
        <f>IFERROR(INDEX('DATA - Destination Database'!$F$8:$F$973,MATCH(N812,'DATA - Destination Database'!$C$8:$C$973,0)),"")</f>
        <v>H</v>
      </c>
      <c r="W812" s="56" t="str">
        <f>IFERROR(INDEX('DATA - Destination Database'!$G$8:$G$973,MATCH(N812,'DATA - Destination Database'!$C$8:$C$973,0)),"")</f>
        <v>Y</v>
      </c>
      <c r="X812" s="96" t="str">
        <f>IFERROR(INDEX('DATA - Destination Database'!$H$8:$H$973,MATCH(N812,'DATA - Destination Database'!$C$8:$C$973,0)),"")</f>
        <v>Argentina</v>
      </c>
    </row>
    <row r="813" spans="2:24" ht="14.4" customHeight="1" x14ac:dyDescent="0.3">
      <c r="B813" s="95" t="s">
        <v>58</v>
      </c>
      <c r="C813" s="95" t="s">
        <v>2674</v>
      </c>
      <c r="D813" s="95" t="s">
        <v>1821</v>
      </c>
      <c r="E813" s="95" t="s">
        <v>2859</v>
      </c>
      <c r="F813" s="95" t="s">
        <v>2862</v>
      </c>
      <c r="G813" s="97" t="s">
        <v>1998</v>
      </c>
      <c r="H813" s="23">
        <v>0.54166666666666663</v>
      </c>
      <c r="I813" s="95" t="s">
        <v>2855</v>
      </c>
      <c r="J813" s="17">
        <v>3.8</v>
      </c>
      <c r="K813" s="17">
        <v>0</v>
      </c>
      <c r="L813" s="98">
        <v>43676</v>
      </c>
      <c r="M813" s="95" t="s">
        <v>3848</v>
      </c>
      <c r="N813" s="95" t="str">
        <f t="shared" si="66"/>
        <v>SKU869</v>
      </c>
      <c r="O813" s="17" t="str">
        <f t="shared" si="67"/>
        <v>Yes</v>
      </c>
      <c r="P813" s="27">
        <f t="shared" si="68"/>
        <v>27</v>
      </c>
      <c r="Q813" s="17" t="str">
        <f t="shared" si="69"/>
        <v>No</v>
      </c>
      <c r="R813" s="42">
        <f t="shared" si="70"/>
        <v>43665</v>
      </c>
      <c r="S813" s="96" t="str">
        <f>IFERROR(INDEX('DATA - Destination Database'!$B$8:$B$973,MATCH(N813,'DATA - Destination Database'!$C$8:$C$973,0)),"")</f>
        <v>ID523</v>
      </c>
      <c r="T813" s="55">
        <f>IFERROR(INDEX('DATA - Destination Database'!$D$8:$D$973,MATCH(N813,'DATA - Destination Database'!$C$8:$C$973,0)),"")</f>
        <v>3</v>
      </c>
      <c r="U813" s="56" t="str">
        <f>IFERROR(INDEX('DATA - Destination Database'!$E$8:$E$973,MATCH(N813,'DATA - Destination Database'!$C$8:$C$973,0)),"")</f>
        <v>T</v>
      </c>
      <c r="V813" s="56" t="str">
        <f>IFERROR(INDEX('DATA - Destination Database'!$F$8:$F$973,MATCH(N813,'DATA - Destination Database'!$C$8:$C$973,0)),"")</f>
        <v>H</v>
      </c>
      <c r="W813" s="56" t="str">
        <f>IFERROR(INDEX('DATA - Destination Database'!$G$8:$G$973,MATCH(N813,'DATA - Destination Database'!$C$8:$C$973,0)),"")</f>
        <v>Y</v>
      </c>
      <c r="X813" s="96" t="str">
        <f>IFERROR(INDEX('DATA - Destination Database'!$H$8:$H$973,MATCH(N813,'DATA - Destination Database'!$C$8:$C$973,0)),"")</f>
        <v>Maldives</v>
      </c>
    </row>
    <row r="814" spans="2:24" ht="14.4" customHeight="1" x14ac:dyDescent="0.3">
      <c r="B814" s="95" t="s">
        <v>55</v>
      </c>
      <c r="C814" s="95" t="s">
        <v>2675</v>
      </c>
      <c r="D814" s="95" t="s">
        <v>1582</v>
      </c>
      <c r="E814" s="95" t="s">
        <v>2860</v>
      </c>
      <c r="F814" s="95" t="s">
        <v>2862</v>
      </c>
      <c r="G814" s="97" t="s">
        <v>1986</v>
      </c>
      <c r="H814" s="23">
        <v>0.54166666666666663</v>
      </c>
      <c r="I814" s="95" t="s">
        <v>2856</v>
      </c>
      <c r="J814" s="17">
        <v>4</v>
      </c>
      <c r="K814" s="17">
        <v>0</v>
      </c>
      <c r="L814" s="98">
        <v>43651</v>
      </c>
      <c r="M814" s="95" t="s">
        <v>3848</v>
      </c>
      <c r="N814" s="95" t="str">
        <f t="shared" si="66"/>
        <v>SKU621</v>
      </c>
      <c r="O814" s="17" t="str">
        <f t="shared" si="67"/>
        <v>Yes</v>
      </c>
      <c r="P814" s="27">
        <f t="shared" si="68"/>
        <v>43</v>
      </c>
      <c r="Q814" s="17" t="str">
        <f t="shared" si="69"/>
        <v>No</v>
      </c>
      <c r="R814" s="42">
        <f t="shared" si="70"/>
        <v>43649</v>
      </c>
      <c r="S814" s="96" t="str">
        <f>IFERROR(INDEX('DATA - Destination Database'!$B$8:$B$973,MATCH(N814,'DATA - Destination Database'!$C$8:$C$973,0)),"")</f>
        <v>ID948</v>
      </c>
      <c r="T814" s="55">
        <f>IFERROR(INDEX('DATA - Destination Database'!$D$8:$D$973,MATCH(N814,'DATA - Destination Database'!$C$8:$C$973,0)),"")</f>
        <v>1</v>
      </c>
      <c r="U814" s="56" t="str">
        <f>IFERROR(INDEX('DATA - Destination Database'!$E$8:$E$973,MATCH(N814,'DATA - Destination Database'!$C$8:$C$973,0)),"")</f>
        <v>F</v>
      </c>
      <c r="V814" s="56" t="str">
        <f>IFERROR(INDEX('DATA - Destination Database'!$F$8:$F$973,MATCH(N814,'DATA - Destination Database'!$C$8:$C$973,0)),"")</f>
        <v>H</v>
      </c>
      <c r="W814" s="56" t="str">
        <f>IFERROR(INDEX('DATA - Destination Database'!$G$8:$G$973,MATCH(N814,'DATA - Destination Database'!$C$8:$C$973,0)),"")</f>
        <v/>
      </c>
      <c r="X814" s="96" t="str">
        <f>IFERROR(INDEX('DATA - Destination Database'!$H$8:$H$973,MATCH(N814,'DATA - Destination Database'!$C$8:$C$973,0)),"")</f>
        <v>China</v>
      </c>
    </row>
    <row r="815" spans="2:24" ht="14.4" customHeight="1" x14ac:dyDescent="0.3">
      <c r="B815" s="95" t="s">
        <v>56</v>
      </c>
      <c r="C815" s="95" t="s">
        <v>2676</v>
      </c>
      <c r="D815" s="95" t="s">
        <v>1824</v>
      </c>
      <c r="E815" s="95" t="s">
        <v>2858</v>
      </c>
      <c r="F815" s="95" t="s">
        <v>2862</v>
      </c>
      <c r="G815" s="97" t="s">
        <v>1999</v>
      </c>
      <c r="H815" s="23">
        <v>0.54166666666666663</v>
      </c>
      <c r="I815" s="95" t="s">
        <v>2857</v>
      </c>
      <c r="J815" s="17">
        <v>1</v>
      </c>
      <c r="K815" s="17">
        <v>0</v>
      </c>
      <c r="L815" s="98">
        <v>43670</v>
      </c>
      <c r="M815" s="95" t="s">
        <v>3848</v>
      </c>
      <c r="N815" s="95" t="str">
        <f t="shared" si="66"/>
        <v>SKU872</v>
      </c>
      <c r="O815" s="17" t="str">
        <f t="shared" si="67"/>
        <v>Yes</v>
      </c>
      <c r="P815" s="27">
        <f t="shared" si="68"/>
        <v>24</v>
      </c>
      <c r="Q815" s="17" t="str">
        <f t="shared" si="69"/>
        <v>No</v>
      </c>
      <c r="R815" s="42">
        <f t="shared" si="70"/>
        <v>43668</v>
      </c>
      <c r="S815" s="96" t="str">
        <f>IFERROR(INDEX('DATA - Destination Database'!$B$8:$B$973,MATCH(N815,'DATA - Destination Database'!$C$8:$C$973,0)),"")</f>
        <v>ID613</v>
      </c>
      <c r="T815" s="55">
        <f>IFERROR(INDEX('DATA - Destination Database'!$D$8:$D$973,MATCH(N815,'DATA - Destination Database'!$C$8:$C$973,0)),"")</f>
        <v>2</v>
      </c>
      <c r="U815" s="56" t="str">
        <f>IFERROR(INDEX('DATA - Destination Database'!$E$8:$E$973,MATCH(N815,'DATA - Destination Database'!$C$8:$C$973,0)),"")</f>
        <v>A</v>
      </c>
      <c r="V815" s="56" t="str">
        <f>IFERROR(INDEX('DATA - Destination Database'!$F$8:$F$973,MATCH(N815,'DATA - Destination Database'!$C$8:$C$973,0)),"")</f>
        <v>H</v>
      </c>
      <c r="W815" s="56" t="str">
        <f>IFERROR(INDEX('DATA - Destination Database'!$G$8:$G$973,MATCH(N815,'DATA - Destination Database'!$C$8:$C$973,0)),"")</f>
        <v/>
      </c>
      <c r="X815" s="96" t="str">
        <f>IFERROR(INDEX('DATA - Destination Database'!$H$8:$H$973,MATCH(N815,'DATA - Destination Database'!$C$8:$C$973,0)),"")</f>
        <v>Peru</v>
      </c>
    </row>
    <row r="816" spans="2:24" ht="14.4" customHeight="1" x14ac:dyDescent="0.3">
      <c r="B816" s="95" t="s">
        <v>58</v>
      </c>
      <c r="C816" s="95" t="s">
        <v>2677</v>
      </c>
      <c r="D816" s="95" t="s">
        <v>1585</v>
      </c>
      <c r="E816" s="95" t="s">
        <v>2859</v>
      </c>
      <c r="F816" s="95" t="s">
        <v>2862</v>
      </c>
      <c r="G816" s="97" t="s">
        <v>1987</v>
      </c>
      <c r="H816" s="23">
        <v>0.54166666666666663</v>
      </c>
      <c r="I816" s="95" t="s">
        <v>2854</v>
      </c>
      <c r="J816" s="17">
        <v>2</v>
      </c>
      <c r="K816" s="17">
        <v>0</v>
      </c>
      <c r="L816" s="98">
        <v>43651</v>
      </c>
      <c r="M816" s="95" t="s">
        <v>3848</v>
      </c>
      <c r="N816" s="95" t="str">
        <f t="shared" si="66"/>
        <v>SKU624</v>
      </c>
      <c r="O816" s="17" t="str">
        <f t="shared" si="67"/>
        <v>Yes</v>
      </c>
      <c r="P816" s="27">
        <f t="shared" si="68"/>
        <v>42</v>
      </c>
      <c r="Q816" s="17" t="str">
        <f t="shared" si="69"/>
        <v>No</v>
      </c>
      <c r="R816" s="42">
        <f t="shared" si="70"/>
        <v>43650</v>
      </c>
      <c r="S816" s="96" t="str">
        <f>IFERROR(INDEX('DATA - Destination Database'!$B$8:$B$973,MATCH(N816,'DATA - Destination Database'!$C$8:$C$973,0)),"")</f>
        <v>ID905</v>
      </c>
      <c r="T816" s="55">
        <f>IFERROR(INDEX('DATA - Destination Database'!$D$8:$D$973,MATCH(N816,'DATA - Destination Database'!$C$8:$C$973,0)),"")</f>
        <v>3</v>
      </c>
      <c r="U816" s="56" t="str">
        <f>IFERROR(INDEX('DATA - Destination Database'!$E$8:$E$973,MATCH(N816,'DATA - Destination Database'!$C$8:$C$973,0)),"")</f>
        <v>A</v>
      </c>
      <c r="V816" s="56" t="str">
        <f>IFERROR(INDEX('DATA - Destination Database'!$F$8:$F$973,MATCH(N816,'DATA - Destination Database'!$C$8:$C$973,0)),"")</f>
        <v>H</v>
      </c>
      <c r="W816" s="56" t="str">
        <f>IFERROR(INDEX('DATA - Destination Database'!$G$8:$G$973,MATCH(N816,'DATA - Destination Database'!$C$8:$C$973,0)),"")</f>
        <v/>
      </c>
      <c r="X816" s="96" t="str">
        <f>IFERROR(INDEX('DATA - Destination Database'!$H$8:$H$973,MATCH(N816,'DATA - Destination Database'!$C$8:$C$973,0)),"")</f>
        <v>Ireland</v>
      </c>
    </row>
    <row r="817" spans="2:24" ht="14.4" customHeight="1" x14ac:dyDescent="0.3">
      <c r="B817" s="95" t="s">
        <v>59</v>
      </c>
      <c r="C817" s="95" t="s">
        <v>2678</v>
      </c>
      <c r="D817" s="95" t="s">
        <v>1827</v>
      </c>
      <c r="E817" s="95" t="s">
        <v>2860</v>
      </c>
      <c r="F817" s="95" t="s">
        <v>2862</v>
      </c>
      <c r="G817" s="97" t="s">
        <v>2000</v>
      </c>
      <c r="H817" s="23">
        <v>0.54166666666666663</v>
      </c>
      <c r="I817" s="95" t="s">
        <v>2855</v>
      </c>
      <c r="J817" s="17">
        <v>3</v>
      </c>
      <c r="K817" s="17">
        <v>0</v>
      </c>
      <c r="L817" s="98">
        <v>43675</v>
      </c>
      <c r="M817" s="95" t="s">
        <v>3848</v>
      </c>
      <c r="N817" s="95" t="str">
        <f t="shared" si="66"/>
        <v>SKU875</v>
      </c>
      <c r="O817" s="17" t="str">
        <f t="shared" si="67"/>
        <v>Yes</v>
      </c>
      <c r="P817" s="27">
        <f t="shared" si="68"/>
        <v>23</v>
      </c>
      <c r="Q817" s="17" t="str">
        <f t="shared" si="69"/>
        <v>No</v>
      </c>
      <c r="R817" s="42">
        <f t="shared" si="70"/>
        <v>43669</v>
      </c>
      <c r="S817" s="96" t="str">
        <f>IFERROR(INDEX('DATA - Destination Database'!$B$8:$B$973,MATCH(N817,'DATA - Destination Database'!$C$8:$C$973,0)),"")</f>
        <v>ID604</v>
      </c>
      <c r="T817" s="55">
        <f>IFERROR(INDEX('DATA - Destination Database'!$D$8:$D$973,MATCH(N817,'DATA - Destination Database'!$C$8:$C$973,0)),"")</f>
        <v>2</v>
      </c>
      <c r="U817" s="56" t="str">
        <f>IFERROR(INDEX('DATA - Destination Database'!$E$8:$E$973,MATCH(N817,'DATA - Destination Database'!$C$8:$C$973,0)),"")</f>
        <v>F</v>
      </c>
      <c r="V817" s="56" t="str">
        <f>IFERROR(INDEX('DATA - Destination Database'!$F$8:$F$973,MATCH(N817,'DATA - Destination Database'!$C$8:$C$973,0)),"")</f>
        <v>H</v>
      </c>
      <c r="W817" s="56" t="str">
        <f>IFERROR(INDEX('DATA - Destination Database'!$G$8:$G$973,MATCH(N817,'DATA - Destination Database'!$C$8:$C$973,0)),"")</f>
        <v>Y</v>
      </c>
      <c r="X817" s="96" t="str">
        <f>IFERROR(INDEX('DATA - Destination Database'!$H$8:$H$973,MATCH(N817,'DATA - Destination Database'!$C$8:$C$973,0)),"")</f>
        <v>Poland</v>
      </c>
    </row>
    <row r="818" spans="2:24" ht="14.4" customHeight="1" x14ac:dyDescent="0.3">
      <c r="B818" s="95" t="s">
        <v>56</v>
      </c>
      <c r="C818" s="95" t="s">
        <v>2679</v>
      </c>
      <c r="D818" s="95" t="s">
        <v>1588</v>
      </c>
      <c r="E818" s="95" t="s">
        <v>2858</v>
      </c>
      <c r="F818" s="95" t="s">
        <v>2862</v>
      </c>
      <c r="G818" s="97" t="s">
        <v>1987</v>
      </c>
      <c r="H818" s="23">
        <v>0.54166666666666663</v>
      </c>
      <c r="I818" s="95" t="s">
        <v>2855</v>
      </c>
      <c r="J818" s="17">
        <v>4</v>
      </c>
      <c r="K818" s="17">
        <v>0</v>
      </c>
      <c r="L818" s="98">
        <v>43651</v>
      </c>
      <c r="M818" s="95" t="s">
        <v>3848</v>
      </c>
      <c r="N818" s="95" t="str">
        <f t="shared" si="66"/>
        <v>SKU627</v>
      </c>
      <c r="O818" s="17" t="str">
        <f t="shared" si="67"/>
        <v>Yes</v>
      </c>
      <c r="P818" s="27">
        <f t="shared" si="68"/>
        <v>42</v>
      </c>
      <c r="Q818" s="17" t="str">
        <f t="shared" si="69"/>
        <v>No</v>
      </c>
      <c r="R818" s="42">
        <f t="shared" si="70"/>
        <v>43650</v>
      </c>
      <c r="S818" s="96" t="str">
        <f>IFERROR(INDEX('DATA - Destination Database'!$B$8:$B$973,MATCH(N818,'DATA - Destination Database'!$C$8:$C$973,0)),"")</f>
        <v>ID616</v>
      </c>
      <c r="T818" s="55">
        <f>IFERROR(INDEX('DATA - Destination Database'!$D$8:$D$973,MATCH(N818,'DATA - Destination Database'!$C$8:$C$973,0)),"")</f>
        <v>1</v>
      </c>
      <c r="U818" s="56" t="str">
        <f>IFERROR(INDEX('DATA - Destination Database'!$E$8:$E$973,MATCH(N818,'DATA - Destination Database'!$C$8:$C$973,0)),"")</f>
        <v>F</v>
      </c>
      <c r="V818" s="56" t="str">
        <f>IFERROR(INDEX('DATA - Destination Database'!$F$8:$F$973,MATCH(N818,'DATA - Destination Database'!$C$8:$C$973,0)),"")</f>
        <v>H</v>
      </c>
      <c r="W818" s="56" t="str">
        <f>IFERROR(INDEX('DATA - Destination Database'!$G$8:$G$973,MATCH(N818,'DATA - Destination Database'!$C$8:$C$973,0)),"")</f>
        <v>Y</v>
      </c>
      <c r="X818" s="96" t="str">
        <f>IFERROR(INDEX('DATA - Destination Database'!$H$8:$H$973,MATCH(N818,'DATA - Destination Database'!$C$8:$C$973,0)),"")</f>
        <v>Malta</v>
      </c>
    </row>
    <row r="819" spans="2:24" ht="14.4" customHeight="1" x14ac:dyDescent="0.3">
      <c r="B819" s="95" t="s">
        <v>57</v>
      </c>
      <c r="C819" s="95" t="s">
        <v>2679</v>
      </c>
      <c r="D819" s="95" t="s">
        <v>1830</v>
      </c>
      <c r="E819" s="95" t="s">
        <v>2859</v>
      </c>
      <c r="F819" s="95" t="s">
        <v>2862</v>
      </c>
      <c r="G819" s="97" t="s">
        <v>2000</v>
      </c>
      <c r="H819" s="23">
        <v>0.54166666666666663</v>
      </c>
      <c r="I819" s="95" t="s">
        <v>2856</v>
      </c>
      <c r="J819" s="17">
        <v>1</v>
      </c>
      <c r="K819" s="17">
        <v>0</v>
      </c>
      <c r="L819" s="98">
        <v>43677</v>
      </c>
      <c r="M819" s="95" t="s">
        <v>3848</v>
      </c>
      <c r="N819" s="95" t="str">
        <f t="shared" si="66"/>
        <v>SKU878</v>
      </c>
      <c r="O819" s="17" t="str">
        <f t="shared" si="67"/>
        <v>Yes</v>
      </c>
      <c r="P819" s="27">
        <f t="shared" si="68"/>
        <v>23</v>
      </c>
      <c r="Q819" s="17" t="str">
        <f t="shared" si="69"/>
        <v>No</v>
      </c>
      <c r="R819" s="42">
        <f t="shared" si="70"/>
        <v>43669</v>
      </c>
      <c r="S819" s="96" t="str">
        <f>IFERROR(INDEX('DATA - Destination Database'!$B$8:$B$973,MATCH(N819,'DATA - Destination Database'!$C$8:$C$973,0)),"")</f>
        <v>ID759</v>
      </c>
      <c r="T819" s="55">
        <f>IFERROR(INDEX('DATA - Destination Database'!$D$8:$D$973,MATCH(N819,'DATA - Destination Database'!$C$8:$C$973,0)),"")</f>
        <v>2</v>
      </c>
      <c r="U819" s="56" t="str">
        <f>IFERROR(INDEX('DATA - Destination Database'!$E$8:$E$973,MATCH(N819,'DATA - Destination Database'!$C$8:$C$973,0)),"")</f>
        <v>T</v>
      </c>
      <c r="V819" s="56" t="str">
        <f>IFERROR(INDEX('DATA - Destination Database'!$F$8:$F$973,MATCH(N819,'DATA - Destination Database'!$C$8:$C$973,0)),"")</f>
        <v>H</v>
      </c>
      <c r="W819" s="56" t="str">
        <f>IFERROR(INDEX('DATA - Destination Database'!$G$8:$G$973,MATCH(N819,'DATA - Destination Database'!$C$8:$C$973,0)),"")</f>
        <v>Y</v>
      </c>
      <c r="X819" s="96" t="str">
        <f>IFERROR(INDEX('DATA - Destination Database'!$H$8:$H$973,MATCH(N819,'DATA - Destination Database'!$C$8:$C$973,0)),"")</f>
        <v>Turkey</v>
      </c>
    </row>
    <row r="820" spans="2:24" ht="14.4" customHeight="1" x14ac:dyDescent="0.3">
      <c r="B820" s="95" t="s">
        <v>55</v>
      </c>
      <c r="C820" s="95" t="s">
        <v>2680</v>
      </c>
      <c r="D820" s="95" t="s">
        <v>1833</v>
      </c>
      <c r="E820" s="95" t="s">
        <v>2860</v>
      </c>
      <c r="F820" s="95" t="s">
        <v>2862</v>
      </c>
      <c r="G820" s="97" t="s">
        <v>2000</v>
      </c>
      <c r="H820" s="23">
        <v>0.54166666666666663</v>
      </c>
      <c r="I820" s="95" t="s">
        <v>2857</v>
      </c>
      <c r="J820" s="17">
        <v>2.8</v>
      </c>
      <c r="K820" s="17">
        <v>1</v>
      </c>
      <c r="L820" s="98">
        <v>43672</v>
      </c>
      <c r="M820" s="95" t="s">
        <v>3848</v>
      </c>
      <c r="N820" s="95" t="str">
        <f t="shared" si="66"/>
        <v>SKU881</v>
      </c>
      <c r="O820" s="17" t="str">
        <f t="shared" si="67"/>
        <v>Yes</v>
      </c>
      <c r="P820" s="27">
        <f t="shared" si="68"/>
        <v>23</v>
      </c>
      <c r="Q820" s="17" t="str">
        <f t="shared" si="69"/>
        <v>No</v>
      </c>
      <c r="R820" s="42">
        <f t="shared" si="70"/>
        <v>43669</v>
      </c>
      <c r="S820" s="96" t="str">
        <f>IFERROR(INDEX('DATA - Destination Database'!$B$8:$B$973,MATCH(N820,'DATA - Destination Database'!$C$8:$C$973,0)),"")</f>
        <v>ID831</v>
      </c>
      <c r="T820" s="55">
        <f>IFERROR(INDEX('DATA - Destination Database'!$D$8:$D$973,MATCH(N820,'DATA - Destination Database'!$C$8:$C$973,0)),"")</f>
        <v>2</v>
      </c>
      <c r="U820" s="56" t="str">
        <f>IFERROR(INDEX('DATA - Destination Database'!$E$8:$E$973,MATCH(N820,'DATA - Destination Database'!$C$8:$C$973,0)),"")</f>
        <v>T</v>
      </c>
      <c r="V820" s="56" t="str">
        <f>IFERROR(INDEX('DATA - Destination Database'!$F$8:$F$973,MATCH(N820,'DATA - Destination Database'!$C$8:$C$973,0)),"")</f>
        <v>H</v>
      </c>
      <c r="W820" s="56" t="str">
        <f>IFERROR(INDEX('DATA - Destination Database'!$G$8:$G$973,MATCH(N820,'DATA - Destination Database'!$C$8:$C$973,0)),"")</f>
        <v>Y</v>
      </c>
      <c r="X820" s="96" t="str">
        <f>IFERROR(INDEX('DATA - Destination Database'!$H$8:$H$973,MATCH(N820,'DATA - Destination Database'!$C$8:$C$973,0)),"")</f>
        <v>Mexico</v>
      </c>
    </row>
    <row r="821" spans="2:24" ht="14.4" customHeight="1" x14ac:dyDescent="0.3">
      <c r="B821" s="95" t="s">
        <v>59</v>
      </c>
      <c r="C821" s="95" t="s">
        <v>2681</v>
      </c>
      <c r="D821" s="95" t="s">
        <v>1591</v>
      </c>
      <c r="E821" s="95" t="s">
        <v>2858</v>
      </c>
      <c r="F821" s="95" t="s">
        <v>2862</v>
      </c>
      <c r="G821" s="97" t="s">
        <v>1988</v>
      </c>
      <c r="H821" s="23">
        <v>0.54166666666666663</v>
      </c>
      <c r="I821" s="95" t="s">
        <v>2854</v>
      </c>
      <c r="J821" s="17">
        <v>3</v>
      </c>
      <c r="K821" s="17">
        <v>0</v>
      </c>
      <c r="L821" s="98">
        <v>43676</v>
      </c>
      <c r="M821" s="95" t="s">
        <v>3848</v>
      </c>
      <c r="N821" s="95" t="str">
        <f t="shared" si="66"/>
        <v>SKU630</v>
      </c>
      <c r="O821" s="17" t="str">
        <f t="shared" si="67"/>
        <v>Yes</v>
      </c>
      <c r="P821" s="27">
        <f t="shared" si="68"/>
        <v>41</v>
      </c>
      <c r="Q821" s="17" t="str">
        <f t="shared" si="69"/>
        <v>No</v>
      </c>
      <c r="R821" s="42">
        <f t="shared" si="70"/>
        <v>43651</v>
      </c>
      <c r="S821" s="96" t="str">
        <f>IFERROR(INDEX('DATA - Destination Database'!$B$8:$B$973,MATCH(N821,'DATA - Destination Database'!$C$8:$C$973,0)),"")</f>
        <v>ID778</v>
      </c>
      <c r="T821" s="55">
        <f>IFERROR(INDEX('DATA - Destination Database'!$D$8:$D$973,MATCH(N821,'DATA - Destination Database'!$C$8:$C$973,0)),"")</f>
        <v>2</v>
      </c>
      <c r="U821" s="56" t="str">
        <f>IFERROR(INDEX('DATA - Destination Database'!$E$8:$E$973,MATCH(N821,'DATA - Destination Database'!$C$8:$C$973,0)),"")</f>
        <v>B</v>
      </c>
      <c r="V821" s="56" t="str">
        <f>IFERROR(INDEX('DATA - Destination Database'!$F$8:$F$973,MATCH(N821,'DATA - Destination Database'!$C$8:$C$973,0)),"")</f>
        <v>H</v>
      </c>
      <c r="W821" s="56" t="str">
        <f>IFERROR(INDEX('DATA - Destination Database'!$G$8:$G$973,MATCH(N821,'DATA - Destination Database'!$C$8:$C$973,0)),"")</f>
        <v/>
      </c>
      <c r="X821" s="96" t="str">
        <f>IFERROR(INDEX('DATA - Destination Database'!$H$8:$H$973,MATCH(N821,'DATA - Destination Database'!$C$8:$C$973,0)),"")</f>
        <v>Iceland</v>
      </c>
    </row>
    <row r="822" spans="2:24" ht="14.4" customHeight="1" x14ac:dyDescent="0.3">
      <c r="B822" s="95" t="s">
        <v>58</v>
      </c>
      <c r="C822" s="95" t="s">
        <v>2682</v>
      </c>
      <c r="D822" s="95" t="s">
        <v>1836</v>
      </c>
      <c r="E822" s="95" t="s">
        <v>2859</v>
      </c>
      <c r="F822" s="95" t="s">
        <v>2862</v>
      </c>
      <c r="G822" s="97" t="s">
        <v>2000</v>
      </c>
      <c r="H822" s="23">
        <v>0.54166666666666663</v>
      </c>
      <c r="I822" s="95" t="s">
        <v>2855</v>
      </c>
      <c r="J822" s="17">
        <v>3.2</v>
      </c>
      <c r="K822" s="17">
        <v>0</v>
      </c>
      <c r="L822" s="98">
        <v>43671</v>
      </c>
      <c r="M822" s="95" t="s">
        <v>3848</v>
      </c>
      <c r="N822" s="95" t="str">
        <f t="shared" si="66"/>
        <v>SKU884</v>
      </c>
      <c r="O822" s="17" t="str">
        <f t="shared" si="67"/>
        <v>Yes</v>
      </c>
      <c r="P822" s="27">
        <f t="shared" si="68"/>
        <v>23</v>
      </c>
      <c r="Q822" s="17" t="str">
        <f t="shared" si="69"/>
        <v>No</v>
      </c>
      <c r="R822" s="42">
        <f t="shared" si="70"/>
        <v>43669</v>
      </c>
      <c r="S822" s="96" t="str">
        <f>IFERROR(INDEX('DATA - Destination Database'!$B$8:$B$973,MATCH(N822,'DATA - Destination Database'!$C$8:$C$973,0)),"")</f>
        <v>ID906</v>
      </c>
      <c r="T822" s="55">
        <f>IFERROR(INDEX('DATA - Destination Database'!$D$8:$D$973,MATCH(N822,'DATA - Destination Database'!$C$8:$C$973,0)),"")</f>
        <v>3</v>
      </c>
      <c r="U822" s="56" t="str">
        <f>IFERROR(INDEX('DATA - Destination Database'!$E$8:$E$973,MATCH(N822,'DATA - Destination Database'!$C$8:$C$973,0)),"")</f>
        <v>B</v>
      </c>
      <c r="V822" s="56" t="str">
        <f>IFERROR(INDEX('DATA - Destination Database'!$F$8:$F$973,MATCH(N822,'DATA - Destination Database'!$C$8:$C$973,0)),"")</f>
        <v>H</v>
      </c>
      <c r="W822" s="56" t="str">
        <f>IFERROR(INDEX('DATA - Destination Database'!$G$8:$G$973,MATCH(N822,'DATA - Destination Database'!$C$8:$C$973,0)),"")</f>
        <v/>
      </c>
      <c r="X822" s="96" t="str">
        <f>IFERROR(INDEX('DATA - Destination Database'!$H$8:$H$973,MATCH(N822,'DATA - Destination Database'!$C$8:$C$973,0)),"")</f>
        <v>Morocco</v>
      </c>
    </row>
    <row r="823" spans="2:24" ht="14.4" customHeight="1" x14ac:dyDescent="0.3">
      <c r="B823" s="95" t="s">
        <v>57</v>
      </c>
      <c r="C823" s="95" t="s">
        <v>2683</v>
      </c>
      <c r="D823" s="95" t="s">
        <v>1594</v>
      </c>
      <c r="E823" s="95" t="s">
        <v>2860</v>
      </c>
      <c r="F823" s="95" t="s">
        <v>2862</v>
      </c>
      <c r="G823" s="97" t="s">
        <v>1988</v>
      </c>
      <c r="H823" s="23">
        <v>0.54166666666666663</v>
      </c>
      <c r="I823" s="95" t="s">
        <v>2855</v>
      </c>
      <c r="J823" s="17">
        <v>3.4</v>
      </c>
      <c r="K823" s="17">
        <v>0</v>
      </c>
      <c r="L823" s="98">
        <v>43651</v>
      </c>
      <c r="M823" s="95" t="s">
        <v>3848</v>
      </c>
      <c r="N823" s="95" t="str">
        <f t="shared" si="66"/>
        <v>SKU633</v>
      </c>
      <c r="O823" s="17" t="str">
        <f t="shared" si="67"/>
        <v>Yes</v>
      </c>
      <c r="P823" s="27">
        <f t="shared" si="68"/>
        <v>41</v>
      </c>
      <c r="Q823" s="17" t="str">
        <f t="shared" si="69"/>
        <v>No</v>
      </c>
      <c r="R823" s="42">
        <f t="shared" si="70"/>
        <v>43651</v>
      </c>
      <c r="S823" s="96" t="str">
        <f>IFERROR(INDEX('DATA - Destination Database'!$B$8:$B$973,MATCH(N823,'DATA - Destination Database'!$C$8:$C$973,0)),"")</f>
        <v>ID949</v>
      </c>
      <c r="T823" s="55">
        <f>IFERROR(INDEX('DATA - Destination Database'!$D$8:$D$973,MATCH(N823,'DATA - Destination Database'!$C$8:$C$973,0)),"")</f>
        <v>2</v>
      </c>
      <c r="U823" s="56" t="str">
        <f>IFERROR(INDEX('DATA - Destination Database'!$E$8:$E$973,MATCH(N823,'DATA - Destination Database'!$C$8:$C$973,0)),"")</f>
        <v>A</v>
      </c>
      <c r="V823" s="56" t="str">
        <f>IFERROR(INDEX('DATA - Destination Database'!$F$8:$F$973,MATCH(N823,'DATA - Destination Database'!$C$8:$C$973,0)),"")</f>
        <v>H</v>
      </c>
      <c r="W823" s="56" t="str">
        <f>IFERROR(INDEX('DATA - Destination Database'!$G$8:$G$973,MATCH(N823,'DATA - Destination Database'!$C$8:$C$973,0)),"")</f>
        <v/>
      </c>
      <c r="X823" s="96" t="str">
        <f>IFERROR(INDEX('DATA - Destination Database'!$H$8:$H$973,MATCH(N823,'DATA - Destination Database'!$C$8:$C$973,0)),"")</f>
        <v>Russia</v>
      </c>
    </row>
    <row r="824" spans="2:24" ht="14.4" customHeight="1" x14ac:dyDescent="0.3">
      <c r="B824" s="95" t="s">
        <v>56</v>
      </c>
      <c r="C824" s="95" t="s">
        <v>2684</v>
      </c>
      <c r="D824" s="95" t="s">
        <v>1839</v>
      </c>
      <c r="E824" s="95" t="s">
        <v>2858</v>
      </c>
      <c r="F824" s="95" t="s">
        <v>2862</v>
      </c>
      <c r="G824" s="97" t="s">
        <v>2000</v>
      </c>
      <c r="H824" s="23">
        <v>0.54166666666666663</v>
      </c>
      <c r="I824" s="95" t="s">
        <v>2856</v>
      </c>
      <c r="J824" s="17">
        <v>3.6</v>
      </c>
      <c r="K824" s="17">
        <v>0</v>
      </c>
      <c r="L824" s="98">
        <v>43671</v>
      </c>
      <c r="M824" s="95" t="s">
        <v>3848</v>
      </c>
      <c r="N824" s="95" t="str">
        <f t="shared" si="66"/>
        <v>SKU887</v>
      </c>
      <c r="O824" s="17" t="str">
        <f t="shared" si="67"/>
        <v>Yes</v>
      </c>
      <c r="P824" s="27">
        <f t="shared" si="68"/>
        <v>23</v>
      </c>
      <c r="Q824" s="17" t="str">
        <f t="shared" si="69"/>
        <v>No</v>
      </c>
      <c r="R824" s="42">
        <f t="shared" si="70"/>
        <v>43669</v>
      </c>
      <c r="S824" s="96" t="str">
        <f>IFERROR(INDEX('DATA - Destination Database'!$B$8:$B$973,MATCH(N824,'DATA - Destination Database'!$C$8:$C$973,0)),"")</f>
        <v>ID620</v>
      </c>
      <c r="T824" s="55">
        <f>IFERROR(INDEX('DATA - Destination Database'!$D$8:$D$973,MATCH(N824,'DATA - Destination Database'!$C$8:$C$973,0)),"")</f>
        <v>3</v>
      </c>
      <c r="U824" s="56" t="str">
        <f>IFERROR(INDEX('DATA - Destination Database'!$E$8:$E$973,MATCH(N824,'DATA - Destination Database'!$C$8:$C$973,0)),"")</f>
        <v>F</v>
      </c>
      <c r="V824" s="56" t="str">
        <f>IFERROR(INDEX('DATA - Destination Database'!$F$8:$F$973,MATCH(N824,'DATA - Destination Database'!$C$8:$C$973,0)),"")</f>
        <v>H</v>
      </c>
      <c r="W824" s="56" t="str">
        <f>IFERROR(INDEX('DATA - Destination Database'!$G$8:$G$973,MATCH(N824,'DATA - Destination Database'!$C$8:$C$973,0)),"")</f>
        <v/>
      </c>
      <c r="X824" s="96" t="str">
        <f>IFERROR(INDEX('DATA - Destination Database'!$H$8:$H$973,MATCH(N824,'DATA - Destination Database'!$C$8:$C$973,0)),"")</f>
        <v>Spain</v>
      </c>
    </row>
    <row r="825" spans="2:24" ht="14.4" customHeight="1" x14ac:dyDescent="0.3">
      <c r="B825" s="95" t="s">
        <v>59</v>
      </c>
      <c r="C825" s="95" t="s">
        <v>2685</v>
      </c>
      <c r="D825" s="95" t="s">
        <v>1842</v>
      </c>
      <c r="E825" s="95" t="s">
        <v>2859</v>
      </c>
      <c r="F825" s="95" t="s">
        <v>2862</v>
      </c>
      <c r="G825" s="97" t="s">
        <v>2001</v>
      </c>
      <c r="H825" s="23">
        <v>0.54166666666666663</v>
      </c>
      <c r="I825" s="95" t="s">
        <v>2857</v>
      </c>
      <c r="J825" s="17">
        <v>3.8</v>
      </c>
      <c r="K825" s="17">
        <v>0</v>
      </c>
      <c r="L825" s="98">
        <v>43682</v>
      </c>
      <c r="M825" s="95" t="s">
        <v>3848</v>
      </c>
      <c r="N825" s="95" t="str">
        <f t="shared" ref="N825:N888" si="71">TRIM(D825)</f>
        <v>SKU890</v>
      </c>
      <c r="O825" s="17" t="str">
        <f t="shared" si="67"/>
        <v>Yes</v>
      </c>
      <c r="P825" s="27">
        <f t="shared" si="68"/>
        <v>22</v>
      </c>
      <c r="Q825" s="17" t="str">
        <f t="shared" si="69"/>
        <v>No</v>
      </c>
      <c r="R825" s="42">
        <f t="shared" si="70"/>
        <v>43670</v>
      </c>
      <c r="S825" s="96" t="str">
        <f>IFERROR(INDEX('DATA - Destination Database'!$B$8:$B$973,MATCH(N825,'DATA - Destination Database'!$C$8:$C$973,0)),"")</f>
        <v>ID761</v>
      </c>
      <c r="T825" s="55">
        <f>IFERROR(INDEX('DATA - Destination Database'!$D$8:$D$973,MATCH(N825,'DATA - Destination Database'!$C$8:$C$973,0)),"")</f>
        <v>1</v>
      </c>
      <c r="U825" s="56" t="str">
        <f>IFERROR(INDEX('DATA - Destination Database'!$E$8:$E$973,MATCH(N825,'DATA - Destination Database'!$C$8:$C$973,0)),"")</f>
        <v>A</v>
      </c>
      <c r="V825" s="56" t="str">
        <f>IFERROR(INDEX('DATA - Destination Database'!$F$8:$F$973,MATCH(N825,'DATA - Destination Database'!$C$8:$C$973,0)),"")</f>
        <v>H</v>
      </c>
      <c r="W825" s="56" t="str">
        <f>IFERROR(INDEX('DATA - Destination Database'!$G$8:$G$973,MATCH(N825,'DATA - Destination Database'!$C$8:$C$973,0)),"")</f>
        <v/>
      </c>
      <c r="X825" s="96" t="str">
        <f>IFERROR(INDEX('DATA - Destination Database'!$H$8:$H$973,MATCH(N825,'DATA - Destination Database'!$C$8:$C$973,0)),"")</f>
        <v>Sweden</v>
      </c>
    </row>
    <row r="826" spans="2:24" ht="14.4" customHeight="1" x14ac:dyDescent="0.3">
      <c r="B826" s="95" t="s">
        <v>55</v>
      </c>
      <c r="C826" s="95" t="s">
        <v>2686</v>
      </c>
      <c r="D826" s="95" t="s">
        <v>1597</v>
      </c>
      <c r="E826" s="95" t="s">
        <v>2860</v>
      </c>
      <c r="F826" s="95" t="s">
        <v>2862</v>
      </c>
      <c r="G826" s="97" t="s">
        <v>1988</v>
      </c>
      <c r="H826" s="23">
        <v>0.54166666666666663</v>
      </c>
      <c r="I826" s="95" t="s">
        <v>2854</v>
      </c>
      <c r="J826" s="17">
        <v>4</v>
      </c>
      <c r="K826" s="17">
        <v>0</v>
      </c>
      <c r="L826" s="98">
        <v>43655</v>
      </c>
      <c r="M826" s="95" t="s">
        <v>3848</v>
      </c>
      <c r="N826" s="95" t="str">
        <f t="shared" si="71"/>
        <v>SKU636</v>
      </c>
      <c r="O826" s="17" t="str">
        <f t="shared" si="67"/>
        <v>Yes</v>
      </c>
      <c r="P826" s="27">
        <f t="shared" si="68"/>
        <v>41</v>
      </c>
      <c r="Q826" s="17" t="str">
        <f t="shared" si="69"/>
        <v>No</v>
      </c>
      <c r="R826" s="42">
        <f t="shared" si="70"/>
        <v>43651</v>
      </c>
      <c r="S826" s="96" t="str">
        <f>IFERROR(INDEX('DATA - Destination Database'!$B$8:$B$973,MATCH(N826,'DATA - Destination Database'!$C$8:$C$973,0)),"")</f>
        <v>ID606</v>
      </c>
      <c r="T826" s="55">
        <f>IFERROR(INDEX('DATA - Destination Database'!$D$8:$D$973,MATCH(N826,'DATA - Destination Database'!$C$8:$C$973,0)),"")</f>
        <v>2</v>
      </c>
      <c r="U826" s="56" t="str">
        <f>IFERROR(INDEX('DATA - Destination Database'!$E$8:$E$973,MATCH(N826,'DATA - Destination Database'!$C$8:$C$973,0)),"")</f>
        <v>B</v>
      </c>
      <c r="V826" s="56" t="str">
        <f>IFERROR(INDEX('DATA - Destination Database'!$F$8:$F$973,MATCH(N826,'DATA - Destination Database'!$C$8:$C$973,0)),"")</f>
        <v>H</v>
      </c>
      <c r="W826" s="56" t="str">
        <f>IFERROR(INDEX('DATA - Destination Database'!$G$8:$G$973,MATCH(N826,'DATA - Destination Database'!$C$8:$C$973,0)),"")</f>
        <v/>
      </c>
      <c r="X826" s="96" t="str">
        <f>IFERROR(INDEX('DATA - Destination Database'!$H$8:$H$973,MATCH(N826,'DATA - Destination Database'!$C$8:$C$973,0)),"")</f>
        <v>Germany</v>
      </c>
    </row>
    <row r="827" spans="2:24" ht="14.4" customHeight="1" x14ac:dyDescent="0.3">
      <c r="B827" s="95" t="s">
        <v>57</v>
      </c>
      <c r="C827" s="95" t="s">
        <v>2687</v>
      </c>
      <c r="D827" s="95" t="s">
        <v>1845</v>
      </c>
      <c r="E827" s="95" t="s">
        <v>2858</v>
      </c>
      <c r="F827" s="95" t="s">
        <v>2863</v>
      </c>
      <c r="G827" s="97" t="s">
        <v>2002</v>
      </c>
      <c r="H827" s="23">
        <v>0.54166666666666663</v>
      </c>
      <c r="I827" s="95" t="s">
        <v>2855</v>
      </c>
      <c r="J827" s="17">
        <v>1</v>
      </c>
      <c r="K827" s="17">
        <v>0</v>
      </c>
      <c r="L827" s="98">
        <v>43675</v>
      </c>
      <c r="M827" s="95" t="s">
        <v>3848</v>
      </c>
      <c r="N827" s="95" t="str">
        <f t="shared" si="71"/>
        <v>SKU893</v>
      </c>
      <c r="O827" s="17" t="str">
        <f t="shared" si="67"/>
        <v>Yes</v>
      </c>
      <c r="P827" s="27">
        <f t="shared" si="68"/>
        <v>21</v>
      </c>
      <c r="Q827" s="17" t="str">
        <f t="shared" si="69"/>
        <v>No</v>
      </c>
      <c r="R827" s="42">
        <f t="shared" si="70"/>
        <v>43671</v>
      </c>
      <c r="S827" s="96" t="str">
        <f>IFERROR(INDEX('DATA - Destination Database'!$B$8:$B$973,MATCH(N827,'DATA - Destination Database'!$C$8:$C$973,0)),"")</f>
        <v>ID624</v>
      </c>
      <c r="T827" s="55">
        <f>IFERROR(INDEX('DATA - Destination Database'!$D$8:$D$973,MATCH(N827,'DATA - Destination Database'!$C$8:$C$973,0)),"")</f>
        <v>2</v>
      </c>
      <c r="U827" s="56" t="str">
        <f>IFERROR(INDEX('DATA - Destination Database'!$E$8:$E$973,MATCH(N827,'DATA - Destination Database'!$C$8:$C$973,0)),"")</f>
        <v>F</v>
      </c>
      <c r="V827" s="56" t="str">
        <f>IFERROR(INDEX('DATA - Destination Database'!$F$8:$F$973,MATCH(N827,'DATA - Destination Database'!$C$8:$C$973,0)),"")</f>
        <v>H</v>
      </c>
      <c r="W827" s="56" t="str">
        <f>IFERROR(INDEX('DATA - Destination Database'!$G$8:$G$973,MATCH(N827,'DATA - Destination Database'!$C$8:$C$973,0)),"")</f>
        <v>Y</v>
      </c>
      <c r="X827" s="96" t="str">
        <f>IFERROR(INDEX('DATA - Destination Database'!$H$8:$H$973,MATCH(N827,'DATA - Destination Database'!$C$8:$C$973,0)),"")</f>
        <v xml:space="preserve">France </v>
      </c>
    </row>
    <row r="828" spans="2:24" ht="14.4" customHeight="1" x14ac:dyDescent="0.3">
      <c r="B828" s="95" t="s">
        <v>58</v>
      </c>
      <c r="C828" s="95" t="s">
        <v>2688</v>
      </c>
      <c r="D828" s="95" t="s">
        <v>1600</v>
      </c>
      <c r="E828" s="95" t="s">
        <v>2859</v>
      </c>
      <c r="F828" s="95" t="s">
        <v>2862</v>
      </c>
      <c r="G828" s="97" t="s">
        <v>1988</v>
      </c>
      <c r="H828" s="23">
        <v>0.54166666666666663</v>
      </c>
      <c r="I828" s="95" t="s">
        <v>2855</v>
      </c>
      <c r="J828" s="17">
        <v>2</v>
      </c>
      <c r="K828" s="17">
        <v>0</v>
      </c>
      <c r="L828" s="98">
        <v>43655</v>
      </c>
      <c r="M828" s="95" t="s">
        <v>3848</v>
      </c>
      <c r="N828" s="95" t="str">
        <f t="shared" si="71"/>
        <v>SKU639</v>
      </c>
      <c r="O828" s="17" t="str">
        <f t="shared" si="67"/>
        <v>Yes</v>
      </c>
      <c r="P828" s="27">
        <f t="shared" si="68"/>
        <v>41</v>
      </c>
      <c r="Q828" s="17" t="str">
        <f t="shared" si="69"/>
        <v>No</v>
      </c>
      <c r="R828" s="42">
        <f t="shared" si="70"/>
        <v>43651</v>
      </c>
      <c r="S828" s="96" t="str">
        <f>IFERROR(INDEX('DATA - Destination Database'!$B$8:$B$973,MATCH(N828,'DATA - Destination Database'!$C$8:$C$973,0)),"")</f>
        <v>ID529</v>
      </c>
      <c r="T828" s="55">
        <f>IFERROR(INDEX('DATA - Destination Database'!$D$8:$D$973,MATCH(N828,'DATA - Destination Database'!$C$8:$C$973,0)),"")</f>
        <v>2</v>
      </c>
      <c r="U828" s="56" t="str">
        <f>IFERROR(INDEX('DATA - Destination Database'!$E$8:$E$973,MATCH(N828,'DATA - Destination Database'!$C$8:$C$973,0)),"")</f>
        <v>A</v>
      </c>
      <c r="V828" s="56" t="str">
        <f>IFERROR(INDEX('DATA - Destination Database'!$F$8:$F$973,MATCH(N828,'DATA - Destination Database'!$C$8:$C$973,0)),"")</f>
        <v>H</v>
      </c>
      <c r="W828" s="56" t="str">
        <f>IFERROR(INDEX('DATA - Destination Database'!$G$8:$G$973,MATCH(N828,'DATA - Destination Database'!$C$8:$C$973,0)),"")</f>
        <v>Y</v>
      </c>
      <c r="X828" s="96" t="str">
        <f>IFERROR(INDEX('DATA - Destination Database'!$H$8:$H$973,MATCH(N828,'DATA - Destination Database'!$C$8:$C$973,0)),"")</f>
        <v xml:space="preserve">India </v>
      </c>
    </row>
    <row r="829" spans="2:24" ht="14.4" customHeight="1" x14ac:dyDescent="0.3">
      <c r="B829" s="95" t="s">
        <v>55</v>
      </c>
      <c r="C829" s="95" t="s">
        <v>2689</v>
      </c>
      <c r="D829" s="95" t="s">
        <v>1848</v>
      </c>
      <c r="E829" s="95" t="s">
        <v>2860</v>
      </c>
      <c r="F829" s="95" t="s">
        <v>2862</v>
      </c>
      <c r="G829" s="97" t="s">
        <v>2003</v>
      </c>
      <c r="H829" s="23">
        <v>0.54166666666666663</v>
      </c>
      <c r="I829" s="95" t="s">
        <v>2856</v>
      </c>
      <c r="J829" s="17">
        <v>3</v>
      </c>
      <c r="K829" s="17">
        <v>0</v>
      </c>
      <c r="L829" s="98">
        <v>43677</v>
      </c>
      <c r="M829" s="95" t="s">
        <v>3848</v>
      </c>
      <c r="N829" s="95" t="str">
        <f t="shared" si="71"/>
        <v>SKU896</v>
      </c>
      <c r="O829" s="17" t="str">
        <f t="shared" si="67"/>
        <v>Yes</v>
      </c>
      <c r="P829" s="27">
        <f t="shared" si="68"/>
        <v>20</v>
      </c>
      <c r="Q829" s="17" t="str">
        <f t="shared" si="69"/>
        <v>No</v>
      </c>
      <c r="R829" s="42">
        <f t="shared" si="70"/>
        <v>43672</v>
      </c>
      <c r="S829" s="96" t="str">
        <f>IFERROR(INDEX('DATA - Destination Database'!$B$8:$B$973,MATCH(N829,'DATA - Destination Database'!$C$8:$C$973,0)),"")</f>
        <v>ID832</v>
      </c>
      <c r="T829" s="55">
        <f>IFERROR(INDEX('DATA - Destination Database'!$D$8:$D$973,MATCH(N829,'DATA - Destination Database'!$C$8:$C$973,0)),"")</f>
        <v>2</v>
      </c>
      <c r="U829" s="56" t="str">
        <f>IFERROR(INDEX('DATA - Destination Database'!$E$8:$E$973,MATCH(N829,'DATA - Destination Database'!$C$8:$C$973,0)),"")</f>
        <v>F</v>
      </c>
      <c r="V829" s="56" t="str">
        <f>IFERROR(INDEX('DATA - Destination Database'!$F$8:$F$973,MATCH(N829,'DATA - Destination Database'!$C$8:$C$973,0)),"")</f>
        <v>H</v>
      </c>
      <c r="W829" s="56" t="str">
        <f>IFERROR(INDEX('DATA - Destination Database'!$G$8:$G$973,MATCH(N829,'DATA - Destination Database'!$C$8:$C$973,0)),"")</f>
        <v>Y</v>
      </c>
      <c r="X829" s="96" t="str">
        <f>IFERROR(INDEX('DATA - Destination Database'!$H$8:$H$973,MATCH(N829,'DATA - Destination Database'!$C$8:$C$973,0)),"")</f>
        <v xml:space="preserve">Eritrea </v>
      </c>
    </row>
    <row r="830" spans="2:24" ht="14.4" customHeight="1" x14ac:dyDescent="0.3">
      <c r="B830" s="95" t="s">
        <v>56</v>
      </c>
      <c r="C830" s="95" t="s">
        <v>2690</v>
      </c>
      <c r="D830" s="95" t="s">
        <v>1603</v>
      </c>
      <c r="E830" s="95" t="s">
        <v>2858</v>
      </c>
      <c r="F830" s="95" t="s">
        <v>2862</v>
      </c>
      <c r="G830" s="97" t="s">
        <v>1988</v>
      </c>
      <c r="H830" s="23">
        <v>0.54166666666666663</v>
      </c>
      <c r="I830" s="95" t="s">
        <v>2857</v>
      </c>
      <c r="J830" s="17">
        <v>4</v>
      </c>
      <c r="K830" s="17">
        <v>1</v>
      </c>
      <c r="L830" s="98">
        <v>43658</v>
      </c>
      <c r="M830" s="95" t="s">
        <v>3848</v>
      </c>
      <c r="N830" s="95" t="str">
        <f t="shared" si="71"/>
        <v>SKU642</v>
      </c>
      <c r="O830" s="17" t="str">
        <f t="shared" si="67"/>
        <v>Yes</v>
      </c>
      <c r="P830" s="27">
        <f t="shared" si="68"/>
        <v>41</v>
      </c>
      <c r="Q830" s="17" t="str">
        <f t="shared" si="69"/>
        <v>No</v>
      </c>
      <c r="R830" s="42">
        <f t="shared" si="70"/>
        <v>43651</v>
      </c>
      <c r="S830" s="96" t="str">
        <f>IFERROR(INDEX('DATA - Destination Database'!$B$8:$B$973,MATCH(N830,'DATA - Destination Database'!$C$8:$C$973,0)),"")</f>
        <v>ID783</v>
      </c>
      <c r="T830" s="55">
        <f>IFERROR(INDEX('DATA - Destination Database'!$D$8:$D$973,MATCH(N830,'DATA - Destination Database'!$C$8:$C$973,0)),"")</f>
        <v>1</v>
      </c>
      <c r="U830" s="56" t="str">
        <f>IFERROR(INDEX('DATA - Destination Database'!$E$8:$E$973,MATCH(N830,'DATA - Destination Database'!$C$8:$C$973,0)),"")</f>
        <v>T</v>
      </c>
      <c r="V830" s="56" t="str">
        <f>IFERROR(INDEX('DATA - Destination Database'!$F$8:$F$973,MATCH(N830,'DATA - Destination Database'!$C$8:$C$973,0)),"")</f>
        <v>H</v>
      </c>
      <c r="W830" s="56" t="str">
        <f>IFERROR(INDEX('DATA - Destination Database'!$G$8:$G$973,MATCH(N830,'DATA - Destination Database'!$C$8:$C$973,0)),"")</f>
        <v/>
      </c>
      <c r="X830" s="96" t="str">
        <f>IFERROR(INDEX('DATA - Destination Database'!$H$8:$H$973,MATCH(N830,'DATA - Destination Database'!$C$8:$C$973,0)),"")</f>
        <v>Canada</v>
      </c>
    </row>
    <row r="831" spans="2:24" ht="14.4" customHeight="1" x14ac:dyDescent="0.3">
      <c r="B831" s="95" t="s">
        <v>58</v>
      </c>
      <c r="C831" s="95" t="s">
        <v>2690</v>
      </c>
      <c r="D831" s="95" t="s">
        <v>1851</v>
      </c>
      <c r="E831" s="95" t="s">
        <v>2859</v>
      </c>
      <c r="F831" s="95" t="s">
        <v>2862</v>
      </c>
      <c r="G831" s="97" t="s">
        <v>2003</v>
      </c>
      <c r="H831" s="23">
        <v>0.54166666666666663</v>
      </c>
      <c r="I831" s="95" t="s">
        <v>2854</v>
      </c>
      <c r="J831" s="17">
        <v>1</v>
      </c>
      <c r="K831" s="17">
        <v>0</v>
      </c>
      <c r="L831" s="98">
        <v>43678</v>
      </c>
      <c r="M831" s="95" t="s">
        <v>3848</v>
      </c>
      <c r="N831" s="95" t="str">
        <f t="shared" si="71"/>
        <v>SKU899</v>
      </c>
      <c r="O831" s="17" t="str">
        <f t="shared" si="67"/>
        <v>Yes</v>
      </c>
      <c r="P831" s="27">
        <f t="shared" si="68"/>
        <v>20</v>
      </c>
      <c r="Q831" s="17" t="str">
        <f t="shared" si="69"/>
        <v>No</v>
      </c>
      <c r="R831" s="42">
        <f t="shared" si="70"/>
        <v>43672</v>
      </c>
      <c r="S831" s="96" t="str">
        <f>IFERROR(INDEX('DATA - Destination Database'!$B$8:$B$973,MATCH(N831,'DATA - Destination Database'!$C$8:$C$973,0)),"")</f>
        <v>ID762</v>
      </c>
      <c r="T831" s="55">
        <f>IFERROR(INDEX('DATA - Destination Database'!$D$8:$D$973,MATCH(N831,'DATA - Destination Database'!$C$8:$C$973,0)),"")</f>
        <v>2</v>
      </c>
      <c r="U831" s="56" t="str">
        <f>IFERROR(INDEX('DATA - Destination Database'!$E$8:$E$973,MATCH(N831,'DATA - Destination Database'!$C$8:$C$973,0)),"")</f>
        <v>B</v>
      </c>
      <c r="V831" s="56" t="str">
        <f>IFERROR(INDEX('DATA - Destination Database'!$F$8:$F$973,MATCH(N831,'DATA - Destination Database'!$C$8:$C$973,0)),"")</f>
        <v>H</v>
      </c>
      <c r="W831" s="56" t="str">
        <f>IFERROR(INDEX('DATA - Destination Database'!$G$8:$G$973,MATCH(N831,'DATA - Destination Database'!$C$8:$C$973,0)),"")</f>
        <v/>
      </c>
      <c r="X831" s="96" t="str">
        <f>IFERROR(INDEX('DATA - Destination Database'!$H$8:$H$973,MATCH(N831,'DATA - Destination Database'!$C$8:$C$973,0)),"")</f>
        <v xml:space="preserve">Indonesia </v>
      </c>
    </row>
    <row r="832" spans="2:24" ht="14.4" customHeight="1" x14ac:dyDescent="0.3">
      <c r="B832" s="95" t="s">
        <v>56</v>
      </c>
      <c r="C832" s="95" t="s">
        <v>2691</v>
      </c>
      <c r="D832" s="95" t="s">
        <v>1854</v>
      </c>
      <c r="E832" s="95" t="s">
        <v>2860</v>
      </c>
      <c r="F832" s="95" t="s">
        <v>2862</v>
      </c>
      <c r="G832" s="97" t="s">
        <v>2003</v>
      </c>
      <c r="H832" s="23">
        <v>0.54166666666666663</v>
      </c>
      <c r="I832" s="95" t="s">
        <v>2855</v>
      </c>
      <c r="J832" s="17">
        <v>2.8</v>
      </c>
      <c r="K832" s="17">
        <v>0</v>
      </c>
      <c r="L832" s="98">
        <v>43677</v>
      </c>
      <c r="M832" s="95" t="s">
        <v>3848</v>
      </c>
      <c r="N832" s="95" t="str">
        <f t="shared" si="71"/>
        <v>SKU902</v>
      </c>
      <c r="O832" s="17" t="str">
        <f t="shared" si="67"/>
        <v>Yes</v>
      </c>
      <c r="P832" s="27">
        <f t="shared" si="68"/>
        <v>20</v>
      </c>
      <c r="Q832" s="17" t="str">
        <f t="shared" si="69"/>
        <v>No</v>
      </c>
      <c r="R832" s="42">
        <f t="shared" si="70"/>
        <v>43672</v>
      </c>
      <c r="S832" s="96" t="str">
        <f>IFERROR(INDEX('DATA - Destination Database'!$B$8:$B$973,MATCH(N832,'DATA - Destination Database'!$C$8:$C$973,0)),"")</f>
        <v>ID950</v>
      </c>
      <c r="T832" s="55">
        <f>IFERROR(INDEX('DATA - Destination Database'!$D$8:$D$973,MATCH(N832,'DATA - Destination Database'!$C$8:$C$973,0)),"")</f>
        <v>2</v>
      </c>
      <c r="U832" s="56" t="str">
        <f>IFERROR(INDEX('DATA - Destination Database'!$E$8:$E$973,MATCH(N832,'DATA - Destination Database'!$C$8:$C$973,0)),"")</f>
        <v>B</v>
      </c>
      <c r="V832" s="56" t="str">
        <f>IFERROR(INDEX('DATA - Destination Database'!$F$8:$F$973,MATCH(N832,'DATA - Destination Database'!$C$8:$C$973,0)),"")</f>
        <v>H</v>
      </c>
      <c r="W832" s="56" t="str">
        <f>IFERROR(INDEX('DATA - Destination Database'!$G$8:$G$973,MATCH(N832,'DATA - Destination Database'!$C$8:$C$973,0)),"")</f>
        <v>Y</v>
      </c>
      <c r="X832" s="96" t="str">
        <f>IFERROR(INDEX('DATA - Destination Database'!$H$8:$H$973,MATCH(N832,'DATA - Destination Database'!$C$8:$C$973,0)),"")</f>
        <v>Hong Kong</v>
      </c>
    </row>
    <row r="833" spans="2:24" ht="14.4" customHeight="1" x14ac:dyDescent="0.3">
      <c r="B833" s="95" t="s">
        <v>59</v>
      </c>
      <c r="C833" s="95" t="s">
        <v>2692</v>
      </c>
      <c r="D833" s="95" t="s">
        <v>1606</v>
      </c>
      <c r="E833" s="95" t="s">
        <v>2858</v>
      </c>
      <c r="F833" s="95" t="s">
        <v>2862</v>
      </c>
      <c r="G833" s="97" t="s">
        <v>1988</v>
      </c>
      <c r="H833" s="23">
        <v>0.54166666666666663</v>
      </c>
      <c r="I833" s="95" t="s">
        <v>2855</v>
      </c>
      <c r="J833" s="17">
        <v>3</v>
      </c>
      <c r="K833" s="17">
        <v>0</v>
      </c>
      <c r="L833" s="98">
        <v>43670</v>
      </c>
      <c r="M833" s="95" t="s">
        <v>3848</v>
      </c>
      <c r="N833" s="95" t="str">
        <f t="shared" si="71"/>
        <v>SKU645</v>
      </c>
      <c r="O833" s="17" t="str">
        <f t="shared" si="67"/>
        <v>Yes</v>
      </c>
      <c r="P833" s="27">
        <f t="shared" si="68"/>
        <v>41</v>
      </c>
      <c r="Q833" s="17" t="str">
        <f t="shared" si="69"/>
        <v>No</v>
      </c>
      <c r="R833" s="42">
        <f t="shared" si="70"/>
        <v>43651</v>
      </c>
      <c r="S833" s="96" t="str">
        <f>IFERROR(INDEX('DATA - Destination Database'!$B$8:$B$973,MATCH(N833,'DATA - Destination Database'!$C$8:$C$973,0)),"")</f>
        <v>ID785</v>
      </c>
      <c r="T833" s="55">
        <f>IFERROR(INDEX('DATA - Destination Database'!$D$8:$D$973,MATCH(N833,'DATA - Destination Database'!$C$8:$C$973,0)),"")</f>
        <v>1</v>
      </c>
      <c r="U833" s="56" t="str">
        <f>IFERROR(INDEX('DATA - Destination Database'!$E$8:$E$973,MATCH(N833,'DATA - Destination Database'!$C$8:$C$973,0)),"")</f>
        <v>A</v>
      </c>
      <c r="V833" s="56" t="str">
        <f>IFERROR(INDEX('DATA - Destination Database'!$F$8:$F$973,MATCH(N833,'DATA - Destination Database'!$C$8:$C$973,0)),"")</f>
        <v>H</v>
      </c>
      <c r="W833" s="56" t="str">
        <f>IFERROR(INDEX('DATA - Destination Database'!$G$8:$G$973,MATCH(N833,'DATA - Destination Database'!$C$8:$C$973,0)),"")</f>
        <v/>
      </c>
      <c r="X833" s="96" t="str">
        <f>IFERROR(INDEX('DATA - Destination Database'!$H$8:$H$973,MATCH(N833,'DATA - Destination Database'!$C$8:$C$973,0)),"")</f>
        <v>Italy</v>
      </c>
    </row>
    <row r="834" spans="2:24" ht="14.4" customHeight="1" x14ac:dyDescent="0.3">
      <c r="B834" s="95" t="s">
        <v>59</v>
      </c>
      <c r="C834" s="95" t="s">
        <v>2693</v>
      </c>
      <c r="D834" s="95" t="s">
        <v>1857</v>
      </c>
      <c r="E834" s="95" t="s">
        <v>2859</v>
      </c>
      <c r="F834" s="95" t="s">
        <v>2862</v>
      </c>
      <c r="G834" s="97" t="s">
        <v>2003</v>
      </c>
      <c r="H834" s="23">
        <v>0.54166666666666663</v>
      </c>
      <c r="I834" s="95" t="s">
        <v>2856</v>
      </c>
      <c r="J834" s="17">
        <v>3.2</v>
      </c>
      <c r="K834" s="17">
        <v>0</v>
      </c>
      <c r="L834" s="98">
        <v>43677</v>
      </c>
      <c r="M834" s="95" t="s">
        <v>3848</v>
      </c>
      <c r="N834" s="95" t="str">
        <f t="shared" si="71"/>
        <v>SKU905</v>
      </c>
      <c r="O834" s="17" t="str">
        <f t="shared" si="67"/>
        <v>Yes</v>
      </c>
      <c r="P834" s="27">
        <f t="shared" si="68"/>
        <v>20</v>
      </c>
      <c r="Q834" s="17" t="str">
        <f t="shared" si="69"/>
        <v>No</v>
      </c>
      <c r="R834" s="42">
        <f t="shared" si="70"/>
        <v>43672</v>
      </c>
      <c r="S834" s="96" t="str">
        <f>IFERROR(INDEX('DATA - Destination Database'!$B$8:$B$973,MATCH(N834,'DATA - Destination Database'!$C$8:$C$973,0)),"")</f>
        <v>ID531</v>
      </c>
      <c r="T834" s="55">
        <f>IFERROR(INDEX('DATA - Destination Database'!$D$8:$D$973,MATCH(N834,'DATA - Destination Database'!$C$8:$C$973,0)),"")</f>
        <v>1</v>
      </c>
      <c r="U834" s="56" t="str">
        <f>IFERROR(INDEX('DATA - Destination Database'!$E$8:$E$973,MATCH(N834,'DATA - Destination Database'!$C$8:$C$973,0)),"")</f>
        <v>T</v>
      </c>
      <c r="V834" s="56" t="str">
        <f>IFERROR(INDEX('DATA - Destination Database'!$F$8:$F$973,MATCH(N834,'DATA - Destination Database'!$C$8:$C$973,0)),"")</f>
        <v>H</v>
      </c>
      <c r="W834" s="56" t="str">
        <f>IFERROR(INDEX('DATA - Destination Database'!$G$8:$G$973,MATCH(N834,'DATA - Destination Database'!$C$8:$C$973,0)),"")</f>
        <v>Y</v>
      </c>
      <c r="X834" s="96" t="str">
        <f>IFERROR(INDEX('DATA - Destination Database'!$H$8:$H$973,MATCH(N834,'DATA - Destination Database'!$C$8:$C$973,0)),"")</f>
        <v>Belgium</v>
      </c>
    </row>
    <row r="835" spans="2:24" ht="14.4" customHeight="1" x14ac:dyDescent="0.3">
      <c r="B835" s="95" t="s">
        <v>57</v>
      </c>
      <c r="C835" s="95" t="s">
        <v>2694</v>
      </c>
      <c r="D835" s="95" t="s">
        <v>1609</v>
      </c>
      <c r="E835" s="95" t="s">
        <v>2860</v>
      </c>
      <c r="F835" s="95" t="s">
        <v>2862</v>
      </c>
      <c r="G835" s="97" t="s">
        <v>1989</v>
      </c>
      <c r="H835" s="23">
        <v>0.54166666666666663</v>
      </c>
      <c r="I835" s="95" t="s">
        <v>2857</v>
      </c>
      <c r="J835" s="17">
        <v>3.4</v>
      </c>
      <c r="K835" s="17">
        <v>0</v>
      </c>
      <c r="L835" s="98">
        <v>43655</v>
      </c>
      <c r="M835" s="95" t="s">
        <v>3848</v>
      </c>
      <c r="N835" s="95" t="str">
        <f t="shared" si="71"/>
        <v>SKU648</v>
      </c>
      <c r="O835" s="17" t="str">
        <f t="shared" si="67"/>
        <v>Yes</v>
      </c>
      <c r="P835" s="27">
        <f t="shared" si="68"/>
        <v>38</v>
      </c>
      <c r="Q835" s="17" t="str">
        <f t="shared" si="69"/>
        <v>No</v>
      </c>
      <c r="R835" s="42">
        <f t="shared" si="70"/>
        <v>43654</v>
      </c>
      <c r="S835" s="96" t="str">
        <f>IFERROR(INDEX('DATA - Destination Database'!$B$8:$B$973,MATCH(N835,'DATA - Destination Database'!$C$8:$C$973,0)),"")</f>
        <v>ID608</v>
      </c>
      <c r="T835" s="55">
        <f>IFERROR(INDEX('DATA - Destination Database'!$D$8:$D$973,MATCH(N835,'DATA - Destination Database'!$C$8:$C$973,0)),"")</f>
        <v>3</v>
      </c>
      <c r="U835" s="56" t="str">
        <f>IFERROR(INDEX('DATA - Destination Database'!$E$8:$E$973,MATCH(N835,'DATA - Destination Database'!$C$8:$C$973,0)),"")</f>
        <v>F</v>
      </c>
      <c r="V835" s="56" t="str">
        <f>IFERROR(INDEX('DATA - Destination Database'!$F$8:$F$973,MATCH(N835,'DATA - Destination Database'!$C$8:$C$973,0)),"")</f>
        <v>H</v>
      </c>
      <c r="W835" s="56" t="str">
        <f>IFERROR(INDEX('DATA - Destination Database'!$G$8:$G$973,MATCH(N835,'DATA - Destination Database'!$C$8:$C$973,0)),"")</f>
        <v>Y</v>
      </c>
      <c r="X835" s="96" t="str">
        <f>IFERROR(INDEX('DATA - Destination Database'!$H$8:$H$973,MATCH(N835,'DATA - Destination Database'!$C$8:$C$973,0)),"")</f>
        <v>Argentina</v>
      </c>
    </row>
    <row r="836" spans="2:24" ht="14.4" customHeight="1" x14ac:dyDescent="0.3">
      <c r="B836" s="95" t="s">
        <v>57</v>
      </c>
      <c r="C836" s="95" t="s">
        <v>2695</v>
      </c>
      <c r="D836" s="95" t="s">
        <v>1860</v>
      </c>
      <c r="E836" s="95" t="s">
        <v>2858</v>
      </c>
      <c r="F836" s="95" t="s">
        <v>2862</v>
      </c>
      <c r="G836" s="97" t="s">
        <v>2003</v>
      </c>
      <c r="H836" s="23">
        <v>0.54166666666666663</v>
      </c>
      <c r="I836" s="95" t="s">
        <v>2854</v>
      </c>
      <c r="J836" s="17">
        <v>3.6</v>
      </c>
      <c r="K836" s="17">
        <v>0</v>
      </c>
      <c r="L836" s="98">
        <v>43677</v>
      </c>
      <c r="M836" s="95" t="s">
        <v>3848</v>
      </c>
      <c r="N836" s="95" t="str">
        <f t="shared" si="71"/>
        <v>SKU908</v>
      </c>
      <c r="O836" s="17" t="str">
        <f t="shared" si="67"/>
        <v>Yes</v>
      </c>
      <c r="P836" s="27">
        <f t="shared" si="68"/>
        <v>20</v>
      </c>
      <c r="Q836" s="17" t="str">
        <f t="shared" si="69"/>
        <v>No</v>
      </c>
      <c r="R836" s="42">
        <f t="shared" si="70"/>
        <v>43672</v>
      </c>
      <c r="S836" s="96" t="str">
        <f>IFERROR(INDEX('DATA - Destination Database'!$B$8:$B$973,MATCH(N836,'DATA - Destination Database'!$C$8:$C$973,0)),"")</f>
        <v>ID388</v>
      </c>
      <c r="T836" s="55">
        <f>IFERROR(INDEX('DATA - Destination Database'!$D$8:$D$973,MATCH(N836,'DATA - Destination Database'!$C$8:$C$973,0)),"")</f>
        <v>3</v>
      </c>
      <c r="U836" s="56" t="str">
        <f>IFERROR(INDEX('DATA - Destination Database'!$E$8:$E$973,MATCH(N836,'DATA - Destination Database'!$C$8:$C$973,0)),"")</f>
        <v>F</v>
      </c>
      <c r="V836" s="56" t="str">
        <f>IFERROR(INDEX('DATA - Destination Database'!$F$8:$F$973,MATCH(N836,'DATA - Destination Database'!$C$8:$C$973,0)),"")</f>
        <v>H</v>
      </c>
      <c r="W836" s="56" t="str">
        <f>IFERROR(INDEX('DATA - Destination Database'!$G$8:$G$973,MATCH(N836,'DATA - Destination Database'!$C$8:$C$973,0)),"")</f>
        <v>Y</v>
      </c>
      <c r="X836" s="96" t="str">
        <f>IFERROR(INDEX('DATA - Destination Database'!$H$8:$H$973,MATCH(N836,'DATA - Destination Database'!$C$8:$C$973,0)),"")</f>
        <v>Maldives</v>
      </c>
    </row>
    <row r="837" spans="2:24" ht="14.4" customHeight="1" x14ac:dyDescent="0.3">
      <c r="B837" s="95" t="s">
        <v>55</v>
      </c>
      <c r="C837" s="95" t="s">
        <v>2696</v>
      </c>
      <c r="D837" s="95" t="s">
        <v>1863</v>
      </c>
      <c r="E837" s="95" t="s">
        <v>2859</v>
      </c>
      <c r="F837" s="95" t="s">
        <v>2862</v>
      </c>
      <c r="G837" s="97" t="s">
        <v>2004</v>
      </c>
      <c r="H837" s="23">
        <v>0.54166666666666663</v>
      </c>
      <c r="I837" s="95" t="s">
        <v>2855</v>
      </c>
      <c r="J837" s="17">
        <v>3.8</v>
      </c>
      <c r="K837" s="17">
        <v>0</v>
      </c>
      <c r="L837" s="98">
        <v>43677</v>
      </c>
      <c r="M837" s="95" t="s">
        <v>3848</v>
      </c>
      <c r="N837" s="95" t="str">
        <f t="shared" si="71"/>
        <v>SKU911</v>
      </c>
      <c r="O837" s="17" t="str">
        <f t="shared" si="67"/>
        <v>Yes</v>
      </c>
      <c r="P837" s="27">
        <f t="shared" si="68"/>
        <v>19</v>
      </c>
      <c r="Q837" s="17" t="str">
        <f t="shared" si="69"/>
        <v>No</v>
      </c>
      <c r="R837" s="42">
        <f t="shared" si="70"/>
        <v>43673</v>
      </c>
      <c r="S837" s="96" t="str">
        <f>IFERROR(INDEX('DATA - Destination Database'!$B$8:$B$973,MATCH(N837,'DATA - Destination Database'!$C$8:$C$973,0)),"")</f>
        <v>ID909</v>
      </c>
      <c r="T837" s="55">
        <f>IFERROR(INDEX('DATA - Destination Database'!$D$8:$D$973,MATCH(N837,'DATA - Destination Database'!$C$8:$C$973,0)),"")</f>
        <v>1</v>
      </c>
      <c r="U837" s="56" t="str">
        <f>IFERROR(INDEX('DATA - Destination Database'!$E$8:$E$973,MATCH(N837,'DATA - Destination Database'!$C$8:$C$973,0)),"")</f>
        <v>A</v>
      </c>
      <c r="V837" s="56" t="str">
        <f>IFERROR(INDEX('DATA - Destination Database'!$F$8:$F$973,MATCH(N837,'DATA - Destination Database'!$C$8:$C$973,0)),"")</f>
        <v>H</v>
      </c>
      <c r="W837" s="56" t="str">
        <f>IFERROR(INDEX('DATA - Destination Database'!$G$8:$G$973,MATCH(N837,'DATA - Destination Database'!$C$8:$C$973,0)),"")</f>
        <v/>
      </c>
      <c r="X837" s="96" t="str">
        <f>IFERROR(INDEX('DATA - Destination Database'!$H$8:$H$973,MATCH(N837,'DATA - Destination Database'!$C$8:$C$973,0)),"")</f>
        <v>China</v>
      </c>
    </row>
    <row r="838" spans="2:24" ht="14.4" customHeight="1" x14ac:dyDescent="0.3">
      <c r="B838" s="95" t="s">
        <v>55</v>
      </c>
      <c r="C838" s="95" t="s">
        <v>2697</v>
      </c>
      <c r="D838" s="95" t="s">
        <v>1612</v>
      </c>
      <c r="E838" s="95" t="s">
        <v>2860</v>
      </c>
      <c r="F838" s="95" t="s">
        <v>2862</v>
      </c>
      <c r="G838" s="97" t="s">
        <v>1989</v>
      </c>
      <c r="H838" s="23">
        <v>0.54166666666666663</v>
      </c>
      <c r="I838" s="95" t="s">
        <v>2855</v>
      </c>
      <c r="J838" s="17">
        <v>4</v>
      </c>
      <c r="K838" s="17">
        <v>0</v>
      </c>
      <c r="L838" s="98">
        <v>43655</v>
      </c>
      <c r="M838" s="95" t="s">
        <v>3848</v>
      </c>
      <c r="N838" s="95" t="str">
        <f t="shared" si="71"/>
        <v>SKU651</v>
      </c>
      <c r="O838" s="17" t="str">
        <f t="shared" si="67"/>
        <v>Yes</v>
      </c>
      <c r="P838" s="27">
        <f t="shared" si="68"/>
        <v>38</v>
      </c>
      <c r="Q838" s="17" t="str">
        <f t="shared" si="69"/>
        <v>No</v>
      </c>
      <c r="R838" s="42">
        <f t="shared" si="70"/>
        <v>43654</v>
      </c>
      <c r="S838" s="96" t="str">
        <f>IFERROR(INDEX('DATA - Destination Database'!$B$8:$B$973,MATCH(N838,'DATA - Destination Database'!$C$8:$C$973,0)),"")</f>
        <v>ID834</v>
      </c>
      <c r="T838" s="55">
        <f>IFERROR(INDEX('DATA - Destination Database'!$D$8:$D$973,MATCH(N838,'DATA - Destination Database'!$C$8:$C$973,0)),"")</f>
        <v>2</v>
      </c>
      <c r="U838" s="56" t="str">
        <f>IFERROR(INDEX('DATA - Destination Database'!$E$8:$E$973,MATCH(N838,'DATA - Destination Database'!$C$8:$C$973,0)),"")</f>
        <v>B</v>
      </c>
      <c r="V838" s="56" t="str">
        <f>IFERROR(INDEX('DATA - Destination Database'!$F$8:$F$973,MATCH(N838,'DATA - Destination Database'!$C$8:$C$973,0)),"")</f>
        <v>H</v>
      </c>
      <c r="W838" s="56" t="str">
        <f>IFERROR(INDEX('DATA - Destination Database'!$G$8:$G$973,MATCH(N838,'DATA - Destination Database'!$C$8:$C$973,0)),"")</f>
        <v/>
      </c>
      <c r="X838" s="96" t="str">
        <f>IFERROR(INDEX('DATA - Destination Database'!$H$8:$H$973,MATCH(N838,'DATA - Destination Database'!$C$8:$C$973,0)),"")</f>
        <v>Peru</v>
      </c>
    </row>
    <row r="839" spans="2:24" ht="14.4" customHeight="1" x14ac:dyDescent="0.3">
      <c r="B839" s="95" t="s">
        <v>58</v>
      </c>
      <c r="C839" s="95" t="s">
        <v>2698</v>
      </c>
      <c r="D839" s="95" t="s">
        <v>1866</v>
      </c>
      <c r="E839" s="95" t="s">
        <v>2858</v>
      </c>
      <c r="F839" s="95" t="s">
        <v>2862</v>
      </c>
      <c r="G839" s="97" t="s">
        <v>2005</v>
      </c>
      <c r="H839" s="23">
        <v>0.54166666666666663</v>
      </c>
      <c r="I839" s="95" t="s">
        <v>2856</v>
      </c>
      <c r="J839" s="17">
        <v>1</v>
      </c>
      <c r="K839" s="17">
        <v>0</v>
      </c>
      <c r="L839" s="98">
        <v>43679</v>
      </c>
      <c r="M839" s="95" t="s">
        <v>3848</v>
      </c>
      <c r="N839" s="95" t="str">
        <f t="shared" si="71"/>
        <v>SKU914</v>
      </c>
      <c r="O839" s="17" t="str">
        <f t="shared" si="67"/>
        <v>Yes</v>
      </c>
      <c r="P839" s="27">
        <f t="shared" si="68"/>
        <v>17</v>
      </c>
      <c r="Q839" s="17" t="str">
        <f t="shared" si="69"/>
        <v>No</v>
      </c>
      <c r="R839" s="42">
        <f t="shared" si="70"/>
        <v>43675</v>
      </c>
      <c r="S839" s="96" t="str">
        <f>IFERROR(INDEX('DATA - Destination Database'!$B$8:$B$973,MATCH(N839,'DATA - Destination Database'!$C$8:$C$973,0)),"")</f>
        <v>ID390</v>
      </c>
      <c r="T839" s="55">
        <f>IFERROR(INDEX('DATA - Destination Database'!$D$8:$D$973,MATCH(N839,'DATA - Destination Database'!$C$8:$C$973,0)),"")</f>
        <v>3</v>
      </c>
      <c r="U839" s="56" t="str">
        <f>IFERROR(INDEX('DATA - Destination Database'!$E$8:$E$973,MATCH(N839,'DATA - Destination Database'!$C$8:$C$973,0)),"")</f>
        <v>B</v>
      </c>
      <c r="V839" s="56" t="str">
        <f>IFERROR(INDEX('DATA - Destination Database'!$F$8:$F$973,MATCH(N839,'DATA - Destination Database'!$C$8:$C$973,0)),"")</f>
        <v>H</v>
      </c>
      <c r="W839" s="56" t="str">
        <f>IFERROR(INDEX('DATA - Destination Database'!$G$8:$G$973,MATCH(N839,'DATA - Destination Database'!$C$8:$C$973,0)),"")</f>
        <v/>
      </c>
      <c r="X839" s="96" t="str">
        <f>IFERROR(INDEX('DATA - Destination Database'!$H$8:$H$973,MATCH(N839,'DATA - Destination Database'!$C$8:$C$973,0)),"")</f>
        <v>Ireland</v>
      </c>
    </row>
    <row r="840" spans="2:24" ht="14.4" customHeight="1" x14ac:dyDescent="0.3">
      <c r="B840" s="95" t="s">
        <v>58</v>
      </c>
      <c r="C840" s="95" t="s">
        <v>2699</v>
      </c>
      <c r="D840" s="95" t="s">
        <v>1615</v>
      </c>
      <c r="E840" s="95" t="s">
        <v>2859</v>
      </c>
      <c r="F840" s="95" t="s">
        <v>2862</v>
      </c>
      <c r="G840" s="97" t="s">
        <v>1989</v>
      </c>
      <c r="H840" s="23">
        <v>0.54166666666666663</v>
      </c>
      <c r="I840" s="95" t="s">
        <v>2857</v>
      </c>
      <c r="J840" s="17">
        <v>2</v>
      </c>
      <c r="K840" s="17">
        <v>1</v>
      </c>
      <c r="L840" s="98">
        <v>43655</v>
      </c>
      <c r="M840" s="95" t="s">
        <v>3848</v>
      </c>
      <c r="N840" s="95" t="str">
        <f t="shared" si="71"/>
        <v>SKU654</v>
      </c>
      <c r="O840" s="17" t="str">
        <f t="shared" si="67"/>
        <v>Yes</v>
      </c>
      <c r="P840" s="27">
        <f t="shared" si="68"/>
        <v>38</v>
      </c>
      <c r="Q840" s="17" t="str">
        <f t="shared" si="69"/>
        <v>No</v>
      </c>
      <c r="R840" s="42">
        <f t="shared" si="70"/>
        <v>43654</v>
      </c>
      <c r="S840" s="96" t="str">
        <f>IFERROR(INDEX('DATA - Destination Database'!$B$8:$B$973,MATCH(N840,'DATA - Destination Database'!$C$8:$C$973,0)),"")</f>
        <v>ID766</v>
      </c>
      <c r="T840" s="55">
        <f>IFERROR(INDEX('DATA - Destination Database'!$D$8:$D$973,MATCH(N840,'DATA - Destination Database'!$C$8:$C$973,0)),"")</f>
        <v>2</v>
      </c>
      <c r="U840" s="56" t="str">
        <f>IFERROR(INDEX('DATA - Destination Database'!$E$8:$E$973,MATCH(N840,'DATA - Destination Database'!$C$8:$C$973,0)),"")</f>
        <v>B</v>
      </c>
      <c r="V840" s="56" t="str">
        <f>IFERROR(INDEX('DATA - Destination Database'!$F$8:$F$973,MATCH(N840,'DATA - Destination Database'!$C$8:$C$973,0)),"")</f>
        <v>H</v>
      </c>
      <c r="W840" s="56" t="str">
        <f>IFERROR(INDEX('DATA - Destination Database'!$G$8:$G$973,MATCH(N840,'DATA - Destination Database'!$C$8:$C$973,0)),"")</f>
        <v>Y</v>
      </c>
      <c r="X840" s="96" t="str">
        <f>IFERROR(INDEX('DATA - Destination Database'!$H$8:$H$973,MATCH(N840,'DATA - Destination Database'!$C$8:$C$973,0)),"")</f>
        <v>Poland</v>
      </c>
    </row>
    <row r="841" spans="2:24" ht="14.4" customHeight="1" x14ac:dyDescent="0.3">
      <c r="B841" s="95" t="s">
        <v>56</v>
      </c>
      <c r="C841" s="95" t="s">
        <v>2700</v>
      </c>
      <c r="D841" s="95" t="s">
        <v>1869</v>
      </c>
      <c r="E841" s="95" t="s">
        <v>2860</v>
      </c>
      <c r="F841" s="95" t="s">
        <v>2862</v>
      </c>
      <c r="G841" s="97" t="s">
        <v>2005</v>
      </c>
      <c r="H841" s="23">
        <v>0.54166666666666663</v>
      </c>
      <c r="I841" s="95" t="s">
        <v>2854</v>
      </c>
      <c r="J841" s="17">
        <v>3</v>
      </c>
      <c r="K841" s="17">
        <v>0</v>
      </c>
      <c r="L841" s="98">
        <v>43677</v>
      </c>
      <c r="M841" s="95" t="s">
        <v>3848</v>
      </c>
      <c r="N841" s="95" t="str">
        <f t="shared" si="71"/>
        <v>SKU917</v>
      </c>
      <c r="O841" s="17" t="str">
        <f t="shared" si="67"/>
        <v>Yes</v>
      </c>
      <c r="P841" s="27">
        <f t="shared" si="68"/>
        <v>17</v>
      </c>
      <c r="Q841" s="17" t="str">
        <f t="shared" si="69"/>
        <v>No</v>
      </c>
      <c r="R841" s="42">
        <f t="shared" si="70"/>
        <v>43675</v>
      </c>
      <c r="S841" s="96" t="str">
        <f>IFERROR(INDEX('DATA - Destination Database'!$B$8:$B$973,MATCH(N841,'DATA - Destination Database'!$C$8:$C$973,0)),"")</f>
        <v>ID951</v>
      </c>
      <c r="T841" s="55">
        <f>IFERROR(INDEX('DATA - Destination Database'!$D$8:$D$973,MATCH(N841,'DATA - Destination Database'!$C$8:$C$973,0)),"")</f>
        <v>1</v>
      </c>
      <c r="U841" s="56" t="str">
        <f>IFERROR(INDEX('DATA - Destination Database'!$E$8:$E$973,MATCH(N841,'DATA - Destination Database'!$C$8:$C$973,0)),"")</f>
        <v>T</v>
      </c>
      <c r="V841" s="56" t="str">
        <f>IFERROR(INDEX('DATA - Destination Database'!$F$8:$F$973,MATCH(N841,'DATA - Destination Database'!$C$8:$C$973,0)),"")</f>
        <v>H</v>
      </c>
      <c r="W841" s="56" t="str">
        <f>IFERROR(INDEX('DATA - Destination Database'!$G$8:$G$973,MATCH(N841,'DATA - Destination Database'!$C$8:$C$973,0)),"")</f>
        <v>Y</v>
      </c>
      <c r="X841" s="96" t="str">
        <f>IFERROR(INDEX('DATA - Destination Database'!$H$8:$H$973,MATCH(N841,'DATA - Destination Database'!$C$8:$C$973,0)),"")</f>
        <v>Malta</v>
      </c>
    </row>
    <row r="842" spans="2:24" ht="14.4" customHeight="1" x14ac:dyDescent="0.3">
      <c r="B842" s="95" t="s">
        <v>56</v>
      </c>
      <c r="C842" s="95" t="s">
        <v>2701</v>
      </c>
      <c r="D842" s="95" t="s">
        <v>1618</v>
      </c>
      <c r="E842" s="95" t="s">
        <v>2858</v>
      </c>
      <c r="F842" s="95" t="s">
        <v>2862</v>
      </c>
      <c r="G842" s="97" t="s">
        <v>1989</v>
      </c>
      <c r="H842" s="23">
        <v>0.54166666666666663</v>
      </c>
      <c r="I842" s="95" t="s">
        <v>2855</v>
      </c>
      <c r="J842" s="17">
        <v>4</v>
      </c>
      <c r="K842" s="17">
        <v>0</v>
      </c>
      <c r="L842" s="98">
        <v>43663</v>
      </c>
      <c r="M842" s="95" t="s">
        <v>3848</v>
      </c>
      <c r="N842" s="95" t="str">
        <f t="shared" si="71"/>
        <v>SKU657</v>
      </c>
      <c r="O842" s="17" t="str">
        <f t="shared" si="67"/>
        <v>Yes</v>
      </c>
      <c r="P842" s="27">
        <f t="shared" si="68"/>
        <v>38</v>
      </c>
      <c r="Q842" s="17" t="str">
        <f t="shared" si="69"/>
        <v>No</v>
      </c>
      <c r="R842" s="42">
        <f t="shared" si="70"/>
        <v>43654</v>
      </c>
      <c r="S842" s="96" t="str">
        <f>IFERROR(INDEX('DATA - Destination Database'!$B$8:$B$973,MATCH(N842,'DATA - Destination Database'!$C$8:$C$973,0)),"")</f>
        <v>ID790</v>
      </c>
      <c r="T842" s="55">
        <f>IFERROR(INDEX('DATA - Destination Database'!$D$8:$D$973,MATCH(N842,'DATA - Destination Database'!$C$8:$C$973,0)),"")</f>
        <v>2</v>
      </c>
      <c r="U842" s="56" t="str">
        <f>IFERROR(INDEX('DATA - Destination Database'!$E$8:$E$973,MATCH(N842,'DATA - Destination Database'!$C$8:$C$973,0)),"")</f>
        <v>B</v>
      </c>
      <c r="V842" s="56" t="str">
        <f>IFERROR(INDEX('DATA - Destination Database'!$F$8:$F$973,MATCH(N842,'DATA - Destination Database'!$C$8:$C$973,0)),"")</f>
        <v>H</v>
      </c>
      <c r="W842" s="56" t="str">
        <f>IFERROR(INDEX('DATA - Destination Database'!$G$8:$G$973,MATCH(N842,'DATA - Destination Database'!$C$8:$C$973,0)),"")</f>
        <v>Y</v>
      </c>
      <c r="X842" s="96" t="str">
        <f>IFERROR(INDEX('DATA - Destination Database'!$H$8:$H$973,MATCH(N842,'DATA - Destination Database'!$C$8:$C$973,0)),"")</f>
        <v>Turkey</v>
      </c>
    </row>
    <row r="843" spans="2:24" ht="14.4" customHeight="1" x14ac:dyDescent="0.3">
      <c r="B843" s="95" t="s">
        <v>59</v>
      </c>
      <c r="C843" s="95" t="s">
        <v>2701</v>
      </c>
      <c r="D843" s="95" t="s">
        <v>1872</v>
      </c>
      <c r="E843" s="95" t="s">
        <v>2859</v>
      </c>
      <c r="F843" s="95" t="s">
        <v>2862</v>
      </c>
      <c r="G843" s="97" t="s">
        <v>2005</v>
      </c>
      <c r="H843" s="23">
        <v>0.54166666666666663</v>
      </c>
      <c r="I843" s="95" t="s">
        <v>2855</v>
      </c>
      <c r="J843" s="17">
        <v>1</v>
      </c>
      <c r="K843" s="17">
        <v>0</v>
      </c>
      <c r="L843" s="98">
        <v>43677</v>
      </c>
      <c r="M843" s="95" t="s">
        <v>3848</v>
      </c>
      <c r="N843" s="95" t="str">
        <f t="shared" si="71"/>
        <v>SKU920</v>
      </c>
      <c r="O843" s="17" t="str">
        <f t="shared" si="67"/>
        <v>Yes</v>
      </c>
      <c r="P843" s="27">
        <f t="shared" si="68"/>
        <v>17</v>
      </c>
      <c r="Q843" s="17" t="str">
        <f t="shared" si="69"/>
        <v>No</v>
      </c>
      <c r="R843" s="42">
        <f t="shared" si="70"/>
        <v>43675</v>
      </c>
      <c r="S843" s="96" t="str">
        <f>IFERROR(INDEX('DATA - Destination Database'!$B$8:$B$973,MATCH(N843,'DATA - Destination Database'!$C$8:$C$973,0)),"")</f>
        <v>ID910</v>
      </c>
      <c r="T843" s="55">
        <f>IFERROR(INDEX('DATA - Destination Database'!$D$8:$D$973,MATCH(N843,'DATA - Destination Database'!$C$8:$C$973,0)),"")</f>
        <v>2</v>
      </c>
      <c r="U843" s="56" t="str">
        <f>IFERROR(INDEX('DATA - Destination Database'!$E$8:$E$973,MATCH(N843,'DATA - Destination Database'!$C$8:$C$973,0)),"")</f>
        <v>B</v>
      </c>
      <c r="V843" s="56" t="str">
        <f>IFERROR(INDEX('DATA - Destination Database'!$F$8:$F$973,MATCH(N843,'DATA - Destination Database'!$C$8:$C$973,0)),"")</f>
        <v>H</v>
      </c>
      <c r="W843" s="56" t="str">
        <f>IFERROR(INDEX('DATA - Destination Database'!$G$8:$G$973,MATCH(N843,'DATA - Destination Database'!$C$8:$C$973,0)),"")</f>
        <v>Y</v>
      </c>
      <c r="X843" s="96" t="str">
        <f>IFERROR(INDEX('DATA - Destination Database'!$H$8:$H$973,MATCH(N843,'DATA - Destination Database'!$C$8:$C$973,0)),"")</f>
        <v>Mexico</v>
      </c>
    </row>
    <row r="844" spans="2:24" ht="14.4" customHeight="1" x14ac:dyDescent="0.3">
      <c r="B844" s="95" t="s">
        <v>57</v>
      </c>
      <c r="C844" s="95" t="s">
        <v>2702</v>
      </c>
      <c r="D844" s="95" t="s">
        <v>1875</v>
      </c>
      <c r="E844" s="95" t="s">
        <v>2860</v>
      </c>
      <c r="F844" s="95" t="s">
        <v>2862</v>
      </c>
      <c r="G844" s="97" t="s">
        <v>2005</v>
      </c>
      <c r="H844" s="23">
        <v>0.54166666666666663</v>
      </c>
      <c r="I844" s="95" t="s">
        <v>2856</v>
      </c>
      <c r="J844" s="17">
        <v>2.8</v>
      </c>
      <c r="K844" s="17">
        <v>0</v>
      </c>
      <c r="L844" s="98">
        <v>43678</v>
      </c>
      <c r="M844" s="95" t="s">
        <v>3848</v>
      </c>
      <c r="N844" s="95" t="str">
        <f t="shared" si="71"/>
        <v>SKU923</v>
      </c>
      <c r="O844" s="17" t="str">
        <f t="shared" si="67"/>
        <v>Yes</v>
      </c>
      <c r="P844" s="27">
        <f t="shared" si="68"/>
        <v>17</v>
      </c>
      <c r="Q844" s="17" t="str">
        <f t="shared" si="69"/>
        <v>No</v>
      </c>
      <c r="R844" s="42">
        <f t="shared" si="70"/>
        <v>43675</v>
      </c>
      <c r="S844" s="96" t="str">
        <f>IFERROR(INDEX('DATA - Destination Database'!$B$8:$B$973,MATCH(N844,'DATA - Destination Database'!$C$8:$C$973,0)),"")</f>
        <v>ID610</v>
      </c>
      <c r="T844" s="55">
        <f>IFERROR(INDEX('DATA - Destination Database'!$D$8:$D$973,MATCH(N844,'DATA - Destination Database'!$C$8:$C$973,0)),"")</f>
        <v>2</v>
      </c>
      <c r="U844" s="56" t="str">
        <f>IFERROR(INDEX('DATA - Destination Database'!$E$8:$E$973,MATCH(N844,'DATA - Destination Database'!$C$8:$C$973,0)),"")</f>
        <v>B</v>
      </c>
      <c r="V844" s="56" t="str">
        <f>IFERROR(INDEX('DATA - Destination Database'!$F$8:$F$973,MATCH(N844,'DATA - Destination Database'!$C$8:$C$973,0)),"")</f>
        <v>H</v>
      </c>
      <c r="W844" s="56" t="str">
        <f>IFERROR(INDEX('DATA - Destination Database'!$G$8:$G$973,MATCH(N844,'DATA - Destination Database'!$C$8:$C$973,0)),"")</f>
        <v/>
      </c>
      <c r="X844" s="96" t="str">
        <f>IFERROR(INDEX('DATA - Destination Database'!$H$8:$H$973,MATCH(N844,'DATA - Destination Database'!$C$8:$C$973,0)),"")</f>
        <v>Iceland</v>
      </c>
    </row>
    <row r="845" spans="2:24" ht="14.4" customHeight="1" x14ac:dyDescent="0.3">
      <c r="B845" s="95" t="s">
        <v>59</v>
      </c>
      <c r="C845" s="95" t="s">
        <v>2703</v>
      </c>
      <c r="D845" s="95" t="s">
        <v>1621</v>
      </c>
      <c r="E845" s="95" t="s">
        <v>2858</v>
      </c>
      <c r="F845" s="95" t="s">
        <v>2862</v>
      </c>
      <c r="G845" s="97" t="s">
        <v>1989</v>
      </c>
      <c r="H845" s="23">
        <v>0.54166666666666663</v>
      </c>
      <c r="I845" s="95" t="s">
        <v>2857</v>
      </c>
      <c r="J845" s="17">
        <v>3</v>
      </c>
      <c r="K845" s="17">
        <v>0</v>
      </c>
      <c r="L845" s="98">
        <v>43663</v>
      </c>
      <c r="M845" s="95" t="s">
        <v>3848</v>
      </c>
      <c r="N845" s="95" t="str">
        <f t="shared" si="71"/>
        <v>SKU660</v>
      </c>
      <c r="O845" s="17" t="str">
        <f t="shared" ref="O845:O908" si="72">IF(L845="","No","Yes")</f>
        <v>Yes</v>
      </c>
      <c r="P845" s="27">
        <f t="shared" ref="P845:P908" si="73">$C$7-G845</f>
        <v>38</v>
      </c>
      <c r="Q845" s="17" t="str">
        <f t="shared" ref="Q845:Q908" si="74">IF(AND(O845="No",P845&gt;$C$8),"Yes","No")</f>
        <v>No</v>
      </c>
      <c r="R845" s="42">
        <f t="shared" ref="R845:R908" si="75">DATEVALUE(G845)</f>
        <v>43654</v>
      </c>
      <c r="S845" s="96" t="str">
        <f>IFERROR(INDEX('DATA - Destination Database'!$B$8:$B$973,MATCH(N845,'DATA - Destination Database'!$C$8:$C$973,0)),"")</f>
        <v>ID391</v>
      </c>
      <c r="T845" s="55">
        <f>IFERROR(INDEX('DATA - Destination Database'!$D$8:$D$973,MATCH(N845,'DATA - Destination Database'!$C$8:$C$973,0)),"")</f>
        <v>3</v>
      </c>
      <c r="U845" s="56" t="str">
        <f>IFERROR(INDEX('DATA - Destination Database'!$E$8:$E$973,MATCH(N845,'DATA - Destination Database'!$C$8:$C$973,0)),"")</f>
        <v>T</v>
      </c>
      <c r="V845" s="56" t="str">
        <f>IFERROR(INDEX('DATA - Destination Database'!$F$8:$F$973,MATCH(N845,'DATA - Destination Database'!$C$8:$C$973,0)),"")</f>
        <v>H</v>
      </c>
      <c r="W845" s="56" t="str">
        <f>IFERROR(INDEX('DATA - Destination Database'!$G$8:$G$973,MATCH(N845,'DATA - Destination Database'!$C$8:$C$973,0)),"")</f>
        <v/>
      </c>
      <c r="X845" s="96" t="str">
        <f>IFERROR(INDEX('DATA - Destination Database'!$H$8:$H$973,MATCH(N845,'DATA - Destination Database'!$C$8:$C$973,0)),"")</f>
        <v>Morocco</v>
      </c>
    </row>
    <row r="846" spans="2:24" ht="14.4" customHeight="1" x14ac:dyDescent="0.3">
      <c r="B846" s="95" t="s">
        <v>55</v>
      </c>
      <c r="C846" s="95" t="s">
        <v>2704</v>
      </c>
      <c r="D846" s="95" t="s">
        <v>1878</v>
      </c>
      <c r="E846" s="95" t="s">
        <v>2859</v>
      </c>
      <c r="F846" s="95" t="s">
        <v>2863</v>
      </c>
      <c r="G846" s="97" t="s">
        <v>2005</v>
      </c>
      <c r="H846" s="23">
        <v>0.54166666666666663</v>
      </c>
      <c r="I846" s="95" t="s">
        <v>2854</v>
      </c>
      <c r="J846" s="17">
        <v>3.2</v>
      </c>
      <c r="K846" s="17">
        <v>0</v>
      </c>
      <c r="L846" s="98">
        <v>43678</v>
      </c>
      <c r="M846" s="95" t="s">
        <v>3848</v>
      </c>
      <c r="N846" s="95" t="str">
        <f t="shared" si="71"/>
        <v>SKU926</v>
      </c>
      <c r="O846" s="17" t="str">
        <f t="shared" si="72"/>
        <v>Yes</v>
      </c>
      <c r="P846" s="27">
        <f t="shared" si="73"/>
        <v>17</v>
      </c>
      <c r="Q846" s="17" t="str">
        <f t="shared" si="74"/>
        <v>No</v>
      </c>
      <c r="R846" s="42">
        <f t="shared" si="75"/>
        <v>43675</v>
      </c>
      <c r="S846" s="96" t="str">
        <f>IFERROR(INDEX('DATA - Destination Database'!$B$8:$B$973,MATCH(N846,'DATA - Destination Database'!$C$8:$C$973,0)),"")</f>
        <v>ID767</v>
      </c>
      <c r="T846" s="55">
        <f>IFERROR(INDEX('DATA - Destination Database'!$D$8:$D$973,MATCH(N846,'DATA - Destination Database'!$C$8:$C$973,0)),"")</f>
        <v>2</v>
      </c>
      <c r="U846" s="56" t="str">
        <f>IFERROR(INDEX('DATA - Destination Database'!$E$8:$E$973,MATCH(N846,'DATA - Destination Database'!$C$8:$C$973,0)),"")</f>
        <v>T</v>
      </c>
      <c r="V846" s="56" t="str">
        <f>IFERROR(INDEX('DATA - Destination Database'!$F$8:$F$973,MATCH(N846,'DATA - Destination Database'!$C$8:$C$973,0)),"")</f>
        <v>H</v>
      </c>
      <c r="W846" s="56" t="str">
        <f>IFERROR(INDEX('DATA - Destination Database'!$G$8:$G$973,MATCH(N846,'DATA - Destination Database'!$C$8:$C$973,0)),"")</f>
        <v/>
      </c>
      <c r="X846" s="96" t="str">
        <f>IFERROR(INDEX('DATA - Destination Database'!$H$8:$H$973,MATCH(N846,'DATA - Destination Database'!$C$8:$C$973,0)),"")</f>
        <v>Russia</v>
      </c>
    </row>
    <row r="847" spans="2:24" ht="14.4" customHeight="1" x14ac:dyDescent="0.3">
      <c r="B847" s="95" t="s">
        <v>57</v>
      </c>
      <c r="C847" s="95" t="s">
        <v>2705</v>
      </c>
      <c r="D847" s="95" t="s">
        <v>1624</v>
      </c>
      <c r="E847" s="95" t="s">
        <v>2860</v>
      </c>
      <c r="F847" s="95" t="s">
        <v>2862</v>
      </c>
      <c r="G847" s="97" t="s">
        <v>1989</v>
      </c>
      <c r="H847" s="23">
        <v>0.54166666666666663</v>
      </c>
      <c r="I847" s="95" t="s">
        <v>2855</v>
      </c>
      <c r="J847" s="17">
        <v>3.4</v>
      </c>
      <c r="K847" s="17">
        <v>0</v>
      </c>
      <c r="L847" s="98">
        <v>43663</v>
      </c>
      <c r="M847" s="95" t="s">
        <v>3848</v>
      </c>
      <c r="N847" s="95" t="str">
        <f t="shared" si="71"/>
        <v>SKU663</v>
      </c>
      <c r="O847" s="17" t="str">
        <f t="shared" si="72"/>
        <v>Yes</v>
      </c>
      <c r="P847" s="27">
        <f t="shared" si="73"/>
        <v>38</v>
      </c>
      <c r="Q847" s="17" t="str">
        <f t="shared" si="74"/>
        <v>No</v>
      </c>
      <c r="R847" s="42">
        <f t="shared" si="75"/>
        <v>43654</v>
      </c>
      <c r="S847" s="96" t="str">
        <f>IFERROR(INDEX('DATA - Destination Database'!$B$8:$B$973,MATCH(N847,'DATA - Destination Database'!$C$8:$C$973,0)),"")</f>
        <v>ID836</v>
      </c>
      <c r="T847" s="55">
        <f>IFERROR(INDEX('DATA - Destination Database'!$D$8:$D$973,MATCH(N847,'DATA - Destination Database'!$C$8:$C$973,0)),"")</f>
        <v>3</v>
      </c>
      <c r="U847" s="56" t="str">
        <f>IFERROR(INDEX('DATA - Destination Database'!$E$8:$E$973,MATCH(N847,'DATA - Destination Database'!$C$8:$C$973,0)),"")</f>
        <v>F</v>
      </c>
      <c r="V847" s="56" t="str">
        <f>IFERROR(INDEX('DATA - Destination Database'!$F$8:$F$973,MATCH(N847,'DATA - Destination Database'!$C$8:$C$973,0)),"")</f>
        <v>H</v>
      </c>
      <c r="W847" s="56" t="str">
        <f>IFERROR(INDEX('DATA - Destination Database'!$G$8:$G$973,MATCH(N847,'DATA - Destination Database'!$C$8:$C$973,0)),"")</f>
        <v/>
      </c>
      <c r="X847" s="96" t="str">
        <f>IFERROR(INDEX('DATA - Destination Database'!$H$8:$H$973,MATCH(N847,'DATA - Destination Database'!$C$8:$C$973,0)),"")</f>
        <v>Spain</v>
      </c>
    </row>
    <row r="848" spans="2:24" ht="14.4" customHeight="1" x14ac:dyDescent="0.3">
      <c r="B848" s="95" t="s">
        <v>58</v>
      </c>
      <c r="C848" s="95" t="s">
        <v>2706</v>
      </c>
      <c r="D848" s="95" t="s">
        <v>1881</v>
      </c>
      <c r="E848" s="95" t="s">
        <v>2858</v>
      </c>
      <c r="F848" s="95" t="s">
        <v>2862</v>
      </c>
      <c r="G848" s="97" t="s">
        <v>2006</v>
      </c>
      <c r="H848" s="23">
        <v>0.54166666666666663</v>
      </c>
      <c r="I848" s="95" t="s">
        <v>2855</v>
      </c>
      <c r="J848" s="17">
        <v>3.6</v>
      </c>
      <c r="K848" s="17">
        <v>0</v>
      </c>
      <c r="L848" s="98">
        <v>43677</v>
      </c>
      <c r="M848" s="95" t="s">
        <v>3848</v>
      </c>
      <c r="N848" s="95" t="str">
        <f t="shared" si="71"/>
        <v>SKU929</v>
      </c>
      <c r="O848" s="17" t="str">
        <f t="shared" si="72"/>
        <v>Yes</v>
      </c>
      <c r="P848" s="27">
        <f t="shared" si="73"/>
        <v>16</v>
      </c>
      <c r="Q848" s="17" t="str">
        <f t="shared" si="74"/>
        <v>No</v>
      </c>
      <c r="R848" s="42">
        <f t="shared" si="75"/>
        <v>43676</v>
      </c>
      <c r="S848" s="96" t="str">
        <f>IFERROR(INDEX('DATA - Destination Database'!$B$8:$B$973,MATCH(N848,'DATA - Destination Database'!$C$8:$C$973,0)),"")</f>
        <v>ID394</v>
      </c>
      <c r="T848" s="55">
        <f>IFERROR(INDEX('DATA - Destination Database'!$D$8:$D$973,MATCH(N848,'DATA - Destination Database'!$C$8:$C$973,0)),"")</f>
        <v>1</v>
      </c>
      <c r="U848" s="56" t="str">
        <f>IFERROR(INDEX('DATA - Destination Database'!$E$8:$E$973,MATCH(N848,'DATA - Destination Database'!$C$8:$C$973,0)),"")</f>
        <v>B</v>
      </c>
      <c r="V848" s="56" t="str">
        <f>IFERROR(INDEX('DATA - Destination Database'!$F$8:$F$973,MATCH(N848,'DATA - Destination Database'!$C$8:$C$973,0)),"")</f>
        <v>H</v>
      </c>
      <c r="W848" s="56" t="str">
        <f>IFERROR(INDEX('DATA - Destination Database'!$G$8:$G$973,MATCH(N848,'DATA - Destination Database'!$C$8:$C$973,0)),"")</f>
        <v/>
      </c>
      <c r="X848" s="96" t="str">
        <f>IFERROR(INDEX('DATA - Destination Database'!$H$8:$H$973,MATCH(N848,'DATA - Destination Database'!$C$8:$C$973,0)),"")</f>
        <v>Sweden</v>
      </c>
    </row>
    <row r="849" spans="2:24" ht="14.4" customHeight="1" x14ac:dyDescent="0.3">
      <c r="B849" s="95" t="s">
        <v>56</v>
      </c>
      <c r="C849" s="95" t="s">
        <v>2707</v>
      </c>
      <c r="D849" s="95" t="s">
        <v>1884</v>
      </c>
      <c r="E849" s="95" t="s">
        <v>2859</v>
      </c>
      <c r="F849" s="95" t="s">
        <v>2862</v>
      </c>
      <c r="G849" s="97" t="s">
        <v>2006</v>
      </c>
      <c r="H849" s="23">
        <v>0.54166666666666663</v>
      </c>
      <c r="I849" s="95" t="s">
        <v>2856</v>
      </c>
      <c r="J849" s="17">
        <v>3.8</v>
      </c>
      <c r="K849" s="17">
        <v>0</v>
      </c>
      <c r="L849" s="98">
        <v>43677</v>
      </c>
      <c r="M849" s="95" t="s">
        <v>3848</v>
      </c>
      <c r="N849" s="95" t="str">
        <f t="shared" si="71"/>
        <v>SKU932</v>
      </c>
      <c r="O849" s="17" t="str">
        <f t="shared" si="72"/>
        <v>Yes</v>
      </c>
      <c r="P849" s="27">
        <f t="shared" si="73"/>
        <v>16</v>
      </c>
      <c r="Q849" s="17" t="str">
        <f t="shared" si="74"/>
        <v>No</v>
      </c>
      <c r="R849" s="42">
        <f t="shared" si="75"/>
        <v>43676</v>
      </c>
      <c r="S849" s="96" t="str">
        <f>IFERROR(INDEX('DATA - Destination Database'!$B$8:$B$973,MATCH(N849,'DATA - Destination Database'!$C$8:$C$973,0)),"")</f>
        <v>ID537</v>
      </c>
      <c r="T849" s="55">
        <f>IFERROR(INDEX('DATA - Destination Database'!$D$8:$D$973,MATCH(N849,'DATA - Destination Database'!$C$8:$C$973,0)),"")</f>
        <v>2</v>
      </c>
      <c r="U849" s="56" t="str">
        <f>IFERROR(INDEX('DATA - Destination Database'!$E$8:$E$973,MATCH(N849,'DATA - Destination Database'!$C$8:$C$973,0)),"")</f>
        <v>A</v>
      </c>
      <c r="V849" s="56" t="str">
        <f>IFERROR(INDEX('DATA - Destination Database'!$F$8:$F$973,MATCH(N849,'DATA - Destination Database'!$C$8:$C$973,0)),"")</f>
        <v>H</v>
      </c>
      <c r="W849" s="56" t="str">
        <f>IFERROR(INDEX('DATA - Destination Database'!$G$8:$G$973,MATCH(N849,'DATA - Destination Database'!$C$8:$C$973,0)),"")</f>
        <v/>
      </c>
      <c r="X849" s="96" t="str">
        <f>IFERROR(INDEX('DATA - Destination Database'!$H$8:$H$973,MATCH(N849,'DATA - Destination Database'!$C$8:$C$973,0)),"")</f>
        <v>Germany</v>
      </c>
    </row>
    <row r="850" spans="2:24" ht="14.4" customHeight="1" x14ac:dyDescent="0.3">
      <c r="B850" s="95" t="s">
        <v>55</v>
      </c>
      <c r="C850" s="95" t="s">
        <v>2708</v>
      </c>
      <c r="D850" s="95" t="s">
        <v>1627</v>
      </c>
      <c r="E850" s="95" t="s">
        <v>2860</v>
      </c>
      <c r="F850" s="95" t="s">
        <v>2862</v>
      </c>
      <c r="G850" s="97" t="s">
        <v>1989</v>
      </c>
      <c r="H850" s="23">
        <v>0.54166666666666663</v>
      </c>
      <c r="I850" s="95" t="s">
        <v>2857</v>
      </c>
      <c r="J850" s="17">
        <v>4</v>
      </c>
      <c r="K850" s="17">
        <v>1</v>
      </c>
      <c r="L850" s="98">
        <v>43656</v>
      </c>
      <c r="M850" s="95" t="s">
        <v>3848</v>
      </c>
      <c r="N850" s="95" t="str">
        <f t="shared" si="71"/>
        <v>SKU666</v>
      </c>
      <c r="O850" s="17" t="str">
        <f t="shared" si="72"/>
        <v>Yes</v>
      </c>
      <c r="P850" s="27">
        <f t="shared" si="73"/>
        <v>38</v>
      </c>
      <c r="Q850" s="17" t="str">
        <f t="shared" si="74"/>
        <v>No</v>
      </c>
      <c r="R850" s="42">
        <f t="shared" si="75"/>
        <v>43654</v>
      </c>
      <c r="S850" s="96" t="str">
        <f>IFERROR(INDEX('DATA - Destination Database'!$B$8:$B$973,MATCH(N850,'DATA - Destination Database'!$C$8:$C$973,0)),"")</f>
        <v>ID952</v>
      </c>
      <c r="T850" s="55">
        <f>IFERROR(INDEX('DATA - Destination Database'!$D$8:$D$973,MATCH(N850,'DATA - Destination Database'!$C$8:$C$973,0)),"")</f>
        <v>2</v>
      </c>
      <c r="U850" s="56" t="str">
        <f>IFERROR(INDEX('DATA - Destination Database'!$E$8:$E$973,MATCH(N850,'DATA - Destination Database'!$C$8:$C$973,0)),"")</f>
        <v>F</v>
      </c>
      <c r="V850" s="56" t="str">
        <f>IFERROR(INDEX('DATA - Destination Database'!$F$8:$F$973,MATCH(N850,'DATA - Destination Database'!$C$8:$C$973,0)),"")</f>
        <v>H</v>
      </c>
      <c r="W850" s="56" t="str">
        <f>IFERROR(INDEX('DATA - Destination Database'!$G$8:$G$973,MATCH(N850,'DATA - Destination Database'!$C$8:$C$973,0)),"")</f>
        <v>Y</v>
      </c>
      <c r="X850" s="96" t="str">
        <f>IFERROR(INDEX('DATA - Destination Database'!$H$8:$H$973,MATCH(N850,'DATA - Destination Database'!$C$8:$C$973,0)),"")</f>
        <v xml:space="preserve">France </v>
      </c>
    </row>
    <row r="851" spans="2:24" ht="14.4" customHeight="1" x14ac:dyDescent="0.3">
      <c r="B851" s="95" t="s">
        <v>59</v>
      </c>
      <c r="C851" s="95" t="s">
        <v>2709</v>
      </c>
      <c r="D851" s="95" t="s">
        <v>1887</v>
      </c>
      <c r="E851" s="95" t="s">
        <v>2858</v>
      </c>
      <c r="F851" s="95" t="s">
        <v>2862</v>
      </c>
      <c r="G851" s="97" t="s">
        <v>2006</v>
      </c>
      <c r="H851" s="23">
        <v>0.54166666666666663</v>
      </c>
      <c r="I851" s="95" t="s">
        <v>2854</v>
      </c>
      <c r="J851" s="17">
        <v>1</v>
      </c>
      <c r="K851" s="17">
        <v>0</v>
      </c>
      <c r="L851" s="98"/>
      <c r="M851" s="95" t="s">
        <v>3848</v>
      </c>
      <c r="N851" s="95" t="str">
        <f t="shared" si="71"/>
        <v>SKU935</v>
      </c>
      <c r="O851" s="17" t="str">
        <f t="shared" si="72"/>
        <v>No</v>
      </c>
      <c r="P851" s="27">
        <f t="shared" si="73"/>
        <v>16</v>
      </c>
      <c r="Q851" s="17" t="str">
        <f t="shared" si="74"/>
        <v>No</v>
      </c>
      <c r="R851" s="42">
        <f t="shared" si="75"/>
        <v>43676</v>
      </c>
      <c r="S851" s="96" t="str">
        <f>IFERROR(INDEX('DATA - Destination Database'!$B$8:$B$973,MATCH(N851,'DATA - Destination Database'!$C$8:$C$973,0)),"")</f>
        <v>ID639</v>
      </c>
      <c r="T851" s="55">
        <f>IFERROR(INDEX('DATA - Destination Database'!$D$8:$D$973,MATCH(N851,'DATA - Destination Database'!$C$8:$C$973,0)),"")</f>
        <v>2</v>
      </c>
      <c r="U851" s="56" t="str">
        <f>IFERROR(INDEX('DATA - Destination Database'!$E$8:$E$973,MATCH(N851,'DATA - Destination Database'!$C$8:$C$973,0)),"")</f>
        <v>T</v>
      </c>
      <c r="V851" s="56" t="str">
        <f>IFERROR(INDEX('DATA - Destination Database'!$F$8:$F$973,MATCH(N851,'DATA - Destination Database'!$C$8:$C$973,0)),"")</f>
        <v>H</v>
      </c>
      <c r="W851" s="56" t="str">
        <f>IFERROR(INDEX('DATA - Destination Database'!$G$8:$G$973,MATCH(N851,'DATA - Destination Database'!$C$8:$C$973,0)),"")</f>
        <v>Y</v>
      </c>
      <c r="X851" s="96" t="str">
        <f>IFERROR(INDEX('DATA - Destination Database'!$H$8:$H$973,MATCH(N851,'DATA - Destination Database'!$C$8:$C$973,0)),"")</f>
        <v xml:space="preserve">India </v>
      </c>
    </row>
    <row r="852" spans="2:24" ht="14.4" customHeight="1" x14ac:dyDescent="0.3">
      <c r="B852" s="95" t="s">
        <v>58</v>
      </c>
      <c r="C852" s="95" t="s">
        <v>2710</v>
      </c>
      <c r="D852" s="95" t="s">
        <v>1630</v>
      </c>
      <c r="E852" s="95" t="s">
        <v>2859</v>
      </c>
      <c r="F852" s="95" t="s">
        <v>2862</v>
      </c>
      <c r="G852" s="97" t="s">
        <v>1989</v>
      </c>
      <c r="H852" s="23">
        <v>0.54166666666666663</v>
      </c>
      <c r="I852" s="95" t="s">
        <v>2855</v>
      </c>
      <c r="J852" s="17">
        <v>2</v>
      </c>
      <c r="K852" s="17">
        <v>0</v>
      </c>
      <c r="L852" s="98">
        <v>43656</v>
      </c>
      <c r="M852" s="95" t="s">
        <v>3848</v>
      </c>
      <c r="N852" s="95" t="str">
        <f t="shared" si="71"/>
        <v>SKU669</v>
      </c>
      <c r="O852" s="17" t="str">
        <f t="shared" si="72"/>
        <v>Yes</v>
      </c>
      <c r="P852" s="27">
        <f t="shared" si="73"/>
        <v>38</v>
      </c>
      <c r="Q852" s="17" t="str">
        <f t="shared" si="74"/>
        <v>No</v>
      </c>
      <c r="R852" s="42">
        <f t="shared" si="75"/>
        <v>43654</v>
      </c>
      <c r="S852" s="96" t="str">
        <f>IFERROR(INDEX('DATA - Destination Database'!$B$8:$B$973,MATCH(N852,'DATA - Destination Database'!$C$8:$C$973,0)),"")</f>
        <v>ID769</v>
      </c>
      <c r="T852" s="55">
        <f>IFERROR(INDEX('DATA - Destination Database'!$D$8:$D$973,MATCH(N852,'DATA - Destination Database'!$C$8:$C$973,0)),"")</f>
        <v>2</v>
      </c>
      <c r="U852" s="56" t="str">
        <f>IFERROR(INDEX('DATA - Destination Database'!$E$8:$E$973,MATCH(N852,'DATA - Destination Database'!$C$8:$C$973,0)),"")</f>
        <v>A</v>
      </c>
      <c r="V852" s="56" t="str">
        <f>IFERROR(INDEX('DATA - Destination Database'!$F$8:$F$973,MATCH(N852,'DATA - Destination Database'!$C$8:$C$973,0)),"")</f>
        <v>H</v>
      </c>
      <c r="W852" s="56" t="str">
        <f>IFERROR(INDEX('DATA - Destination Database'!$G$8:$G$973,MATCH(N852,'DATA - Destination Database'!$C$8:$C$973,0)),"")</f>
        <v>Y</v>
      </c>
      <c r="X852" s="96" t="str">
        <f>IFERROR(INDEX('DATA - Destination Database'!$H$8:$H$973,MATCH(N852,'DATA - Destination Database'!$C$8:$C$973,0)),"")</f>
        <v xml:space="preserve">Eritrea </v>
      </c>
    </row>
    <row r="853" spans="2:24" ht="14.4" customHeight="1" x14ac:dyDescent="0.3">
      <c r="B853" s="95" t="s">
        <v>57</v>
      </c>
      <c r="C853" s="95" t="s">
        <v>2711</v>
      </c>
      <c r="D853" s="95" t="s">
        <v>1890</v>
      </c>
      <c r="E853" s="95" t="s">
        <v>2860</v>
      </c>
      <c r="F853" s="95" t="s">
        <v>2862</v>
      </c>
      <c r="G853" s="97" t="s">
        <v>2006</v>
      </c>
      <c r="H853" s="23">
        <v>0.54166666666666663</v>
      </c>
      <c r="I853" s="95" t="s">
        <v>2855</v>
      </c>
      <c r="J853" s="17">
        <v>3</v>
      </c>
      <c r="K853" s="17">
        <v>0</v>
      </c>
      <c r="L853" s="98"/>
      <c r="M853" s="95" t="s">
        <v>3848</v>
      </c>
      <c r="N853" s="95" t="str">
        <f t="shared" si="71"/>
        <v>SKU938</v>
      </c>
      <c r="O853" s="17" t="str">
        <f t="shared" si="72"/>
        <v>No</v>
      </c>
      <c r="P853" s="27">
        <f t="shared" si="73"/>
        <v>16</v>
      </c>
      <c r="Q853" s="17" t="str">
        <f t="shared" si="74"/>
        <v>No</v>
      </c>
      <c r="R853" s="42">
        <f t="shared" si="75"/>
        <v>43676</v>
      </c>
      <c r="S853" s="96" t="str">
        <f>IFERROR(INDEX('DATA - Destination Database'!$B$8:$B$973,MATCH(N853,'DATA - Destination Database'!$C$8:$C$973,0)),"")</f>
        <v>ID611</v>
      </c>
      <c r="T853" s="55">
        <f>IFERROR(INDEX('DATA - Destination Database'!$D$8:$D$973,MATCH(N853,'DATA - Destination Database'!$C$8:$C$973,0)),"")</f>
        <v>1</v>
      </c>
      <c r="U853" s="56" t="str">
        <f>IFERROR(INDEX('DATA - Destination Database'!$E$8:$E$973,MATCH(N853,'DATA - Destination Database'!$C$8:$C$973,0)),"")</f>
        <v>T</v>
      </c>
      <c r="V853" s="56" t="str">
        <f>IFERROR(INDEX('DATA - Destination Database'!$F$8:$F$973,MATCH(N853,'DATA - Destination Database'!$C$8:$C$973,0)),"")</f>
        <v>H</v>
      </c>
      <c r="W853" s="56" t="str">
        <f>IFERROR(INDEX('DATA - Destination Database'!$G$8:$G$973,MATCH(N853,'DATA - Destination Database'!$C$8:$C$973,0)),"")</f>
        <v/>
      </c>
      <c r="X853" s="96" t="str">
        <f>IFERROR(INDEX('DATA - Destination Database'!$H$8:$H$973,MATCH(N853,'DATA - Destination Database'!$C$8:$C$973,0)),"")</f>
        <v>Canada</v>
      </c>
    </row>
    <row r="854" spans="2:24" ht="14.4" customHeight="1" x14ac:dyDescent="0.3">
      <c r="B854" s="95" t="s">
        <v>58</v>
      </c>
      <c r="C854" s="95" t="s">
        <v>2712</v>
      </c>
      <c r="D854" s="95" t="s">
        <v>1633</v>
      </c>
      <c r="E854" s="95" t="s">
        <v>2858</v>
      </c>
      <c r="F854" s="95" t="s">
        <v>2862</v>
      </c>
      <c r="G854" s="97" t="s">
        <v>1990</v>
      </c>
      <c r="H854" s="23">
        <v>0.54166666666666663</v>
      </c>
      <c r="I854" s="95" t="s">
        <v>2856</v>
      </c>
      <c r="J854" s="17">
        <v>4</v>
      </c>
      <c r="K854" s="17">
        <v>0</v>
      </c>
      <c r="L854" s="98">
        <v>43656</v>
      </c>
      <c r="M854" s="95" t="s">
        <v>3848</v>
      </c>
      <c r="N854" s="95" t="str">
        <f t="shared" si="71"/>
        <v>SKU674</v>
      </c>
      <c r="O854" s="17" t="str">
        <f t="shared" si="72"/>
        <v>Yes</v>
      </c>
      <c r="P854" s="27">
        <f t="shared" si="73"/>
        <v>37</v>
      </c>
      <c r="Q854" s="17" t="str">
        <f t="shared" si="74"/>
        <v>No</v>
      </c>
      <c r="R854" s="42">
        <f t="shared" si="75"/>
        <v>43655</v>
      </c>
      <c r="S854" s="96" t="str">
        <f>IFERROR(INDEX('DATA - Destination Database'!$B$8:$B$973,MATCH(N854,'DATA - Destination Database'!$C$8:$C$973,0)),"")</f>
        <v>ID641</v>
      </c>
      <c r="T854" s="55">
        <f>IFERROR(INDEX('DATA - Destination Database'!$D$8:$D$973,MATCH(N854,'DATA - Destination Database'!$C$8:$C$973,0)),"")</f>
        <v>2</v>
      </c>
      <c r="U854" s="56" t="str">
        <f>IFERROR(INDEX('DATA - Destination Database'!$E$8:$E$973,MATCH(N854,'DATA - Destination Database'!$C$8:$C$973,0)),"")</f>
        <v>A</v>
      </c>
      <c r="V854" s="56" t="str">
        <f>IFERROR(INDEX('DATA - Destination Database'!$F$8:$F$973,MATCH(N854,'DATA - Destination Database'!$C$8:$C$973,0)),"")</f>
        <v>H</v>
      </c>
      <c r="W854" s="56" t="str">
        <f>IFERROR(INDEX('DATA - Destination Database'!$G$8:$G$973,MATCH(N854,'DATA - Destination Database'!$C$8:$C$973,0)),"")</f>
        <v/>
      </c>
      <c r="X854" s="96" t="str">
        <f>IFERROR(INDEX('DATA - Destination Database'!$H$8:$H$973,MATCH(N854,'DATA - Destination Database'!$C$8:$C$973,0)),"")</f>
        <v xml:space="preserve">Indonesia </v>
      </c>
    </row>
    <row r="855" spans="2:24" ht="14.4" customHeight="1" x14ac:dyDescent="0.3">
      <c r="B855" s="95" t="s">
        <v>55</v>
      </c>
      <c r="C855" s="95" t="s">
        <v>2712</v>
      </c>
      <c r="D855" s="95" t="s">
        <v>1893</v>
      </c>
      <c r="E855" s="95" t="s">
        <v>2859</v>
      </c>
      <c r="F855" s="95" t="s">
        <v>2862</v>
      </c>
      <c r="G855" s="97" t="s">
        <v>2006</v>
      </c>
      <c r="H855" s="23">
        <v>0.54166666666666663</v>
      </c>
      <c r="I855" s="95" t="s">
        <v>2857</v>
      </c>
      <c r="J855" s="17">
        <v>1</v>
      </c>
      <c r="K855" s="17">
        <v>0</v>
      </c>
      <c r="L855" s="98">
        <v>43676</v>
      </c>
      <c r="M855" s="95" t="s">
        <v>3848</v>
      </c>
      <c r="N855" s="95" t="str">
        <f t="shared" si="71"/>
        <v>SKU941</v>
      </c>
      <c r="O855" s="17" t="str">
        <f t="shared" si="72"/>
        <v>Yes</v>
      </c>
      <c r="P855" s="27">
        <f t="shared" si="73"/>
        <v>16</v>
      </c>
      <c r="Q855" s="17" t="str">
        <f t="shared" si="74"/>
        <v>No</v>
      </c>
      <c r="R855" s="42">
        <f t="shared" si="75"/>
        <v>43676</v>
      </c>
      <c r="S855" s="96" t="str">
        <f>IFERROR(INDEX('DATA - Destination Database'!$B$8:$B$973,MATCH(N855,'DATA - Destination Database'!$C$8:$C$973,0)),"")</f>
        <v>ID538</v>
      </c>
      <c r="T855" s="55">
        <f>IFERROR(INDEX('DATA - Destination Database'!$D$8:$D$973,MATCH(N855,'DATA - Destination Database'!$C$8:$C$973,0)),"")</f>
        <v>2</v>
      </c>
      <c r="U855" s="56" t="str">
        <f>IFERROR(INDEX('DATA - Destination Database'!$E$8:$E$973,MATCH(N855,'DATA - Destination Database'!$C$8:$C$973,0)),"")</f>
        <v>B</v>
      </c>
      <c r="V855" s="56" t="str">
        <f>IFERROR(INDEX('DATA - Destination Database'!$F$8:$F$973,MATCH(N855,'DATA - Destination Database'!$C$8:$C$973,0)),"")</f>
        <v>H</v>
      </c>
      <c r="W855" s="56" t="str">
        <f>IFERROR(INDEX('DATA - Destination Database'!$G$8:$G$973,MATCH(N855,'DATA - Destination Database'!$C$8:$C$973,0)),"")</f>
        <v>Y</v>
      </c>
      <c r="X855" s="96" t="str">
        <f>IFERROR(INDEX('DATA - Destination Database'!$H$8:$H$973,MATCH(N855,'DATA - Destination Database'!$C$8:$C$973,0)),"")</f>
        <v>Hong Kong</v>
      </c>
    </row>
    <row r="856" spans="2:24" ht="14.4" customHeight="1" x14ac:dyDescent="0.3">
      <c r="B856" s="95" t="s">
        <v>58</v>
      </c>
      <c r="C856" s="95" t="s">
        <v>2713</v>
      </c>
      <c r="D856" s="95" t="s">
        <v>1896</v>
      </c>
      <c r="E856" s="95" t="s">
        <v>2860</v>
      </c>
      <c r="F856" s="95" t="s">
        <v>2862</v>
      </c>
      <c r="G856" s="97" t="s">
        <v>2007</v>
      </c>
      <c r="H856" s="23">
        <v>0.54166666666666663</v>
      </c>
      <c r="I856" s="95" t="s">
        <v>2854</v>
      </c>
      <c r="J856" s="17">
        <v>2.8</v>
      </c>
      <c r="K856" s="17">
        <v>0</v>
      </c>
      <c r="L856" s="98">
        <v>43679</v>
      </c>
      <c r="M856" s="95" t="s">
        <v>3848</v>
      </c>
      <c r="N856" s="95" t="str">
        <f t="shared" si="71"/>
        <v>SKU944</v>
      </c>
      <c r="O856" s="17" t="str">
        <f t="shared" si="72"/>
        <v>Yes</v>
      </c>
      <c r="P856" s="27">
        <f t="shared" si="73"/>
        <v>15</v>
      </c>
      <c r="Q856" s="17" t="str">
        <f t="shared" si="74"/>
        <v>No</v>
      </c>
      <c r="R856" s="42">
        <f t="shared" si="75"/>
        <v>43677</v>
      </c>
      <c r="S856" s="96" t="str">
        <f>IFERROR(INDEX('DATA - Destination Database'!$B$8:$B$973,MATCH(N856,'DATA - Destination Database'!$C$8:$C$973,0)),"")</f>
        <v>ID837</v>
      </c>
      <c r="T856" s="55">
        <f>IFERROR(INDEX('DATA - Destination Database'!$D$8:$D$973,MATCH(N856,'DATA - Destination Database'!$C$8:$C$973,0)),"")</f>
        <v>1</v>
      </c>
      <c r="U856" s="56" t="str">
        <f>IFERROR(INDEX('DATA - Destination Database'!$E$8:$E$973,MATCH(N856,'DATA - Destination Database'!$C$8:$C$973,0)),"")</f>
        <v>A</v>
      </c>
      <c r="V856" s="56" t="str">
        <f>IFERROR(INDEX('DATA - Destination Database'!$F$8:$F$973,MATCH(N856,'DATA - Destination Database'!$C$8:$C$973,0)),"")</f>
        <v>H</v>
      </c>
      <c r="W856" s="56" t="str">
        <f>IFERROR(INDEX('DATA - Destination Database'!$G$8:$G$973,MATCH(N856,'DATA - Destination Database'!$C$8:$C$973,0)),"")</f>
        <v/>
      </c>
      <c r="X856" s="96" t="str">
        <f>IFERROR(INDEX('DATA - Destination Database'!$H$8:$H$973,MATCH(N856,'DATA - Destination Database'!$C$8:$C$973,0)),"")</f>
        <v>Italy</v>
      </c>
    </row>
    <row r="857" spans="2:24" ht="14.4" customHeight="1" x14ac:dyDescent="0.3">
      <c r="B857" s="95" t="s">
        <v>56</v>
      </c>
      <c r="C857" s="95" t="s">
        <v>2714</v>
      </c>
      <c r="D857" s="95" t="s">
        <v>1636</v>
      </c>
      <c r="E857" s="95" t="s">
        <v>2858</v>
      </c>
      <c r="F857" s="95" t="s">
        <v>2862</v>
      </c>
      <c r="G857" s="97" t="s">
        <v>1990</v>
      </c>
      <c r="H857" s="23">
        <v>0.54166666666666663</v>
      </c>
      <c r="I857" s="95" t="s">
        <v>2855</v>
      </c>
      <c r="J857" s="17">
        <v>3</v>
      </c>
      <c r="K857" s="17">
        <v>0</v>
      </c>
      <c r="L857" s="98">
        <v>43664</v>
      </c>
      <c r="M857" s="95" t="s">
        <v>3848</v>
      </c>
      <c r="N857" s="95" t="str">
        <f t="shared" si="71"/>
        <v>SKU677</v>
      </c>
      <c r="O857" s="17" t="str">
        <f t="shared" si="72"/>
        <v>Yes</v>
      </c>
      <c r="P857" s="27">
        <f t="shared" si="73"/>
        <v>37</v>
      </c>
      <c r="Q857" s="17" t="str">
        <f t="shared" si="74"/>
        <v>No</v>
      </c>
      <c r="R857" s="42">
        <f t="shared" si="75"/>
        <v>43655</v>
      </c>
      <c r="S857" s="96" t="str">
        <f>IFERROR(INDEX('DATA - Destination Database'!$B$8:$B$973,MATCH(N857,'DATA - Destination Database'!$C$8:$C$973,0)),"")</f>
        <v>ID397</v>
      </c>
      <c r="T857" s="55">
        <f>IFERROR(INDEX('DATA - Destination Database'!$D$8:$D$973,MATCH(N857,'DATA - Destination Database'!$C$8:$C$973,0)),"")</f>
        <v>1</v>
      </c>
      <c r="U857" s="56" t="str">
        <f>IFERROR(INDEX('DATA - Destination Database'!$E$8:$E$973,MATCH(N857,'DATA - Destination Database'!$C$8:$C$973,0)),"")</f>
        <v>A</v>
      </c>
      <c r="V857" s="56" t="str">
        <f>IFERROR(INDEX('DATA - Destination Database'!$F$8:$F$973,MATCH(N857,'DATA - Destination Database'!$C$8:$C$973,0)),"")</f>
        <v>H</v>
      </c>
      <c r="W857" s="56" t="str">
        <f>IFERROR(INDEX('DATA - Destination Database'!$G$8:$G$973,MATCH(N857,'DATA - Destination Database'!$C$8:$C$973,0)),"")</f>
        <v>Y</v>
      </c>
      <c r="X857" s="96" t="str">
        <f>IFERROR(INDEX('DATA - Destination Database'!$H$8:$H$973,MATCH(N857,'DATA - Destination Database'!$C$8:$C$973,0)),"")</f>
        <v>Belgium</v>
      </c>
    </row>
    <row r="858" spans="2:24" ht="14.4" customHeight="1" x14ac:dyDescent="0.3">
      <c r="B858" s="95" t="s">
        <v>56</v>
      </c>
      <c r="C858" s="95" t="s">
        <v>2715</v>
      </c>
      <c r="D858" s="95" t="s">
        <v>1899</v>
      </c>
      <c r="E858" s="95" t="s">
        <v>2859</v>
      </c>
      <c r="F858" s="95" t="s">
        <v>2862</v>
      </c>
      <c r="G858" s="97" t="s">
        <v>2007</v>
      </c>
      <c r="H858" s="23">
        <v>0.54166666666666663</v>
      </c>
      <c r="I858" s="95" t="s">
        <v>2855</v>
      </c>
      <c r="J858" s="17">
        <v>3.2</v>
      </c>
      <c r="K858" s="17">
        <v>0</v>
      </c>
      <c r="L858" s="98"/>
      <c r="M858" s="95" t="s">
        <v>3848</v>
      </c>
      <c r="N858" s="95" t="str">
        <f t="shared" si="71"/>
        <v>SKU947</v>
      </c>
      <c r="O858" s="17" t="str">
        <f t="shared" si="72"/>
        <v>No</v>
      </c>
      <c r="P858" s="27">
        <f t="shared" si="73"/>
        <v>15</v>
      </c>
      <c r="Q858" s="17" t="str">
        <f t="shared" si="74"/>
        <v>No</v>
      </c>
      <c r="R858" s="42">
        <f t="shared" si="75"/>
        <v>43677</v>
      </c>
      <c r="S858" s="96" t="str">
        <f>IFERROR(INDEX('DATA - Destination Database'!$B$8:$B$973,MATCH(N858,'DATA - Destination Database'!$C$8:$C$973,0)),"")</f>
        <v>ID913</v>
      </c>
      <c r="T858" s="55">
        <f>IFERROR(INDEX('DATA - Destination Database'!$D$8:$D$973,MATCH(N858,'DATA - Destination Database'!$C$8:$C$973,0)),"")</f>
        <v>3</v>
      </c>
      <c r="U858" s="56" t="str">
        <f>IFERROR(INDEX('DATA - Destination Database'!$E$8:$E$973,MATCH(N858,'DATA - Destination Database'!$C$8:$C$973,0)),"")</f>
        <v>A</v>
      </c>
      <c r="V858" s="56" t="str">
        <f>IFERROR(INDEX('DATA - Destination Database'!$F$8:$F$973,MATCH(N858,'DATA - Destination Database'!$C$8:$C$973,0)),"")</f>
        <v>H</v>
      </c>
      <c r="W858" s="56" t="str">
        <f>IFERROR(INDEX('DATA - Destination Database'!$G$8:$G$973,MATCH(N858,'DATA - Destination Database'!$C$8:$C$973,0)),"")</f>
        <v>Y</v>
      </c>
      <c r="X858" s="96" t="str">
        <f>IFERROR(INDEX('DATA - Destination Database'!$H$8:$H$973,MATCH(N858,'DATA - Destination Database'!$C$8:$C$973,0)),"")</f>
        <v>Argentina</v>
      </c>
    </row>
    <row r="859" spans="2:24" ht="14.4" customHeight="1" x14ac:dyDescent="0.3">
      <c r="B859" s="95" t="s">
        <v>58</v>
      </c>
      <c r="C859" s="95" t="s">
        <v>2612</v>
      </c>
      <c r="D859" s="95" t="s">
        <v>1701</v>
      </c>
      <c r="E859" s="95" t="s">
        <v>2860</v>
      </c>
      <c r="F859" s="95" t="s">
        <v>2862</v>
      </c>
      <c r="G859" s="97" t="s">
        <v>1992</v>
      </c>
      <c r="H859" s="23">
        <v>0.54166666666666663</v>
      </c>
      <c r="I859" s="95" t="s">
        <v>2857</v>
      </c>
      <c r="J859" s="17">
        <v>3</v>
      </c>
      <c r="K859" s="17">
        <v>0</v>
      </c>
      <c r="L859" s="98"/>
      <c r="M859" s="95" t="s">
        <v>3848</v>
      </c>
      <c r="N859" s="95" t="str">
        <f t="shared" si="71"/>
        <v>SKU749</v>
      </c>
      <c r="O859" s="17" t="str">
        <f t="shared" si="72"/>
        <v>No</v>
      </c>
      <c r="P859" s="27">
        <f t="shared" si="73"/>
        <v>35</v>
      </c>
      <c r="Q859" s="17" t="str">
        <f t="shared" si="74"/>
        <v>Yes</v>
      </c>
      <c r="R859" s="42">
        <f t="shared" si="75"/>
        <v>43657</v>
      </c>
      <c r="S859" s="96" t="str">
        <f>IFERROR(INDEX('DATA - Destination Database'!$B$8:$B$973,MATCH(N859,'DATA - Destination Database'!$C$8:$C$973,0)),"")</f>
        <v>ID589</v>
      </c>
      <c r="T859" s="55">
        <f>IFERROR(INDEX('DATA - Destination Database'!$D$8:$D$973,MATCH(N859,'DATA - Destination Database'!$C$8:$C$973,0)),"")</f>
        <v>1</v>
      </c>
      <c r="U859" s="56" t="str">
        <f>IFERROR(INDEX('DATA - Destination Database'!$E$8:$E$973,MATCH(N859,'DATA - Destination Database'!$C$8:$C$973,0)),"")</f>
        <v>A</v>
      </c>
      <c r="V859" s="56" t="str">
        <f>IFERROR(INDEX('DATA - Destination Database'!$F$8:$F$973,MATCH(N859,'DATA - Destination Database'!$C$8:$C$973,0)),"")</f>
        <v>H</v>
      </c>
      <c r="W859" s="56" t="str">
        <f>IFERROR(INDEX('DATA - Destination Database'!$G$8:$G$973,MATCH(N859,'DATA - Destination Database'!$C$8:$C$973,0)),"")</f>
        <v/>
      </c>
      <c r="X859" s="96" t="str">
        <f>IFERROR(INDEX('DATA - Destination Database'!$H$8:$H$973,MATCH(N859,'DATA - Destination Database'!$C$8:$C$973,0)),"")</f>
        <v>China</v>
      </c>
    </row>
    <row r="860" spans="2:24" ht="14.4" customHeight="1" x14ac:dyDescent="0.3">
      <c r="B860" s="95" t="s">
        <v>59</v>
      </c>
      <c r="C860" s="95" t="s">
        <v>2717</v>
      </c>
      <c r="D860" s="95" t="s">
        <v>1902</v>
      </c>
      <c r="E860" s="95" t="s">
        <v>2858</v>
      </c>
      <c r="F860" s="95" t="s">
        <v>2862</v>
      </c>
      <c r="G860" s="97" t="s">
        <v>2007</v>
      </c>
      <c r="H860" s="23">
        <v>0.54166666666666663</v>
      </c>
      <c r="I860" s="95" t="s">
        <v>2857</v>
      </c>
      <c r="J860" s="17">
        <v>3.6</v>
      </c>
      <c r="K860" s="17">
        <v>1</v>
      </c>
      <c r="L860" s="98">
        <v>43684</v>
      </c>
      <c r="M860" s="95" t="s">
        <v>3848</v>
      </c>
      <c r="N860" s="95" t="str">
        <f t="shared" si="71"/>
        <v>SKU950</v>
      </c>
      <c r="O860" s="17" t="str">
        <f t="shared" si="72"/>
        <v>Yes</v>
      </c>
      <c r="P860" s="27">
        <f t="shared" si="73"/>
        <v>15</v>
      </c>
      <c r="Q860" s="17" t="str">
        <f t="shared" si="74"/>
        <v>No</v>
      </c>
      <c r="R860" s="42">
        <f t="shared" si="75"/>
        <v>43677</v>
      </c>
      <c r="S860" s="96" t="str">
        <f>IFERROR(INDEX('DATA - Destination Database'!$B$8:$B$973,MATCH(N860,'DATA - Destination Database'!$C$8:$C$973,0)),"")</f>
        <v>ID800</v>
      </c>
      <c r="T860" s="55">
        <f>IFERROR(INDEX('DATA - Destination Database'!$D$8:$D$973,MATCH(N860,'DATA - Destination Database'!$C$8:$C$973,0)),"")</f>
        <v>1</v>
      </c>
      <c r="U860" s="56" t="str">
        <f>IFERROR(INDEX('DATA - Destination Database'!$E$8:$E$973,MATCH(N860,'DATA - Destination Database'!$C$8:$C$973,0)),"")</f>
        <v>F</v>
      </c>
      <c r="V860" s="56" t="str">
        <f>IFERROR(INDEX('DATA - Destination Database'!$F$8:$F$973,MATCH(N860,'DATA - Destination Database'!$C$8:$C$973,0)),"")</f>
        <v>H</v>
      </c>
      <c r="W860" s="56" t="str">
        <f>IFERROR(INDEX('DATA - Destination Database'!$G$8:$G$973,MATCH(N860,'DATA - Destination Database'!$C$8:$C$973,0)),"")</f>
        <v/>
      </c>
      <c r="X860" s="96" t="str">
        <f>IFERROR(INDEX('DATA - Destination Database'!$H$8:$H$973,MATCH(N860,'DATA - Destination Database'!$C$8:$C$973,0)),"")</f>
        <v>China</v>
      </c>
    </row>
    <row r="861" spans="2:24" ht="14.4" customHeight="1" x14ac:dyDescent="0.3">
      <c r="B861" s="95" t="s">
        <v>57</v>
      </c>
      <c r="C861" s="95" t="s">
        <v>2718</v>
      </c>
      <c r="D861" s="95" t="s">
        <v>1905</v>
      </c>
      <c r="E861" s="95" t="s">
        <v>2859</v>
      </c>
      <c r="F861" s="95" t="s">
        <v>2862</v>
      </c>
      <c r="G861" s="97" t="s">
        <v>2007</v>
      </c>
      <c r="H861" s="23">
        <v>0.54166666666666663</v>
      </c>
      <c r="I861" s="95" t="s">
        <v>2854</v>
      </c>
      <c r="J861" s="17">
        <v>3.8</v>
      </c>
      <c r="K861" s="17">
        <v>0</v>
      </c>
      <c r="L861" s="98">
        <v>43679</v>
      </c>
      <c r="M861" s="95" t="s">
        <v>3848</v>
      </c>
      <c r="N861" s="95" t="str">
        <f t="shared" si="71"/>
        <v>SKU953</v>
      </c>
      <c r="O861" s="17" t="str">
        <f t="shared" si="72"/>
        <v>Yes</v>
      </c>
      <c r="P861" s="27">
        <f t="shared" si="73"/>
        <v>15</v>
      </c>
      <c r="Q861" s="17" t="str">
        <f t="shared" si="74"/>
        <v>No</v>
      </c>
      <c r="R861" s="42">
        <f t="shared" si="75"/>
        <v>43677</v>
      </c>
      <c r="S861" s="96" t="str">
        <f>IFERROR(INDEX('DATA - Destination Database'!$B$8:$B$973,MATCH(N861,'DATA - Destination Database'!$C$8:$C$973,0)),"")</f>
        <v>ID772</v>
      </c>
      <c r="T861" s="55">
        <f>IFERROR(INDEX('DATA - Destination Database'!$D$8:$D$973,MATCH(N861,'DATA - Destination Database'!$C$8:$C$973,0)),"")</f>
        <v>2</v>
      </c>
      <c r="U861" s="56" t="str">
        <f>IFERROR(INDEX('DATA - Destination Database'!$E$8:$E$973,MATCH(N861,'DATA - Destination Database'!$C$8:$C$973,0)),"")</f>
        <v>F</v>
      </c>
      <c r="V861" s="56" t="str">
        <f>IFERROR(INDEX('DATA - Destination Database'!$F$8:$F$973,MATCH(N861,'DATA - Destination Database'!$C$8:$C$973,0)),"")</f>
        <v>H</v>
      </c>
      <c r="W861" s="56" t="str">
        <f>IFERROR(INDEX('DATA - Destination Database'!$G$8:$G$973,MATCH(N861,'DATA - Destination Database'!$C$8:$C$973,0)),"")</f>
        <v/>
      </c>
      <c r="X861" s="96" t="str">
        <f>IFERROR(INDEX('DATA - Destination Database'!$H$8:$H$973,MATCH(N861,'DATA - Destination Database'!$C$8:$C$973,0)),"")</f>
        <v>Peru</v>
      </c>
    </row>
    <row r="862" spans="2:24" ht="14.4" customHeight="1" x14ac:dyDescent="0.3">
      <c r="B862" s="95" t="s">
        <v>59</v>
      </c>
      <c r="C862" s="95" t="s">
        <v>2719</v>
      </c>
      <c r="D862" s="95" t="s">
        <v>1642</v>
      </c>
      <c r="E862" s="95" t="s">
        <v>2860</v>
      </c>
      <c r="F862" s="95" t="s">
        <v>2862</v>
      </c>
      <c r="G862" s="97" t="s">
        <v>1990</v>
      </c>
      <c r="H862" s="23">
        <v>0.54166666666666663</v>
      </c>
      <c r="I862" s="95" t="s">
        <v>2855</v>
      </c>
      <c r="J862" s="17">
        <v>4</v>
      </c>
      <c r="K862" s="17">
        <v>0</v>
      </c>
      <c r="L862" s="98">
        <v>43657</v>
      </c>
      <c r="M862" s="95" t="s">
        <v>3848</v>
      </c>
      <c r="N862" s="95" t="str">
        <f t="shared" si="71"/>
        <v>SKU690</v>
      </c>
      <c r="O862" s="17" t="str">
        <f t="shared" si="72"/>
        <v>Yes</v>
      </c>
      <c r="P862" s="27">
        <f t="shared" si="73"/>
        <v>37</v>
      </c>
      <c r="Q862" s="17" t="str">
        <f t="shared" si="74"/>
        <v>No</v>
      </c>
      <c r="R862" s="42">
        <f t="shared" si="75"/>
        <v>43655</v>
      </c>
      <c r="S862" s="96" t="str">
        <f>IFERROR(INDEX('DATA - Destination Database'!$B$8:$B$973,MATCH(N862,'DATA - Destination Database'!$C$8:$C$973,0)),"")</f>
        <v>ID614</v>
      </c>
      <c r="T862" s="55">
        <f>IFERROR(INDEX('DATA - Destination Database'!$D$8:$D$973,MATCH(N862,'DATA - Destination Database'!$C$8:$C$973,0)),"")</f>
        <v>3</v>
      </c>
      <c r="U862" s="56" t="str">
        <f>IFERROR(INDEX('DATA - Destination Database'!$E$8:$E$973,MATCH(N862,'DATA - Destination Database'!$C$8:$C$973,0)),"")</f>
        <v>B</v>
      </c>
      <c r="V862" s="56" t="str">
        <f>IFERROR(INDEX('DATA - Destination Database'!$F$8:$F$973,MATCH(N862,'DATA - Destination Database'!$C$8:$C$973,0)),"")</f>
        <v>H</v>
      </c>
      <c r="W862" s="56" t="str">
        <f>IFERROR(INDEX('DATA - Destination Database'!$G$8:$G$973,MATCH(N862,'DATA - Destination Database'!$C$8:$C$973,0)),"")</f>
        <v/>
      </c>
      <c r="X862" s="96" t="str">
        <f>IFERROR(INDEX('DATA - Destination Database'!$H$8:$H$973,MATCH(N862,'DATA - Destination Database'!$C$8:$C$973,0)),"")</f>
        <v>Ireland</v>
      </c>
    </row>
    <row r="863" spans="2:24" ht="14.4" customHeight="1" x14ac:dyDescent="0.3">
      <c r="B863" s="95" t="s">
        <v>55</v>
      </c>
      <c r="C863" s="95" t="s">
        <v>2720</v>
      </c>
      <c r="D863" s="95" t="s">
        <v>1908</v>
      </c>
      <c r="E863" s="95" t="s">
        <v>2858</v>
      </c>
      <c r="F863" s="95" t="s">
        <v>2862</v>
      </c>
      <c r="G863" s="97" t="s">
        <v>2008</v>
      </c>
      <c r="H863" s="23">
        <v>0.54166666666666663</v>
      </c>
      <c r="I863" s="95" t="s">
        <v>2855</v>
      </c>
      <c r="J863" s="17">
        <v>1</v>
      </c>
      <c r="K863" s="17">
        <v>0</v>
      </c>
      <c r="L863" s="98"/>
      <c r="M863" s="95" t="s">
        <v>3848</v>
      </c>
      <c r="N863" s="95" t="str">
        <f t="shared" si="71"/>
        <v>SKU956</v>
      </c>
      <c r="O863" s="17" t="str">
        <f t="shared" si="72"/>
        <v>No</v>
      </c>
      <c r="P863" s="27">
        <f t="shared" si="73"/>
        <v>14</v>
      </c>
      <c r="Q863" s="17" t="str">
        <f t="shared" si="74"/>
        <v>No</v>
      </c>
      <c r="R863" s="42">
        <f t="shared" si="75"/>
        <v>43678</v>
      </c>
      <c r="S863" s="96" t="str">
        <f>IFERROR(INDEX('DATA - Destination Database'!$B$8:$B$973,MATCH(N863,'DATA - Destination Database'!$C$8:$C$973,0)),"")</f>
        <v>ID644</v>
      </c>
      <c r="T863" s="55">
        <f>IFERROR(INDEX('DATA - Destination Database'!$D$8:$D$973,MATCH(N863,'DATA - Destination Database'!$C$8:$C$973,0)),"")</f>
        <v>2</v>
      </c>
      <c r="U863" s="56" t="str">
        <f>IFERROR(INDEX('DATA - Destination Database'!$E$8:$E$973,MATCH(N863,'DATA - Destination Database'!$C$8:$C$973,0)),"")</f>
        <v>F</v>
      </c>
      <c r="V863" s="56" t="str">
        <f>IFERROR(INDEX('DATA - Destination Database'!$F$8:$F$973,MATCH(N863,'DATA - Destination Database'!$C$8:$C$973,0)),"")</f>
        <v>H</v>
      </c>
      <c r="W863" s="56" t="str">
        <f>IFERROR(INDEX('DATA - Destination Database'!$G$8:$G$973,MATCH(N863,'DATA - Destination Database'!$C$8:$C$973,0)),"")</f>
        <v>Y</v>
      </c>
      <c r="X863" s="96" t="str">
        <f>IFERROR(INDEX('DATA - Destination Database'!$H$8:$H$973,MATCH(N863,'DATA - Destination Database'!$C$8:$C$973,0)),"")</f>
        <v>Poland</v>
      </c>
    </row>
    <row r="864" spans="2:24" ht="14.4" customHeight="1" x14ac:dyDescent="0.3">
      <c r="B864" s="95" t="s">
        <v>57</v>
      </c>
      <c r="C864" s="95" t="s">
        <v>2721</v>
      </c>
      <c r="D864" s="95" t="s">
        <v>1645</v>
      </c>
      <c r="E864" s="95" t="s">
        <v>2859</v>
      </c>
      <c r="F864" s="95" t="s">
        <v>2862</v>
      </c>
      <c r="G864" s="97" t="s">
        <v>1990</v>
      </c>
      <c r="H864" s="23">
        <v>0.54166666666666663</v>
      </c>
      <c r="I864" s="95" t="s">
        <v>2856</v>
      </c>
      <c r="J864" s="17">
        <v>2</v>
      </c>
      <c r="K864" s="17">
        <v>0</v>
      </c>
      <c r="L864" s="98">
        <v>43656</v>
      </c>
      <c r="M864" s="95" t="s">
        <v>3848</v>
      </c>
      <c r="N864" s="95" t="str">
        <f t="shared" si="71"/>
        <v>SKU693</v>
      </c>
      <c r="O864" s="17" t="str">
        <f t="shared" si="72"/>
        <v>Yes</v>
      </c>
      <c r="P864" s="27">
        <f t="shared" si="73"/>
        <v>37</v>
      </c>
      <c r="Q864" s="17" t="str">
        <f t="shared" si="74"/>
        <v>No</v>
      </c>
      <c r="R864" s="42">
        <f t="shared" si="75"/>
        <v>43655</v>
      </c>
      <c r="S864" s="96" t="str">
        <f>IFERROR(INDEX('DATA - Destination Database'!$B$8:$B$973,MATCH(N864,'DATA - Destination Database'!$C$8:$C$973,0)),"")</f>
        <v>ID914</v>
      </c>
      <c r="T864" s="55">
        <f>IFERROR(INDEX('DATA - Destination Database'!$D$8:$D$973,MATCH(N864,'DATA - Destination Database'!$C$8:$C$973,0)),"")</f>
        <v>1</v>
      </c>
      <c r="U864" s="56" t="str">
        <f>IFERROR(INDEX('DATA - Destination Database'!$E$8:$E$973,MATCH(N864,'DATA - Destination Database'!$C$8:$C$973,0)),"")</f>
        <v>B</v>
      </c>
      <c r="V864" s="56" t="str">
        <f>IFERROR(INDEX('DATA - Destination Database'!$F$8:$F$973,MATCH(N864,'DATA - Destination Database'!$C$8:$C$973,0)),"")</f>
        <v>H</v>
      </c>
      <c r="W864" s="56" t="str">
        <f>IFERROR(INDEX('DATA - Destination Database'!$G$8:$G$973,MATCH(N864,'DATA - Destination Database'!$C$8:$C$973,0)),"")</f>
        <v>Y</v>
      </c>
      <c r="X864" s="96" t="str">
        <f>IFERROR(INDEX('DATA - Destination Database'!$H$8:$H$973,MATCH(N864,'DATA - Destination Database'!$C$8:$C$973,0)),"")</f>
        <v>Malta</v>
      </c>
    </row>
    <row r="865" spans="2:24" ht="14.4" customHeight="1" x14ac:dyDescent="0.3">
      <c r="B865" s="95" t="s">
        <v>58</v>
      </c>
      <c r="C865" s="95" t="s">
        <v>2722</v>
      </c>
      <c r="D865" s="95" t="s">
        <v>1911</v>
      </c>
      <c r="E865" s="95" t="s">
        <v>2860</v>
      </c>
      <c r="F865" s="95" t="s">
        <v>2863</v>
      </c>
      <c r="G865" s="97" t="s">
        <v>2008</v>
      </c>
      <c r="H865" s="23">
        <v>0.54166666666666663</v>
      </c>
      <c r="I865" s="95" t="s">
        <v>2857</v>
      </c>
      <c r="J865" s="17">
        <v>3</v>
      </c>
      <c r="K865" s="17">
        <v>0</v>
      </c>
      <c r="L865" s="98">
        <v>43684</v>
      </c>
      <c r="M865" s="95" t="s">
        <v>3848</v>
      </c>
      <c r="N865" s="95" t="str">
        <f t="shared" si="71"/>
        <v>SKU959</v>
      </c>
      <c r="O865" s="17" t="str">
        <f t="shared" si="72"/>
        <v>Yes</v>
      </c>
      <c r="P865" s="27">
        <f t="shared" si="73"/>
        <v>14</v>
      </c>
      <c r="Q865" s="17" t="str">
        <f t="shared" si="74"/>
        <v>No</v>
      </c>
      <c r="R865" s="42">
        <f t="shared" si="75"/>
        <v>43678</v>
      </c>
      <c r="S865" s="96" t="str">
        <f>IFERROR(INDEX('DATA - Destination Database'!$B$8:$B$973,MATCH(N865,'DATA - Destination Database'!$C$8:$C$973,0)),"")</f>
        <v>ID839</v>
      </c>
      <c r="T865" s="55">
        <f>IFERROR(INDEX('DATA - Destination Database'!$D$8:$D$973,MATCH(N865,'DATA - Destination Database'!$C$8:$C$973,0)),"")</f>
        <v>2</v>
      </c>
      <c r="U865" s="56" t="str">
        <f>IFERROR(INDEX('DATA - Destination Database'!$E$8:$E$973,MATCH(N865,'DATA - Destination Database'!$C$8:$C$973,0)),"")</f>
        <v>T</v>
      </c>
      <c r="V865" s="56" t="str">
        <f>IFERROR(INDEX('DATA - Destination Database'!$F$8:$F$973,MATCH(N865,'DATA - Destination Database'!$C$8:$C$973,0)),"")</f>
        <v>H</v>
      </c>
      <c r="W865" s="56" t="str">
        <f>IFERROR(INDEX('DATA - Destination Database'!$G$8:$G$973,MATCH(N865,'DATA - Destination Database'!$C$8:$C$973,0)),"")</f>
        <v>Y</v>
      </c>
      <c r="X865" s="96" t="str">
        <f>IFERROR(INDEX('DATA - Destination Database'!$H$8:$H$973,MATCH(N865,'DATA - Destination Database'!$C$8:$C$973,0)),"")</f>
        <v>Turkey</v>
      </c>
    </row>
    <row r="866" spans="2:24" ht="14.4" customHeight="1" x14ac:dyDescent="0.3">
      <c r="B866" s="95" t="s">
        <v>55</v>
      </c>
      <c r="C866" s="95" t="s">
        <v>2723</v>
      </c>
      <c r="D866" s="95" t="s">
        <v>1648</v>
      </c>
      <c r="E866" s="95" t="s">
        <v>2858</v>
      </c>
      <c r="F866" s="95" t="s">
        <v>2862</v>
      </c>
      <c r="G866" s="97" t="s">
        <v>1990</v>
      </c>
      <c r="H866" s="23">
        <v>0.54166666666666663</v>
      </c>
      <c r="I866" s="95" t="s">
        <v>2854</v>
      </c>
      <c r="J866" s="17">
        <v>4</v>
      </c>
      <c r="K866" s="17">
        <v>0</v>
      </c>
      <c r="L866" s="98">
        <v>43656</v>
      </c>
      <c r="M866" s="95" t="s">
        <v>3848</v>
      </c>
      <c r="N866" s="95" t="str">
        <f t="shared" si="71"/>
        <v>SKU696</v>
      </c>
      <c r="O866" s="17" t="str">
        <f t="shared" si="72"/>
        <v>Yes</v>
      </c>
      <c r="P866" s="27">
        <f t="shared" si="73"/>
        <v>37</v>
      </c>
      <c r="Q866" s="17" t="str">
        <f t="shared" si="74"/>
        <v>No</v>
      </c>
      <c r="R866" s="42">
        <f t="shared" si="75"/>
        <v>43655</v>
      </c>
      <c r="S866" s="96" t="str">
        <f>IFERROR(INDEX('DATA - Destination Database'!$B$8:$B$973,MATCH(N866,'DATA - Destination Database'!$C$8:$C$973,0)),"")</f>
        <v>ID803</v>
      </c>
      <c r="T866" s="55">
        <f>IFERROR(INDEX('DATA - Destination Database'!$D$8:$D$973,MATCH(N866,'DATA - Destination Database'!$C$8:$C$973,0)),"")</f>
        <v>2</v>
      </c>
      <c r="U866" s="56" t="str">
        <f>IFERROR(INDEX('DATA - Destination Database'!$E$8:$E$973,MATCH(N866,'DATA - Destination Database'!$C$8:$C$973,0)),"")</f>
        <v>T</v>
      </c>
      <c r="V866" s="56" t="str">
        <f>IFERROR(INDEX('DATA - Destination Database'!$F$8:$F$973,MATCH(N866,'DATA - Destination Database'!$C$8:$C$973,0)),"")</f>
        <v>H</v>
      </c>
      <c r="W866" s="56" t="str">
        <f>IFERROR(INDEX('DATA - Destination Database'!$G$8:$G$973,MATCH(N866,'DATA - Destination Database'!$C$8:$C$973,0)),"")</f>
        <v>Y</v>
      </c>
      <c r="X866" s="96" t="str">
        <f>IFERROR(INDEX('DATA - Destination Database'!$H$8:$H$973,MATCH(N866,'DATA - Destination Database'!$C$8:$C$973,0)),"")</f>
        <v>Mexico</v>
      </c>
    </row>
    <row r="867" spans="2:24" ht="14.4" customHeight="1" x14ac:dyDescent="0.3">
      <c r="B867" s="95" t="s">
        <v>56</v>
      </c>
      <c r="C867" s="95" t="s">
        <v>2723</v>
      </c>
      <c r="D867" s="95" t="s">
        <v>1914</v>
      </c>
      <c r="E867" s="95" t="s">
        <v>2859</v>
      </c>
      <c r="F867" s="95" t="s">
        <v>2862</v>
      </c>
      <c r="G867" s="97" t="s">
        <v>2009</v>
      </c>
      <c r="H867" s="23">
        <v>0.54166666666666663</v>
      </c>
      <c r="I867" s="95" t="s">
        <v>2855</v>
      </c>
      <c r="J867" s="17">
        <v>1</v>
      </c>
      <c r="K867" s="17">
        <v>0</v>
      </c>
      <c r="L867" s="98">
        <v>43682</v>
      </c>
      <c r="M867" s="95" t="s">
        <v>3848</v>
      </c>
      <c r="N867" s="95" t="str">
        <f t="shared" si="71"/>
        <v>SKU962</v>
      </c>
      <c r="O867" s="17" t="str">
        <f t="shared" si="72"/>
        <v>Yes</v>
      </c>
      <c r="P867" s="27">
        <f t="shared" si="73"/>
        <v>13</v>
      </c>
      <c r="Q867" s="17" t="str">
        <f t="shared" si="74"/>
        <v>No</v>
      </c>
      <c r="R867" s="42">
        <f t="shared" si="75"/>
        <v>43679</v>
      </c>
      <c r="S867" s="96" t="str">
        <f>IFERROR(INDEX('DATA - Destination Database'!$B$8:$B$973,MATCH(N867,'DATA - Destination Database'!$C$8:$C$973,0)),"")</f>
        <v>ID774</v>
      </c>
      <c r="T867" s="55">
        <f>IFERROR(INDEX('DATA - Destination Database'!$D$8:$D$973,MATCH(N867,'DATA - Destination Database'!$C$8:$C$973,0)),"")</f>
        <v>2</v>
      </c>
      <c r="U867" s="56" t="str">
        <f>IFERROR(INDEX('DATA - Destination Database'!$E$8:$E$973,MATCH(N867,'DATA - Destination Database'!$C$8:$C$973,0)),"")</f>
        <v>B</v>
      </c>
      <c r="V867" s="56" t="str">
        <f>IFERROR(INDEX('DATA - Destination Database'!$F$8:$F$973,MATCH(N867,'DATA - Destination Database'!$C$8:$C$973,0)),"")</f>
        <v>H</v>
      </c>
      <c r="W867" s="56" t="str">
        <f>IFERROR(INDEX('DATA - Destination Database'!$G$8:$G$973,MATCH(N867,'DATA - Destination Database'!$C$8:$C$973,0)),"")</f>
        <v/>
      </c>
      <c r="X867" s="96" t="str">
        <f>IFERROR(INDEX('DATA - Destination Database'!$H$8:$H$973,MATCH(N867,'DATA - Destination Database'!$C$8:$C$973,0)),"")</f>
        <v>Iceland</v>
      </c>
    </row>
    <row r="868" spans="2:24" ht="14.4" customHeight="1" x14ac:dyDescent="0.3">
      <c r="B868" s="95" t="s">
        <v>59</v>
      </c>
      <c r="C868" s="95" t="s">
        <v>2724</v>
      </c>
      <c r="D868" s="95" t="s">
        <v>1917</v>
      </c>
      <c r="E868" s="95" t="s">
        <v>2860</v>
      </c>
      <c r="F868" s="95" t="s">
        <v>2862</v>
      </c>
      <c r="G868" s="97" t="s">
        <v>2009</v>
      </c>
      <c r="H868" s="23">
        <v>0.54166666666666663</v>
      </c>
      <c r="I868" s="95" t="s">
        <v>2855</v>
      </c>
      <c r="J868" s="17">
        <v>2.8</v>
      </c>
      <c r="K868" s="17">
        <v>0</v>
      </c>
      <c r="L868" s="98">
        <v>43684</v>
      </c>
      <c r="M868" s="95" t="s">
        <v>3848</v>
      </c>
      <c r="N868" s="95" t="str">
        <f t="shared" si="71"/>
        <v>SKU965</v>
      </c>
      <c r="O868" s="17" t="str">
        <f t="shared" si="72"/>
        <v>Yes</v>
      </c>
      <c r="P868" s="27">
        <f t="shared" si="73"/>
        <v>13</v>
      </c>
      <c r="Q868" s="17" t="str">
        <f t="shared" si="74"/>
        <v>No</v>
      </c>
      <c r="R868" s="42">
        <f t="shared" si="75"/>
        <v>43679</v>
      </c>
      <c r="S868" s="96" t="str">
        <f>IFERROR(INDEX('DATA - Destination Database'!$B$8:$B$973,MATCH(N868,'DATA - Destination Database'!$C$8:$C$973,0)),"")</f>
        <v>ID954</v>
      </c>
      <c r="T868" s="55">
        <f>IFERROR(INDEX('DATA - Destination Database'!$D$8:$D$973,MATCH(N868,'DATA - Destination Database'!$C$8:$C$973,0)),"")</f>
        <v>3</v>
      </c>
      <c r="U868" s="56" t="str">
        <f>IFERROR(INDEX('DATA - Destination Database'!$E$8:$E$973,MATCH(N868,'DATA - Destination Database'!$C$8:$C$973,0)),"")</f>
        <v>B</v>
      </c>
      <c r="V868" s="56" t="str">
        <f>IFERROR(INDEX('DATA - Destination Database'!$F$8:$F$973,MATCH(N868,'DATA - Destination Database'!$C$8:$C$973,0)),"")</f>
        <v>H</v>
      </c>
      <c r="W868" s="56" t="str">
        <f>IFERROR(INDEX('DATA - Destination Database'!$G$8:$G$973,MATCH(N868,'DATA - Destination Database'!$C$8:$C$973,0)),"")</f>
        <v/>
      </c>
      <c r="X868" s="96" t="str">
        <f>IFERROR(INDEX('DATA - Destination Database'!$H$8:$H$973,MATCH(N868,'DATA - Destination Database'!$C$8:$C$973,0)),"")</f>
        <v>Morocco</v>
      </c>
    </row>
    <row r="869" spans="2:24" ht="14.4" customHeight="1" x14ac:dyDescent="0.3">
      <c r="B869" s="95" t="s">
        <v>58</v>
      </c>
      <c r="C869" s="95" t="s">
        <v>2725</v>
      </c>
      <c r="D869" s="95" t="s">
        <v>1651</v>
      </c>
      <c r="E869" s="95" t="s">
        <v>2858</v>
      </c>
      <c r="F869" s="95" t="s">
        <v>2862</v>
      </c>
      <c r="G869" s="97" t="s">
        <v>1991</v>
      </c>
      <c r="H869" s="23">
        <v>0.54166666666666663</v>
      </c>
      <c r="I869" s="95" t="s">
        <v>2856</v>
      </c>
      <c r="J869" s="17">
        <v>3</v>
      </c>
      <c r="K869" s="17">
        <v>0</v>
      </c>
      <c r="L869" s="98">
        <v>43664</v>
      </c>
      <c r="M869" s="95" t="s">
        <v>3848</v>
      </c>
      <c r="N869" s="95" t="str">
        <f t="shared" si="71"/>
        <v>SKU699</v>
      </c>
      <c r="O869" s="17" t="str">
        <f t="shared" si="72"/>
        <v>Yes</v>
      </c>
      <c r="P869" s="27">
        <f t="shared" si="73"/>
        <v>36</v>
      </c>
      <c r="Q869" s="17" t="str">
        <f t="shared" si="74"/>
        <v>No</v>
      </c>
      <c r="R869" s="42">
        <f t="shared" si="75"/>
        <v>43656</v>
      </c>
      <c r="S869" s="96" t="str">
        <f>IFERROR(INDEX('DATA - Destination Database'!$B$8:$B$973,MATCH(N869,'DATA - Destination Database'!$C$8:$C$973,0)),"")</f>
        <v>ID805</v>
      </c>
      <c r="T869" s="55">
        <f>IFERROR(INDEX('DATA - Destination Database'!$D$8:$D$973,MATCH(N869,'DATA - Destination Database'!$C$8:$C$973,0)),"")</f>
        <v>2</v>
      </c>
      <c r="U869" s="56" t="str">
        <f>IFERROR(INDEX('DATA - Destination Database'!$E$8:$E$973,MATCH(N869,'DATA - Destination Database'!$C$8:$C$973,0)),"")</f>
        <v>A</v>
      </c>
      <c r="V869" s="56" t="str">
        <f>IFERROR(INDEX('DATA - Destination Database'!$F$8:$F$973,MATCH(N869,'DATA - Destination Database'!$C$8:$C$973,0)),"")</f>
        <v>H</v>
      </c>
      <c r="W869" s="56" t="str">
        <f>IFERROR(INDEX('DATA - Destination Database'!$G$8:$G$973,MATCH(N869,'DATA - Destination Database'!$C$8:$C$973,0)),"")</f>
        <v/>
      </c>
      <c r="X869" s="96" t="str">
        <f>IFERROR(INDEX('DATA - Destination Database'!$H$8:$H$973,MATCH(N869,'DATA - Destination Database'!$C$8:$C$973,0)),"")</f>
        <v>Russia</v>
      </c>
    </row>
    <row r="870" spans="2:24" ht="14.4" customHeight="1" x14ac:dyDescent="0.3">
      <c r="B870" s="95" t="s">
        <v>57</v>
      </c>
      <c r="C870" s="95" t="s">
        <v>2726</v>
      </c>
      <c r="D870" s="95" t="s">
        <v>1920</v>
      </c>
      <c r="E870" s="95" t="s">
        <v>2859</v>
      </c>
      <c r="F870" s="95" t="s">
        <v>2862</v>
      </c>
      <c r="G870" s="97" t="s">
        <v>2010</v>
      </c>
      <c r="H870" s="23">
        <v>0.54166666666666663</v>
      </c>
      <c r="I870" s="95" t="s">
        <v>2857</v>
      </c>
      <c r="J870" s="17">
        <v>3.2</v>
      </c>
      <c r="K870" s="17">
        <v>1</v>
      </c>
      <c r="L870" s="98">
        <v>43683</v>
      </c>
      <c r="M870" s="95" t="s">
        <v>3848</v>
      </c>
      <c r="N870" s="95" t="str">
        <f t="shared" si="71"/>
        <v>SKU968</v>
      </c>
      <c r="O870" s="17" t="str">
        <f t="shared" si="72"/>
        <v>Yes</v>
      </c>
      <c r="P870" s="27">
        <f t="shared" si="73"/>
        <v>10</v>
      </c>
      <c r="Q870" s="17" t="str">
        <f t="shared" si="74"/>
        <v>No</v>
      </c>
      <c r="R870" s="42">
        <f t="shared" si="75"/>
        <v>43682</v>
      </c>
      <c r="S870" s="96" t="str">
        <f>IFERROR(INDEX('DATA - Destination Database'!$B$8:$B$973,MATCH(N870,'DATA - Destination Database'!$C$8:$C$973,0)),"")</f>
        <v>ID544</v>
      </c>
      <c r="T870" s="55">
        <f>IFERROR(INDEX('DATA - Destination Database'!$D$8:$D$973,MATCH(N870,'DATA - Destination Database'!$C$8:$C$973,0)),"")</f>
        <v>3</v>
      </c>
      <c r="U870" s="56" t="str">
        <f>IFERROR(INDEX('DATA - Destination Database'!$E$8:$E$973,MATCH(N870,'DATA - Destination Database'!$C$8:$C$973,0)),"")</f>
        <v>F</v>
      </c>
      <c r="V870" s="56" t="str">
        <f>IFERROR(INDEX('DATA - Destination Database'!$F$8:$F$973,MATCH(N870,'DATA - Destination Database'!$C$8:$C$973,0)),"")</f>
        <v>H</v>
      </c>
      <c r="W870" s="56" t="str">
        <f>IFERROR(INDEX('DATA - Destination Database'!$G$8:$G$973,MATCH(N870,'DATA - Destination Database'!$C$8:$C$973,0)),"")</f>
        <v/>
      </c>
      <c r="X870" s="96" t="str">
        <f>IFERROR(INDEX('DATA - Destination Database'!$H$8:$H$973,MATCH(N870,'DATA - Destination Database'!$C$8:$C$973,0)),"")</f>
        <v>Spain</v>
      </c>
    </row>
    <row r="871" spans="2:24" ht="14.4" customHeight="1" x14ac:dyDescent="0.3">
      <c r="B871" s="95" t="s">
        <v>56</v>
      </c>
      <c r="C871" s="95" t="s">
        <v>2727</v>
      </c>
      <c r="D871" s="95" t="s">
        <v>1654</v>
      </c>
      <c r="E871" s="95" t="s">
        <v>2860</v>
      </c>
      <c r="F871" s="95" t="s">
        <v>2862</v>
      </c>
      <c r="G871" s="97" t="s">
        <v>1991</v>
      </c>
      <c r="H871" s="23">
        <v>0.54166666666666663</v>
      </c>
      <c r="I871" s="95" t="s">
        <v>2854</v>
      </c>
      <c r="J871" s="17">
        <v>3.4</v>
      </c>
      <c r="K871" s="17">
        <v>0</v>
      </c>
      <c r="L871" s="98">
        <v>43664</v>
      </c>
      <c r="M871" s="95" t="s">
        <v>3848</v>
      </c>
      <c r="N871" s="95" t="str">
        <f t="shared" si="71"/>
        <v>SKU702</v>
      </c>
      <c r="O871" s="17" t="str">
        <f t="shared" si="72"/>
        <v>Yes</v>
      </c>
      <c r="P871" s="27">
        <f t="shared" si="73"/>
        <v>36</v>
      </c>
      <c r="Q871" s="17" t="str">
        <f t="shared" si="74"/>
        <v>No</v>
      </c>
      <c r="R871" s="42">
        <f t="shared" si="75"/>
        <v>43656</v>
      </c>
      <c r="S871" s="96" t="str">
        <f>IFERROR(INDEX('DATA - Destination Database'!$B$8:$B$973,MATCH(N871,'DATA - Destination Database'!$C$8:$C$973,0)),"")</f>
        <v>ID615</v>
      </c>
      <c r="T871" s="55">
        <f>IFERROR(INDEX('DATA - Destination Database'!$D$8:$D$973,MATCH(N871,'DATA - Destination Database'!$C$8:$C$973,0)),"")</f>
        <v>1</v>
      </c>
      <c r="U871" s="56" t="str">
        <f>IFERROR(INDEX('DATA - Destination Database'!$E$8:$E$973,MATCH(N871,'DATA - Destination Database'!$C$8:$C$973,0)),"")</f>
        <v>T</v>
      </c>
      <c r="V871" s="56" t="str">
        <f>IFERROR(INDEX('DATA - Destination Database'!$F$8:$F$973,MATCH(N871,'DATA - Destination Database'!$C$8:$C$973,0)),"")</f>
        <v>H</v>
      </c>
      <c r="W871" s="56" t="str">
        <f>IFERROR(INDEX('DATA - Destination Database'!$G$8:$G$973,MATCH(N871,'DATA - Destination Database'!$C$8:$C$973,0)),"")</f>
        <v/>
      </c>
      <c r="X871" s="96" t="str">
        <f>IFERROR(INDEX('DATA - Destination Database'!$H$8:$H$973,MATCH(N871,'DATA - Destination Database'!$C$8:$C$973,0)),"")</f>
        <v>Sweden</v>
      </c>
    </row>
    <row r="872" spans="2:24" ht="14.4" customHeight="1" x14ac:dyDescent="0.3">
      <c r="B872" s="95" t="s">
        <v>55</v>
      </c>
      <c r="C872" s="95" t="s">
        <v>2728</v>
      </c>
      <c r="D872" s="95" t="s">
        <v>1923</v>
      </c>
      <c r="E872" s="95" t="s">
        <v>2858</v>
      </c>
      <c r="F872" s="95" t="s">
        <v>2862</v>
      </c>
      <c r="G872" s="97" t="s">
        <v>2010</v>
      </c>
      <c r="H872" s="23">
        <v>0.54166666666666663</v>
      </c>
      <c r="I872" s="95" t="s">
        <v>2855</v>
      </c>
      <c r="J872" s="17">
        <v>3.6</v>
      </c>
      <c r="K872" s="17">
        <v>0</v>
      </c>
      <c r="L872" s="98">
        <v>43683</v>
      </c>
      <c r="M872" s="95" t="s">
        <v>3848</v>
      </c>
      <c r="N872" s="95" t="str">
        <f t="shared" si="71"/>
        <v>SKU971</v>
      </c>
      <c r="O872" s="17" t="str">
        <f t="shared" si="72"/>
        <v>Yes</v>
      </c>
      <c r="P872" s="27">
        <f t="shared" si="73"/>
        <v>10</v>
      </c>
      <c r="Q872" s="17" t="str">
        <f t="shared" si="74"/>
        <v>No</v>
      </c>
      <c r="R872" s="42">
        <f t="shared" si="75"/>
        <v>43682</v>
      </c>
      <c r="S872" s="96" t="str">
        <f>IFERROR(INDEX('DATA - Destination Database'!$B$8:$B$973,MATCH(N872,'DATA - Destination Database'!$C$8:$C$973,0)),"")</f>
        <v>ID647</v>
      </c>
      <c r="T872" s="55">
        <f>IFERROR(INDEX('DATA - Destination Database'!$D$8:$D$973,MATCH(N872,'DATA - Destination Database'!$C$8:$C$973,0)),"")</f>
        <v>2</v>
      </c>
      <c r="U872" s="56" t="str">
        <f>IFERROR(INDEX('DATA - Destination Database'!$E$8:$E$973,MATCH(N872,'DATA - Destination Database'!$C$8:$C$973,0)),"")</f>
        <v>T</v>
      </c>
      <c r="V872" s="56" t="str">
        <f>IFERROR(INDEX('DATA - Destination Database'!$F$8:$F$973,MATCH(N872,'DATA - Destination Database'!$C$8:$C$973,0)),"")</f>
        <v>H</v>
      </c>
      <c r="W872" s="56" t="str">
        <f>IFERROR(INDEX('DATA - Destination Database'!$G$8:$G$973,MATCH(N872,'DATA - Destination Database'!$C$8:$C$973,0)),"")</f>
        <v/>
      </c>
      <c r="X872" s="96" t="str">
        <f>IFERROR(INDEX('DATA - Destination Database'!$H$8:$H$973,MATCH(N872,'DATA - Destination Database'!$C$8:$C$973,0)),"")</f>
        <v>Germany</v>
      </c>
    </row>
    <row r="873" spans="2:24" ht="14.4" customHeight="1" x14ac:dyDescent="0.3">
      <c r="B873" s="95" t="s">
        <v>58</v>
      </c>
      <c r="C873" s="95" t="s">
        <v>2729</v>
      </c>
      <c r="D873" s="95" t="s">
        <v>1926</v>
      </c>
      <c r="E873" s="95" t="s">
        <v>2859</v>
      </c>
      <c r="F873" s="95" t="s">
        <v>2862</v>
      </c>
      <c r="G873" s="97" t="s">
        <v>2010</v>
      </c>
      <c r="H873" s="23">
        <v>0.54166666666666663</v>
      </c>
      <c r="I873" s="95" t="s">
        <v>2855</v>
      </c>
      <c r="J873" s="17">
        <v>3.8</v>
      </c>
      <c r="K873" s="17">
        <v>0</v>
      </c>
      <c r="L873" s="98">
        <v>43683</v>
      </c>
      <c r="M873" s="95" t="s">
        <v>3848</v>
      </c>
      <c r="N873" s="95" t="str">
        <f t="shared" si="71"/>
        <v>SKU974</v>
      </c>
      <c r="O873" s="17" t="str">
        <f t="shared" si="72"/>
        <v>Yes</v>
      </c>
      <c r="P873" s="27">
        <f t="shared" si="73"/>
        <v>10</v>
      </c>
      <c r="Q873" s="17" t="str">
        <f t="shared" si="74"/>
        <v>No</v>
      </c>
      <c r="R873" s="42">
        <f t="shared" si="75"/>
        <v>43682</v>
      </c>
      <c r="S873" s="96" t="str">
        <f>IFERROR(INDEX('DATA - Destination Database'!$B$8:$B$973,MATCH(N873,'DATA - Destination Database'!$C$8:$C$973,0)),"")</f>
        <v>ID776</v>
      </c>
      <c r="T873" s="55">
        <f>IFERROR(INDEX('DATA - Destination Database'!$D$8:$D$973,MATCH(N873,'DATA - Destination Database'!$C$8:$C$973,0)),"")</f>
        <v>2</v>
      </c>
      <c r="U873" s="56" t="str">
        <f>IFERROR(INDEX('DATA - Destination Database'!$E$8:$E$973,MATCH(N873,'DATA - Destination Database'!$C$8:$C$973,0)),"")</f>
        <v>F</v>
      </c>
      <c r="V873" s="56" t="str">
        <f>IFERROR(INDEX('DATA - Destination Database'!$F$8:$F$973,MATCH(N873,'DATA - Destination Database'!$C$8:$C$973,0)),"")</f>
        <v>H</v>
      </c>
      <c r="W873" s="56" t="str">
        <f>IFERROR(INDEX('DATA - Destination Database'!$G$8:$G$973,MATCH(N873,'DATA - Destination Database'!$C$8:$C$973,0)),"")</f>
        <v>Y</v>
      </c>
      <c r="X873" s="96" t="str">
        <f>IFERROR(INDEX('DATA - Destination Database'!$H$8:$H$973,MATCH(N873,'DATA - Destination Database'!$C$8:$C$973,0)),"")</f>
        <v xml:space="preserve">France </v>
      </c>
    </row>
    <row r="874" spans="2:24" ht="14.4" customHeight="1" x14ac:dyDescent="0.3">
      <c r="B874" s="95" t="s">
        <v>59</v>
      </c>
      <c r="C874" s="95" t="s">
        <v>2730</v>
      </c>
      <c r="D874" s="95" t="s">
        <v>1657</v>
      </c>
      <c r="E874" s="95" t="s">
        <v>2860</v>
      </c>
      <c r="F874" s="95" t="s">
        <v>2862</v>
      </c>
      <c r="G874" s="97" t="s">
        <v>1991</v>
      </c>
      <c r="H874" s="23">
        <v>0.54166666666666663</v>
      </c>
      <c r="I874" s="95" t="s">
        <v>2856</v>
      </c>
      <c r="J874" s="17">
        <v>4</v>
      </c>
      <c r="K874" s="17">
        <v>0</v>
      </c>
      <c r="L874" s="98">
        <v>43664</v>
      </c>
      <c r="M874" s="95" t="s">
        <v>3848</v>
      </c>
      <c r="N874" s="95" t="str">
        <f t="shared" si="71"/>
        <v>SKU705</v>
      </c>
      <c r="O874" s="17" t="str">
        <f t="shared" si="72"/>
        <v>Yes</v>
      </c>
      <c r="P874" s="27">
        <f t="shared" si="73"/>
        <v>36</v>
      </c>
      <c r="Q874" s="17" t="str">
        <f t="shared" si="74"/>
        <v>No</v>
      </c>
      <c r="R874" s="42">
        <f t="shared" si="75"/>
        <v>43656</v>
      </c>
      <c r="S874" s="96" t="str">
        <f>IFERROR(INDEX('DATA - Destination Database'!$B$8:$B$973,MATCH(N874,'DATA - Destination Database'!$C$8:$C$973,0)),"")</f>
        <v>ID841</v>
      </c>
      <c r="T874" s="55">
        <f>IFERROR(INDEX('DATA - Destination Database'!$D$8:$D$973,MATCH(N874,'DATA - Destination Database'!$C$8:$C$973,0)),"")</f>
        <v>2</v>
      </c>
      <c r="U874" s="56" t="str">
        <f>IFERROR(INDEX('DATA - Destination Database'!$E$8:$E$973,MATCH(N874,'DATA - Destination Database'!$C$8:$C$973,0)),"")</f>
        <v>A</v>
      </c>
      <c r="V874" s="56" t="str">
        <f>IFERROR(INDEX('DATA - Destination Database'!$F$8:$F$973,MATCH(N874,'DATA - Destination Database'!$C$8:$C$973,0)),"")</f>
        <v>H</v>
      </c>
      <c r="W874" s="56" t="str">
        <f>IFERROR(INDEX('DATA - Destination Database'!$G$8:$G$973,MATCH(N874,'DATA - Destination Database'!$C$8:$C$973,0)),"")</f>
        <v>Y</v>
      </c>
      <c r="X874" s="96" t="str">
        <f>IFERROR(INDEX('DATA - Destination Database'!$H$8:$H$973,MATCH(N874,'DATA - Destination Database'!$C$8:$C$973,0)),"")</f>
        <v xml:space="preserve">India </v>
      </c>
    </row>
    <row r="875" spans="2:24" ht="14.4" customHeight="1" x14ac:dyDescent="0.3">
      <c r="B875" s="95" t="s">
        <v>56</v>
      </c>
      <c r="C875" s="95" t="s">
        <v>2731</v>
      </c>
      <c r="D875" s="95" t="s">
        <v>1929</v>
      </c>
      <c r="E875" s="95" t="s">
        <v>2858</v>
      </c>
      <c r="F875" s="95" t="s">
        <v>2862</v>
      </c>
      <c r="G875" s="97" t="s">
        <v>2010</v>
      </c>
      <c r="H875" s="23">
        <v>0.54166666666666663</v>
      </c>
      <c r="I875" s="95" t="s">
        <v>2857</v>
      </c>
      <c r="J875" s="17">
        <v>1</v>
      </c>
      <c r="K875" s="17">
        <v>0</v>
      </c>
      <c r="L875" s="98">
        <v>43683</v>
      </c>
      <c r="M875" s="95" t="s">
        <v>3848</v>
      </c>
      <c r="N875" s="95" t="str">
        <f t="shared" si="71"/>
        <v>SKU977</v>
      </c>
      <c r="O875" s="17" t="str">
        <f t="shared" si="72"/>
        <v>Yes</v>
      </c>
      <c r="P875" s="27">
        <f t="shared" si="73"/>
        <v>10</v>
      </c>
      <c r="Q875" s="17" t="str">
        <f t="shared" si="74"/>
        <v>No</v>
      </c>
      <c r="R875" s="42">
        <f t="shared" si="75"/>
        <v>43682</v>
      </c>
      <c r="S875" s="96" t="str">
        <f>IFERROR(INDEX('DATA - Destination Database'!$B$8:$B$973,MATCH(N875,'DATA - Destination Database'!$C$8:$C$973,0)),"")</f>
        <v>ID405</v>
      </c>
      <c r="T875" s="55">
        <f>IFERROR(INDEX('DATA - Destination Database'!$D$8:$D$973,MATCH(N875,'DATA - Destination Database'!$C$8:$C$973,0)),"")</f>
        <v>2</v>
      </c>
      <c r="U875" s="56" t="str">
        <f>IFERROR(INDEX('DATA - Destination Database'!$E$8:$E$973,MATCH(N875,'DATA - Destination Database'!$C$8:$C$973,0)),"")</f>
        <v>A</v>
      </c>
      <c r="V875" s="56" t="str">
        <f>IFERROR(INDEX('DATA - Destination Database'!$F$8:$F$973,MATCH(N875,'DATA - Destination Database'!$C$8:$C$973,0)),"")</f>
        <v>H</v>
      </c>
      <c r="W875" s="56" t="str">
        <f>IFERROR(INDEX('DATA - Destination Database'!$G$8:$G$973,MATCH(N875,'DATA - Destination Database'!$C$8:$C$973,0)),"")</f>
        <v>Y</v>
      </c>
      <c r="X875" s="96" t="str">
        <f>IFERROR(INDEX('DATA - Destination Database'!$H$8:$H$973,MATCH(N875,'DATA - Destination Database'!$C$8:$C$973,0)),"")</f>
        <v xml:space="preserve">Eritrea </v>
      </c>
    </row>
    <row r="876" spans="2:24" ht="14.4" customHeight="1" x14ac:dyDescent="0.3">
      <c r="B876" s="95" t="s">
        <v>57</v>
      </c>
      <c r="C876" s="95" t="s">
        <v>2732</v>
      </c>
      <c r="D876" s="95" t="s">
        <v>1660</v>
      </c>
      <c r="E876" s="95" t="s">
        <v>2859</v>
      </c>
      <c r="F876" s="95" t="s">
        <v>2862</v>
      </c>
      <c r="G876" s="97" t="s">
        <v>1991</v>
      </c>
      <c r="H876" s="23">
        <v>0.54166666666666663</v>
      </c>
      <c r="I876" s="95" t="s">
        <v>2854</v>
      </c>
      <c r="J876" s="17">
        <v>2</v>
      </c>
      <c r="K876" s="17">
        <v>0</v>
      </c>
      <c r="L876" s="98">
        <v>43663</v>
      </c>
      <c r="M876" s="95" t="s">
        <v>3848</v>
      </c>
      <c r="N876" s="95" t="str">
        <f t="shared" si="71"/>
        <v>SKU708</v>
      </c>
      <c r="O876" s="17" t="str">
        <f t="shared" si="72"/>
        <v>Yes</v>
      </c>
      <c r="P876" s="27">
        <f t="shared" si="73"/>
        <v>36</v>
      </c>
      <c r="Q876" s="17" t="str">
        <f t="shared" si="74"/>
        <v>No</v>
      </c>
      <c r="R876" s="42">
        <f t="shared" si="75"/>
        <v>43656</v>
      </c>
      <c r="S876" s="96" t="str">
        <f>IFERROR(INDEX('DATA - Destination Database'!$B$8:$B$973,MATCH(N876,'DATA - Destination Database'!$C$8:$C$973,0)),"")</f>
        <v>ID545</v>
      </c>
      <c r="T876" s="55">
        <f>IFERROR(INDEX('DATA - Destination Database'!$D$8:$D$973,MATCH(N876,'DATA - Destination Database'!$C$8:$C$973,0)),"")</f>
        <v>1</v>
      </c>
      <c r="U876" s="56" t="str">
        <f>IFERROR(INDEX('DATA - Destination Database'!$E$8:$E$973,MATCH(N876,'DATA - Destination Database'!$C$8:$C$973,0)),"")</f>
        <v>A</v>
      </c>
      <c r="V876" s="56" t="str">
        <f>IFERROR(INDEX('DATA - Destination Database'!$F$8:$F$973,MATCH(N876,'DATA - Destination Database'!$C$8:$C$973,0)),"")</f>
        <v>H</v>
      </c>
      <c r="W876" s="56" t="str">
        <f>IFERROR(INDEX('DATA - Destination Database'!$G$8:$G$973,MATCH(N876,'DATA - Destination Database'!$C$8:$C$973,0)),"")</f>
        <v/>
      </c>
      <c r="X876" s="96" t="str">
        <f>IFERROR(INDEX('DATA - Destination Database'!$H$8:$H$973,MATCH(N876,'DATA - Destination Database'!$C$8:$C$973,0)),"")</f>
        <v>Canada</v>
      </c>
    </row>
    <row r="877" spans="2:24" ht="14.4" customHeight="1" x14ac:dyDescent="0.3">
      <c r="B877" s="95" t="s">
        <v>59</v>
      </c>
      <c r="C877" s="95" t="s">
        <v>2733</v>
      </c>
      <c r="D877" s="95" t="s">
        <v>1932</v>
      </c>
      <c r="E877" s="95" t="s">
        <v>2860</v>
      </c>
      <c r="F877" s="95" t="s">
        <v>2862</v>
      </c>
      <c r="G877" s="97" t="s">
        <v>2010</v>
      </c>
      <c r="H877" s="23">
        <v>0.54166666666666663</v>
      </c>
      <c r="I877" s="95" t="s">
        <v>2855</v>
      </c>
      <c r="J877" s="17">
        <v>3</v>
      </c>
      <c r="K877" s="17">
        <v>0</v>
      </c>
      <c r="L877" s="98">
        <v>43684</v>
      </c>
      <c r="M877" s="95" t="s">
        <v>3848</v>
      </c>
      <c r="N877" s="95" t="str">
        <f t="shared" si="71"/>
        <v>SKU980</v>
      </c>
      <c r="O877" s="17" t="str">
        <f t="shared" si="72"/>
        <v>Yes</v>
      </c>
      <c r="P877" s="27">
        <f t="shared" si="73"/>
        <v>10</v>
      </c>
      <c r="Q877" s="17" t="str">
        <f t="shared" si="74"/>
        <v>No</v>
      </c>
      <c r="R877" s="42">
        <f t="shared" si="75"/>
        <v>43682</v>
      </c>
      <c r="S877" s="96" t="str">
        <f>IFERROR(INDEX('DATA - Destination Database'!$B$8:$B$973,MATCH(N877,'DATA - Destination Database'!$C$8:$C$973,0)),"")</f>
        <v>ID955</v>
      </c>
      <c r="T877" s="55">
        <f>IFERROR(INDEX('DATA - Destination Database'!$D$8:$D$973,MATCH(N877,'DATA - Destination Database'!$C$8:$C$973,0)),"")</f>
        <v>2</v>
      </c>
      <c r="U877" s="56" t="str">
        <f>IFERROR(INDEX('DATA - Destination Database'!$E$8:$E$973,MATCH(N877,'DATA - Destination Database'!$C$8:$C$973,0)),"")</f>
        <v>T</v>
      </c>
      <c r="V877" s="56" t="str">
        <f>IFERROR(INDEX('DATA - Destination Database'!$F$8:$F$973,MATCH(N877,'DATA - Destination Database'!$C$8:$C$973,0)),"")</f>
        <v>H</v>
      </c>
      <c r="W877" s="56" t="str">
        <f>IFERROR(INDEX('DATA - Destination Database'!$G$8:$G$973,MATCH(N877,'DATA - Destination Database'!$C$8:$C$973,0)),"")</f>
        <v/>
      </c>
      <c r="X877" s="96" t="str">
        <f>IFERROR(INDEX('DATA - Destination Database'!$H$8:$H$973,MATCH(N877,'DATA - Destination Database'!$C$8:$C$973,0)),"")</f>
        <v xml:space="preserve">Indonesia </v>
      </c>
    </row>
    <row r="878" spans="2:24" ht="14.4" customHeight="1" x14ac:dyDescent="0.3">
      <c r="B878" s="95" t="s">
        <v>55</v>
      </c>
      <c r="C878" s="95" t="s">
        <v>2734</v>
      </c>
      <c r="D878" s="95" t="s">
        <v>1663</v>
      </c>
      <c r="E878" s="95" t="s">
        <v>2858</v>
      </c>
      <c r="F878" s="95" t="s">
        <v>2862</v>
      </c>
      <c r="G878" s="97" t="s">
        <v>1991</v>
      </c>
      <c r="H878" s="23">
        <v>0.54166666666666663</v>
      </c>
      <c r="I878" s="95" t="s">
        <v>2855</v>
      </c>
      <c r="J878" s="17">
        <v>4</v>
      </c>
      <c r="K878" s="17">
        <v>0</v>
      </c>
      <c r="L878" s="98">
        <v>43663</v>
      </c>
      <c r="M878" s="95" t="s">
        <v>3848</v>
      </c>
      <c r="N878" s="95" t="str">
        <f t="shared" si="71"/>
        <v>SKU711</v>
      </c>
      <c r="O878" s="17" t="str">
        <f t="shared" si="72"/>
        <v>Yes</v>
      </c>
      <c r="P878" s="27">
        <f t="shared" si="73"/>
        <v>36</v>
      </c>
      <c r="Q878" s="17" t="str">
        <f t="shared" si="74"/>
        <v>No</v>
      </c>
      <c r="R878" s="42">
        <f t="shared" si="75"/>
        <v>43656</v>
      </c>
      <c r="S878" s="96" t="str">
        <f>IFERROR(INDEX('DATA - Destination Database'!$B$8:$B$973,MATCH(N878,'DATA - Destination Database'!$C$8:$C$973,0)),"")</f>
        <v>ID810</v>
      </c>
      <c r="T878" s="55">
        <f>IFERROR(INDEX('DATA - Destination Database'!$D$8:$D$973,MATCH(N878,'DATA - Destination Database'!$C$8:$C$973,0)),"")</f>
        <v>2</v>
      </c>
      <c r="U878" s="56" t="str">
        <f>IFERROR(INDEX('DATA - Destination Database'!$E$8:$E$973,MATCH(N878,'DATA - Destination Database'!$C$8:$C$973,0)),"")</f>
        <v>B</v>
      </c>
      <c r="V878" s="56" t="str">
        <f>IFERROR(INDEX('DATA - Destination Database'!$F$8:$F$973,MATCH(N878,'DATA - Destination Database'!$C$8:$C$973,0)),"")</f>
        <v>H</v>
      </c>
      <c r="W878" s="56" t="str">
        <f>IFERROR(INDEX('DATA - Destination Database'!$G$8:$G$973,MATCH(N878,'DATA - Destination Database'!$C$8:$C$973,0)),"")</f>
        <v>Y</v>
      </c>
      <c r="X878" s="96" t="str">
        <f>IFERROR(INDEX('DATA - Destination Database'!$H$8:$H$973,MATCH(N878,'DATA - Destination Database'!$C$8:$C$973,0)),"")</f>
        <v>Hong Kong</v>
      </c>
    </row>
    <row r="879" spans="2:24" ht="14.4" customHeight="1" x14ac:dyDescent="0.3">
      <c r="B879" s="95" t="s">
        <v>57</v>
      </c>
      <c r="C879" s="95" t="s">
        <v>2734</v>
      </c>
      <c r="D879" s="95" t="s">
        <v>1935</v>
      </c>
      <c r="E879" s="95" t="s">
        <v>2859</v>
      </c>
      <c r="F879" s="95" t="s">
        <v>2862</v>
      </c>
      <c r="G879" s="97" t="s">
        <v>2010</v>
      </c>
      <c r="H879" s="23">
        <v>0.54166666666666663</v>
      </c>
      <c r="I879" s="95" t="s">
        <v>2856</v>
      </c>
      <c r="J879" s="17">
        <v>1</v>
      </c>
      <c r="K879" s="17">
        <v>0</v>
      </c>
      <c r="L879" s="98">
        <v>43684</v>
      </c>
      <c r="M879" s="95" t="s">
        <v>3848</v>
      </c>
      <c r="N879" s="95" t="str">
        <f t="shared" si="71"/>
        <v>SKU983</v>
      </c>
      <c r="O879" s="17" t="str">
        <f t="shared" si="72"/>
        <v>Yes</v>
      </c>
      <c r="P879" s="27">
        <f t="shared" si="73"/>
        <v>10</v>
      </c>
      <c r="Q879" s="17" t="str">
        <f t="shared" si="74"/>
        <v>No</v>
      </c>
      <c r="R879" s="42">
        <f t="shared" si="75"/>
        <v>43682</v>
      </c>
      <c r="S879" s="96" t="str">
        <f>IFERROR(INDEX('DATA - Destination Database'!$B$8:$B$973,MATCH(N879,'DATA - Destination Database'!$C$8:$C$973,0)),"")</f>
        <v>ID917</v>
      </c>
      <c r="T879" s="55">
        <f>IFERROR(INDEX('DATA - Destination Database'!$D$8:$D$973,MATCH(N879,'DATA - Destination Database'!$C$8:$C$973,0)),"")</f>
        <v>1</v>
      </c>
      <c r="U879" s="56" t="str">
        <f>IFERROR(INDEX('DATA - Destination Database'!$E$8:$E$973,MATCH(N879,'DATA - Destination Database'!$C$8:$C$973,0)),"")</f>
        <v>A</v>
      </c>
      <c r="V879" s="56" t="str">
        <f>IFERROR(INDEX('DATA - Destination Database'!$F$8:$F$973,MATCH(N879,'DATA - Destination Database'!$C$8:$C$973,0)),"")</f>
        <v>H</v>
      </c>
      <c r="W879" s="56" t="str">
        <f>IFERROR(INDEX('DATA - Destination Database'!$G$8:$G$973,MATCH(N879,'DATA - Destination Database'!$C$8:$C$973,0)),"")</f>
        <v/>
      </c>
      <c r="X879" s="96" t="str">
        <f>IFERROR(INDEX('DATA - Destination Database'!$H$8:$H$973,MATCH(N879,'DATA - Destination Database'!$C$8:$C$973,0)),"")</f>
        <v>Italy</v>
      </c>
    </row>
    <row r="880" spans="2:24" ht="14.4" customHeight="1" x14ac:dyDescent="0.3">
      <c r="B880" s="95" t="s">
        <v>55</v>
      </c>
      <c r="C880" s="95" t="s">
        <v>2735</v>
      </c>
      <c r="D880" s="95" t="s">
        <v>1938</v>
      </c>
      <c r="E880" s="95" t="s">
        <v>2860</v>
      </c>
      <c r="F880" s="95" t="s">
        <v>2862</v>
      </c>
      <c r="G880" s="97" t="s">
        <v>2010</v>
      </c>
      <c r="H880" s="23">
        <v>0.54166666666666663</v>
      </c>
      <c r="I880" s="95" t="s">
        <v>2857</v>
      </c>
      <c r="J880" s="17">
        <v>2.8</v>
      </c>
      <c r="K880" s="17">
        <v>1</v>
      </c>
      <c r="L880" s="98">
        <v>43685</v>
      </c>
      <c r="M880" s="95" t="s">
        <v>3848</v>
      </c>
      <c r="N880" s="95" t="str">
        <f t="shared" si="71"/>
        <v>SKU986</v>
      </c>
      <c r="O880" s="17" t="str">
        <f t="shared" si="72"/>
        <v>Yes</v>
      </c>
      <c r="P880" s="27">
        <f t="shared" si="73"/>
        <v>10</v>
      </c>
      <c r="Q880" s="17" t="str">
        <f t="shared" si="74"/>
        <v>No</v>
      </c>
      <c r="R880" s="42">
        <f t="shared" si="75"/>
        <v>43682</v>
      </c>
      <c r="S880" s="96" t="str">
        <f>IFERROR(INDEX('DATA - Destination Database'!$B$8:$B$973,MATCH(N880,'DATA - Destination Database'!$C$8:$C$973,0)),"")</f>
        <v>ID617</v>
      </c>
      <c r="T880" s="55">
        <f>IFERROR(INDEX('DATA - Destination Database'!$D$8:$D$973,MATCH(N880,'DATA - Destination Database'!$C$8:$C$973,0)),"")</f>
        <v>1</v>
      </c>
      <c r="U880" s="56" t="str">
        <f>IFERROR(INDEX('DATA - Destination Database'!$E$8:$E$973,MATCH(N880,'DATA - Destination Database'!$C$8:$C$973,0)),"")</f>
        <v>A</v>
      </c>
      <c r="V880" s="56" t="str">
        <f>IFERROR(INDEX('DATA - Destination Database'!$F$8:$F$973,MATCH(N880,'DATA - Destination Database'!$C$8:$C$973,0)),"")</f>
        <v>H</v>
      </c>
      <c r="W880" s="56" t="str">
        <f>IFERROR(INDEX('DATA - Destination Database'!$G$8:$G$973,MATCH(N880,'DATA - Destination Database'!$C$8:$C$973,0)),"")</f>
        <v>Y</v>
      </c>
      <c r="X880" s="96" t="str">
        <f>IFERROR(INDEX('DATA - Destination Database'!$H$8:$H$973,MATCH(N880,'DATA - Destination Database'!$C$8:$C$973,0)),"")</f>
        <v>Belgium</v>
      </c>
    </row>
    <row r="881" spans="2:24" ht="14.4" customHeight="1" x14ac:dyDescent="0.3">
      <c r="B881" s="95" t="s">
        <v>58</v>
      </c>
      <c r="C881" s="95" t="s">
        <v>2736</v>
      </c>
      <c r="D881" s="95" t="s">
        <v>1666</v>
      </c>
      <c r="E881" s="95" t="s">
        <v>2858</v>
      </c>
      <c r="F881" s="95" t="s">
        <v>2862</v>
      </c>
      <c r="G881" s="97" t="s">
        <v>1991</v>
      </c>
      <c r="H881" s="23">
        <v>0.54166666666666663</v>
      </c>
      <c r="I881" s="95" t="s">
        <v>2854</v>
      </c>
      <c r="J881" s="17">
        <v>3</v>
      </c>
      <c r="K881" s="17">
        <v>0</v>
      </c>
      <c r="L881" s="98">
        <v>43663</v>
      </c>
      <c r="M881" s="95" t="s">
        <v>3848</v>
      </c>
      <c r="N881" s="95" t="str">
        <f t="shared" si="71"/>
        <v>SKU714</v>
      </c>
      <c r="O881" s="17" t="str">
        <f t="shared" si="72"/>
        <v>Yes</v>
      </c>
      <c r="P881" s="27">
        <f t="shared" si="73"/>
        <v>36</v>
      </c>
      <c r="Q881" s="17" t="str">
        <f t="shared" si="74"/>
        <v>No</v>
      </c>
      <c r="R881" s="42">
        <f t="shared" si="75"/>
        <v>43656</v>
      </c>
      <c r="S881" s="96" t="str">
        <f>IFERROR(INDEX('DATA - Destination Database'!$B$8:$B$973,MATCH(N881,'DATA - Destination Database'!$C$8:$C$973,0)),"")</f>
        <v>ID651</v>
      </c>
      <c r="T881" s="55">
        <f>IFERROR(INDEX('DATA - Destination Database'!$D$8:$D$973,MATCH(N881,'DATA - Destination Database'!$C$8:$C$973,0)),"")</f>
        <v>3</v>
      </c>
      <c r="U881" s="56" t="str">
        <f>IFERROR(INDEX('DATA - Destination Database'!$E$8:$E$973,MATCH(N881,'DATA - Destination Database'!$C$8:$C$973,0)),"")</f>
        <v>T</v>
      </c>
      <c r="V881" s="56" t="str">
        <f>IFERROR(INDEX('DATA - Destination Database'!$F$8:$F$973,MATCH(N881,'DATA - Destination Database'!$C$8:$C$973,0)),"")</f>
        <v>H</v>
      </c>
      <c r="W881" s="56" t="str">
        <f>IFERROR(INDEX('DATA - Destination Database'!$G$8:$G$973,MATCH(N881,'DATA - Destination Database'!$C$8:$C$973,0)),"")</f>
        <v>Y</v>
      </c>
      <c r="X881" s="96" t="str">
        <f>IFERROR(INDEX('DATA - Destination Database'!$H$8:$H$973,MATCH(N881,'DATA - Destination Database'!$C$8:$C$973,0)),"")</f>
        <v>Argentina</v>
      </c>
    </row>
    <row r="882" spans="2:24" ht="14.4" customHeight="1" x14ac:dyDescent="0.3">
      <c r="B882" s="95" t="s">
        <v>58</v>
      </c>
      <c r="C882" s="95" t="s">
        <v>2737</v>
      </c>
      <c r="D882" s="95" t="s">
        <v>1941</v>
      </c>
      <c r="E882" s="95" t="s">
        <v>2859</v>
      </c>
      <c r="F882" s="95" t="s">
        <v>2862</v>
      </c>
      <c r="G882" s="97" t="s">
        <v>2010</v>
      </c>
      <c r="H882" s="23">
        <v>0.54166666666666663</v>
      </c>
      <c r="I882" s="95" t="s">
        <v>2855</v>
      </c>
      <c r="J882" s="17">
        <v>3.2</v>
      </c>
      <c r="K882" s="17">
        <v>0</v>
      </c>
      <c r="L882" s="98">
        <v>43684</v>
      </c>
      <c r="M882" s="95" t="s">
        <v>3848</v>
      </c>
      <c r="N882" s="95" t="str">
        <f t="shared" si="71"/>
        <v>SKU989</v>
      </c>
      <c r="O882" s="17" t="str">
        <f t="shared" si="72"/>
        <v>Yes</v>
      </c>
      <c r="P882" s="27">
        <f t="shared" si="73"/>
        <v>10</v>
      </c>
      <c r="Q882" s="17" t="str">
        <f t="shared" si="74"/>
        <v>No</v>
      </c>
      <c r="R882" s="42">
        <f t="shared" si="75"/>
        <v>43682</v>
      </c>
      <c r="S882" s="96" t="str">
        <f>IFERROR(INDEX('DATA - Destination Database'!$B$8:$B$973,MATCH(N882,'DATA - Destination Database'!$C$8:$C$973,0)),"")</f>
        <v>ID779</v>
      </c>
      <c r="T882" s="55">
        <f>IFERROR(INDEX('DATA - Destination Database'!$D$8:$D$973,MATCH(N882,'DATA - Destination Database'!$C$8:$C$973,0)),"")</f>
        <v>3</v>
      </c>
      <c r="U882" s="56" t="str">
        <f>IFERROR(INDEX('DATA - Destination Database'!$E$8:$E$973,MATCH(N882,'DATA - Destination Database'!$C$8:$C$973,0)),"")</f>
        <v>T</v>
      </c>
      <c r="V882" s="56" t="str">
        <f>IFERROR(INDEX('DATA - Destination Database'!$F$8:$F$973,MATCH(N882,'DATA - Destination Database'!$C$8:$C$973,0)),"")</f>
        <v>H</v>
      </c>
      <c r="W882" s="56" t="str">
        <f>IFERROR(INDEX('DATA - Destination Database'!$G$8:$G$973,MATCH(N882,'DATA - Destination Database'!$C$8:$C$973,0)),"")</f>
        <v>Y</v>
      </c>
      <c r="X882" s="96" t="str">
        <f>IFERROR(INDEX('DATA - Destination Database'!$H$8:$H$973,MATCH(N882,'DATA - Destination Database'!$C$8:$C$973,0)),"")</f>
        <v>Maldives</v>
      </c>
    </row>
    <row r="883" spans="2:24" ht="14.4" customHeight="1" x14ac:dyDescent="0.3">
      <c r="B883" s="95" t="s">
        <v>56</v>
      </c>
      <c r="C883" s="95" t="s">
        <v>2738</v>
      </c>
      <c r="D883" s="95" t="s">
        <v>1669</v>
      </c>
      <c r="E883" s="95" t="s">
        <v>2860</v>
      </c>
      <c r="F883" s="95" t="s">
        <v>2862</v>
      </c>
      <c r="G883" s="97" t="s">
        <v>1991</v>
      </c>
      <c r="H883" s="23">
        <v>0.54166666666666663</v>
      </c>
      <c r="I883" s="95" t="s">
        <v>2855</v>
      </c>
      <c r="J883" s="17">
        <v>3.4</v>
      </c>
      <c r="K883" s="17">
        <v>0</v>
      </c>
      <c r="L883" s="98">
        <v>43663</v>
      </c>
      <c r="M883" s="95" t="s">
        <v>3848</v>
      </c>
      <c r="N883" s="95" t="str">
        <f t="shared" si="71"/>
        <v>SKU717</v>
      </c>
      <c r="O883" s="17" t="str">
        <f t="shared" si="72"/>
        <v>Yes</v>
      </c>
      <c r="P883" s="27">
        <f t="shared" si="73"/>
        <v>36</v>
      </c>
      <c r="Q883" s="17" t="str">
        <f t="shared" si="74"/>
        <v>No</v>
      </c>
      <c r="R883" s="42">
        <f t="shared" si="75"/>
        <v>43656</v>
      </c>
      <c r="S883" s="96" t="str">
        <f>IFERROR(INDEX('DATA - Destination Database'!$B$8:$B$973,MATCH(N883,'DATA - Destination Database'!$C$8:$C$973,0)),"")</f>
        <v>ID842</v>
      </c>
      <c r="T883" s="55">
        <f>IFERROR(INDEX('DATA - Destination Database'!$D$8:$D$973,MATCH(N883,'DATA - Destination Database'!$C$8:$C$973,0)),"")</f>
        <v>1</v>
      </c>
      <c r="U883" s="56" t="str">
        <f>IFERROR(INDEX('DATA - Destination Database'!$E$8:$E$973,MATCH(N883,'DATA - Destination Database'!$C$8:$C$973,0)),"")</f>
        <v>B</v>
      </c>
      <c r="V883" s="56" t="str">
        <f>IFERROR(INDEX('DATA - Destination Database'!$F$8:$F$973,MATCH(N883,'DATA - Destination Database'!$C$8:$C$973,0)),"")</f>
        <v>H</v>
      </c>
      <c r="W883" s="56" t="str">
        <f>IFERROR(INDEX('DATA - Destination Database'!$G$8:$G$973,MATCH(N883,'DATA - Destination Database'!$C$8:$C$973,0)),"")</f>
        <v/>
      </c>
      <c r="X883" s="96" t="str">
        <f>IFERROR(INDEX('DATA - Destination Database'!$H$8:$H$973,MATCH(N883,'DATA - Destination Database'!$C$8:$C$973,0)),"")</f>
        <v>China</v>
      </c>
    </row>
    <row r="884" spans="2:24" ht="14.4" customHeight="1" x14ac:dyDescent="0.3">
      <c r="B884" s="95" t="s">
        <v>56</v>
      </c>
      <c r="C884" s="95" t="s">
        <v>2739</v>
      </c>
      <c r="D884" s="95" t="s">
        <v>1944</v>
      </c>
      <c r="E884" s="95" t="s">
        <v>2858</v>
      </c>
      <c r="F884" s="95" t="s">
        <v>2863</v>
      </c>
      <c r="G884" s="97" t="s">
        <v>2011</v>
      </c>
      <c r="H884" s="23">
        <v>0.54166666666666663</v>
      </c>
      <c r="I884" s="95" t="s">
        <v>2856</v>
      </c>
      <c r="J884" s="17">
        <v>3.6</v>
      </c>
      <c r="K884" s="17">
        <v>0</v>
      </c>
      <c r="L884" s="98">
        <v>43684</v>
      </c>
      <c r="M884" s="95" t="s">
        <v>3848</v>
      </c>
      <c r="N884" s="95" t="str">
        <f t="shared" si="71"/>
        <v>SKU992</v>
      </c>
      <c r="O884" s="17" t="str">
        <f t="shared" si="72"/>
        <v>Yes</v>
      </c>
      <c r="P884" s="27">
        <f t="shared" si="73"/>
        <v>9</v>
      </c>
      <c r="Q884" s="17" t="str">
        <f t="shared" si="74"/>
        <v>No</v>
      </c>
      <c r="R884" s="42">
        <f t="shared" si="75"/>
        <v>43683</v>
      </c>
      <c r="S884" s="96" t="str">
        <f>IFERROR(INDEX('DATA - Destination Database'!$B$8:$B$973,MATCH(N884,'DATA - Destination Database'!$C$8:$C$973,0)),"")</f>
        <v>ID408</v>
      </c>
      <c r="T884" s="55">
        <f>IFERROR(INDEX('DATA - Destination Database'!$D$8:$D$973,MATCH(N884,'DATA - Destination Database'!$C$8:$C$973,0)),"")</f>
        <v>2</v>
      </c>
      <c r="U884" s="56" t="str">
        <f>IFERROR(INDEX('DATA - Destination Database'!$E$8:$E$973,MATCH(N884,'DATA - Destination Database'!$C$8:$C$973,0)),"")</f>
        <v>F</v>
      </c>
      <c r="V884" s="56" t="str">
        <f>IFERROR(INDEX('DATA - Destination Database'!$F$8:$F$973,MATCH(N884,'DATA - Destination Database'!$C$8:$C$973,0)),"")</f>
        <v>H</v>
      </c>
      <c r="W884" s="56" t="str">
        <f>IFERROR(INDEX('DATA - Destination Database'!$G$8:$G$973,MATCH(N884,'DATA - Destination Database'!$C$8:$C$973,0)),"")</f>
        <v/>
      </c>
      <c r="X884" s="96" t="str">
        <f>IFERROR(INDEX('DATA - Destination Database'!$H$8:$H$973,MATCH(N884,'DATA - Destination Database'!$C$8:$C$973,0)),"")</f>
        <v>Peru</v>
      </c>
    </row>
    <row r="885" spans="2:24" ht="14.4" customHeight="1" x14ac:dyDescent="0.3">
      <c r="B885" s="95" t="s">
        <v>59</v>
      </c>
      <c r="C885" s="95" t="s">
        <v>2740</v>
      </c>
      <c r="D885" s="95" t="s">
        <v>1672</v>
      </c>
      <c r="E885" s="95" t="s">
        <v>2859</v>
      </c>
      <c r="F885" s="95" t="s">
        <v>2862</v>
      </c>
      <c r="G885" s="97" t="s">
        <v>1991</v>
      </c>
      <c r="H885" s="23">
        <v>0.54166666666666663</v>
      </c>
      <c r="I885" s="95" t="s">
        <v>2857</v>
      </c>
      <c r="J885" s="17">
        <v>3.8</v>
      </c>
      <c r="K885" s="17">
        <v>0</v>
      </c>
      <c r="L885" s="98">
        <v>43669</v>
      </c>
      <c r="M885" s="95" t="s">
        <v>3848</v>
      </c>
      <c r="N885" s="95" t="str">
        <f t="shared" si="71"/>
        <v>SKU720</v>
      </c>
      <c r="O885" s="17" t="str">
        <f t="shared" si="72"/>
        <v>Yes</v>
      </c>
      <c r="P885" s="27">
        <f t="shared" si="73"/>
        <v>36</v>
      </c>
      <c r="Q885" s="17" t="str">
        <f t="shared" si="74"/>
        <v>No</v>
      </c>
      <c r="R885" s="42">
        <f t="shared" si="75"/>
        <v>43656</v>
      </c>
      <c r="S885" s="96" t="str">
        <f>IFERROR(INDEX('DATA - Destination Database'!$B$8:$B$973,MATCH(N885,'DATA - Destination Database'!$C$8:$C$973,0)),"")</f>
        <v>ID918</v>
      </c>
      <c r="T885" s="55">
        <f>IFERROR(INDEX('DATA - Destination Database'!$D$8:$D$973,MATCH(N885,'DATA - Destination Database'!$C$8:$C$973,0)),"")</f>
        <v>3</v>
      </c>
      <c r="U885" s="56" t="str">
        <f>IFERROR(INDEX('DATA - Destination Database'!$E$8:$E$973,MATCH(N885,'DATA - Destination Database'!$C$8:$C$973,0)),"")</f>
        <v>B</v>
      </c>
      <c r="V885" s="56" t="str">
        <f>IFERROR(INDEX('DATA - Destination Database'!$F$8:$F$973,MATCH(N885,'DATA - Destination Database'!$C$8:$C$973,0)),"")</f>
        <v>H</v>
      </c>
      <c r="W885" s="56" t="str">
        <f>IFERROR(INDEX('DATA - Destination Database'!$G$8:$G$973,MATCH(N885,'DATA - Destination Database'!$C$8:$C$973,0)),"")</f>
        <v/>
      </c>
      <c r="X885" s="96" t="str">
        <f>IFERROR(INDEX('DATA - Destination Database'!$H$8:$H$973,MATCH(N885,'DATA - Destination Database'!$C$8:$C$973,0)),"")</f>
        <v>Ireland</v>
      </c>
    </row>
    <row r="886" spans="2:24" ht="14.4" customHeight="1" x14ac:dyDescent="0.3">
      <c r="B886" s="95" t="s">
        <v>57</v>
      </c>
      <c r="C886" s="95" t="s">
        <v>2741</v>
      </c>
      <c r="D886" s="95" t="s">
        <v>1675</v>
      </c>
      <c r="E886" s="95" t="s">
        <v>2860</v>
      </c>
      <c r="F886" s="95" t="s">
        <v>2862</v>
      </c>
      <c r="G886" s="97" t="s">
        <v>1991</v>
      </c>
      <c r="H886" s="23">
        <v>0.54166666666666663</v>
      </c>
      <c r="I886" s="95" t="s">
        <v>2854</v>
      </c>
      <c r="J886" s="17">
        <v>4</v>
      </c>
      <c r="K886" s="17">
        <v>0</v>
      </c>
      <c r="L886" s="98">
        <v>43669</v>
      </c>
      <c r="M886" s="95" t="s">
        <v>3848</v>
      </c>
      <c r="N886" s="95" t="str">
        <f t="shared" si="71"/>
        <v>SKU723</v>
      </c>
      <c r="O886" s="17" t="str">
        <f t="shared" si="72"/>
        <v>Yes</v>
      </c>
      <c r="P886" s="27">
        <f t="shared" si="73"/>
        <v>36</v>
      </c>
      <c r="Q886" s="17" t="str">
        <f t="shared" si="74"/>
        <v>No</v>
      </c>
      <c r="R886" s="42">
        <f t="shared" si="75"/>
        <v>43656</v>
      </c>
      <c r="S886" s="96" t="str">
        <f>IFERROR(INDEX('DATA - Destination Database'!$B$8:$B$973,MATCH(N886,'DATA - Destination Database'!$C$8:$C$973,0)),"")</f>
        <v>ID956</v>
      </c>
      <c r="T886" s="55">
        <f>IFERROR(INDEX('DATA - Destination Database'!$D$8:$D$973,MATCH(N886,'DATA - Destination Database'!$C$8:$C$973,0)),"")</f>
        <v>2</v>
      </c>
      <c r="U886" s="56" t="str">
        <f>IFERROR(INDEX('DATA - Destination Database'!$E$8:$E$973,MATCH(N886,'DATA - Destination Database'!$C$8:$C$973,0)),"")</f>
        <v>F</v>
      </c>
      <c r="V886" s="56" t="str">
        <f>IFERROR(INDEX('DATA - Destination Database'!$F$8:$F$973,MATCH(N886,'DATA - Destination Database'!$C$8:$C$973,0)),"")</f>
        <v>H</v>
      </c>
      <c r="W886" s="56" t="str">
        <f>IFERROR(INDEX('DATA - Destination Database'!$G$8:$G$973,MATCH(N886,'DATA - Destination Database'!$C$8:$C$973,0)),"")</f>
        <v>Y</v>
      </c>
      <c r="X886" s="96" t="str">
        <f>IFERROR(INDEX('DATA - Destination Database'!$H$8:$H$973,MATCH(N886,'DATA - Destination Database'!$C$8:$C$973,0)),"")</f>
        <v>Poland</v>
      </c>
    </row>
    <row r="887" spans="2:24" ht="14.4" customHeight="1" x14ac:dyDescent="0.3">
      <c r="B887" s="95" t="s">
        <v>55</v>
      </c>
      <c r="C887" s="95" t="s">
        <v>2742</v>
      </c>
      <c r="D887" s="95" t="s">
        <v>1678</v>
      </c>
      <c r="E887" s="95" t="s">
        <v>2858</v>
      </c>
      <c r="F887" s="95" t="s">
        <v>2862</v>
      </c>
      <c r="G887" s="97" t="s">
        <v>1991</v>
      </c>
      <c r="H887" s="23">
        <v>0.54166666666666663</v>
      </c>
      <c r="I887" s="95" t="s">
        <v>2855</v>
      </c>
      <c r="J887" s="17">
        <v>1</v>
      </c>
      <c r="K887" s="17">
        <v>0</v>
      </c>
      <c r="L887" s="98">
        <v>43658</v>
      </c>
      <c r="M887" s="95" t="s">
        <v>3848</v>
      </c>
      <c r="N887" s="95" t="str">
        <f t="shared" si="71"/>
        <v>SKU726</v>
      </c>
      <c r="O887" s="17" t="str">
        <f t="shared" si="72"/>
        <v>Yes</v>
      </c>
      <c r="P887" s="27">
        <f t="shared" si="73"/>
        <v>36</v>
      </c>
      <c r="Q887" s="17" t="str">
        <f t="shared" si="74"/>
        <v>No</v>
      </c>
      <c r="R887" s="42">
        <f t="shared" si="75"/>
        <v>43656</v>
      </c>
      <c r="S887" s="96" t="str">
        <f>IFERROR(INDEX('DATA - Destination Database'!$B$8:$B$973,MATCH(N887,'DATA - Destination Database'!$C$8:$C$973,0)),"")</f>
        <v>ID815</v>
      </c>
      <c r="T887" s="55">
        <f>IFERROR(INDEX('DATA - Destination Database'!$D$8:$D$973,MATCH(N887,'DATA - Destination Database'!$C$8:$C$973,0)),"")</f>
        <v>1</v>
      </c>
      <c r="U887" s="56" t="str">
        <f>IFERROR(INDEX('DATA - Destination Database'!$E$8:$E$973,MATCH(N887,'DATA - Destination Database'!$C$8:$C$973,0)),"")</f>
        <v>T</v>
      </c>
      <c r="V887" s="56" t="str">
        <f>IFERROR(INDEX('DATA - Destination Database'!$F$8:$F$973,MATCH(N887,'DATA - Destination Database'!$C$8:$C$973,0)),"")</f>
        <v>H</v>
      </c>
      <c r="W887" s="56" t="str">
        <f>IFERROR(INDEX('DATA - Destination Database'!$G$8:$G$973,MATCH(N887,'DATA - Destination Database'!$C$8:$C$973,0)),"")</f>
        <v>Y</v>
      </c>
      <c r="X887" s="96" t="str">
        <f>IFERROR(INDEX('DATA - Destination Database'!$H$8:$H$973,MATCH(N887,'DATA - Destination Database'!$C$8:$C$973,0)),"")</f>
        <v>Malta</v>
      </c>
    </row>
    <row r="888" spans="2:24" ht="14.4" customHeight="1" x14ac:dyDescent="0.3">
      <c r="B888" s="95" t="s">
        <v>58</v>
      </c>
      <c r="C888" s="95" t="s">
        <v>2743</v>
      </c>
      <c r="D888" s="95" t="s">
        <v>1681</v>
      </c>
      <c r="E888" s="95" t="s">
        <v>2859</v>
      </c>
      <c r="F888" s="95" t="s">
        <v>2862</v>
      </c>
      <c r="G888" s="97" t="s">
        <v>1991</v>
      </c>
      <c r="H888" s="23">
        <v>0.54166666666666663</v>
      </c>
      <c r="I888" s="95" t="s">
        <v>2855</v>
      </c>
      <c r="J888" s="17">
        <v>2</v>
      </c>
      <c r="K888" s="17">
        <v>0</v>
      </c>
      <c r="L888" s="98">
        <v>43663</v>
      </c>
      <c r="M888" s="95" t="s">
        <v>3848</v>
      </c>
      <c r="N888" s="95" t="str">
        <f t="shared" si="71"/>
        <v>SKU729</v>
      </c>
      <c r="O888" s="17" t="str">
        <f t="shared" si="72"/>
        <v>Yes</v>
      </c>
      <c r="P888" s="27">
        <f t="shared" si="73"/>
        <v>36</v>
      </c>
      <c r="Q888" s="17" t="str">
        <f t="shared" si="74"/>
        <v>No</v>
      </c>
      <c r="R888" s="42">
        <f t="shared" si="75"/>
        <v>43656</v>
      </c>
      <c r="S888" s="96" t="str">
        <f>IFERROR(INDEX('DATA - Destination Database'!$B$8:$B$973,MATCH(N888,'DATA - Destination Database'!$C$8:$C$973,0)),"")</f>
        <v>ID781</v>
      </c>
      <c r="T888" s="55">
        <f>IFERROR(INDEX('DATA - Destination Database'!$D$8:$D$973,MATCH(N888,'DATA - Destination Database'!$C$8:$C$973,0)),"")</f>
        <v>2</v>
      </c>
      <c r="U888" s="56" t="str">
        <f>IFERROR(INDEX('DATA - Destination Database'!$E$8:$E$973,MATCH(N888,'DATA - Destination Database'!$C$8:$C$973,0)),"")</f>
        <v>A</v>
      </c>
      <c r="V888" s="56" t="str">
        <f>IFERROR(INDEX('DATA - Destination Database'!$F$8:$F$973,MATCH(N888,'DATA - Destination Database'!$C$8:$C$973,0)),"")</f>
        <v>H</v>
      </c>
      <c r="W888" s="56" t="str">
        <f>IFERROR(INDEX('DATA - Destination Database'!$G$8:$G$973,MATCH(N888,'DATA - Destination Database'!$C$8:$C$973,0)),"")</f>
        <v>Y</v>
      </c>
      <c r="X888" s="96" t="str">
        <f>IFERROR(INDEX('DATA - Destination Database'!$H$8:$H$973,MATCH(N888,'DATA - Destination Database'!$C$8:$C$973,0)),"")</f>
        <v>Turkey</v>
      </c>
    </row>
    <row r="889" spans="2:24" ht="14.4" customHeight="1" x14ac:dyDescent="0.3">
      <c r="B889" s="95" t="s">
        <v>56</v>
      </c>
      <c r="C889" s="95" t="s">
        <v>2744</v>
      </c>
      <c r="D889" s="95" t="s">
        <v>1684</v>
      </c>
      <c r="E889" s="95" t="s">
        <v>2860</v>
      </c>
      <c r="F889" s="95" t="s">
        <v>2862</v>
      </c>
      <c r="G889" s="97" t="s">
        <v>1991</v>
      </c>
      <c r="H889" s="23">
        <v>0.54166666666666663</v>
      </c>
      <c r="I889" s="95" t="s">
        <v>2856</v>
      </c>
      <c r="J889" s="17">
        <v>3</v>
      </c>
      <c r="K889" s="17">
        <v>0</v>
      </c>
      <c r="L889" s="98">
        <v>43658</v>
      </c>
      <c r="M889" s="95" t="s">
        <v>3848</v>
      </c>
      <c r="N889" s="95" t="str">
        <f t="shared" ref="N889:N952" si="76">TRIM(D889)</f>
        <v>SKU732</v>
      </c>
      <c r="O889" s="17" t="str">
        <f t="shared" si="72"/>
        <v>Yes</v>
      </c>
      <c r="P889" s="27">
        <f t="shared" si="73"/>
        <v>36</v>
      </c>
      <c r="Q889" s="17" t="str">
        <f t="shared" si="74"/>
        <v>No</v>
      </c>
      <c r="R889" s="42">
        <f t="shared" si="75"/>
        <v>43656</v>
      </c>
      <c r="S889" s="96" t="str">
        <f>IFERROR(INDEX('DATA - Destination Database'!$B$8:$B$973,MATCH(N889,'DATA - Destination Database'!$C$8:$C$973,0)),"")</f>
        <v>ID619</v>
      </c>
      <c r="T889" s="55">
        <f>IFERROR(INDEX('DATA - Destination Database'!$D$8:$D$973,MATCH(N889,'DATA - Destination Database'!$C$8:$C$973,0)),"")</f>
        <v>2</v>
      </c>
      <c r="U889" s="56" t="str">
        <f>IFERROR(INDEX('DATA - Destination Database'!$E$8:$E$973,MATCH(N889,'DATA - Destination Database'!$C$8:$C$973,0)),"")</f>
        <v>T</v>
      </c>
      <c r="V889" s="56" t="str">
        <f>IFERROR(INDEX('DATA - Destination Database'!$F$8:$F$973,MATCH(N889,'DATA - Destination Database'!$C$8:$C$973,0)),"")</f>
        <v>H</v>
      </c>
      <c r="W889" s="56" t="str">
        <f>IFERROR(INDEX('DATA - Destination Database'!$G$8:$G$973,MATCH(N889,'DATA - Destination Database'!$C$8:$C$973,0)),"")</f>
        <v>Y</v>
      </c>
      <c r="X889" s="96" t="str">
        <f>IFERROR(INDEX('DATA - Destination Database'!$H$8:$H$973,MATCH(N889,'DATA - Destination Database'!$C$8:$C$973,0)),"")</f>
        <v>Mexico</v>
      </c>
    </row>
    <row r="890" spans="2:24" ht="14.4" customHeight="1" x14ac:dyDescent="0.3">
      <c r="B890" s="95" t="s">
        <v>59</v>
      </c>
      <c r="C890" s="95" t="s">
        <v>2745</v>
      </c>
      <c r="D890" s="95" t="s">
        <v>1687</v>
      </c>
      <c r="E890" s="95" t="s">
        <v>2858</v>
      </c>
      <c r="F890" s="95" t="s">
        <v>2862</v>
      </c>
      <c r="G890" s="97" t="s">
        <v>1991</v>
      </c>
      <c r="H890" s="23">
        <v>0.54166666666666663</v>
      </c>
      <c r="I890" s="95" t="s">
        <v>2857</v>
      </c>
      <c r="J890" s="17">
        <v>4</v>
      </c>
      <c r="K890" s="17">
        <v>1</v>
      </c>
      <c r="L890" s="98">
        <v>43665</v>
      </c>
      <c r="M890" s="95" t="s">
        <v>3848</v>
      </c>
      <c r="N890" s="95" t="str">
        <f t="shared" si="76"/>
        <v>SKU735</v>
      </c>
      <c r="O890" s="17" t="str">
        <f t="shared" si="72"/>
        <v>Yes</v>
      </c>
      <c r="P890" s="27">
        <f t="shared" si="73"/>
        <v>36</v>
      </c>
      <c r="Q890" s="17" t="str">
        <f t="shared" si="74"/>
        <v>No</v>
      </c>
      <c r="R890" s="42">
        <f t="shared" si="75"/>
        <v>43656</v>
      </c>
      <c r="S890" s="96" t="str">
        <f>IFERROR(INDEX('DATA - Destination Database'!$B$8:$B$973,MATCH(N890,'DATA - Destination Database'!$C$8:$C$973,0)),"")</f>
        <v>ID654</v>
      </c>
      <c r="T890" s="55">
        <f>IFERROR(INDEX('DATA - Destination Database'!$D$8:$D$973,MATCH(N890,'DATA - Destination Database'!$C$8:$C$973,0)),"")</f>
        <v>2</v>
      </c>
      <c r="U890" s="56" t="str">
        <f>IFERROR(INDEX('DATA - Destination Database'!$E$8:$E$973,MATCH(N890,'DATA - Destination Database'!$C$8:$C$973,0)),"")</f>
        <v>B</v>
      </c>
      <c r="V890" s="56" t="str">
        <f>IFERROR(INDEX('DATA - Destination Database'!$F$8:$F$973,MATCH(N890,'DATA - Destination Database'!$C$8:$C$973,0)),"")</f>
        <v>H</v>
      </c>
      <c r="W890" s="56" t="str">
        <f>IFERROR(INDEX('DATA - Destination Database'!$G$8:$G$973,MATCH(N890,'DATA - Destination Database'!$C$8:$C$973,0)),"")</f>
        <v/>
      </c>
      <c r="X890" s="96" t="str">
        <f>IFERROR(INDEX('DATA - Destination Database'!$H$8:$H$973,MATCH(N890,'DATA - Destination Database'!$C$8:$C$973,0)),"")</f>
        <v>Iceland</v>
      </c>
    </row>
    <row r="891" spans="2:24" ht="14.4" customHeight="1" x14ac:dyDescent="0.3">
      <c r="B891" s="95" t="s">
        <v>57</v>
      </c>
      <c r="C891" s="95" t="s">
        <v>2746</v>
      </c>
      <c r="D891" s="95" t="s">
        <v>1690</v>
      </c>
      <c r="E891" s="95" t="s">
        <v>2859</v>
      </c>
      <c r="F891" s="95" t="s">
        <v>2862</v>
      </c>
      <c r="G891" s="97" t="s">
        <v>1992</v>
      </c>
      <c r="H891" s="23">
        <v>0.54166666666666663</v>
      </c>
      <c r="I891" s="95" t="s">
        <v>2854</v>
      </c>
      <c r="J891" s="17">
        <v>1</v>
      </c>
      <c r="K891" s="17">
        <v>0</v>
      </c>
      <c r="L891" s="98">
        <v>43662</v>
      </c>
      <c r="M891" s="95" t="s">
        <v>3848</v>
      </c>
      <c r="N891" s="95" t="str">
        <f t="shared" si="76"/>
        <v>SKU738</v>
      </c>
      <c r="O891" s="17" t="str">
        <f t="shared" si="72"/>
        <v>Yes</v>
      </c>
      <c r="P891" s="27">
        <f t="shared" si="73"/>
        <v>35</v>
      </c>
      <c r="Q891" s="17" t="str">
        <f t="shared" si="74"/>
        <v>No</v>
      </c>
      <c r="R891" s="42">
        <f t="shared" si="75"/>
        <v>43657</v>
      </c>
      <c r="S891" s="96" t="str">
        <f>IFERROR(INDEX('DATA - Destination Database'!$B$8:$B$973,MATCH(N891,'DATA - Destination Database'!$C$8:$C$973,0)),"")</f>
        <v>ID551</v>
      </c>
      <c r="T891" s="55">
        <f>IFERROR(INDEX('DATA - Destination Database'!$D$8:$D$973,MATCH(N891,'DATA - Destination Database'!$C$8:$C$973,0)),"")</f>
        <v>3</v>
      </c>
      <c r="U891" s="56" t="str">
        <f>IFERROR(INDEX('DATA - Destination Database'!$E$8:$E$973,MATCH(N891,'DATA - Destination Database'!$C$8:$C$973,0)),"")</f>
        <v>T</v>
      </c>
      <c r="V891" s="56" t="str">
        <f>IFERROR(INDEX('DATA - Destination Database'!$F$8:$F$973,MATCH(N891,'DATA - Destination Database'!$C$8:$C$973,0)),"")</f>
        <v>H</v>
      </c>
      <c r="W891" s="56" t="str">
        <f>IFERROR(INDEX('DATA - Destination Database'!$G$8:$G$973,MATCH(N891,'DATA - Destination Database'!$C$8:$C$973,0)),"")</f>
        <v/>
      </c>
      <c r="X891" s="96" t="str">
        <f>IFERROR(INDEX('DATA - Destination Database'!$H$8:$H$973,MATCH(N891,'DATA - Destination Database'!$C$8:$C$973,0)),"")</f>
        <v>Morocco</v>
      </c>
    </row>
    <row r="892" spans="2:24" ht="14.4" customHeight="1" x14ac:dyDescent="0.3">
      <c r="B892" s="95" t="s">
        <v>55</v>
      </c>
      <c r="C892" s="95" t="s">
        <v>2747</v>
      </c>
      <c r="D892" s="95" t="s">
        <v>1693</v>
      </c>
      <c r="E892" s="95" t="s">
        <v>2860</v>
      </c>
      <c r="F892" s="95" t="s">
        <v>2862</v>
      </c>
      <c r="G892" s="97" t="s">
        <v>1992</v>
      </c>
      <c r="H892" s="23">
        <v>0.54166666666666663</v>
      </c>
      <c r="I892" s="95" t="s">
        <v>2855</v>
      </c>
      <c r="J892" s="17">
        <v>2.8</v>
      </c>
      <c r="K892" s="17">
        <v>0</v>
      </c>
      <c r="L892" s="98">
        <v>43662</v>
      </c>
      <c r="M892" s="95" t="s">
        <v>3848</v>
      </c>
      <c r="N892" s="95" t="str">
        <f t="shared" si="76"/>
        <v>SKU741</v>
      </c>
      <c r="O892" s="17" t="str">
        <f t="shared" si="72"/>
        <v>Yes</v>
      </c>
      <c r="P892" s="27">
        <f t="shared" si="73"/>
        <v>35</v>
      </c>
      <c r="Q892" s="17" t="str">
        <f t="shared" si="74"/>
        <v>No</v>
      </c>
      <c r="R892" s="42">
        <f t="shared" si="75"/>
        <v>43657</v>
      </c>
      <c r="S892" s="96" t="str">
        <f>IFERROR(INDEX('DATA - Destination Database'!$B$8:$B$973,MATCH(N892,'DATA - Destination Database'!$C$8:$C$973,0)),"")</f>
        <v>ID844</v>
      </c>
      <c r="T892" s="55">
        <f>IFERROR(INDEX('DATA - Destination Database'!$D$8:$D$973,MATCH(N892,'DATA - Destination Database'!$C$8:$C$973,0)),"")</f>
        <v>2</v>
      </c>
      <c r="U892" s="56" t="str">
        <f>IFERROR(INDEX('DATA - Destination Database'!$E$8:$E$973,MATCH(N892,'DATA - Destination Database'!$C$8:$C$973,0)),"")</f>
        <v>F</v>
      </c>
      <c r="V892" s="56" t="str">
        <f>IFERROR(INDEX('DATA - Destination Database'!$F$8:$F$973,MATCH(N892,'DATA - Destination Database'!$C$8:$C$973,0)),"")</f>
        <v>H</v>
      </c>
      <c r="W892" s="56" t="str">
        <f>IFERROR(INDEX('DATA - Destination Database'!$G$8:$G$973,MATCH(N892,'DATA - Destination Database'!$C$8:$C$973,0)),"")</f>
        <v/>
      </c>
      <c r="X892" s="96" t="str">
        <f>IFERROR(INDEX('DATA - Destination Database'!$H$8:$H$973,MATCH(N892,'DATA - Destination Database'!$C$8:$C$973,0)),"")</f>
        <v>Russia</v>
      </c>
    </row>
    <row r="893" spans="2:24" ht="14.4" customHeight="1" x14ac:dyDescent="0.3">
      <c r="B893" s="95" t="s">
        <v>58</v>
      </c>
      <c r="C893" s="95" t="s">
        <v>2748</v>
      </c>
      <c r="D893" s="95" t="s">
        <v>1696</v>
      </c>
      <c r="E893" s="95" t="s">
        <v>2858</v>
      </c>
      <c r="F893" s="95" t="s">
        <v>2862</v>
      </c>
      <c r="G893" s="97" t="s">
        <v>1992</v>
      </c>
      <c r="H893" s="23">
        <v>0.54166666666666663</v>
      </c>
      <c r="I893" s="95" t="s">
        <v>2855</v>
      </c>
      <c r="J893" s="17">
        <v>3</v>
      </c>
      <c r="K893" s="17">
        <v>0</v>
      </c>
      <c r="L893" s="98"/>
      <c r="M893" s="95" t="s">
        <v>3848</v>
      </c>
      <c r="N893" s="95" t="str">
        <f t="shared" si="76"/>
        <v>SKU744</v>
      </c>
      <c r="O893" s="17" t="str">
        <f t="shared" si="72"/>
        <v>No</v>
      </c>
      <c r="P893" s="27">
        <f t="shared" si="73"/>
        <v>35</v>
      </c>
      <c r="Q893" s="17" t="str">
        <f t="shared" si="74"/>
        <v>Yes</v>
      </c>
      <c r="R893" s="42">
        <f t="shared" si="75"/>
        <v>43657</v>
      </c>
      <c r="S893" s="96" t="str">
        <f>IFERROR(INDEX('DATA - Destination Database'!$B$8:$B$973,MATCH(N893,'DATA - Destination Database'!$C$8:$C$973,0)),"")</f>
        <v>ID412</v>
      </c>
      <c r="T893" s="55">
        <f>IFERROR(INDEX('DATA - Destination Database'!$D$8:$D$973,MATCH(N893,'DATA - Destination Database'!$C$8:$C$973,0)),"")</f>
        <v>3</v>
      </c>
      <c r="U893" s="56" t="str">
        <f>IFERROR(INDEX('DATA - Destination Database'!$E$8:$E$973,MATCH(N893,'DATA - Destination Database'!$C$8:$C$973,0)),"")</f>
        <v>F</v>
      </c>
      <c r="V893" s="56" t="str">
        <f>IFERROR(INDEX('DATA - Destination Database'!$F$8:$F$973,MATCH(N893,'DATA - Destination Database'!$C$8:$C$973,0)),"")</f>
        <v>H</v>
      </c>
      <c r="W893" s="56" t="str">
        <f>IFERROR(INDEX('DATA - Destination Database'!$G$8:$G$973,MATCH(N893,'DATA - Destination Database'!$C$8:$C$973,0)),"")</f>
        <v/>
      </c>
      <c r="X893" s="96" t="str">
        <f>IFERROR(INDEX('DATA - Destination Database'!$H$8:$H$973,MATCH(N893,'DATA - Destination Database'!$C$8:$C$973,0)),"")</f>
        <v>Spain</v>
      </c>
    </row>
    <row r="894" spans="2:24" ht="14.4" customHeight="1" x14ac:dyDescent="0.3">
      <c r="B894" s="95" t="s">
        <v>56</v>
      </c>
      <c r="C894" s="95" t="s">
        <v>2749</v>
      </c>
      <c r="D894" s="95" t="s">
        <v>1699</v>
      </c>
      <c r="E894" s="95" t="s">
        <v>2859</v>
      </c>
      <c r="F894" s="95" t="s">
        <v>2862</v>
      </c>
      <c r="G894" s="97" t="s">
        <v>1992</v>
      </c>
      <c r="H894" s="23">
        <v>0.54166666666666663</v>
      </c>
      <c r="I894" s="95" t="s">
        <v>2856</v>
      </c>
      <c r="J894" s="17">
        <v>3.2</v>
      </c>
      <c r="K894" s="17">
        <v>0</v>
      </c>
      <c r="L894" s="98">
        <v>43682</v>
      </c>
      <c r="M894" s="95" t="s">
        <v>3848</v>
      </c>
      <c r="N894" s="95" t="str">
        <f t="shared" si="76"/>
        <v>SKU747</v>
      </c>
      <c r="O894" s="17" t="str">
        <f t="shared" si="72"/>
        <v>Yes</v>
      </c>
      <c r="P894" s="27">
        <f t="shared" si="73"/>
        <v>35</v>
      </c>
      <c r="Q894" s="17" t="str">
        <f t="shared" si="74"/>
        <v>No</v>
      </c>
      <c r="R894" s="42">
        <f t="shared" si="75"/>
        <v>43657</v>
      </c>
      <c r="S894" s="96" t="str">
        <f>IFERROR(INDEX('DATA - Destination Database'!$B$8:$B$973,MATCH(N894,'DATA - Destination Database'!$C$8:$C$973,0)),"")</f>
        <v>ID782</v>
      </c>
      <c r="T894" s="55">
        <f>IFERROR(INDEX('DATA - Destination Database'!$D$8:$D$973,MATCH(N894,'DATA - Destination Database'!$C$8:$C$973,0)),"")</f>
        <v>1</v>
      </c>
      <c r="U894" s="56" t="str">
        <f>IFERROR(INDEX('DATA - Destination Database'!$E$8:$E$973,MATCH(N894,'DATA - Destination Database'!$C$8:$C$973,0)),"")</f>
        <v>B</v>
      </c>
      <c r="V894" s="56" t="str">
        <f>IFERROR(INDEX('DATA - Destination Database'!$F$8:$F$973,MATCH(N894,'DATA - Destination Database'!$C$8:$C$973,0)),"")</f>
        <v>H</v>
      </c>
      <c r="W894" s="56" t="str">
        <f>IFERROR(INDEX('DATA - Destination Database'!$G$8:$G$973,MATCH(N894,'DATA - Destination Database'!$C$8:$C$973,0)),"")</f>
        <v/>
      </c>
      <c r="X894" s="96" t="str">
        <f>IFERROR(INDEX('DATA - Destination Database'!$H$8:$H$973,MATCH(N894,'DATA - Destination Database'!$C$8:$C$973,0)),"")</f>
        <v>Sweden</v>
      </c>
    </row>
    <row r="895" spans="2:24" ht="14.4" customHeight="1" x14ac:dyDescent="0.3">
      <c r="B895" s="95" t="s">
        <v>59</v>
      </c>
      <c r="C895" s="95" t="s">
        <v>2750</v>
      </c>
      <c r="D895" s="95" t="s">
        <v>1702</v>
      </c>
      <c r="E895" s="95" t="s">
        <v>2860</v>
      </c>
      <c r="F895" s="95" t="s">
        <v>2862</v>
      </c>
      <c r="G895" s="97" t="s">
        <v>1992</v>
      </c>
      <c r="H895" s="23">
        <v>0.54166666666666663</v>
      </c>
      <c r="I895" s="95" t="s">
        <v>2857</v>
      </c>
      <c r="J895" s="17">
        <v>3.4</v>
      </c>
      <c r="K895" s="17">
        <v>0</v>
      </c>
      <c r="L895" s="98"/>
      <c r="M895" s="95" t="s">
        <v>3848</v>
      </c>
      <c r="N895" s="95" t="str">
        <f t="shared" si="76"/>
        <v>SKU750</v>
      </c>
      <c r="O895" s="17" t="str">
        <f t="shared" si="72"/>
        <v>No</v>
      </c>
      <c r="P895" s="27">
        <f t="shared" si="73"/>
        <v>35</v>
      </c>
      <c r="Q895" s="17" t="str">
        <f t="shared" si="74"/>
        <v>Yes</v>
      </c>
      <c r="R895" s="42">
        <f t="shared" si="75"/>
        <v>43657</v>
      </c>
      <c r="S895" s="96" t="str">
        <f>IFERROR(INDEX('DATA - Destination Database'!$B$8:$B$973,MATCH(N895,'DATA - Destination Database'!$C$8:$C$973,0)),"")</f>
        <v>ID957</v>
      </c>
      <c r="T895" s="55">
        <f>IFERROR(INDEX('DATA - Destination Database'!$D$8:$D$973,MATCH(N895,'DATA - Destination Database'!$C$8:$C$973,0)),"")</f>
        <v>2</v>
      </c>
      <c r="U895" s="56" t="str">
        <f>IFERROR(INDEX('DATA - Destination Database'!$E$8:$E$973,MATCH(N895,'DATA - Destination Database'!$C$8:$C$973,0)),"")</f>
        <v>A</v>
      </c>
      <c r="V895" s="56" t="str">
        <f>IFERROR(INDEX('DATA - Destination Database'!$F$8:$F$973,MATCH(N895,'DATA - Destination Database'!$C$8:$C$973,0)),"")</f>
        <v>H</v>
      </c>
      <c r="W895" s="56" t="str">
        <f>IFERROR(INDEX('DATA - Destination Database'!$G$8:$G$973,MATCH(N895,'DATA - Destination Database'!$C$8:$C$973,0)),"")</f>
        <v/>
      </c>
      <c r="X895" s="96" t="str">
        <f>IFERROR(INDEX('DATA - Destination Database'!$H$8:$H$973,MATCH(N895,'DATA - Destination Database'!$C$8:$C$973,0)),"")</f>
        <v>Germany</v>
      </c>
    </row>
    <row r="896" spans="2:24" ht="14.4" customHeight="1" x14ac:dyDescent="0.3">
      <c r="B896" s="95" t="s">
        <v>57</v>
      </c>
      <c r="C896" s="95" t="s">
        <v>2751</v>
      </c>
      <c r="D896" s="95" t="s">
        <v>1705</v>
      </c>
      <c r="E896" s="95" t="s">
        <v>2858</v>
      </c>
      <c r="F896" s="95" t="s">
        <v>2862</v>
      </c>
      <c r="G896" s="97" t="s">
        <v>1993</v>
      </c>
      <c r="H896" s="23">
        <v>0.54166666666666663</v>
      </c>
      <c r="I896" s="95" t="s">
        <v>2854</v>
      </c>
      <c r="J896" s="17">
        <v>3.6</v>
      </c>
      <c r="K896" s="17">
        <v>0</v>
      </c>
      <c r="L896" s="98">
        <v>43670</v>
      </c>
      <c r="M896" s="95" t="s">
        <v>3848</v>
      </c>
      <c r="N896" s="95" t="str">
        <f t="shared" si="76"/>
        <v>SKU753</v>
      </c>
      <c r="O896" s="17" t="str">
        <f t="shared" si="72"/>
        <v>Yes</v>
      </c>
      <c r="P896" s="27">
        <f t="shared" si="73"/>
        <v>34</v>
      </c>
      <c r="Q896" s="17" t="str">
        <f t="shared" si="74"/>
        <v>No</v>
      </c>
      <c r="R896" s="42">
        <f t="shared" si="75"/>
        <v>43658</v>
      </c>
      <c r="S896" s="96" t="str">
        <f>IFERROR(INDEX('DATA - Destination Database'!$B$8:$B$973,MATCH(N896,'DATA - Destination Database'!$C$8:$C$973,0)),"")</f>
        <v>ID820</v>
      </c>
      <c r="T896" s="55">
        <f>IFERROR(INDEX('DATA - Destination Database'!$D$8:$D$973,MATCH(N896,'DATA - Destination Database'!$C$8:$C$973,0)),"")</f>
        <v>2</v>
      </c>
      <c r="U896" s="56" t="str">
        <f>IFERROR(INDEX('DATA - Destination Database'!$E$8:$E$973,MATCH(N896,'DATA - Destination Database'!$C$8:$C$973,0)),"")</f>
        <v>F</v>
      </c>
      <c r="V896" s="56" t="str">
        <f>IFERROR(INDEX('DATA - Destination Database'!$F$8:$F$973,MATCH(N896,'DATA - Destination Database'!$C$8:$C$973,0)),"")</f>
        <v>H</v>
      </c>
      <c r="W896" s="56" t="str">
        <f>IFERROR(INDEX('DATA - Destination Database'!$G$8:$G$973,MATCH(N896,'DATA - Destination Database'!$C$8:$C$973,0)),"")</f>
        <v>Y</v>
      </c>
      <c r="X896" s="96" t="str">
        <f>IFERROR(INDEX('DATA - Destination Database'!$H$8:$H$973,MATCH(N896,'DATA - Destination Database'!$C$8:$C$973,0)),"")</f>
        <v xml:space="preserve">France </v>
      </c>
    </row>
    <row r="897" spans="2:24" ht="14.4" customHeight="1" x14ac:dyDescent="0.3">
      <c r="B897" s="95" t="s">
        <v>55</v>
      </c>
      <c r="C897" s="95" t="s">
        <v>2752</v>
      </c>
      <c r="D897" s="95" t="s">
        <v>1708</v>
      </c>
      <c r="E897" s="95" t="s">
        <v>2859</v>
      </c>
      <c r="F897" s="95" t="s">
        <v>2862</v>
      </c>
      <c r="G897" s="97" t="s">
        <v>1993</v>
      </c>
      <c r="H897" s="23">
        <v>0.54166666666666663</v>
      </c>
      <c r="I897" s="95" t="s">
        <v>2855</v>
      </c>
      <c r="J897" s="17">
        <v>3.8</v>
      </c>
      <c r="K897" s="17">
        <v>0</v>
      </c>
      <c r="L897" s="98">
        <v>43662</v>
      </c>
      <c r="M897" s="95" t="s">
        <v>3848</v>
      </c>
      <c r="N897" s="95" t="str">
        <f t="shared" si="76"/>
        <v>SKU756</v>
      </c>
      <c r="O897" s="17" t="str">
        <f t="shared" si="72"/>
        <v>Yes</v>
      </c>
      <c r="P897" s="27">
        <f t="shared" si="73"/>
        <v>34</v>
      </c>
      <c r="Q897" s="17" t="str">
        <f t="shared" si="74"/>
        <v>No</v>
      </c>
      <c r="R897" s="42">
        <f t="shared" si="75"/>
        <v>43658</v>
      </c>
      <c r="S897" s="96" t="str">
        <f>IFERROR(INDEX('DATA - Destination Database'!$B$8:$B$973,MATCH(N897,'DATA - Destination Database'!$C$8:$C$973,0)),"")</f>
        <v>ID553</v>
      </c>
      <c r="T897" s="55">
        <f>IFERROR(INDEX('DATA - Destination Database'!$D$8:$D$973,MATCH(N897,'DATA - Destination Database'!$C$8:$C$973,0)),"")</f>
        <v>2</v>
      </c>
      <c r="U897" s="56" t="str">
        <f>IFERROR(INDEX('DATA - Destination Database'!$E$8:$E$973,MATCH(N897,'DATA - Destination Database'!$C$8:$C$973,0)),"")</f>
        <v>A</v>
      </c>
      <c r="V897" s="56" t="str">
        <f>IFERROR(INDEX('DATA - Destination Database'!$F$8:$F$973,MATCH(N897,'DATA - Destination Database'!$C$8:$C$973,0)),"")</f>
        <v>H</v>
      </c>
      <c r="W897" s="56" t="str">
        <f>IFERROR(INDEX('DATA - Destination Database'!$G$8:$G$973,MATCH(N897,'DATA - Destination Database'!$C$8:$C$973,0)),"")</f>
        <v>Y</v>
      </c>
      <c r="X897" s="96" t="str">
        <f>IFERROR(INDEX('DATA - Destination Database'!$H$8:$H$973,MATCH(N897,'DATA - Destination Database'!$C$8:$C$973,0)),"")</f>
        <v xml:space="preserve">India </v>
      </c>
    </row>
    <row r="898" spans="2:24" ht="14.4" customHeight="1" x14ac:dyDescent="0.3">
      <c r="B898" s="95" t="s">
        <v>58</v>
      </c>
      <c r="C898" s="95" t="s">
        <v>2753</v>
      </c>
      <c r="D898" s="95" t="s">
        <v>1711</v>
      </c>
      <c r="E898" s="95" t="s">
        <v>2860</v>
      </c>
      <c r="F898" s="95" t="s">
        <v>2862</v>
      </c>
      <c r="G898" s="97" t="s">
        <v>1993</v>
      </c>
      <c r="H898" s="23">
        <v>0.54166666666666663</v>
      </c>
      <c r="I898" s="95" t="s">
        <v>2855</v>
      </c>
      <c r="J898" s="17">
        <v>4</v>
      </c>
      <c r="K898" s="17">
        <v>0</v>
      </c>
      <c r="L898" s="98">
        <v>43690</v>
      </c>
      <c r="M898" s="95" t="s">
        <v>3848</v>
      </c>
      <c r="N898" s="95" t="str">
        <f t="shared" si="76"/>
        <v>SKU759</v>
      </c>
      <c r="O898" s="17" t="str">
        <f t="shared" si="72"/>
        <v>Yes</v>
      </c>
      <c r="P898" s="27">
        <f t="shared" si="73"/>
        <v>34</v>
      </c>
      <c r="Q898" s="17" t="str">
        <f t="shared" si="74"/>
        <v>No</v>
      </c>
      <c r="R898" s="42">
        <f t="shared" si="75"/>
        <v>43658</v>
      </c>
      <c r="S898" s="96" t="str">
        <f>IFERROR(INDEX('DATA - Destination Database'!$B$8:$B$973,MATCH(N898,'DATA - Destination Database'!$C$8:$C$973,0)),"")</f>
        <v>ID621</v>
      </c>
      <c r="T898" s="55">
        <f>IFERROR(INDEX('DATA - Destination Database'!$D$8:$D$973,MATCH(N898,'DATA - Destination Database'!$C$8:$C$973,0)),"")</f>
        <v>2</v>
      </c>
      <c r="U898" s="56" t="str">
        <f>IFERROR(INDEX('DATA - Destination Database'!$E$8:$E$973,MATCH(N898,'DATA - Destination Database'!$C$8:$C$973,0)),"")</f>
        <v>A</v>
      </c>
      <c r="V898" s="56" t="str">
        <f>IFERROR(INDEX('DATA - Destination Database'!$F$8:$F$973,MATCH(N898,'DATA - Destination Database'!$C$8:$C$973,0)),"")</f>
        <v>H</v>
      </c>
      <c r="W898" s="56" t="str">
        <f>IFERROR(INDEX('DATA - Destination Database'!$G$8:$G$973,MATCH(N898,'DATA - Destination Database'!$C$8:$C$973,0)),"")</f>
        <v>Y</v>
      </c>
      <c r="X898" s="96" t="str">
        <f>IFERROR(INDEX('DATA - Destination Database'!$H$8:$H$973,MATCH(N898,'DATA - Destination Database'!$C$8:$C$973,0)),"")</f>
        <v xml:space="preserve">Eritrea </v>
      </c>
    </row>
    <row r="899" spans="2:24" ht="14.4" customHeight="1" x14ac:dyDescent="0.3">
      <c r="B899" s="95" t="s">
        <v>56</v>
      </c>
      <c r="C899" s="95" t="s">
        <v>2754</v>
      </c>
      <c r="D899" s="95" t="s">
        <v>1714</v>
      </c>
      <c r="E899" s="95" t="s">
        <v>2858</v>
      </c>
      <c r="F899" s="95" t="s">
        <v>2862</v>
      </c>
      <c r="G899" s="97" t="s">
        <v>1993</v>
      </c>
      <c r="H899" s="23">
        <v>0.54166666666666663</v>
      </c>
      <c r="I899" s="95" t="s">
        <v>2856</v>
      </c>
      <c r="J899" s="17">
        <v>1</v>
      </c>
      <c r="K899" s="17">
        <v>0</v>
      </c>
      <c r="L899" s="98">
        <v>43690</v>
      </c>
      <c r="M899" s="95" t="s">
        <v>3848</v>
      </c>
      <c r="N899" s="95" t="str">
        <f t="shared" si="76"/>
        <v>SKU762</v>
      </c>
      <c r="O899" s="17" t="str">
        <f t="shared" si="72"/>
        <v>Yes</v>
      </c>
      <c r="P899" s="27">
        <f t="shared" si="73"/>
        <v>34</v>
      </c>
      <c r="Q899" s="17" t="str">
        <f t="shared" si="74"/>
        <v>No</v>
      </c>
      <c r="R899" s="42">
        <f t="shared" si="75"/>
        <v>43658</v>
      </c>
      <c r="S899" s="96" t="str">
        <f>IFERROR(INDEX('DATA - Destination Database'!$B$8:$B$973,MATCH(N899,'DATA - Destination Database'!$C$8:$C$973,0)),"")</f>
        <v>ID657</v>
      </c>
      <c r="T899" s="55">
        <f>IFERROR(INDEX('DATA - Destination Database'!$D$8:$D$973,MATCH(N899,'DATA - Destination Database'!$C$8:$C$973,0)),"")</f>
        <v>1</v>
      </c>
      <c r="U899" s="56" t="str">
        <f>IFERROR(INDEX('DATA - Destination Database'!$E$8:$E$973,MATCH(N899,'DATA - Destination Database'!$C$8:$C$973,0)),"")</f>
        <v>A</v>
      </c>
      <c r="V899" s="56" t="str">
        <f>IFERROR(INDEX('DATA - Destination Database'!$F$8:$F$973,MATCH(N899,'DATA - Destination Database'!$C$8:$C$973,0)),"")</f>
        <v>H</v>
      </c>
      <c r="W899" s="56" t="str">
        <f>IFERROR(INDEX('DATA - Destination Database'!$G$8:$G$973,MATCH(N899,'DATA - Destination Database'!$C$8:$C$973,0)),"")</f>
        <v/>
      </c>
      <c r="X899" s="96" t="str">
        <f>IFERROR(INDEX('DATA - Destination Database'!$H$8:$H$973,MATCH(N899,'DATA - Destination Database'!$C$8:$C$973,0)),"")</f>
        <v>Canada</v>
      </c>
    </row>
    <row r="900" spans="2:24" ht="14.4" customHeight="1" x14ac:dyDescent="0.3">
      <c r="B900" s="95" t="s">
        <v>59</v>
      </c>
      <c r="C900" s="95" t="s">
        <v>2755</v>
      </c>
      <c r="D900" s="95" t="s">
        <v>1717</v>
      </c>
      <c r="E900" s="95" t="s">
        <v>2859</v>
      </c>
      <c r="F900" s="95" t="s">
        <v>2862</v>
      </c>
      <c r="G900" s="97" t="s">
        <v>1993</v>
      </c>
      <c r="H900" s="23">
        <v>0.54166666666666663</v>
      </c>
      <c r="I900" s="95" t="s">
        <v>2857</v>
      </c>
      <c r="J900" s="17">
        <v>2</v>
      </c>
      <c r="K900" s="17">
        <v>1</v>
      </c>
      <c r="L900" s="98">
        <v>43663</v>
      </c>
      <c r="M900" s="95" t="s">
        <v>3848</v>
      </c>
      <c r="N900" s="95" t="str">
        <f t="shared" si="76"/>
        <v>SKU765</v>
      </c>
      <c r="O900" s="17" t="str">
        <f t="shared" si="72"/>
        <v>Yes</v>
      </c>
      <c r="P900" s="27">
        <f t="shared" si="73"/>
        <v>34</v>
      </c>
      <c r="Q900" s="17" t="str">
        <f t="shared" si="74"/>
        <v>No</v>
      </c>
      <c r="R900" s="42">
        <f t="shared" si="75"/>
        <v>43658</v>
      </c>
      <c r="S900" s="96" t="str">
        <f>IFERROR(INDEX('DATA - Destination Database'!$B$8:$B$973,MATCH(N900,'DATA - Destination Database'!$C$8:$C$973,0)),"")</f>
        <v>ID921</v>
      </c>
      <c r="T900" s="55">
        <f>IFERROR(INDEX('DATA - Destination Database'!$D$8:$D$973,MATCH(N900,'DATA - Destination Database'!$C$8:$C$973,0)),"")</f>
        <v>2</v>
      </c>
      <c r="U900" s="56" t="str">
        <f>IFERROR(INDEX('DATA - Destination Database'!$E$8:$E$973,MATCH(N900,'DATA - Destination Database'!$C$8:$C$973,0)),"")</f>
        <v>A</v>
      </c>
      <c r="V900" s="56" t="str">
        <f>IFERROR(INDEX('DATA - Destination Database'!$F$8:$F$973,MATCH(N900,'DATA - Destination Database'!$C$8:$C$973,0)),"")</f>
        <v>H</v>
      </c>
      <c r="W900" s="56" t="str">
        <f>IFERROR(INDEX('DATA - Destination Database'!$G$8:$G$973,MATCH(N900,'DATA - Destination Database'!$C$8:$C$973,0)),"")</f>
        <v/>
      </c>
      <c r="X900" s="96" t="str">
        <f>IFERROR(INDEX('DATA - Destination Database'!$H$8:$H$973,MATCH(N900,'DATA - Destination Database'!$C$8:$C$973,0)),"")</f>
        <v xml:space="preserve">Indonesia </v>
      </c>
    </row>
    <row r="901" spans="2:24" ht="14.4" customHeight="1" x14ac:dyDescent="0.3">
      <c r="B901" s="95" t="s">
        <v>57</v>
      </c>
      <c r="C901" s="95" t="s">
        <v>2756</v>
      </c>
      <c r="D901" s="95" t="s">
        <v>1720</v>
      </c>
      <c r="E901" s="95" t="s">
        <v>2860</v>
      </c>
      <c r="F901" s="95" t="s">
        <v>2862</v>
      </c>
      <c r="G901" s="97" t="s">
        <v>1993</v>
      </c>
      <c r="H901" s="23">
        <v>0.54166666666666663</v>
      </c>
      <c r="I901" s="95" t="s">
        <v>2854</v>
      </c>
      <c r="J901" s="17">
        <v>3</v>
      </c>
      <c r="K901" s="17">
        <v>0</v>
      </c>
      <c r="L901" s="98">
        <v>43670</v>
      </c>
      <c r="M901" s="95" t="s">
        <v>3848</v>
      </c>
      <c r="N901" s="95" t="str">
        <f t="shared" si="76"/>
        <v>SKU768</v>
      </c>
      <c r="O901" s="17" t="str">
        <f t="shared" si="72"/>
        <v>Yes</v>
      </c>
      <c r="P901" s="27">
        <f t="shared" si="73"/>
        <v>34</v>
      </c>
      <c r="Q901" s="17" t="str">
        <f t="shared" si="74"/>
        <v>No</v>
      </c>
      <c r="R901" s="42">
        <f t="shared" si="75"/>
        <v>43658</v>
      </c>
      <c r="S901" s="96" t="str">
        <f>IFERROR(INDEX('DATA - Destination Database'!$B$8:$B$973,MATCH(N901,'DATA - Destination Database'!$C$8:$C$973,0)),"")</f>
        <v>ID846</v>
      </c>
      <c r="T901" s="55">
        <f>IFERROR(INDEX('DATA - Destination Database'!$D$8:$D$973,MATCH(N901,'DATA - Destination Database'!$C$8:$C$973,0)),"")</f>
        <v>2</v>
      </c>
      <c r="U901" s="56" t="str">
        <f>IFERROR(INDEX('DATA - Destination Database'!$E$8:$E$973,MATCH(N901,'DATA - Destination Database'!$C$8:$C$973,0)),"")</f>
        <v>B</v>
      </c>
      <c r="V901" s="56" t="str">
        <f>IFERROR(INDEX('DATA - Destination Database'!$F$8:$F$973,MATCH(N901,'DATA - Destination Database'!$C$8:$C$973,0)),"")</f>
        <v>H</v>
      </c>
      <c r="W901" s="56" t="str">
        <f>IFERROR(INDEX('DATA - Destination Database'!$G$8:$G$973,MATCH(N901,'DATA - Destination Database'!$C$8:$C$973,0)),"")</f>
        <v>Y</v>
      </c>
      <c r="X901" s="96" t="str">
        <f>IFERROR(INDEX('DATA - Destination Database'!$H$8:$H$973,MATCH(N901,'DATA - Destination Database'!$C$8:$C$973,0)),"")</f>
        <v>Hong Kong</v>
      </c>
    </row>
    <row r="902" spans="2:24" ht="14.4" customHeight="1" x14ac:dyDescent="0.3">
      <c r="B902" s="95" t="s">
        <v>55</v>
      </c>
      <c r="C902" s="95" t="s">
        <v>2757</v>
      </c>
      <c r="D902" s="95" t="s">
        <v>1723</v>
      </c>
      <c r="E902" s="95" t="s">
        <v>2858</v>
      </c>
      <c r="F902" s="95" t="s">
        <v>2862</v>
      </c>
      <c r="G902" s="97" t="s">
        <v>1994</v>
      </c>
      <c r="H902" s="23">
        <v>0.54166666666666663</v>
      </c>
      <c r="I902" s="95" t="s">
        <v>2855</v>
      </c>
      <c r="J902" s="17">
        <v>4</v>
      </c>
      <c r="K902" s="17">
        <v>0</v>
      </c>
      <c r="L902" s="98">
        <v>43662</v>
      </c>
      <c r="M902" s="95" t="s">
        <v>3848</v>
      </c>
      <c r="N902" s="95" t="str">
        <f t="shared" si="76"/>
        <v>SKU771</v>
      </c>
      <c r="O902" s="17" t="str">
        <f t="shared" si="72"/>
        <v>Yes</v>
      </c>
      <c r="P902" s="27">
        <f t="shared" si="73"/>
        <v>31</v>
      </c>
      <c r="Q902" s="17" t="str">
        <f t="shared" si="74"/>
        <v>No</v>
      </c>
      <c r="R902" s="42">
        <f t="shared" si="75"/>
        <v>43661</v>
      </c>
      <c r="S902" s="96" t="str">
        <f>IFERROR(INDEX('DATA - Destination Database'!$B$8:$B$973,MATCH(N902,'DATA - Destination Database'!$C$8:$C$973,0)),"")</f>
        <v>ID659</v>
      </c>
      <c r="T902" s="55">
        <f>IFERROR(INDEX('DATA - Destination Database'!$D$8:$D$973,MATCH(N902,'DATA - Destination Database'!$C$8:$C$973,0)),"")</f>
        <v>1</v>
      </c>
      <c r="U902" s="56" t="str">
        <f>IFERROR(INDEX('DATA - Destination Database'!$E$8:$E$973,MATCH(N902,'DATA - Destination Database'!$C$8:$C$973,0)),"")</f>
        <v>T</v>
      </c>
      <c r="V902" s="56" t="str">
        <f>IFERROR(INDEX('DATA - Destination Database'!$F$8:$F$973,MATCH(N902,'DATA - Destination Database'!$C$8:$C$973,0)),"")</f>
        <v>H</v>
      </c>
      <c r="W902" s="56" t="str">
        <f>IFERROR(INDEX('DATA - Destination Database'!$G$8:$G$973,MATCH(N902,'DATA - Destination Database'!$C$8:$C$973,0)),"")</f>
        <v/>
      </c>
      <c r="X902" s="96" t="str">
        <f>IFERROR(INDEX('DATA - Destination Database'!$H$8:$H$973,MATCH(N902,'DATA - Destination Database'!$C$8:$C$973,0)),"")</f>
        <v>Italy</v>
      </c>
    </row>
    <row r="903" spans="2:24" ht="14.4" customHeight="1" x14ac:dyDescent="0.3">
      <c r="B903" s="95" t="s">
        <v>58</v>
      </c>
      <c r="C903" s="95" t="s">
        <v>2758</v>
      </c>
      <c r="D903" s="95" t="s">
        <v>1726</v>
      </c>
      <c r="E903" s="95" t="s">
        <v>2859</v>
      </c>
      <c r="F903" s="95" t="s">
        <v>2863</v>
      </c>
      <c r="G903" s="97" t="s">
        <v>1994</v>
      </c>
      <c r="H903" s="23">
        <v>0.54166666666666663</v>
      </c>
      <c r="I903" s="95" t="s">
        <v>2855</v>
      </c>
      <c r="J903" s="17">
        <v>1</v>
      </c>
      <c r="K903" s="17">
        <v>0</v>
      </c>
      <c r="L903" s="98">
        <v>43662</v>
      </c>
      <c r="M903" s="95" t="s">
        <v>3848</v>
      </c>
      <c r="N903" s="95" t="str">
        <f t="shared" si="76"/>
        <v>SKU774</v>
      </c>
      <c r="O903" s="17" t="str">
        <f t="shared" si="72"/>
        <v>Yes</v>
      </c>
      <c r="P903" s="27">
        <f t="shared" si="73"/>
        <v>31</v>
      </c>
      <c r="Q903" s="17" t="str">
        <f t="shared" si="74"/>
        <v>No</v>
      </c>
      <c r="R903" s="42">
        <f t="shared" si="75"/>
        <v>43661</v>
      </c>
      <c r="S903" s="96" t="str">
        <f>IFERROR(INDEX('DATA - Destination Database'!$B$8:$B$973,MATCH(N903,'DATA - Destination Database'!$C$8:$C$973,0)),"")</f>
        <v>ID786</v>
      </c>
      <c r="T903" s="55">
        <f>IFERROR(INDEX('DATA - Destination Database'!$D$8:$D$973,MATCH(N903,'DATA - Destination Database'!$C$8:$C$973,0)),"")</f>
        <v>1</v>
      </c>
      <c r="U903" s="56" t="str">
        <f>IFERROR(INDEX('DATA - Destination Database'!$E$8:$E$973,MATCH(N903,'DATA - Destination Database'!$C$8:$C$973,0)),"")</f>
        <v>B</v>
      </c>
      <c r="V903" s="56" t="str">
        <f>IFERROR(INDEX('DATA - Destination Database'!$F$8:$F$973,MATCH(N903,'DATA - Destination Database'!$C$8:$C$973,0)),"")</f>
        <v>H</v>
      </c>
      <c r="W903" s="56" t="str">
        <f>IFERROR(INDEX('DATA - Destination Database'!$G$8:$G$973,MATCH(N903,'DATA - Destination Database'!$C$8:$C$973,0)),"")</f>
        <v>Y</v>
      </c>
      <c r="X903" s="96" t="str">
        <f>IFERROR(INDEX('DATA - Destination Database'!$H$8:$H$973,MATCH(N903,'DATA - Destination Database'!$C$8:$C$973,0)),"")</f>
        <v>Belgium</v>
      </c>
    </row>
    <row r="904" spans="2:24" ht="14.4" customHeight="1" x14ac:dyDescent="0.3">
      <c r="B904" s="95" t="s">
        <v>56</v>
      </c>
      <c r="C904" s="95" t="s">
        <v>2759</v>
      </c>
      <c r="D904" s="95" t="s">
        <v>1729</v>
      </c>
      <c r="E904" s="95" t="s">
        <v>2860</v>
      </c>
      <c r="F904" s="95" t="s">
        <v>2862</v>
      </c>
      <c r="G904" s="97" t="s">
        <v>1994</v>
      </c>
      <c r="H904" s="23">
        <v>0.54166666666666663</v>
      </c>
      <c r="I904" s="95" t="s">
        <v>2856</v>
      </c>
      <c r="J904" s="17">
        <v>2.8</v>
      </c>
      <c r="K904" s="17">
        <v>0</v>
      </c>
      <c r="L904" s="98">
        <v>43662</v>
      </c>
      <c r="M904" s="95" t="s">
        <v>3848</v>
      </c>
      <c r="N904" s="95" t="str">
        <f t="shared" si="76"/>
        <v>SKU777</v>
      </c>
      <c r="O904" s="17" t="str">
        <f t="shared" si="72"/>
        <v>Yes</v>
      </c>
      <c r="P904" s="27">
        <f t="shared" si="73"/>
        <v>31</v>
      </c>
      <c r="Q904" s="17" t="str">
        <f t="shared" si="74"/>
        <v>No</v>
      </c>
      <c r="R904" s="42">
        <f t="shared" si="75"/>
        <v>43661</v>
      </c>
      <c r="S904" s="96" t="str">
        <f>IFERROR(INDEX('DATA - Destination Database'!$B$8:$B$973,MATCH(N904,'DATA - Destination Database'!$C$8:$C$973,0)),"")</f>
        <v>ID958</v>
      </c>
      <c r="T904" s="55">
        <f>IFERROR(INDEX('DATA - Destination Database'!$D$8:$D$973,MATCH(N904,'DATA - Destination Database'!$C$8:$C$973,0)),"")</f>
        <v>3</v>
      </c>
      <c r="U904" s="56" t="str">
        <f>IFERROR(INDEX('DATA - Destination Database'!$E$8:$E$973,MATCH(N904,'DATA - Destination Database'!$C$8:$C$973,0)),"")</f>
        <v>B</v>
      </c>
      <c r="V904" s="56" t="str">
        <f>IFERROR(INDEX('DATA - Destination Database'!$F$8:$F$973,MATCH(N904,'DATA - Destination Database'!$C$8:$C$973,0)),"")</f>
        <v>H</v>
      </c>
      <c r="W904" s="56" t="str">
        <f>IFERROR(INDEX('DATA - Destination Database'!$G$8:$G$973,MATCH(N904,'DATA - Destination Database'!$C$8:$C$973,0)),"")</f>
        <v>Y</v>
      </c>
      <c r="X904" s="96" t="str">
        <f>IFERROR(INDEX('DATA - Destination Database'!$H$8:$H$973,MATCH(N904,'DATA - Destination Database'!$C$8:$C$973,0)),"")</f>
        <v>Argentina</v>
      </c>
    </row>
    <row r="905" spans="2:24" ht="14.4" customHeight="1" x14ac:dyDescent="0.3">
      <c r="B905" s="95" t="s">
        <v>59</v>
      </c>
      <c r="C905" s="95" t="s">
        <v>2760</v>
      </c>
      <c r="D905" s="95" t="s">
        <v>1732</v>
      </c>
      <c r="E905" s="95" t="s">
        <v>2858</v>
      </c>
      <c r="F905" s="95" t="s">
        <v>2862</v>
      </c>
      <c r="G905" s="97" t="s">
        <v>1994</v>
      </c>
      <c r="H905" s="23">
        <v>0.54166666666666663</v>
      </c>
      <c r="I905" s="95" t="s">
        <v>2857</v>
      </c>
      <c r="J905" s="17">
        <v>3</v>
      </c>
      <c r="K905" s="17">
        <v>0</v>
      </c>
      <c r="L905" s="98">
        <v>43662</v>
      </c>
      <c r="M905" s="95" t="s">
        <v>3848</v>
      </c>
      <c r="N905" s="95" t="str">
        <f t="shared" si="76"/>
        <v>SKU780</v>
      </c>
      <c r="O905" s="17" t="str">
        <f t="shared" si="72"/>
        <v>Yes</v>
      </c>
      <c r="P905" s="27">
        <f t="shared" si="73"/>
        <v>31</v>
      </c>
      <c r="Q905" s="17" t="str">
        <f t="shared" si="74"/>
        <v>No</v>
      </c>
      <c r="R905" s="42">
        <f t="shared" si="75"/>
        <v>43661</v>
      </c>
      <c r="S905" s="96" t="str">
        <f>IFERROR(INDEX('DATA - Destination Database'!$B$8:$B$973,MATCH(N905,'DATA - Destination Database'!$C$8:$C$973,0)),"")</f>
        <v>ID825</v>
      </c>
      <c r="T905" s="55">
        <f>IFERROR(INDEX('DATA - Destination Database'!$D$8:$D$973,MATCH(N905,'DATA - Destination Database'!$C$8:$C$973,0)),"")</f>
        <v>3</v>
      </c>
      <c r="U905" s="56" t="str">
        <f>IFERROR(INDEX('DATA - Destination Database'!$E$8:$E$973,MATCH(N905,'DATA - Destination Database'!$C$8:$C$973,0)),"")</f>
        <v>A</v>
      </c>
      <c r="V905" s="56" t="str">
        <f>IFERROR(INDEX('DATA - Destination Database'!$F$8:$F$973,MATCH(N905,'DATA - Destination Database'!$C$8:$C$973,0)),"")</f>
        <v>H</v>
      </c>
      <c r="W905" s="56" t="str">
        <f>IFERROR(INDEX('DATA - Destination Database'!$G$8:$G$973,MATCH(N905,'DATA - Destination Database'!$C$8:$C$973,0)),"")</f>
        <v>Y</v>
      </c>
      <c r="X905" s="96" t="str">
        <f>IFERROR(INDEX('DATA - Destination Database'!$H$8:$H$973,MATCH(N905,'DATA - Destination Database'!$C$8:$C$973,0)),"")</f>
        <v>Maldives</v>
      </c>
    </row>
    <row r="906" spans="2:24" ht="14.4" customHeight="1" x14ac:dyDescent="0.3">
      <c r="B906" s="95" t="s">
        <v>57</v>
      </c>
      <c r="C906" s="95" t="s">
        <v>2761</v>
      </c>
      <c r="D906" s="95" t="s">
        <v>1735</v>
      </c>
      <c r="E906" s="95" t="s">
        <v>2859</v>
      </c>
      <c r="F906" s="95" t="s">
        <v>2862</v>
      </c>
      <c r="G906" s="97" t="s">
        <v>1994</v>
      </c>
      <c r="H906" s="23">
        <v>0.54166666666666663</v>
      </c>
      <c r="I906" s="95" t="s">
        <v>2854</v>
      </c>
      <c r="J906" s="17">
        <v>3.2</v>
      </c>
      <c r="K906" s="17">
        <v>0</v>
      </c>
      <c r="L906" s="98">
        <v>43662</v>
      </c>
      <c r="M906" s="95" t="s">
        <v>3848</v>
      </c>
      <c r="N906" s="95" t="str">
        <f t="shared" si="76"/>
        <v>SKU783</v>
      </c>
      <c r="O906" s="17" t="str">
        <f t="shared" si="72"/>
        <v>Yes</v>
      </c>
      <c r="P906" s="27">
        <f t="shared" si="73"/>
        <v>31</v>
      </c>
      <c r="Q906" s="17" t="str">
        <f t="shared" si="74"/>
        <v>No</v>
      </c>
      <c r="R906" s="42">
        <f t="shared" si="75"/>
        <v>43661</v>
      </c>
      <c r="S906" s="96" t="str">
        <f>IFERROR(INDEX('DATA - Destination Database'!$B$8:$B$973,MATCH(N906,'DATA - Destination Database'!$C$8:$C$973,0)),"")</f>
        <v>ID922</v>
      </c>
      <c r="T906" s="55">
        <f>IFERROR(INDEX('DATA - Destination Database'!$D$8:$D$973,MATCH(N906,'DATA - Destination Database'!$C$8:$C$973,0)),"")</f>
        <v>1</v>
      </c>
      <c r="U906" s="56" t="str">
        <f>IFERROR(INDEX('DATA - Destination Database'!$E$8:$E$973,MATCH(N906,'DATA - Destination Database'!$C$8:$C$973,0)),"")</f>
        <v>B</v>
      </c>
      <c r="V906" s="56" t="str">
        <f>IFERROR(INDEX('DATA - Destination Database'!$F$8:$F$973,MATCH(N906,'DATA - Destination Database'!$C$8:$C$973,0)),"")</f>
        <v>H</v>
      </c>
      <c r="W906" s="56" t="str">
        <f>IFERROR(INDEX('DATA - Destination Database'!$G$8:$G$973,MATCH(N906,'DATA - Destination Database'!$C$8:$C$973,0)),"")</f>
        <v/>
      </c>
      <c r="X906" s="96" t="str">
        <f>IFERROR(INDEX('DATA - Destination Database'!$H$8:$H$973,MATCH(N906,'DATA - Destination Database'!$C$8:$C$973,0)),"")</f>
        <v>China</v>
      </c>
    </row>
    <row r="907" spans="2:24" ht="14.4" customHeight="1" x14ac:dyDescent="0.3">
      <c r="B907" s="95" t="s">
        <v>55</v>
      </c>
      <c r="C907" s="95" t="s">
        <v>2762</v>
      </c>
      <c r="D907" s="95" t="s">
        <v>1738</v>
      </c>
      <c r="E907" s="95" t="s">
        <v>2860</v>
      </c>
      <c r="F907" s="95" t="s">
        <v>2862</v>
      </c>
      <c r="G907" s="97" t="s">
        <v>1994</v>
      </c>
      <c r="H907" s="23">
        <v>0.54166666666666663</v>
      </c>
      <c r="I907" s="95" t="s">
        <v>2855</v>
      </c>
      <c r="J907" s="17">
        <v>3.4</v>
      </c>
      <c r="K907" s="17">
        <v>0</v>
      </c>
      <c r="L907" s="98">
        <v>43672</v>
      </c>
      <c r="M907" s="95" t="s">
        <v>3848</v>
      </c>
      <c r="N907" s="95" t="str">
        <f t="shared" si="76"/>
        <v>SKU786</v>
      </c>
      <c r="O907" s="17" t="str">
        <f t="shared" si="72"/>
        <v>Yes</v>
      </c>
      <c r="P907" s="27">
        <f t="shared" si="73"/>
        <v>31</v>
      </c>
      <c r="Q907" s="17" t="str">
        <f t="shared" si="74"/>
        <v>No</v>
      </c>
      <c r="R907" s="42">
        <f t="shared" si="75"/>
        <v>43661</v>
      </c>
      <c r="S907" s="96" t="str">
        <f>IFERROR(INDEX('DATA - Destination Database'!$B$8:$B$973,MATCH(N907,'DATA - Destination Database'!$C$8:$C$973,0)),"")</f>
        <v>ID622</v>
      </c>
      <c r="T907" s="55">
        <f>IFERROR(INDEX('DATA - Destination Database'!$D$8:$D$973,MATCH(N907,'DATA - Destination Database'!$C$8:$C$973,0)),"")</f>
        <v>2</v>
      </c>
      <c r="U907" s="56" t="str">
        <f>IFERROR(INDEX('DATA - Destination Database'!$E$8:$E$973,MATCH(N907,'DATA - Destination Database'!$C$8:$C$973,0)),"")</f>
        <v>B</v>
      </c>
      <c r="V907" s="56" t="str">
        <f>IFERROR(INDEX('DATA - Destination Database'!$F$8:$F$973,MATCH(N907,'DATA - Destination Database'!$C$8:$C$973,0)),"")</f>
        <v>H</v>
      </c>
      <c r="W907" s="56" t="str">
        <f>IFERROR(INDEX('DATA - Destination Database'!$G$8:$G$973,MATCH(N907,'DATA - Destination Database'!$C$8:$C$973,0)),"")</f>
        <v/>
      </c>
      <c r="X907" s="96" t="str">
        <f>IFERROR(INDEX('DATA - Destination Database'!$H$8:$H$973,MATCH(N907,'DATA - Destination Database'!$C$8:$C$973,0)),"")</f>
        <v>Peru</v>
      </c>
    </row>
    <row r="908" spans="2:24" ht="14.4" customHeight="1" x14ac:dyDescent="0.3">
      <c r="B908" s="95" t="s">
        <v>58</v>
      </c>
      <c r="C908" s="95" t="s">
        <v>2763</v>
      </c>
      <c r="D908" s="95" t="s">
        <v>1741</v>
      </c>
      <c r="E908" s="95" t="s">
        <v>2858</v>
      </c>
      <c r="F908" s="95" t="s">
        <v>2862</v>
      </c>
      <c r="G908" s="97" t="s">
        <v>1994</v>
      </c>
      <c r="H908" s="23">
        <v>0.54166666666666663</v>
      </c>
      <c r="I908" s="95" t="s">
        <v>2855</v>
      </c>
      <c r="J908" s="17">
        <v>3.6</v>
      </c>
      <c r="K908" s="17">
        <v>0</v>
      </c>
      <c r="L908" s="98">
        <v>43670</v>
      </c>
      <c r="M908" s="95" t="s">
        <v>3848</v>
      </c>
      <c r="N908" s="95" t="str">
        <f t="shared" si="76"/>
        <v>SKU789</v>
      </c>
      <c r="O908" s="17" t="str">
        <f t="shared" si="72"/>
        <v>Yes</v>
      </c>
      <c r="P908" s="27">
        <f t="shared" si="73"/>
        <v>31</v>
      </c>
      <c r="Q908" s="17" t="str">
        <f t="shared" si="74"/>
        <v>No</v>
      </c>
      <c r="R908" s="42">
        <f t="shared" si="75"/>
        <v>43661</v>
      </c>
      <c r="S908" s="96" t="str">
        <f>IFERROR(INDEX('DATA - Destination Database'!$B$8:$B$973,MATCH(N908,'DATA - Destination Database'!$C$8:$C$973,0)),"")</f>
        <v>ID661</v>
      </c>
      <c r="T908" s="55">
        <f>IFERROR(INDEX('DATA - Destination Database'!$D$8:$D$973,MATCH(N908,'DATA - Destination Database'!$C$8:$C$973,0)),"")</f>
        <v>3</v>
      </c>
      <c r="U908" s="56" t="str">
        <f>IFERROR(INDEX('DATA - Destination Database'!$E$8:$E$973,MATCH(N908,'DATA - Destination Database'!$C$8:$C$973,0)),"")</f>
        <v>A</v>
      </c>
      <c r="V908" s="56" t="str">
        <f>IFERROR(INDEX('DATA - Destination Database'!$F$8:$F$973,MATCH(N908,'DATA - Destination Database'!$C$8:$C$973,0)),"")</f>
        <v>H</v>
      </c>
      <c r="W908" s="56" t="str">
        <f>IFERROR(INDEX('DATA - Destination Database'!$G$8:$G$973,MATCH(N908,'DATA - Destination Database'!$C$8:$C$973,0)),"")</f>
        <v/>
      </c>
      <c r="X908" s="96" t="str">
        <f>IFERROR(INDEX('DATA - Destination Database'!$H$8:$H$973,MATCH(N908,'DATA - Destination Database'!$C$8:$C$973,0)),"")</f>
        <v>Ireland</v>
      </c>
    </row>
    <row r="909" spans="2:24" ht="14.4" customHeight="1" x14ac:dyDescent="0.3">
      <c r="B909" s="95" t="s">
        <v>56</v>
      </c>
      <c r="C909" s="95" t="s">
        <v>2764</v>
      </c>
      <c r="D909" s="95" t="s">
        <v>1744</v>
      </c>
      <c r="E909" s="95" t="s">
        <v>2859</v>
      </c>
      <c r="F909" s="95" t="s">
        <v>2862</v>
      </c>
      <c r="G909" s="97" t="s">
        <v>1994</v>
      </c>
      <c r="H909" s="23">
        <v>0.54166666666666663</v>
      </c>
      <c r="I909" s="95" t="s">
        <v>2856</v>
      </c>
      <c r="J909" s="17">
        <v>3.8</v>
      </c>
      <c r="K909" s="17">
        <v>0</v>
      </c>
      <c r="L909" s="98">
        <v>43682</v>
      </c>
      <c r="M909" s="95" t="s">
        <v>3848</v>
      </c>
      <c r="N909" s="95" t="str">
        <f t="shared" si="76"/>
        <v>SKU792</v>
      </c>
      <c r="O909" s="17" t="str">
        <f t="shared" ref="O909:O972" si="77">IF(L909="","No","Yes")</f>
        <v>Yes</v>
      </c>
      <c r="P909" s="27">
        <f t="shared" ref="P909:P972" si="78">$C$7-G909</f>
        <v>31</v>
      </c>
      <c r="Q909" s="17" t="str">
        <f t="shared" ref="Q909:Q972" si="79">IF(AND(O909="No",P909&gt;$C$8),"Yes","No")</f>
        <v>No</v>
      </c>
      <c r="R909" s="42">
        <f t="shared" ref="R909:R972" si="80">DATEVALUE(G909)</f>
        <v>43661</v>
      </c>
      <c r="S909" s="96" t="str">
        <f>IFERROR(INDEX('DATA - Destination Database'!$B$8:$B$973,MATCH(N909,'DATA - Destination Database'!$C$8:$C$973,0)),"")</f>
        <v>ID787</v>
      </c>
      <c r="T909" s="55">
        <f>IFERROR(INDEX('DATA - Destination Database'!$D$8:$D$973,MATCH(N909,'DATA - Destination Database'!$C$8:$C$973,0)),"")</f>
        <v>2</v>
      </c>
      <c r="U909" s="56" t="str">
        <f>IFERROR(INDEX('DATA - Destination Database'!$E$8:$E$973,MATCH(N909,'DATA - Destination Database'!$C$8:$C$973,0)),"")</f>
        <v>T</v>
      </c>
      <c r="V909" s="56" t="str">
        <f>IFERROR(INDEX('DATA - Destination Database'!$F$8:$F$973,MATCH(N909,'DATA - Destination Database'!$C$8:$C$973,0)),"")</f>
        <v>H</v>
      </c>
      <c r="W909" s="56" t="str">
        <f>IFERROR(INDEX('DATA - Destination Database'!$G$8:$G$973,MATCH(N909,'DATA - Destination Database'!$C$8:$C$973,0)),"")</f>
        <v>Y</v>
      </c>
      <c r="X909" s="96" t="str">
        <f>IFERROR(INDEX('DATA - Destination Database'!$H$8:$H$973,MATCH(N909,'DATA - Destination Database'!$C$8:$C$973,0)),"")</f>
        <v>Poland</v>
      </c>
    </row>
    <row r="910" spans="2:24" ht="14.4" customHeight="1" x14ac:dyDescent="0.3">
      <c r="B910" s="95" t="s">
        <v>59</v>
      </c>
      <c r="C910" s="95" t="s">
        <v>2765</v>
      </c>
      <c r="D910" s="95" t="s">
        <v>1747</v>
      </c>
      <c r="E910" s="95" t="s">
        <v>2860</v>
      </c>
      <c r="F910" s="95" t="s">
        <v>2862</v>
      </c>
      <c r="G910" s="97" t="s">
        <v>1995</v>
      </c>
      <c r="H910" s="23">
        <v>0.54166666666666663</v>
      </c>
      <c r="I910" s="95" t="s">
        <v>2857</v>
      </c>
      <c r="J910" s="17">
        <v>4</v>
      </c>
      <c r="K910" s="17">
        <v>1</v>
      </c>
      <c r="L910" s="98">
        <v>43671</v>
      </c>
      <c r="M910" s="95" t="s">
        <v>3848</v>
      </c>
      <c r="N910" s="95" t="str">
        <f t="shared" si="76"/>
        <v>SKU795</v>
      </c>
      <c r="O910" s="17" t="str">
        <f t="shared" si="77"/>
        <v>Yes</v>
      </c>
      <c r="P910" s="27">
        <f t="shared" si="78"/>
        <v>30</v>
      </c>
      <c r="Q910" s="17" t="str">
        <f t="shared" si="79"/>
        <v>No</v>
      </c>
      <c r="R910" s="42">
        <f t="shared" si="80"/>
        <v>43662</v>
      </c>
      <c r="S910" s="96" t="str">
        <f>IFERROR(INDEX('DATA - Destination Database'!$B$8:$B$973,MATCH(N910,'DATA - Destination Database'!$C$8:$C$973,0)),"")</f>
        <v>ID847</v>
      </c>
      <c r="T910" s="55">
        <f>IFERROR(INDEX('DATA - Destination Database'!$D$8:$D$973,MATCH(N910,'DATA - Destination Database'!$C$8:$C$973,0)),"")</f>
        <v>1</v>
      </c>
      <c r="U910" s="56" t="str">
        <f>IFERROR(INDEX('DATA - Destination Database'!$E$8:$E$973,MATCH(N910,'DATA - Destination Database'!$C$8:$C$973,0)),"")</f>
        <v>T</v>
      </c>
      <c r="V910" s="56" t="str">
        <f>IFERROR(INDEX('DATA - Destination Database'!$F$8:$F$973,MATCH(N910,'DATA - Destination Database'!$C$8:$C$973,0)),"")</f>
        <v>H</v>
      </c>
      <c r="W910" s="56" t="str">
        <f>IFERROR(INDEX('DATA - Destination Database'!$G$8:$G$973,MATCH(N910,'DATA - Destination Database'!$C$8:$C$973,0)),"")</f>
        <v>Y</v>
      </c>
      <c r="X910" s="96" t="str">
        <f>IFERROR(INDEX('DATA - Destination Database'!$H$8:$H$973,MATCH(N910,'DATA - Destination Database'!$C$8:$C$973,0)),"")</f>
        <v>Malta</v>
      </c>
    </row>
    <row r="911" spans="2:24" ht="14.4" customHeight="1" x14ac:dyDescent="0.3">
      <c r="B911" s="95" t="s">
        <v>57</v>
      </c>
      <c r="C911" s="95" t="s">
        <v>2766</v>
      </c>
      <c r="D911" s="95" t="s">
        <v>1750</v>
      </c>
      <c r="E911" s="95" t="s">
        <v>2858</v>
      </c>
      <c r="F911" s="95" t="s">
        <v>2862</v>
      </c>
      <c r="G911" s="97" t="s">
        <v>1995</v>
      </c>
      <c r="H911" s="23">
        <v>0.54166666666666663</v>
      </c>
      <c r="I911" s="95" t="s">
        <v>2854</v>
      </c>
      <c r="J911" s="17">
        <v>1</v>
      </c>
      <c r="K911" s="17">
        <v>0</v>
      </c>
      <c r="L911" s="98">
        <v>43665</v>
      </c>
      <c r="M911" s="95" t="s">
        <v>3848</v>
      </c>
      <c r="N911" s="95" t="str">
        <f t="shared" si="76"/>
        <v>SKU798</v>
      </c>
      <c r="O911" s="17" t="str">
        <f t="shared" si="77"/>
        <v>Yes</v>
      </c>
      <c r="P911" s="27">
        <f t="shared" si="78"/>
        <v>30</v>
      </c>
      <c r="Q911" s="17" t="str">
        <f t="shared" si="79"/>
        <v>No</v>
      </c>
      <c r="R911" s="42">
        <f t="shared" si="80"/>
        <v>43662</v>
      </c>
      <c r="S911" s="96" t="str">
        <f>IFERROR(INDEX('DATA - Destination Database'!$B$8:$B$973,MATCH(N911,'DATA - Destination Database'!$C$8:$C$973,0)),"")</f>
        <v>ID419</v>
      </c>
      <c r="T911" s="55">
        <f>IFERROR(INDEX('DATA - Destination Database'!$D$8:$D$973,MATCH(N911,'DATA - Destination Database'!$C$8:$C$973,0)),"")</f>
        <v>2</v>
      </c>
      <c r="U911" s="56" t="str">
        <f>IFERROR(INDEX('DATA - Destination Database'!$E$8:$E$973,MATCH(N911,'DATA - Destination Database'!$C$8:$C$973,0)),"")</f>
        <v>T</v>
      </c>
      <c r="V911" s="56" t="str">
        <f>IFERROR(INDEX('DATA - Destination Database'!$F$8:$F$973,MATCH(N911,'DATA - Destination Database'!$C$8:$C$973,0)),"")</f>
        <v>H</v>
      </c>
      <c r="W911" s="56" t="str">
        <f>IFERROR(INDEX('DATA - Destination Database'!$G$8:$G$973,MATCH(N911,'DATA - Destination Database'!$C$8:$C$973,0)),"")</f>
        <v>Y</v>
      </c>
      <c r="X911" s="96" t="str">
        <f>IFERROR(INDEX('DATA - Destination Database'!$H$8:$H$973,MATCH(N911,'DATA - Destination Database'!$C$8:$C$973,0)),"")</f>
        <v>Turkey</v>
      </c>
    </row>
    <row r="912" spans="2:24" ht="14.4" customHeight="1" x14ac:dyDescent="0.3">
      <c r="B912" s="95" t="s">
        <v>55</v>
      </c>
      <c r="C912" s="95" t="s">
        <v>2767</v>
      </c>
      <c r="D912" s="95" t="s">
        <v>1753</v>
      </c>
      <c r="E912" s="95" t="s">
        <v>2859</v>
      </c>
      <c r="F912" s="95" t="s">
        <v>2862</v>
      </c>
      <c r="G912" s="97" t="s">
        <v>1995</v>
      </c>
      <c r="H912" s="23">
        <v>0.54166666666666663</v>
      </c>
      <c r="I912" s="95" t="s">
        <v>2855</v>
      </c>
      <c r="J912" s="17">
        <v>2</v>
      </c>
      <c r="K912" s="17">
        <v>0</v>
      </c>
      <c r="L912" s="98">
        <v>43669</v>
      </c>
      <c r="M912" s="95" t="s">
        <v>3848</v>
      </c>
      <c r="N912" s="95" t="str">
        <f t="shared" si="76"/>
        <v>SKU801</v>
      </c>
      <c r="O912" s="17" t="str">
        <f t="shared" si="77"/>
        <v>Yes</v>
      </c>
      <c r="P912" s="27">
        <f t="shared" si="78"/>
        <v>30</v>
      </c>
      <c r="Q912" s="17" t="str">
        <f t="shared" si="79"/>
        <v>No</v>
      </c>
      <c r="R912" s="42">
        <f t="shared" si="80"/>
        <v>43662</v>
      </c>
      <c r="S912" s="96" t="str">
        <f>IFERROR(INDEX('DATA - Destination Database'!$B$8:$B$973,MATCH(N912,'DATA - Destination Database'!$C$8:$C$973,0)),"")</f>
        <v>ID559</v>
      </c>
      <c r="T912" s="55">
        <f>IFERROR(INDEX('DATA - Destination Database'!$D$8:$D$973,MATCH(N912,'DATA - Destination Database'!$C$8:$C$973,0)),"")</f>
        <v>2</v>
      </c>
      <c r="U912" s="56" t="str">
        <f>IFERROR(INDEX('DATA - Destination Database'!$E$8:$E$973,MATCH(N912,'DATA - Destination Database'!$C$8:$C$973,0)),"")</f>
        <v>T</v>
      </c>
      <c r="V912" s="56" t="str">
        <f>IFERROR(INDEX('DATA - Destination Database'!$F$8:$F$973,MATCH(N912,'DATA - Destination Database'!$C$8:$C$973,0)),"")</f>
        <v>H</v>
      </c>
      <c r="W912" s="56" t="str">
        <f>IFERROR(INDEX('DATA - Destination Database'!$G$8:$G$973,MATCH(N912,'DATA - Destination Database'!$C$8:$C$973,0)),"")</f>
        <v>Y</v>
      </c>
      <c r="X912" s="96" t="str">
        <f>IFERROR(INDEX('DATA - Destination Database'!$H$8:$H$973,MATCH(N912,'DATA - Destination Database'!$C$8:$C$973,0)),"")</f>
        <v>Mexico</v>
      </c>
    </row>
    <row r="913" spans="2:24" ht="14.4" customHeight="1" x14ac:dyDescent="0.3">
      <c r="B913" s="95" t="s">
        <v>58</v>
      </c>
      <c r="C913" s="95" t="s">
        <v>2768</v>
      </c>
      <c r="D913" s="95" t="s">
        <v>1756</v>
      </c>
      <c r="E913" s="95" t="s">
        <v>2860</v>
      </c>
      <c r="F913" s="95" t="s">
        <v>2862</v>
      </c>
      <c r="G913" s="97" t="s">
        <v>1995</v>
      </c>
      <c r="H913" s="23">
        <v>0.54166666666666663</v>
      </c>
      <c r="I913" s="95" t="s">
        <v>2855</v>
      </c>
      <c r="J913" s="17">
        <v>3</v>
      </c>
      <c r="K913" s="17">
        <v>0</v>
      </c>
      <c r="L913" s="98">
        <v>43663</v>
      </c>
      <c r="M913" s="95" t="s">
        <v>3848</v>
      </c>
      <c r="N913" s="95" t="str">
        <f t="shared" si="76"/>
        <v>SKU804</v>
      </c>
      <c r="O913" s="17" t="str">
        <f t="shared" si="77"/>
        <v>Yes</v>
      </c>
      <c r="P913" s="27">
        <f t="shared" si="78"/>
        <v>30</v>
      </c>
      <c r="Q913" s="17" t="str">
        <f t="shared" si="79"/>
        <v>No</v>
      </c>
      <c r="R913" s="42">
        <f t="shared" si="80"/>
        <v>43662</v>
      </c>
      <c r="S913" s="96" t="str">
        <f>IFERROR(INDEX('DATA - Destination Database'!$B$8:$B$973,MATCH(N913,'DATA - Destination Database'!$C$8:$C$973,0)),"")</f>
        <v>ID959</v>
      </c>
      <c r="T913" s="55">
        <f>IFERROR(INDEX('DATA - Destination Database'!$D$8:$D$973,MATCH(N913,'DATA - Destination Database'!$C$8:$C$973,0)),"")</f>
        <v>2</v>
      </c>
      <c r="U913" s="56" t="str">
        <f>IFERROR(INDEX('DATA - Destination Database'!$E$8:$E$973,MATCH(N913,'DATA - Destination Database'!$C$8:$C$973,0)),"")</f>
        <v>T</v>
      </c>
      <c r="V913" s="56" t="str">
        <f>IFERROR(INDEX('DATA - Destination Database'!$F$8:$F$973,MATCH(N913,'DATA - Destination Database'!$C$8:$C$973,0)),"")</f>
        <v>H</v>
      </c>
      <c r="W913" s="56" t="str">
        <f>IFERROR(INDEX('DATA - Destination Database'!$G$8:$G$973,MATCH(N913,'DATA - Destination Database'!$C$8:$C$973,0)),"")</f>
        <v/>
      </c>
      <c r="X913" s="96" t="str">
        <f>IFERROR(INDEX('DATA - Destination Database'!$H$8:$H$973,MATCH(N913,'DATA - Destination Database'!$C$8:$C$973,0)),"")</f>
        <v>Iceland</v>
      </c>
    </row>
    <row r="914" spans="2:24" ht="14.4" customHeight="1" x14ac:dyDescent="0.3">
      <c r="B914" s="95" t="s">
        <v>56</v>
      </c>
      <c r="C914" s="95" t="s">
        <v>2769</v>
      </c>
      <c r="D914" s="95" t="s">
        <v>1759</v>
      </c>
      <c r="E914" s="95" t="s">
        <v>2858</v>
      </c>
      <c r="F914" s="95" t="s">
        <v>2862</v>
      </c>
      <c r="G914" s="97" t="s">
        <v>1995</v>
      </c>
      <c r="H914" s="23">
        <v>0.54166666666666663</v>
      </c>
      <c r="I914" s="95" t="s">
        <v>2856</v>
      </c>
      <c r="J914" s="17">
        <v>4</v>
      </c>
      <c r="K914" s="17">
        <v>0</v>
      </c>
      <c r="L914" s="98">
        <v>43670</v>
      </c>
      <c r="M914" s="95" t="s">
        <v>3848</v>
      </c>
      <c r="N914" s="95" t="str">
        <f t="shared" si="76"/>
        <v>SKU807</v>
      </c>
      <c r="O914" s="17" t="str">
        <f t="shared" si="77"/>
        <v>Yes</v>
      </c>
      <c r="P914" s="27">
        <f t="shared" si="78"/>
        <v>30</v>
      </c>
      <c r="Q914" s="17" t="str">
        <f t="shared" si="79"/>
        <v>No</v>
      </c>
      <c r="R914" s="42">
        <f t="shared" si="80"/>
        <v>43662</v>
      </c>
      <c r="S914" s="96" t="str">
        <f>IFERROR(INDEX('DATA - Destination Database'!$B$8:$B$973,MATCH(N914,'DATA - Destination Database'!$C$8:$C$973,0)),"")</f>
        <v>ID830</v>
      </c>
      <c r="T914" s="55">
        <f>IFERROR(INDEX('DATA - Destination Database'!$D$8:$D$973,MATCH(N914,'DATA - Destination Database'!$C$8:$C$973,0)),"")</f>
        <v>3</v>
      </c>
      <c r="U914" s="56" t="str">
        <f>IFERROR(INDEX('DATA - Destination Database'!$E$8:$E$973,MATCH(N914,'DATA - Destination Database'!$C$8:$C$973,0)),"")</f>
        <v>B</v>
      </c>
      <c r="V914" s="56" t="str">
        <f>IFERROR(INDEX('DATA - Destination Database'!$F$8:$F$973,MATCH(N914,'DATA - Destination Database'!$C$8:$C$973,0)),"")</f>
        <v>H</v>
      </c>
      <c r="W914" s="56" t="str">
        <f>IFERROR(INDEX('DATA - Destination Database'!$G$8:$G$973,MATCH(N914,'DATA - Destination Database'!$C$8:$C$973,0)),"")</f>
        <v/>
      </c>
      <c r="X914" s="96" t="str">
        <f>IFERROR(INDEX('DATA - Destination Database'!$H$8:$H$973,MATCH(N914,'DATA - Destination Database'!$C$8:$C$973,0)),"")</f>
        <v>Morocco</v>
      </c>
    </row>
    <row r="915" spans="2:24" ht="14.4" customHeight="1" x14ac:dyDescent="0.3">
      <c r="B915" s="95" t="s">
        <v>59</v>
      </c>
      <c r="C915" s="95" t="s">
        <v>2770</v>
      </c>
      <c r="D915" s="95" t="s">
        <v>1762</v>
      </c>
      <c r="E915" s="95" t="s">
        <v>2859</v>
      </c>
      <c r="F915" s="95" t="s">
        <v>2862</v>
      </c>
      <c r="G915" s="97" t="s">
        <v>1996</v>
      </c>
      <c r="H915" s="23">
        <v>0.54166666666666663</v>
      </c>
      <c r="I915" s="95" t="s">
        <v>2857</v>
      </c>
      <c r="J915" s="17">
        <v>1</v>
      </c>
      <c r="K915" s="17">
        <v>0</v>
      </c>
      <c r="L915" s="98">
        <v>43669</v>
      </c>
      <c r="M915" s="95" t="s">
        <v>3848</v>
      </c>
      <c r="N915" s="95" t="str">
        <f t="shared" si="76"/>
        <v>SKU810</v>
      </c>
      <c r="O915" s="17" t="str">
        <f t="shared" si="77"/>
        <v>Yes</v>
      </c>
      <c r="P915" s="27">
        <f t="shared" si="78"/>
        <v>29</v>
      </c>
      <c r="Q915" s="17" t="str">
        <f t="shared" si="79"/>
        <v>No</v>
      </c>
      <c r="R915" s="42">
        <f t="shared" si="80"/>
        <v>43663</v>
      </c>
      <c r="S915" s="96" t="str">
        <f>IFERROR(INDEX('DATA - Destination Database'!$B$8:$B$973,MATCH(N915,'DATA - Destination Database'!$C$8:$C$973,0)),"")</f>
        <v>ID789</v>
      </c>
      <c r="T915" s="55">
        <f>IFERROR(INDEX('DATA - Destination Database'!$D$8:$D$973,MATCH(N915,'DATA - Destination Database'!$C$8:$C$973,0)),"")</f>
        <v>2</v>
      </c>
      <c r="U915" s="56" t="str">
        <f>IFERROR(INDEX('DATA - Destination Database'!$E$8:$E$973,MATCH(N915,'DATA - Destination Database'!$C$8:$C$973,0)),"")</f>
        <v>A</v>
      </c>
      <c r="V915" s="56" t="str">
        <f>IFERROR(INDEX('DATA - Destination Database'!$F$8:$F$973,MATCH(N915,'DATA - Destination Database'!$C$8:$C$973,0)),"")</f>
        <v>H</v>
      </c>
      <c r="W915" s="56" t="str">
        <f>IFERROR(INDEX('DATA - Destination Database'!$G$8:$G$973,MATCH(N915,'DATA - Destination Database'!$C$8:$C$973,0)),"")</f>
        <v/>
      </c>
      <c r="X915" s="96" t="str">
        <f>IFERROR(INDEX('DATA - Destination Database'!$H$8:$H$973,MATCH(N915,'DATA - Destination Database'!$C$8:$C$973,0)),"")</f>
        <v>Russia</v>
      </c>
    </row>
    <row r="916" spans="2:24" ht="14.4" customHeight="1" x14ac:dyDescent="0.3">
      <c r="B916" s="95" t="s">
        <v>57</v>
      </c>
      <c r="C916" s="95" t="s">
        <v>2771</v>
      </c>
      <c r="D916" s="95" t="s">
        <v>1765</v>
      </c>
      <c r="E916" s="95" t="s">
        <v>2860</v>
      </c>
      <c r="F916" s="95" t="s">
        <v>2862</v>
      </c>
      <c r="G916" s="97" t="s">
        <v>1996</v>
      </c>
      <c r="H916" s="23">
        <v>0.54166666666666663</v>
      </c>
      <c r="I916" s="95" t="s">
        <v>2854</v>
      </c>
      <c r="J916" s="17">
        <v>2.8</v>
      </c>
      <c r="K916" s="17">
        <v>0</v>
      </c>
      <c r="L916" s="98">
        <v>43682</v>
      </c>
      <c r="M916" s="95" t="s">
        <v>3848</v>
      </c>
      <c r="N916" s="95" t="str">
        <f t="shared" si="76"/>
        <v>SKU813</v>
      </c>
      <c r="O916" s="17" t="str">
        <f t="shared" si="77"/>
        <v>Yes</v>
      </c>
      <c r="P916" s="27">
        <f t="shared" si="78"/>
        <v>29</v>
      </c>
      <c r="Q916" s="17" t="str">
        <f t="shared" si="79"/>
        <v>No</v>
      </c>
      <c r="R916" s="42">
        <f t="shared" si="80"/>
        <v>43663</v>
      </c>
      <c r="S916" s="96" t="str">
        <f>IFERROR(INDEX('DATA - Destination Database'!$B$8:$B$973,MATCH(N916,'DATA - Destination Database'!$C$8:$C$973,0)),"")</f>
        <v>ID625</v>
      </c>
      <c r="T916" s="55">
        <f>IFERROR(INDEX('DATA - Destination Database'!$D$8:$D$973,MATCH(N916,'DATA - Destination Database'!$C$8:$C$973,0)),"")</f>
        <v>3</v>
      </c>
      <c r="U916" s="56" t="str">
        <f>IFERROR(INDEX('DATA - Destination Database'!$E$8:$E$973,MATCH(N916,'DATA - Destination Database'!$C$8:$C$973,0)),"")</f>
        <v>A</v>
      </c>
      <c r="V916" s="56" t="str">
        <f>IFERROR(INDEX('DATA - Destination Database'!$F$8:$F$973,MATCH(N916,'DATA - Destination Database'!$C$8:$C$973,0)),"")</f>
        <v>H</v>
      </c>
      <c r="W916" s="56" t="str">
        <f>IFERROR(INDEX('DATA - Destination Database'!$G$8:$G$973,MATCH(N916,'DATA - Destination Database'!$C$8:$C$973,0)),"")</f>
        <v/>
      </c>
      <c r="X916" s="96" t="str">
        <f>IFERROR(INDEX('DATA - Destination Database'!$H$8:$H$973,MATCH(N916,'DATA - Destination Database'!$C$8:$C$973,0)),"")</f>
        <v>Spain</v>
      </c>
    </row>
    <row r="917" spans="2:24" ht="14.4" customHeight="1" x14ac:dyDescent="0.3">
      <c r="B917" s="95" t="s">
        <v>55</v>
      </c>
      <c r="C917" s="95" t="s">
        <v>2772</v>
      </c>
      <c r="D917" s="95" t="s">
        <v>1768</v>
      </c>
      <c r="E917" s="95" t="s">
        <v>2858</v>
      </c>
      <c r="F917" s="95" t="s">
        <v>2862</v>
      </c>
      <c r="G917" s="97" t="s">
        <v>1996</v>
      </c>
      <c r="H917" s="23">
        <v>0.54166666666666663</v>
      </c>
      <c r="I917" s="95" t="s">
        <v>2855</v>
      </c>
      <c r="J917" s="17">
        <v>3</v>
      </c>
      <c r="K917" s="17">
        <v>0</v>
      </c>
      <c r="L917" s="98">
        <v>43665</v>
      </c>
      <c r="M917" s="95" t="s">
        <v>3848</v>
      </c>
      <c r="N917" s="95" t="str">
        <f t="shared" si="76"/>
        <v>SKU816</v>
      </c>
      <c r="O917" s="17" t="str">
        <f t="shared" si="77"/>
        <v>Yes</v>
      </c>
      <c r="P917" s="27">
        <f t="shared" si="78"/>
        <v>29</v>
      </c>
      <c r="Q917" s="17" t="str">
        <f t="shared" si="79"/>
        <v>No</v>
      </c>
      <c r="R917" s="42">
        <f t="shared" si="80"/>
        <v>43663</v>
      </c>
      <c r="S917" s="96" t="str">
        <f>IFERROR(INDEX('DATA - Destination Database'!$B$8:$B$973,MATCH(N917,'DATA - Destination Database'!$C$8:$C$973,0)),"")</f>
        <v>ID833</v>
      </c>
      <c r="T917" s="55">
        <f>IFERROR(INDEX('DATA - Destination Database'!$D$8:$D$973,MATCH(N917,'DATA - Destination Database'!$C$8:$C$973,0)),"")</f>
        <v>1</v>
      </c>
      <c r="U917" s="56" t="str">
        <f>IFERROR(INDEX('DATA - Destination Database'!$E$8:$E$973,MATCH(N917,'DATA - Destination Database'!$C$8:$C$973,0)),"")</f>
        <v>A</v>
      </c>
      <c r="V917" s="56" t="str">
        <f>IFERROR(INDEX('DATA - Destination Database'!$F$8:$F$973,MATCH(N917,'DATA - Destination Database'!$C$8:$C$973,0)),"")</f>
        <v>H</v>
      </c>
      <c r="W917" s="56" t="str">
        <f>IFERROR(INDEX('DATA - Destination Database'!$G$8:$G$973,MATCH(N917,'DATA - Destination Database'!$C$8:$C$973,0)),"")</f>
        <v/>
      </c>
      <c r="X917" s="96" t="str">
        <f>IFERROR(INDEX('DATA - Destination Database'!$H$8:$H$973,MATCH(N917,'DATA - Destination Database'!$C$8:$C$973,0)),"")</f>
        <v>Sweden</v>
      </c>
    </row>
    <row r="918" spans="2:24" ht="14.4" customHeight="1" x14ac:dyDescent="0.3">
      <c r="B918" s="95" t="s">
        <v>58</v>
      </c>
      <c r="C918" s="95" t="s">
        <v>2773</v>
      </c>
      <c r="D918" s="95" t="s">
        <v>1771</v>
      </c>
      <c r="E918" s="95" t="s">
        <v>2859</v>
      </c>
      <c r="F918" s="95" t="s">
        <v>2862</v>
      </c>
      <c r="G918" s="97" t="s">
        <v>1996</v>
      </c>
      <c r="H918" s="23">
        <v>0.54166666666666663</v>
      </c>
      <c r="I918" s="95" t="s">
        <v>2855</v>
      </c>
      <c r="J918" s="17">
        <v>3.2</v>
      </c>
      <c r="K918" s="17">
        <v>0</v>
      </c>
      <c r="L918" s="98">
        <v>43665</v>
      </c>
      <c r="M918" s="95" t="s">
        <v>3848</v>
      </c>
      <c r="N918" s="95" t="str">
        <f t="shared" si="76"/>
        <v>SKU819</v>
      </c>
      <c r="O918" s="17" t="str">
        <f t="shared" si="77"/>
        <v>Yes</v>
      </c>
      <c r="P918" s="27">
        <f t="shared" si="78"/>
        <v>29</v>
      </c>
      <c r="Q918" s="17" t="str">
        <f t="shared" si="79"/>
        <v>No</v>
      </c>
      <c r="R918" s="42">
        <f t="shared" si="80"/>
        <v>43663</v>
      </c>
      <c r="S918" s="96" t="str">
        <f>IFERROR(INDEX('DATA - Destination Database'!$B$8:$B$973,MATCH(N918,'DATA - Destination Database'!$C$8:$C$973,0)),"")</f>
        <v>ID560</v>
      </c>
      <c r="T918" s="55">
        <f>IFERROR(INDEX('DATA - Destination Database'!$D$8:$D$973,MATCH(N918,'DATA - Destination Database'!$C$8:$C$973,0)),"")</f>
        <v>2</v>
      </c>
      <c r="U918" s="56" t="str">
        <f>IFERROR(INDEX('DATA - Destination Database'!$E$8:$E$973,MATCH(N918,'DATA - Destination Database'!$C$8:$C$973,0)),"")</f>
        <v>F</v>
      </c>
      <c r="V918" s="56" t="str">
        <f>IFERROR(INDEX('DATA - Destination Database'!$F$8:$F$973,MATCH(N918,'DATA - Destination Database'!$C$8:$C$973,0)),"")</f>
        <v>H</v>
      </c>
      <c r="W918" s="56" t="str">
        <f>IFERROR(INDEX('DATA - Destination Database'!$G$8:$G$973,MATCH(N918,'DATA - Destination Database'!$C$8:$C$973,0)),"")</f>
        <v/>
      </c>
      <c r="X918" s="96" t="str">
        <f>IFERROR(INDEX('DATA - Destination Database'!$H$8:$H$973,MATCH(N918,'DATA - Destination Database'!$C$8:$C$973,0)),"")</f>
        <v>Germany</v>
      </c>
    </row>
    <row r="919" spans="2:24" ht="14.4" customHeight="1" x14ac:dyDescent="0.3">
      <c r="B919" s="95" t="s">
        <v>56</v>
      </c>
      <c r="C919" s="95" t="s">
        <v>2774</v>
      </c>
      <c r="D919" s="95" t="s">
        <v>1774</v>
      </c>
      <c r="E919" s="95" t="s">
        <v>2860</v>
      </c>
      <c r="F919" s="95" t="s">
        <v>2862</v>
      </c>
      <c r="G919" s="97" t="s">
        <v>1996</v>
      </c>
      <c r="H919" s="23">
        <v>0.54166666666666663</v>
      </c>
      <c r="I919" s="95" t="s">
        <v>2856</v>
      </c>
      <c r="J919" s="17">
        <v>3.4</v>
      </c>
      <c r="K919" s="17">
        <v>0</v>
      </c>
      <c r="L919" s="98">
        <v>43669</v>
      </c>
      <c r="M919" s="95" t="s">
        <v>3848</v>
      </c>
      <c r="N919" s="95" t="str">
        <f t="shared" si="76"/>
        <v>SKU822</v>
      </c>
      <c r="O919" s="17" t="str">
        <f t="shared" si="77"/>
        <v>Yes</v>
      </c>
      <c r="P919" s="27">
        <f t="shared" si="78"/>
        <v>29</v>
      </c>
      <c r="Q919" s="17" t="str">
        <f t="shared" si="79"/>
        <v>No</v>
      </c>
      <c r="R919" s="42">
        <f t="shared" si="80"/>
        <v>43663</v>
      </c>
      <c r="S919" s="96" t="str">
        <f>IFERROR(INDEX('DATA - Destination Database'!$B$8:$B$973,MATCH(N919,'DATA - Destination Database'!$C$8:$C$973,0)),"")</f>
        <v>ID849</v>
      </c>
      <c r="T919" s="55">
        <f>IFERROR(INDEX('DATA - Destination Database'!$D$8:$D$973,MATCH(N919,'DATA - Destination Database'!$C$8:$C$973,0)),"")</f>
        <v>2</v>
      </c>
      <c r="U919" s="56" t="str">
        <f>IFERROR(INDEX('DATA - Destination Database'!$E$8:$E$973,MATCH(N919,'DATA - Destination Database'!$C$8:$C$973,0)),"")</f>
        <v>A</v>
      </c>
      <c r="V919" s="56" t="str">
        <f>IFERROR(INDEX('DATA - Destination Database'!$F$8:$F$973,MATCH(N919,'DATA - Destination Database'!$C$8:$C$973,0)),"")</f>
        <v>H</v>
      </c>
      <c r="W919" s="56" t="str">
        <f>IFERROR(INDEX('DATA - Destination Database'!$G$8:$G$973,MATCH(N919,'DATA - Destination Database'!$C$8:$C$973,0)),"")</f>
        <v>Y</v>
      </c>
      <c r="X919" s="96" t="str">
        <f>IFERROR(INDEX('DATA - Destination Database'!$H$8:$H$973,MATCH(N919,'DATA - Destination Database'!$C$8:$C$973,0)),"")</f>
        <v xml:space="preserve">France </v>
      </c>
    </row>
    <row r="920" spans="2:24" ht="14.4" customHeight="1" x14ac:dyDescent="0.3">
      <c r="B920" s="95" t="s">
        <v>59</v>
      </c>
      <c r="C920" s="95" t="s">
        <v>2775</v>
      </c>
      <c r="D920" s="95" t="s">
        <v>1777</v>
      </c>
      <c r="E920" s="95" t="s">
        <v>2858</v>
      </c>
      <c r="F920" s="95" t="s">
        <v>2862</v>
      </c>
      <c r="G920" s="97" t="s">
        <v>1996</v>
      </c>
      <c r="H920" s="23">
        <v>0.54166666666666663</v>
      </c>
      <c r="I920" s="95" t="s">
        <v>2857</v>
      </c>
      <c r="J920" s="17">
        <v>3.6</v>
      </c>
      <c r="K920" s="17">
        <v>1</v>
      </c>
      <c r="L920" s="98">
        <v>43669</v>
      </c>
      <c r="M920" s="95" t="s">
        <v>3848</v>
      </c>
      <c r="N920" s="95" t="str">
        <f t="shared" si="76"/>
        <v>SKU825</v>
      </c>
      <c r="O920" s="17" t="str">
        <f t="shared" si="77"/>
        <v>Yes</v>
      </c>
      <c r="P920" s="27">
        <f t="shared" si="78"/>
        <v>29</v>
      </c>
      <c r="Q920" s="17" t="str">
        <f t="shared" si="79"/>
        <v>No</v>
      </c>
      <c r="R920" s="42">
        <f t="shared" si="80"/>
        <v>43663</v>
      </c>
      <c r="S920" s="96" t="str">
        <f>IFERROR(INDEX('DATA - Destination Database'!$B$8:$B$973,MATCH(N920,'DATA - Destination Database'!$C$8:$C$973,0)),"")</f>
        <v>ID423</v>
      </c>
      <c r="T920" s="55">
        <f>IFERROR(INDEX('DATA - Destination Database'!$D$8:$D$973,MATCH(N920,'DATA - Destination Database'!$C$8:$C$973,0)),"")</f>
        <v>2</v>
      </c>
      <c r="U920" s="56" t="str">
        <f>IFERROR(INDEX('DATA - Destination Database'!$E$8:$E$973,MATCH(N920,'DATA - Destination Database'!$C$8:$C$973,0)),"")</f>
        <v>T</v>
      </c>
      <c r="V920" s="56" t="str">
        <f>IFERROR(INDEX('DATA - Destination Database'!$F$8:$F$973,MATCH(N920,'DATA - Destination Database'!$C$8:$C$973,0)),"")</f>
        <v>H</v>
      </c>
      <c r="W920" s="56" t="str">
        <f>IFERROR(INDEX('DATA - Destination Database'!$G$8:$G$973,MATCH(N920,'DATA - Destination Database'!$C$8:$C$973,0)),"")</f>
        <v>Y</v>
      </c>
      <c r="X920" s="96" t="str">
        <f>IFERROR(INDEX('DATA - Destination Database'!$H$8:$H$973,MATCH(N920,'DATA - Destination Database'!$C$8:$C$973,0)),"")</f>
        <v xml:space="preserve">India </v>
      </c>
    </row>
    <row r="921" spans="2:24" ht="14.4" customHeight="1" x14ac:dyDescent="0.3">
      <c r="B921" s="95" t="s">
        <v>57</v>
      </c>
      <c r="C921" s="95" t="s">
        <v>2776</v>
      </c>
      <c r="D921" s="95" t="s">
        <v>1780</v>
      </c>
      <c r="E921" s="95" t="s">
        <v>2859</v>
      </c>
      <c r="F921" s="95" t="s">
        <v>2862</v>
      </c>
      <c r="G921" s="97" t="s">
        <v>1997</v>
      </c>
      <c r="H921" s="23">
        <v>0.54166666666666663</v>
      </c>
      <c r="I921" s="95" t="s">
        <v>2854</v>
      </c>
      <c r="J921" s="17">
        <v>3.8</v>
      </c>
      <c r="K921" s="17">
        <v>0</v>
      </c>
      <c r="L921" s="98">
        <v>43671</v>
      </c>
      <c r="M921" s="95" t="s">
        <v>3848</v>
      </c>
      <c r="N921" s="95" t="str">
        <f t="shared" si="76"/>
        <v>SKU828</v>
      </c>
      <c r="O921" s="17" t="str">
        <f t="shared" si="77"/>
        <v>Yes</v>
      </c>
      <c r="P921" s="27">
        <f t="shared" si="78"/>
        <v>28</v>
      </c>
      <c r="Q921" s="17" t="str">
        <f t="shared" si="79"/>
        <v>No</v>
      </c>
      <c r="R921" s="42">
        <f t="shared" si="80"/>
        <v>43664</v>
      </c>
      <c r="S921" s="96" t="str">
        <f>IFERROR(INDEX('DATA - Destination Database'!$B$8:$B$973,MATCH(N921,'DATA - Destination Database'!$C$8:$C$973,0)),"")</f>
        <v>ID925</v>
      </c>
      <c r="T921" s="55">
        <f>IFERROR(INDEX('DATA - Destination Database'!$D$8:$D$973,MATCH(N921,'DATA - Destination Database'!$C$8:$C$973,0)),"")</f>
        <v>2</v>
      </c>
      <c r="U921" s="56" t="str">
        <f>IFERROR(INDEX('DATA - Destination Database'!$E$8:$E$973,MATCH(N921,'DATA - Destination Database'!$C$8:$C$973,0)),"")</f>
        <v>A</v>
      </c>
      <c r="V921" s="56" t="str">
        <f>IFERROR(INDEX('DATA - Destination Database'!$F$8:$F$973,MATCH(N921,'DATA - Destination Database'!$C$8:$C$973,0)),"")</f>
        <v>H</v>
      </c>
      <c r="W921" s="56" t="str">
        <f>IFERROR(INDEX('DATA - Destination Database'!$G$8:$G$973,MATCH(N921,'DATA - Destination Database'!$C$8:$C$973,0)),"")</f>
        <v>Y</v>
      </c>
      <c r="X921" s="96" t="str">
        <f>IFERROR(INDEX('DATA - Destination Database'!$H$8:$H$973,MATCH(N921,'DATA - Destination Database'!$C$8:$C$973,0)),"")</f>
        <v xml:space="preserve">Eritrea </v>
      </c>
    </row>
    <row r="922" spans="2:24" ht="14.4" customHeight="1" x14ac:dyDescent="0.3">
      <c r="B922" s="95" t="s">
        <v>55</v>
      </c>
      <c r="C922" s="95" t="s">
        <v>2777</v>
      </c>
      <c r="D922" s="95" t="s">
        <v>1783</v>
      </c>
      <c r="E922" s="95" t="s">
        <v>2860</v>
      </c>
      <c r="F922" s="95" t="s">
        <v>2863</v>
      </c>
      <c r="G922" s="97" t="s">
        <v>1997</v>
      </c>
      <c r="H922" s="23">
        <v>0.54166666666666663</v>
      </c>
      <c r="I922" s="95" t="s">
        <v>2855</v>
      </c>
      <c r="J922" s="17">
        <v>4</v>
      </c>
      <c r="K922" s="17">
        <v>0</v>
      </c>
      <c r="L922" s="98">
        <v>43677</v>
      </c>
      <c r="M922" s="95" t="s">
        <v>3848</v>
      </c>
      <c r="N922" s="95" t="str">
        <f t="shared" si="76"/>
        <v>SKU831</v>
      </c>
      <c r="O922" s="17" t="str">
        <f t="shared" si="77"/>
        <v>Yes</v>
      </c>
      <c r="P922" s="27">
        <f t="shared" si="78"/>
        <v>28</v>
      </c>
      <c r="Q922" s="17" t="str">
        <f t="shared" si="79"/>
        <v>No</v>
      </c>
      <c r="R922" s="42">
        <f t="shared" si="80"/>
        <v>43664</v>
      </c>
      <c r="S922" s="96" t="str">
        <f>IFERROR(INDEX('DATA - Destination Database'!$B$8:$B$973,MATCH(N922,'DATA - Destination Database'!$C$8:$C$973,0)),"")</f>
        <v>ID960</v>
      </c>
      <c r="T922" s="55">
        <f>IFERROR(INDEX('DATA - Destination Database'!$D$8:$D$973,MATCH(N922,'DATA - Destination Database'!$C$8:$C$973,0)),"")</f>
        <v>1</v>
      </c>
      <c r="U922" s="56" t="str">
        <f>IFERROR(INDEX('DATA - Destination Database'!$E$8:$E$973,MATCH(N922,'DATA - Destination Database'!$C$8:$C$973,0)),"")</f>
        <v>F</v>
      </c>
      <c r="V922" s="56" t="str">
        <f>IFERROR(INDEX('DATA - Destination Database'!$F$8:$F$973,MATCH(N922,'DATA - Destination Database'!$C$8:$C$973,0)),"")</f>
        <v>H</v>
      </c>
      <c r="W922" s="56" t="str">
        <f>IFERROR(INDEX('DATA - Destination Database'!$G$8:$G$973,MATCH(N922,'DATA - Destination Database'!$C$8:$C$973,0)),"")</f>
        <v/>
      </c>
      <c r="X922" s="96" t="str">
        <f>IFERROR(INDEX('DATA - Destination Database'!$H$8:$H$973,MATCH(N922,'DATA - Destination Database'!$C$8:$C$973,0)),"")</f>
        <v>Canada</v>
      </c>
    </row>
    <row r="923" spans="2:24" ht="14.4" customHeight="1" x14ac:dyDescent="0.3">
      <c r="B923" s="95" t="s">
        <v>58</v>
      </c>
      <c r="C923" s="95" t="s">
        <v>2778</v>
      </c>
      <c r="D923" s="95" t="s">
        <v>1786</v>
      </c>
      <c r="E923" s="95" t="s">
        <v>2858</v>
      </c>
      <c r="F923" s="95" t="s">
        <v>2862</v>
      </c>
      <c r="G923" s="97" t="s">
        <v>1997</v>
      </c>
      <c r="H923" s="23">
        <v>0.54166666666666663</v>
      </c>
      <c r="I923" s="95" t="s">
        <v>2855</v>
      </c>
      <c r="J923" s="17">
        <v>1</v>
      </c>
      <c r="K923" s="17">
        <v>0</v>
      </c>
      <c r="L923" s="98">
        <v>43677</v>
      </c>
      <c r="M923" s="95" t="s">
        <v>3848</v>
      </c>
      <c r="N923" s="95" t="str">
        <f t="shared" si="76"/>
        <v>SKU834</v>
      </c>
      <c r="O923" s="17" t="str">
        <f t="shared" si="77"/>
        <v>Yes</v>
      </c>
      <c r="P923" s="27">
        <f t="shared" si="78"/>
        <v>28</v>
      </c>
      <c r="Q923" s="17" t="str">
        <f t="shared" si="79"/>
        <v>No</v>
      </c>
      <c r="R923" s="42">
        <f t="shared" si="80"/>
        <v>43664</v>
      </c>
      <c r="S923" s="96" t="str">
        <f>IFERROR(INDEX('DATA - Destination Database'!$B$8:$B$973,MATCH(N923,'DATA - Destination Database'!$C$8:$C$973,0)),"")</f>
        <v>ID424</v>
      </c>
      <c r="T923" s="55">
        <f>IFERROR(INDEX('DATA - Destination Database'!$D$8:$D$973,MATCH(N923,'DATA - Destination Database'!$C$8:$C$973,0)),"")</f>
        <v>2</v>
      </c>
      <c r="U923" s="56" t="str">
        <f>IFERROR(INDEX('DATA - Destination Database'!$E$8:$E$973,MATCH(N923,'DATA - Destination Database'!$C$8:$C$973,0)),"")</f>
        <v>F</v>
      </c>
      <c r="V923" s="56" t="str">
        <f>IFERROR(INDEX('DATA - Destination Database'!$F$8:$F$973,MATCH(N923,'DATA - Destination Database'!$C$8:$C$973,0)),"")</f>
        <v>H</v>
      </c>
      <c r="W923" s="56" t="str">
        <f>IFERROR(INDEX('DATA - Destination Database'!$G$8:$G$973,MATCH(N923,'DATA - Destination Database'!$C$8:$C$973,0)),"")</f>
        <v/>
      </c>
      <c r="X923" s="96" t="str">
        <f>IFERROR(INDEX('DATA - Destination Database'!$H$8:$H$973,MATCH(N923,'DATA - Destination Database'!$C$8:$C$973,0)),"")</f>
        <v xml:space="preserve">Indonesia </v>
      </c>
    </row>
    <row r="924" spans="2:24" ht="14.4" customHeight="1" x14ac:dyDescent="0.3">
      <c r="B924" s="95" t="s">
        <v>56</v>
      </c>
      <c r="C924" s="95" t="s">
        <v>2779</v>
      </c>
      <c r="D924" s="95" t="s">
        <v>1789</v>
      </c>
      <c r="E924" s="95" t="s">
        <v>2859</v>
      </c>
      <c r="F924" s="95" t="s">
        <v>2862</v>
      </c>
      <c r="G924" s="97" t="s">
        <v>1997</v>
      </c>
      <c r="H924" s="23">
        <v>0.54166666666666663</v>
      </c>
      <c r="I924" s="95" t="s">
        <v>2856</v>
      </c>
      <c r="J924" s="17">
        <v>2</v>
      </c>
      <c r="K924" s="17">
        <v>0</v>
      </c>
      <c r="L924" s="98">
        <v>43677</v>
      </c>
      <c r="M924" s="95" t="s">
        <v>3848</v>
      </c>
      <c r="N924" s="95" t="str">
        <f t="shared" si="76"/>
        <v>SKU837</v>
      </c>
      <c r="O924" s="17" t="str">
        <f t="shared" si="77"/>
        <v>Yes</v>
      </c>
      <c r="P924" s="27">
        <f t="shared" si="78"/>
        <v>28</v>
      </c>
      <c r="Q924" s="17" t="str">
        <f t="shared" si="79"/>
        <v>No</v>
      </c>
      <c r="R924" s="42">
        <f t="shared" si="80"/>
        <v>43664</v>
      </c>
      <c r="S924" s="96" t="str">
        <f>IFERROR(INDEX('DATA - Destination Database'!$B$8:$B$973,MATCH(N924,'DATA - Destination Database'!$C$8:$C$973,0)),"")</f>
        <v>ID792</v>
      </c>
      <c r="T924" s="55">
        <f>IFERROR(INDEX('DATA - Destination Database'!$D$8:$D$973,MATCH(N924,'DATA - Destination Database'!$C$8:$C$973,0)),"")</f>
        <v>2</v>
      </c>
      <c r="U924" s="56" t="str">
        <f>IFERROR(INDEX('DATA - Destination Database'!$E$8:$E$973,MATCH(N924,'DATA - Destination Database'!$C$8:$C$973,0)),"")</f>
        <v>F</v>
      </c>
      <c r="V924" s="56" t="str">
        <f>IFERROR(INDEX('DATA - Destination Database'!$F$8:$F$973,MATCH(N924,'DATA - Destination Database'!$C$8:$C$973,0)),"")</f>
        <v>H</v>
      </c>
      <c r="W924" s="56" t="str">
        <f>IFERROR(INDEX('DATA - Destination Database'!$G$8:$G$973,MATCH(N924,'DATA - Destination Database'!$C$8:$C$973,0)),"")</f>
        <v>Y</v>
      </c>
      <c r="X924" s="96" t="str">
        <f>IFERROR(INDEX('DATA - Destination Database'!$H$8:$H$973,MATCH(N924,'DATA - Destination Database'!$C$8:$C$973,0)),"")</f>
        <v>Hong Kong</v>
      </c>
    </row>
    <row r="925" spans="2:24" ht="14.4" customHeight="1" x14ac:dyDescent="0.3">
      <c r="B925" s="95" t="s">
        <v>59</v>
      </c>
      <c r="C925" s="95" t="s">
        <v>2780</v>
      </c>
      <c r="D925" s="95" t="s">
        <v>1792</v>
      </c>
      <c r="E925" s="95" t="s">
        <v>2860</v>
      </c>
      <c r="F925" s="95" t="s">
        <v>2862</v>
      </c>
      <c r="G925" s="97" t="s">
        <v>1997</v>
      </c>
      <c r="H925" s="23">
        <v>0.54166666666666663</v>
      </c>
      <c r="I925" s="95" t="s">
        <v>2857</v>
      </c>
      <c r="J925" s="17">
        <v>3</v>
      </c>
      <c r="K925" s="17">
        <v>0</v>
      </c>
      <c r="L925" s="98">
        <v>43672</v>
      </c>
      <c r="M925" s="95" t="s">
        <v>3848</v>
      </c>
      <c r="N925" s="95" t="str">
        <f t="shared" si="76"/>
        <v>SKU840</v>
      </c>
      <c r="O925" s="17" t="str">
        <f t="shared" si="77"/>
        <v>Yes</v>
      </c>
      <c r="P925" s="27">
        <f t="shared" si="78"/>
        <v>28</v>
      </c>
      <c r="Q925" s="17" t="str">
        <f t="shared" si="79"/>
        <v>No</v>
      </c>
      <c r="R925" s="42">
        <f t="shared" si="80"/>
        <v>43664</v>
      </c>
      <c r="S925" s="96" t="str">
        <f>IFERROR(INDEX('DATA - Destination Database'!$B$8:$B$973,MATCH(N925,'DATA - Destination Database'!$C$8:$C$973,0)),"")</f>
        <v>ID626</v>
      </c>
      <c r="T925" s="55">
        <f>IFERROR(INDEX('DATA - Destination Database'!$D$8:$D$973,MATCH(N925,'DATA - Destination Database'!$C$8:$C$973,0)),"")</f>
        <v>1</v>
      </c>
      <c r="U925" s="56" t="str">
        <f>IFERROR(INDEX('DATA - Destination Database'!$E$8:$E$973,MATCH(N925,'DATA - Destination Database'!$C$8:$C$973,0)),"")</f>
        <v>B</v>
      </c>
      <c r="V925" s="56" t="str">
        <f>IFERROR(INDEX('DATA - Destination Database'!$F$8:$F$973,MATCH(N925,'DATA - Destination Database'!$C$8:$C$973,0)),"")</f>
        <v>H</v>
      </c>
      <c r="W925" s="56" t="str">
        <f>IFERROR(INDEX('DATA - Destination Database'!$G$8:$G$973,MATCH(N925,'DATA - Destination Database'!$C$8:$C$973,0)),"")</f>
        <v/>
      </c>
      <c r="X925" s="96" t="str">
        <f>IFERROR(INDEX('DATA - Destination Database'!$H$8:$H$973,MATCH(N925,'DATA - Destination Database'!$C$8:$C$973,0)),"")</f>
        <v>Italy</v>
      </c>
    </row>
    <row r="926" spans="2:24" ht="14.4" customHeight="1" x14ac:dyDescent="0.3">
      <c r="B926" s="95" t="s">
        <v>57</v>
      </c>
      <c r="C926" s="95" t="s">
        <v>2781</v>
      </c>
      <c r="D926" s="95" t="s">
        <v>1795</v>
      </c>
      <c r="E926" s="95" t="s">
        <v>2858</v>
      </c>
      <c r="F926" s="95" t="s">
        <v>2862</v>
      </c>
      <c r="G926" s="97" t="s">
        <v>1997</v>
      </c>
      <c r="H926" s="23">
        <v>0.54166666666666663</v>
      </c>
      <c r="I926" s="95" t="s">
        <v>2854</v>
      </c>
      <c r="J926" s="17">
        <v>4</v>
      </c>
      <c r="K926" s="17">
        <v>0</v>
      </c>
      <c r="L926" s="98">
        <v>43672</v>
      </c>
      <c r="M926" s="95" t="s">
        <v>3848</v>
      </c>
      <c r="N926" s="95" t="str">
        <f t="shared" si="76"/>
        <v>SKU843</v>
      </c>
      <c r="O926" s="17" t="str">
        <f t="shared" si="77"/>
        <v>Yes</v>
      </c>
      <c r="P926" s="27">
        <f t="shared" si="78"/>
        <v>28</v>
      </c>
      <c r="Q926" s="17" t="str">
        <f t="shared" si="79"/>
        <v>No</v>
      </c>
      <c r="R926" s="42">
        <f t="shared" si="80"/>
        <v>43664</v>
      </c>
      <c r="S926" s="96" t="str">
        <f>IFERROR(INDEX('DATA - Destination Database'!$B$8:$B$973,MATCH(N926,'DATA - Destination Database'!$C$8:$C$973,0)),"")</f>
        <v>ID667</v>
      </c>
      <c r="T926" s="55">
        <f>IFERROR(INDEX('DATA - Destination Database'!$D$8:$D$973,MATCH(N926,'DATA - Destination Database'!$C$8:$C$973,0)),"")</f>
        <v>1</v>
      </c>
      <c r="U926" s="56" t="str">
        <f>IFERROR(INDEX('DATA - Destination Database'!$E$8:$E$973,MATCH(N926,'DATA - Destination Database'!$C$8:$C$973,0)),"")</f>
        <v>T</v>
      </c>
      <c r="V926" s="56" t="str">
        <f>IFERROR(INDEX('DATA - Destination Database'!$F$8:$F$973,MATCH(N926,'DATA - Destination Database'!$C$8:$C$973,0)),"")</f>
        <v>H</v>
      </c>
      <c r="W926" s="56" t="str">
        <f>IFERROR(INDEX('DATA - Destination Database'!$G$8:$G$973,MATCH(N926,'DATA - Destination Database'!$C$8:$C$973,0)),"")</f>
        <v>Y</v>
      </c>
      <c r="X926" s="96" t="str">
        <f>IFERROR(INDEX('DATA - Destination Database'!$H$8:$H$973,MATCH(N926,'DATA - Destination Database'!$C$8:$C$973,0)),"")</f>
        <v>Belgium</v>
      </c>
    </row>
    <row r="927" spans="2:24" ht="14.4" customHeight="1" x14ac:dyDescent="0.3">
      <c r="B927" s="95" t="s">
        <v>55</v>
      </c>
      <c r="C927" s="95" t="s">
        <v>2782</v>
      </c>
      <c r="D927" s="95" t="s">
        <v>1798</v>
      </c>
      <c r="E927" s="95" t="s">
        <v>2859</v>
      </c>
      <c r="F927" s="95" t="s">
        <v>2862</v>
      </c>
      <c r="G927" s="97" t="s">
        <v>1997</v>
      </c>
      <c r="H927" s="23">
        <v>0.54166666666666663</v>
      </c>
      <c r="I927" s="95" t="s">
        <v>2855</v>
      </c>
      <c r="J927" s="17">
        <v>1</v>
      </c>
      <c r="K927" s="17">
        <v>0</v>
      </c>
      <c r="L927" s="98">
        <v>43672</v>
      </c>
      <c r="M927" s="95" t="s">
        <v>3848</v>
      </c>
      <c r="N927" s="95" t="str">
        <f t="shared" si="76"/>
        <v>SKU846</v>
      </c>
      <c r="O927" s="17" t="str">
        <f t="shared" si="77"/>
        <v>Yes</v>
      </c>
      <c r="P927" s="27">
        <f t="shared" si="78"/>
        <v>28</v>
      </c>
      <c r="Q927" s="17" t="str">
        <f t="shared" si="79"/>
        <v>No</v>
      </c>
      <c r="R927" s="42">
        <f t="shared" si="80"/>
        <v>43664</v>
      </c>
      <c r="S927" s="96" t="str">
        <f>IFERROR(INDEX('DATA - Destination Database'!$B$8:$B$973,MATCH(N927,'DATA - Destination Database'!$C$8:$C$973,0)),"")</f>
        <v>ID926</v>
      </c>
      <c r="T927" s="55">
        <f>IFERROR(INDEX('DATA - Destination Database'!$D$8:$D$973,MATCH(N927,'DATA - Destination Database'!$C$8:$C$973,0)),"")</f>
        <v>3</v>
      </c>
      <c r="U927" s="56" t="str">
        <f>IFERROR(INDEX('DATA - Destination Database'!$E$8:$E$973,MATCH(N927,'DATA - Destination Database'!$C$8:$C$973,0)),"")</f>
        <v>B</v>
      </c>
      <c r="V927" s="56" t="str">
        <f>IFERROR(INDEX('DATA - Destination Database'!$F$8:$F$973,MATCH(N927,'DATA - Destination Database'!$C$8:$C$973,0)),"")</f>
        <v>H</v>
      </c>
      <c r="W927" s="56" t="str">
        <f>IFERROR(INDEX('DATA - Destination Database'!$G$8:$G$973,MATCH(N927,'DATA - Destination Database'!$C$8:$C$973,0)),"")</f>
        <v>Y</v>
      </c>
      <c r="X927" s="96" t="str">
        <f>IFERROR(INDEX('DATA - Destination Database'!$H$8:$H$973,MATCH(N927,'DATA - Destination Database'!$C$8:$C$973,0)),"")</f>
        <v>Argentina</v>
      </c>
    </row>
    <row r="928" spans="2:24" ht="14.4" customHeight="1" x14ac:dyDescent="0.3">
      <c r="B928" s="95" t="s">
        <v>58</v>
      </c>
      <c r="C928" s="95" t="s">
        <v>2783</v>
      </c>
      <c r="D928" s="95" t="s">
        <v>1801</v>
      </c>
      <c r="E928" s="95" t="s">
        <v>2860</v>
      </c>
      <c r="F928" s="95" t="s">
        <v>2862</v>
      </c>
      <c r="G928" s="97" t="s">
        <v>1997</v>
      </c>
      <c r="H928" s="23">
        <v>0.54166666666666663</v>
      </c>
      <c r="I928" s="95" t="s">
        <v>2855</v>
      </c>
      <c r="J928" s="17">
        <v>2.8</v>
      </c>
      <c r="K928" s="17">
        <v>0</v>
      </c>
      <c r="L928" s="98">
        <v>43672</v>
      </c>
      <c r="M928" s="95" t="s">
        <v>3848</v>
      </c>
      <c r="N928" s="95" t="str">
        <f t="shared" si="76"/>
        <v>SKU849</v>
      </c>
      <c r="O928" s="17" t="str">
        <f t="shared" si="77"/>
        <v>Yes</v>
      </c>
      <c r="P928" s="27">
        <f t="shared" si="78"/>
        <v>28</v>
      </c>
      <c r="Q928" s="17" t="str">
        <f t="shared" si="79"/>
        <v>No</v>
      </c>
      <c r="R928" s="42">
        <f t="shared" si="80"/>
        <v>43664</v>
      </c>
      <c r="S928" s="96" t="str">
        <f>IFERROR(INDEX('DATA - Destination Database'!$B$8:$B$973,MATCH(N928,'DATA - Destination Database'!$C$8:$C$973,0)),"")</f>
        <v>ID851</v>
      </c>
      <c r="T928" s="55">
        <f>IFERROR(INDEX('DATA - Destination Database'!$D$8:$D$973,MATCH(N928,'DATA - Destination Database'!$C$8:$C$973,0)),"")</f>
        <v>3</v>
      </c>
      <c r="U928" s="56" t="str">
        <f>IFERROR(INDEX('DATA - Destination Database'!$E$8:$E$973,MATCH(N928,'DATA - Destination Database'!$C$8:$C$973,0)),"")</f>
        <v>T</v>
      </c>
      <c r="V928" s="56" t="str">
        <f>IFERROR(INDEX('DATA - Destination Database'!$F$8:$F$973,MATCH(N928,'DATA - Destination Database'!$C$8:$C$973,0)),"")</f>
        <v>H</v>
      </c>
      <c r="W928" s="56" t="str">
        <f>IFERROR(INDEX('DATA - Destination Database'!$G$8:$G$973,MATCH(N928,'DATA - Destination Database'!$C$8:$C$973,0)),"")</f>
        <v>Y</v>
      </c>
      <c r="X928" s="96" t="str">
        <f>IFERROR(INDEX('DATA - Destination Database'!$H$8:$H$973,MATCH(N928,'DATA - Destination Database'!$C$8:$C$973,0)),"")</f>
        <v>Maldives</v>
      </c>
    </row>
    <row r="929" spans="2:24" ht="14.4" customHeight="1" x14ac:dyDescent="0.3">
      <c r="B929" s="95" t="s">
        <v>56</v>
      </c>
      <c r="C929" s="95" t="s">
        <v>2784</v>
      </c>
      <c r="D929" s="95" t="s">
        <v>1804</v>
      </c>
      <c r="E929" s="95" t="s">
        <v>2858</v>
      </c>
      <c r="F929" s="95" t="s">
        <v>2862</v>
      </c>
      <c r="G929" s="97" t="s">
        <v>1997</v>
      </c>
      <c r="H929" s="23">
        <v>0.54166666666666663</v>
      </c>
      <c r="I929" s="95" t="s">
        <v>2856</v>
      </c>
      <c r="J929" s="17">
        <v>3</v>
      </c>
      <c r="K929" s="17">
        <v>0</v>
      </c>
      <c r="L929" s="98">
        <v>43672</v>
      </c>
      <c r="M929" s="95" t="s">
        <v>3848</v>
      </c>
      <c r="N929" s="95" t="str">
        <f t="shared" si="76"/>
        <v>SKU852</v>
      </c>
      <c r="O929" s="17" t="str">
        <f t="shared" si="77"/>
        <v>Yes</v>
      </c>
      <c r="P929" s="27">
        <f t="shared" si="78"/>
        <v>28</v>
      </c>
      <c r="Q929" s="17" t="str">
        <f t="shared" si="79"/>
        <v>No</v>
      </c>
      <c r="R929" s="42">
        <f t="shared" si="80"/>
        <v>43664</v>
      </c>
      <c r="S929" s="96" t="str">
        <f>IFERROR(INDEX('DATA - Destination Database'!$B$8:$B$973,MATCH(N929,'DATA - Destination Database'!$C$8:$C$973,0)),"")</f>
        <v>ID427</v>
      </c>
      <c r="T929" s="55">
        <f>IFERROR(INDEX('DATA - Destination Database'!$D$8:$D$973,MATCH(N929,'DATA - Destination Database'!$C$8:$C$973,0)),"")</f>
        <v>1</v>
      </c>
      <c r="U929" s="56" t="str">
        <f>IFERROR(INDEX('DATA - Destination Database'!$E$8:$E$973,MATCH(N929,'DATA - Destination Database'!$C$8:$C$973,0)),"")</f>
        <v>T</v>
      </c>
      <c r="V929" s="56" t="str">
        <f>IFERROR(INDEX('DATA - Destination Database'!$F$8:$F$973,MATCH(N929,'DATA - Destination Database'!$C$8:$C$973,0)),"")</f>
        <v>H</v>
      </c>
      <c r="W929" s="56" t="str">
        <f>IFERROR(INDEX('DATA - Destination Database'!$G$8:$G$973,MATCH(N929,'DATA - Destination Database'!$C$8:$C$973,0)),"")</f>
        <v/>
      </c>
      <c r="X929" s="96" t="str">
        <f>IFERROR(INDEX('DATA - Destination Database'!$H$8:$H$973,MATCH(N929,'DATA - Destination Database'!$C$8:$C$973,0)),"")</f>
        <v>China</v>
      </c>
    </row>
    <row r="930" spans="2:24" ht="14.4" customHeight="1" x14ac:dyDescent="0.3">
      <c r="B930" s="95" t="s">
        <v>59</v>
      </c>
      <c r="C930" s="95" t="s">
        <v>2785</v>
      </c>
      <c r="D930" s="95" t="s">
        <v>1807</v>
      </c>
      <c r="E930" s="95" t="s">
        <v>2859</v>
      </c>
      <c r="F930" s="95" t="s">
        <v>2862</v>
      </c>
      <c r="G930" s="97" t="s">
        <v>1997</v>
      </c>
      <c r="H930" s="23">
        <v>0.54166666666666663</v>
      </c>
      <c r="I930" s="95" t="s">
        <v>2857</v>
      </c>
      <c r="J930" s="17">
        <v>3.2</v>
      </c>
      <c r="K930" s="17">
        <v>1</v>
      </c>
      <c r="L930" s="98">
        <v>43672</v>
      </c>
      <c r="M930" s="95" t="s">
        <v>3848</v>
      </c>
      <c r="N930" s="95" t="str">
        <f t="shared" si="76"/>
        <v>SKU855</v>
      </c>
      <c r="O930" s="17" t="str">
        <f t="shared" si="77"/>
        <v>Yes</v>
      </c>
      <c r="P930" s="27">
        <f t="shared" si="78"/>
        <v>28</v>
      </c>
      <c r="Q930" s="17" t="str">
        <f t="shared" si="79"/>
        <v>No</v>
      </c>
      <c r="R930" s="42">
        <f t="shared" si="80"/>
        <v>43664</v>
      </c>
      <c r="S930" s="96" t="str">
        <f>IFERROR(INDEX('DATA - Destination Database'!$B$8:$B$973,MATCH(N930,'DATA - Destination Database'!$C$8:$C$973,0)),"")</f>
        <v>ID794</v>
      </c>
      <c r="T930" s="55">
        <f>IFERROR(INDEX('DATA - Destination Database'!$D$8:$D$973,MATCH(N930,'DATA - Destination Database'!$C$8:$C$973,0)),"")</f>
        <v>2</v>
      </c>
      <c r="U930" s="56" t="str">
        <f>IFERROR(INDEX('DATA - Destination Database'!$E$8:$E$973,MATCH(N930,'DATA - Destination Database'!$C$8:$C$973,0)),"")</f>
        <v>B</v>
      </c>
      <c r="V930" s="56" t="str">
        <f>IFERROR(INDEX('DATA - Destination Database'!$F$8:$F$973,MATCH(N930,'DATA - Destination Database'!$C$8:$C$973,0)),"")</f>
        <v>H</v>
      </c>
      <c r="W930" s="56" t="str">
        <f>IFERROR(INDEX('DATA - Destination Database'!$G$8:$G$973,MATCH(N930,'DATA - Destination Database'!$C$8:$C$973,0)),"")</f>
        <v/>
      </c>
      <c r="X930" s="96" t="str">
        <f>IFERROR(INDEX('DATA - Destination Database'!$H$8:$H$973,MATCH(N930,'DATA - Destination Database'!$C$8:$C$973,0)),"")</f>
        <v>Peru</v>
      </c>
    </row>
    <row r="931" spans="2:24" ht="14.4" customHeight="1" x14ac:dyDescent="0.3">
      <c r="B931" s="95" t="s">
        <v>57</v>
      </c>
      <c r="C931" s="95" t="s">
        <v>2786</v>
      </c>
      <c r="D931" s="95" t="s">
        <v>1810</v>
      </c>
      <c r="E931" s="95" t="s">
        <v>2860</v>
      </c>
      <c r="F931" s="95" t="s">
        <v>2862</v>
      </c>
      <c r="G931" s="97" t="s">
        <v>1997</v>
      </c>
      <c r="H931" s="23">
        <v>0.54166666666666663</v>
      </c>
      <c r="I931" s="95" t="s">
        <v>2854</v>
      </c>
      <c r="J931" s="17">
        <v>3.4</v>
      </c>
      <c r="K931" s="17">
        <v>0</v>
      </c>
      <c r="L931" s="98">
        <v>43686</v>
      </c>
      <c r="M931" s="95" t="s">
        <v>3848</v>
      </c>
      <c r="N931" s="95" t="str">
        <f t="shared" si="76"/>
        <v>SKU858</v>
      </c>
      <c r="O931" s="17" t="str">
        <f t="shared" si="77"/>
        <v>Yes</v>
      </c>
      <c r="P931" s="27">
        <f t="shared" si="78"/>
        <v>28</v>
      </c>
      <c r="Q931" s="17" t="str">
        <f t="shared" si="79"/>
        <v>No</v>
      </c>
      <c r="R931" s="42">
        <f t="shared" si="80"/>
        <v>43664</v>
      </c>
      <c r="S931" s="96" t="str">
        <f>IFERROR(INDEX('DATA - Destination Database'!$B$8:$B$973,MATCH(N931,'DATA - Destination Database'!$C$8:$C$973,0)),"")</f>
        <v>ID961</v>
      </c>
      <c r="T931" s="55">
        <f>IFERROR(INDEX('DATA - Destination Database'!$D$8:$D$973,MATCH(N931,'DATA - Destination Database'!$C$8:$C$973,0)),"")</f>
        <v>3</v>
      </c>
      <c r="U931" s="56" t="str">
        <f>IFERROR(INDEX('DATA - Destination Database'!$E$8:$E$973,MATCH(N931,'DATA - Destination Database'!$C$8:$C$973,0)),"")</f>
        <v>A</v>
      </c>
      <c r="V931" s="56" t="str">
        <f>IFERROR(INDEX('DATA - Destination Database'!$F$8:$F$973,MATCH(N931,'DATA - Destination Database'!$C$8:$C$973,0)),"")</f>
        <v>H</v>
      </c>
      <c r="W931" s="56" t="str">
        <f>IFERROR(INDEX('DATA - Destination Database'!$G$8:$G$973,MATCH(N931,'DATA - Destination Database'!$C$8:$C$973,0)),"")</f>
        <v/>
      </c>
      <c r="X931" s="96" t="str">
        <f>IFERROR(INDEX('DATA - Destination Database'!$H$8:$H$973,MATCH(N931,'DATA - Destination Database'!$C$8:$C$973,0)),"")</f>
        <v>Ireland</v>
      </c>
    </row>
    <row r="932" spans="2:24" ht="14.4" customHeight="1" x14ac:dyDescent="0.3">
      <c r="B932" s="95" t="s">
        <v>55</v>
      </c>
      <c r="C932" s="95" t="s">
        <v>2787</v>
      </c>
      <c r="D932" s="95" t="s">
        <v>1813</v>
      </c>
      <c r="E932" s="95" t="s">
        <v>2858</v>
      </c>
      <c r="F932" s="95" t="s">
        <v>2862</v>
      </c>
      <c r="G932" s="97" t="s">
        <v>1997</v>
      </c>
      <c r="H932" s="23">
        <v>0.54166666666666663</v>
      </c>
      <c r="I932" s="95" t="s">
        <v>2855</v>
      </c>
      <c r="J932" s="17">
        <v>3.6</v>
      </c>
      <c r="K932" s="17">
        <v>0</v>
      </c>
      <c r="L932" s="98">
        <v>43686</v>
      </c>
      <c r="M932" s="95" t="s">
        <v>3848</v>
      </c>
      <c r="N932" s="95" t="str">
        <f t="shared" si="76"/>
        <v>SKU861</v>
      </c>
      <c r="O932" s="17" t="str">
        <f t="shared" si="77"/>
        <v>Yes</v>
      </c>
      <c r="P932" s="27">
        <f t="shared" si="78"/>
        <v>28</v>
      </c>
      <c r="Q932" s="17" t="str">
        <f t="shared" si="79"/>
        <v>No</v>
      </c>
      <c r="R932" s="42">
        <f t="shared" si="80"/>
        <v>43664</v>
      </c>
      <c r="S932" s="96" t="str">
        <f>IFERROR(INDEX('DATA - Destination Database'!$B$8:$B$973,MATCH(N932,'DATA - Destination Database'!$C$8:$C$973,0)),"")</f>
        <v>ID428</v>
      </c>
      <c r="T932" s="55">
        <f>IFERROR(INDEX('DATA - Destination Database'!$D$8:$D$973,MATCH(N932,'DATA - Destination Database'!$C$8:$C$973,0)),"")</f>
        <v>2</v>
      </c>
      <c r="U932" s="56" t="str">
        <f>IFERROR(INDEX('DATA - Destination Database'!$E$8:$E$973,MATCH(N932,'DATA - Destination Database'!$C$8:$C$973,0)),"")</f>
        <v>F</v>
      </c>
      <c r="V932" s="56" t="str">
        <f>IFERROR(INDEX('DATA - Destination Database'!$F$8:$F$973,MATCH(N932,'DATA - Destination Database'!$C$8:$C$973,0)),"")</f>
        <v>H</v>
      </c>
      <c r="W932" s="56" t="str">
        <f>IFERROR(INDEX('DATA - Destination Database'!$G$8:$G$973,MATCH(N932,'DATA - Destination Database'!$C$8:$C$973,0)),"")</f>
        <v>Y</v>
      </c>
      <c r="X932" s="96" t="str">
        <f>IFERROR(INDEX('DATA - Destination Database'!$H$8:$H$973,MATCH(N932,'DATA - Destination Database'!$C$8:$C$973,0)),"")</f>
        <v>Poland</v>
      </c>
    </row>
    <row r="933" spans="2:24" ht="14.4" customHeight="1" x14ac:dyDescent="0.3">
      <c r="B933" s="95" t="s">
        <v>58</v>
      </c>
      <c r="C933" s="95" t="s">
        <v>2788</v>
      </c>
      <c r="D933" s="95" t="s">
        <v>1816</v>
      </c>
      <c r="E933" s="95" t="s">
        <v>2859</v>
      </c>
      <c r="F933" s="95" t="s">
        <v>2862</v>
      </c>
      <c r="G933" s="97" t="s">
        <v>1998</v>
      </c>
      <c r="H933" s="23">
        <v>0.54166666666666663</v>
      </c>
      <c r="I933" s="95" t="s">
        <v>2855</v>
      </c>
      <c r="J933" s="17">
        <v>3.8</v>
      </c>
      <c r="K933" s="17">
        <v>0</v>
      </c>
      <c r="L933" s="98">
        <v>43669</v>
      </c>
      <c r="M933" s="95" t="s">
        <v>3848</v>
      </c>
      <c r="N933" s="95" t="str">
        <f t="shared" si="76"/>
        <v>SKU864</v>
      </c>
      <c r="O933" s="17" t="str">
        <f t="shared" si="77"/>
        <v>Yes</v>
      </c>
      <c r="P933" s="27">
        <f t="shared" si="78"/>
        <v>27</v>
      </c>
      <c r="Q933" s="17" t="str">
        <f t="shared" si="79"/>
        <v>No</v>
      </c>
      <c r="R933" s="42">
        <f t="shared" si="80"/>
        <v>43665</v>
      </c>
      <c r="S933" s="96" t="str">
        <f>IFERROR(INDEX('DATA - Destination Database'!$B$8:$B$973,MATCH(N933,'DATA - Destination Database'!$C$8:$C$973,0)),"")</f>
        <v>ID566</v>
      </c>
      <c r="T933" s="55">
        <f>IFERROR(INDEX('DATA - Destination Database'!$D$8:$D$973,MATCH(N933,'DATA - Destination Database'!$C$8:$C$973,0)),"")</f>
        <v>1</v>
      </c>
      <c r="U933" s="56" t="str">
        <f>IFERROR(INDEX('DATA - Destination Database'!$E$8:$E$973,MATCH(N933,'DATA - Destination Database'!$C$8:$C$973,0)),"")</f>
        <v>B</v>
      </c>
      <c r="V933" s="56" t="str">
        <f>IFERROR(INDEX('DATA - Destination Database'!$F$8:$F$973,MATCH(N933,'DATA - Destination Database'!$C$8:$C$973,0)),"")</f>
        <v>H</v>
      </c>
      <c r="W933" s="56" t="str">
        <f>IFERROR(INDEX('DATA - Destination Database'!$G$8:$G$973,MATCH(N933,'DATA - Destination Database'!$C$8:$C$973,0)),"")</f>
        <v>Y</v>
      </c>
      <c r="X933" s="96" t="str">
        <f>IFERROR(INDEX('DATA - Destination Database'!$H$8:$H$973,MATCH(N933,'DATA - Destination Database'!$C$8:$C$973,0)),"")</f>
        <v>Malta</v>
      </c>
    </row>
    <row r="934" spans="2:24" ht="14.4" customHeight="1" x14ac:dyDescent="0.3">
      <c r="B934" s="95" t="s">
        <v>56</v>
      </c>
      <c r="C934" s="95" t="s">
        <v>2789</v>
      </c>
      <c r="D934" s="95" t="s">
        <v>1819</v>
      </c>
      <c r="E934" s="95" t="s">
        <v>2860</v>
      </c>
      <c r="F934" s="95" t="s">
        <v>2862</v>
      </c>
      <c r="G934" s="97" t="s">
        <v>1998</v>
      </c>
      <c r="H934" s="23">
        <v>0.54166666666666663</v>
      </c>
      <c r="I934" s="95" t="s">
        <v>2856</v>
      </c>
      <c r="J934" s="17">
        <v>4</v>
      </c>
      <c r="K934" s="17">
        <v>0</v>
      </c>
      <c r="L934" s="98">
        <v>43676</v>
      </c>
      <c r="M934" s="95" t="s">
        <v>3848</v>
      </c>
      <c r="N934" s="95" t="str">
        <f t="shared" si="76"/>
        <v>SKU867</v>
      </c>
      <c r="O934" s="17" t="str">
        <f t="shared" si="77"/>
        <v>Yes</v>
      </c>
      <c r="P934" s="27">
        <f t="shared" si="78"/>
        <v>27</v>
      </c>
      <c r="Q934" s="17" t="str">
        <f t="shared" si="79"/>
        <v>No</v>
      </c>
      <c r="R934" s="42">
        <f t="shared" si="80"/>
        <v>43665</v>
      </c>
      <c r="S934" s="96" t="str">
        <f>IFERROR(INDEX('DATA - Destination Database'!$B$8:$B$973,MATCH(N934,'DATA - Destination Database'!$C$8:$C$973,0)),"")</f>
        <v>ID628</v>
      </c>
      <c r="T934" s="55">
        <f>IFERROR(INDEX('DATA - Destination Database'!$D$8:$D$973,MATCH(N934,'DATA - Destination Database'!$C$8:$C$973,0)),"")</f>
        <v>2</v>
      </c>
      <c r="U934" s="56" t="str">
        <f>IFERROR(INDEX('DATA - Destination Database'!$E$8:$E$973,MATCH(N934,'DATA - Destination Database'!$C$8:$C$973,0)),"")</f>
        <v>F</v>
      </c>
      <c r="V934" s="56" t="str">
        <f>IFERROR(INDEX('DATA - Destination Database'!$F$8:$F$973,MATCH(N934,'DATA - Destination Database'!$C$8:$C$973,0)),"")</f>
        <v>H</v>
      </c>
      <c r="W934" s="56" t="str">
        <f>IFERROR(INDEX('DATA - Destination Database'!$G$8:$G$973,MATCH(N934,'DATA - Destination Database'!$C$8:$C$973,0)),"")</f>
        <v>Y</v>
      </c>
      <c r="X934" s="96" t="str">
        <f>IFERROR(INDEX('DATA - Destination Database'!$H$8:$H$973,MATCH(N934,'DATA - Destination Database'!$C$8:$C$973,0)),"")</f>
        <v>Turkey</v>
      </c>
    </row>
    <row r="935" spans="2:24" ht="14.4" customHeight="1" x14ac:dyDescent="0.3">
      <c r="B935" s="95" t="s">
        <v>59</v>
      </c>
      <c r="C935" s="95" t="s">
        <v>2790</v>
      </c>
      <c r="D935" s="95" t="s">
        <v>1822</v>
      </c>
      <c r="E935" s="95" t="s">
        <v>2858</v>
      </c>
      <c r="F935" s="95" t="s">
        <v>2862</v>
      </c>
      <c r="G935" s="97" t="s">
        <v>1998</v>
      </c>
      <c r="H935" s="23">
        <v>0.54166666666666663</v>
      </c>
      <c r="I935" s="95" t="s">
        <v>2857</v>
      </c>
      <c r="J935" s="17">
        <v>1</v>
      </c>
      <c r="K935" s="17">
        <v>0</v>
      </c>
      <c r="L935" s="98">
        <v>43676</v>
      </c>
      <c r="M935" s="95" t="s">
        <v>3848</v>
      </c>
      <c r="N935" s="95" t="str">
        <f t="shared" si="76"/>
        <v>SKU870</v>
      </c>
      <c r="O935" s="17" t="str">
        <f t="shared" si="77"/>
        <v>Yes</v>
      </c>
      <c r="P935" s="27">
        <f t="shared" si="78"/>
        <v>27</v>
      </c>
      <c r="Q935" s="17" t="str">
        <f t="shared" si="79"/>
        <v>No</v>
      </c>
      <c r="R935" s="42">
        <f t="shared" si="80"/>
        <v>43665</v>
      </c>
      <c r="S935" s="96" t="str">
        <f>IFERROR(INDEX('DATA - Destination Database'!$B$8:$B$973,MATCH(N935,'DATA - Destination Database'!$C$8:$C$973,0)),"")</f>
        <v>ID671</v>
      </c>
      <c r="T935" s="55">
        <f>IFERROR(INDEX('DATA - Destination Database'!$D$8:$D$973,MATCH(N935,'DATA - Destination Database'!$C$8:$C$973,0)),"")</f>
        <v>2</v>
      </c>
      <c r="U935" s="56" t="str">
        <f>IFERROR(INDEX('DATA - Destination Database'!$E$8:$E$973,MATCH(N935,'DATA - Destination Database'!$C$8:$C$973,0)),"")</f>
        <v>T</v>
      </c>
      <c r="V935" s="56" t="str">
        <f>IFERROR(INDEX('DATA - Destination Database'!$F$8:$F$973,MATCH(N935,'DATA - Destination Database'!$C$8:$C$973,0)),"")</f>
        <v>H</v>
      </c>
      <c r="W935" s="56" t="str">
        <f>IFERROR(INDEX('DATA - Destination Database'!$G$8:$G$973,MATCH(N935,'DATA - Destination Database'!$C$8:$C$973,0)),"")</f>
        <v>Y</v>
      </c>
      <c r="X935" s="96" t="str">
        <f>IFERROR(INDEX('DATA - Destination Database'!$H$8:$H$973,MATCH(N935,'DATA - Destination Database'!$C$8:$C$973,0)),"")</f>
        <v>Mexico</v>
      </c>
    </row>
    <row r="936" spans="2:24" ht="14.4" customHeight="1" x14ac:dyDescent="0.3">
      <c r="B936" s="95" t="s">
        <v>57</v>
      </c>
      <c r="C936" s="95" t="s">
        <v>2791</v>
      </c>
      <c r="D936" s="95" t="s">
        <v>1825</v>
      </c>
      <c r="E936" s="95" t="s">
        <v>2859</v>
      </c>
      <c r="F936" s="95" t="s">
        <v>2862</v>
      </c>
      <c r="G936" s="97" t="s">
        <v>1999</v>
      </c>
      <c r="H936" s="23">
        <v>0.54166666666666663</v>
      </c>
      <c r="I936" s="95" t="s">
        <v>2854</v>
      </c>
      <c r="J936" s="17">
        <v>2</v>
      </c>
      <c r="K936" s="17">
        <v>0</v>
      </c>
      <c r="L936" s="98">
        <v>43669</v>
      </c>
      <c r="M936" s="95" t="s">
        <v>3848</v>
      </c>
      <c r="N936" s="95" t="str">
        <f t="shared" si="76"/>
        <v>SKU873</v>
      </c>
      <c r="O936" s="17" t="str">
        <f t="shared" si="77"/>
        <v>Yes</v>
      </c>
      <c r="P936" s="27">
        <f t="shared" si="78"/>
        <v>24</v>
      </c>
      <c r="Q936" s="17" t="str">
        <f t="shared" si="79"/>
        <v>No</v>
      </c>
      <c r="R936" s="42">
        <f t="shared" si="80"/>
        <v>43668</v>
      </c>
      <c r="S936" s="96" t="str">
        <f>IFERROR(INDEX('DATA - Destination Database'!$B$8:$B$973,MATCH(N936,'DATA - Destination Database'!$C$8:$C$973,0)),"")</f>
        <v>ID796</v>
      </c>
      <c r="T936" s="55">
        <f>IFERROR(INDEX('DATA - Destination Database'!$D$8:$D$973,MATCH(N936,'DATA - Destination Database'!$C$8:$C$973,0)),"")</f>
        <v>2</v>
      </c>
      <c r="U936" s="56" t="str">
        <f>IFERROR(INDEX('DATA - Destination Database'!$E$8:$E$973,MATCH(N936,'DATA - Destination Database'!$C$8:$C$973,0)),"")</f>
        <v>F</v>
      </c>
      <c r="V936" s="56" t="str">
        <f>IFERROR(INDEX('DATA - Destination Database'!$F$8:$F$973,MATCH(N936,'DATA - Destination Database'!$C$8:$C$973,0)),"")</f>
        <v>H</v>
      </c>
      <c r="W936" s="56" t="str">
        <f>IFERROR(INDEX('DATA - Destination Database'!$G$8:$G$973,MATCH(N936,'DATA - Destination Database'!$C$8:$C$973,0)),"")</f>
        <v/>
      </c>
      <c r="X936" s="96" t="str">
        <f>IFERROR(INDEX('DATA - Destination Database'!$H$8:$H$973,MATCH(N936,'DATA - Destination Database'!$C$8:$C$973,0)),"")</f>
        <v>Iceland</v>
      </c>
    </row>
    <row r="937" spans="2:24" ht="14.4" customHeight="1" x14ac:dyDescent="0.3">
      <c r="B937" s="95" t="s">
        <v>55</v>
      </c>
      <c r="C937" s="95" t="s">
        <v>2792</v>
      </c>
      <c r="D937" s="95" t="s">
        <v>1828</v>
      </c>
      <c r="E937" s="95" t="s">
        <v>2860</v>
      </c>
      <c r="F937" s="95" t="s">
        <v>2862</v>
      </c>
      <c r="G937" s="97" t="s">
        <v>2000</v>
      </c>
      <c r="H937" s="23">
        <v>0.54166666666666663</v>
      </c>
      <c r="I937" s="95" t="s">
        <v>2855</v>
      </c>
      <c r="J937" s="17">
        <v>3</v>
      </c>
      <c r="K937" s="17">
        <v>0</v>
      </c>
      <c r="L937" s="98">
        <v>43675</v>
      </c>
      <c r="M937" s="95" t="s">
        <v>3848</v>
      </c>
      <c r="N937" s="95" t="str">
        <f t="shared" si="76"/>
        <v>SKU876</v>
      </c>
      <c r="O937" s="17" t="str">
        <f t="shared" si="77"/>
        <v>Yes</v>
      </c>
      <c r="P937" s="27">
        <f t="shared" si="78"/>
        <v>23</v>
      </c>
      <c r="Q937" s="17" t="str">
        <f t="shared" si="79"/>
        <v>No</v>
      </c>
      <c r="R937" s="42">
        <f t="shared" si="80"/>
        <v>43669</v>
      </c>
      <c r="S937" s="96" t="str">
        <f>IFERROR(INDEX('DATA - Destination Database'!$B$8:$B$973,MATCH(N937,'DATA - Destination Database'!$C$8:$C$973,0)),"")</f>
        <v>ID852</v>
      </c>
      <c r="T937" s="55">
        <f>IFERROR(INDEX('DATA - Destination Database'!$D$8:$D$973,MATCH(N937,'DATA - Destination Database'!$C$8:$C$973,0)),"")</f>
        <v>3</v>
      </c>
      <c r="U937" s="56" t="str">
        <f>IFERROR(INDEX('DATA - Destination Database'!$E$8:$E$973,MATCH(N937,'DATA - Destination Database'!$C$8:$C$973,0)),"")</f>
        <v>F</v>
      </c>
      <c r="V937" s="56" t="str">
        <f>IFERROR(INDEX('DATA - Destination Database'!$F$8:$F$973,MATCH(N937,'DATA - Destination Database'!$C$8:$C$973,0)),"")</f>
        <v>H</v>
      </c>
      <c r="W937" s="56" t="str">
        <f>IFERROR(INDEX('DATA - Destination Database'!$G$8:$G$973,MATCH(N937,'DATA - Destination Database'!$C$8:$C$973,0)),"")</f>
        <v/>
      </c>
      <c r="X937" s="96" t="str">
        <f>IFERROR(INDEX('DATA - Destination Database'!$H$8:$H$973,MATCH(N937,'DATA - Destination Database'!$C$8:$C$973,0)),"")</f>
        <v>Morocco</v>
      </c>
    </row>
    <row r="938" spans="2:24" ht="14.4" customHeight="1" x14ac:dyDescent="0.3">
      <c r="B938" s="95" t="s">
        <v>58</v>
      </c>
      <c r="C938" s="95" t="s">
        <v>2793</v>
      </c>
      <c r="D938" s="95" t="s">
        <v>1831</v>
      </c>
      <c r="E938" s="95" t="s">
        <v>2858</v>
      </c>
      <c r="F938" s="95" t="s">
        <v>2862</v>
      </c>
      <c r="G938" s="97" t="s">
        <v>2000</v>
      </c>
      <c r="H938" s="23">
        <v>0.54166666666666663</v>
      </c>
      <c r="I938" s="95" t="s">
        <v>2855</v>
      </c>
      <c r="J938" s="17">
        <v>4</v>
      </c>
      <c r="K938" s="17">
        <v>0</v>
      </c>
      <c r="L938" s="98">
        <v>43670</v>
      </c>
      <c r="M938" s="95" t="s">
        <v>3848</v>
      </c>
      <c r="N938" s="95" t="str">
        <f t="shared" si="76"/>
        <v>SKU879</v>
      </c>
      <c r="O938" s="17" t="str">
        <f t="shared" si="77"/>
        <v>Yes</v>
      </c>
      <c r="P938" s="27">
        <f t="shared" si="78"/>
        <v>23</v>
      </c>
      <c r="Q938" s="17" t="str">
        <f t="shared" si="79"/>
        <v>No</v>
      </c>
      <c r="R938" s="42">
        <f t="shared" si="80"/>
        <v>43669</v>
      </c>
      <c r="S938" s="96" t="str">
        <f>IFERROR(INDEX('DATA - Destination Database'!$B$8:$B$973,MATCH(N938,'DATA - Destination Database'!$C$8:$C$973,0)),"")</f>
        <v>ID672</v>
      </c>
      <c r="T938" s="55">
        <f>IFERROR(INDEX('DATA - Destination Database'!$D$8:$D$973,MATCH(N938,'DATA - Destination Database'!$C$8:$C$973,0)),"")</f>
        <v>2</v>
      </c>
      <c r="U938" s="56" t="str">
        <f>IFERROR(INDEX('DATA - Destination Database'!$E$8:$E$973,MATCH(N938,'DATA - Destination Database'!$C$8:$C$973,0)),"")</f>
        <v>F</v>
      </c>
      <c r="V938" s="56" t="str">
        <f>IFERROR(INDEX('DATA - Destination Database'!$F$8:$F$973,MATCH(N938,'DATA - Destination Database'!$C$8:$C$973,0)),"")</f>
        <v>H</v>
      </c>
      <c r="W938" s="56" t="str">
        <f>IFERROR(INDEX('DATA - Destination Database'!$G$8:$G$973,MATCH(N938,'DATA - Destination Database'!$C$8:$C$973,0)),"")</f>
        <v/>
      </c>
      <c r="X938" s="96" t="str">
        <f>IFERROR(INDEX('DATA - Destination Database'!$H$8:$H$973,MATCH(N938,'DATA - Destination Database'!$C$8:$C$973,0)),"")</f>
        <v>Russia</v>
      </c>
    </row>
    <row r="939" spans="2:24" ht="14.4" customHeight="1" x14ac:dyDescent="0.3">
      <c r="B939" s="95" t="s">
        <v>56</v>
      </c>
      <c r="C939" s="95" t="s">
        <v>2794</v>
      </c>
      <c r="D939" s="95" t="s">
        <v>1834</v>
      </c>
      <c r="E939" s="95" t="s">
        <v>2859</v>
      </c>
      <c r="F939" s="95" t="s">
        <v>2862</v>
      </c>
      <c r="G939" s="97" t="s">
        <v>2000</v>
      </c>
      <c r="H939" s="23">
        <v>0.54166666666666663</v>
      </c>
      <c r="I939" s="95" t="s">
        <v>2856</v>
      </c>
      <c r="J939" s="17">
        <v>1</v>
      </c>
      <c r="K939" s="17">
        <v>0</v>
      </c>
      <c r="L939" s="98">
        <v>43672</v>
      </c>
      <c r="M939" s="95" t="s">
        <v>3848</v>
      </c>
      <c r="N939" s="95" t="str">
        <f t="shared" si="76"/>
        <v>SKU882</v>
      </c>
      <c r="O939" s="17" t="str">
        <f t="shared" si="77"/>
        <v>Yes</v>
      </c>
      <c r="P939" s="27">
        <f t="shared" si="78"/>
        <v>23</v>
      </c>
      <c r="Q939" s="17" t="str">
        <f t="shared" si="79"/>
        <v>No</v>
      </c>
      <c r="R939" s="42">
        <f t="shared" si="80"/>
        <v>43669</v>
      </c>
      <c r="S939" s="96" t="str">
        <f>IFERROR(INDEX('DATA - Destination Database'!$B$8:$B$973,MATCH(N939,'DATA - Destination Database'!$C$8:$C$973,0)),"")</f>
        <v>ID567</v>
      </c>
      <c r="T939" s="55">
        <f>IFERROR(INDEX('DATA - Destination Database'!$D$8:$D$973,MATCH(N939,'DATA - Destination Database'!$C$8:$C$973,0)),"")</f>
        <v>3</v>
      </c>
      <c r="U939" s="56" t="str">
        <f>IFERROR(INDEX('DATA - Destination Database'!$E$8:$E$973,MATCH(N939,'DATA - Destination Database'!$C$8:$C$973,0)),"")</f>
        <v>T</v>
      </c>
      <c r="V939" s="56" t="str">
        <f>IFERROR(INDEX('DATA - Destination Database'!$F$8:$F$973,MATCH(N939,'DATA - Destination Database'!$C$8:$C$973,0)),"")</f>
        <v>H</v>
      </c>
      <c r="W939" s="56" t="str">
        <f>IFERROR(INDEX('DATA - Destination Database'!$G$8:$G$973,MATCH(N939,'DATA - Destination Database'!$C$8:$C$973,0)),"")</f>
        <v/>
      </c>
      <c r="X939" s="96" t="str">
        <f>IFERROR(INDEX('DATA - Destination Database'!$H$8:$H$973,MATCH(N939,'DATA - Destination Database'!$C$8:$C$973,0)),"")</f>
        <v>Spain</v>
      </c>
    </row>
    <row r="940" spans="2:24" ht="14.4" customHeight="1" x14ac:dyDescent="0.3">
      <c r="B940" s="95" t="s">
        <v>59</v>
      </c>
      <c r="C940" s="95" t="s">
        <v>2795</v>
      </c>
      <c r="D940" s="95" t="s">
        <v>1837</v>
      </c>
      <c r="E940" s="95" t="s">
        <v>2860</v>
      </c>
      <c r="F940" s="95" t="s">
        <v>2862</v>
      </c>
      <c r="G940" s="97" t="s">
        <v>2000</v>
      </c>
      <c r="H940" s="23">
        <v>0.54166666666666663</v>
      </c>
      <c r="I940" s="95" t="s">
        <v>2857</v>
      </c>
      <c r="J940" s="17">
        <v>2.8</v>
      </c>
      <c r="K940" s="17">
        <v>1</v>
      </c>
      <c r="L940" s="98">
        <v>43670</v>
      </c>
      <c r="M940" s="95" t="s">
        <v>3848</v>
      </c>
      <c r="N940" s="95" t="str">
        <f t="shared" si="76"/>
        <v>SKU885</v>
      </c>
      <c r="O940" s="17" t="str">
        <f t="shared" si="77"/>
        <v>Yes</v>
      </c>
      <c r="P940" s="27">
        <f t="shared" si="78"/>
        <v>23</v>
      </c>
      <c r="Q940" s="17" t="str">
        <f t="shared" si="79"/>
        <v>No</v>
      </c>
      <c r="R940" s="42">
        <f t="shared" si="80"/>
        <v>43669</v>
      </c>
      <c r="S940" s="96" t="str">
        <f>IFERROR(INDEX('DATA - Destination Database'!$B$8:$B$973,MATCH(N940,'DATA - Destination Database'!$C$8:$C$973,0)),"")</f>
        <v>ID962</v>
      </c>
      <c r="T940" s="55">
        <f>IFERROR(INDEX('DATA - Destination Database'!$D$8:$D$973,MATCH(N940,'DATA - Destination Database'!$C$8:$C$973,0)),"")</f>
        <v>1</v>
      </c>
      <c r="U940" s="56" t="str">
        <f>IFERROR(INDEX('DATA - Destination Database'!$E$8:$E$973,MATCH(N940,'DATA - Destination Database'!$C$8:$C$973,0)),"")</f>
        <v>B</v>
      </c>
      <c r="V940" s="56" t="str">
        <f>IFERROR(INDEX('DATA - Destination Database'!$F$8:$F$973,MATCH(N940,'DATA - Destination Database'!$C$8:$C$973,0)),"")</f>
        <v>H</v>
      </c>
      <c r="W940" s="56" t="str">
        <f>IFERROR(INDEX('DATA - Destination Database'!$G$8:$G$973,MATCH(N940,'DATA - Destination Database'!$C$8:$C$973,0)),"")</f>
        <v/>
      </c>
      <c r="X940" s="96" t="str">
        <f>IFERROR(INDEX('DATA - Destination Database'!$H$8:$H$973,MATCH(N940,'DATA - Destination Database'!$C$8:$C$973,0)),"")</f>
        <v>Sweden</v>
      </c>
    </row>
    <row r="941" spans="2:24" ht="14.4" customHeight="1" x14ac:dyDescent="0.3">
      <c r="B941" s="95" t="s">
        <v>57</v>
      </c>
      <c r="C941" s="95" t="s">
        <v>2796</v>
      </c>
      <c r="D941" s="95" t="s">
        <v>1840</v>
      </c>
      <c r="E941" s="95" t="s">
        <v>2858</v>
      </c>
      <c r="F941" s="95" t="s">
        <v>2863</v>
      </c>
      <c r="G941" s="97" t="s">
        <v>2000</v>
      </c>
      <c r="H941" s="23">
        <v>0.54166666666666663</v>
      </c>
      <c r="I941" s="95" t="s">
        <v>2854</v>
      </c>
      <c r="J941" s="17">
        <v>3</v>
      </c>
      <c r="K941" s="17">
        <v>0</v>
      </c>
      <c r="L941" s="98">
        <v>43669</v>
      </c>
      <c r="M941" s="95" t="s">
        <v>3848</v>
      </c>
      <c r="N941" s="95" t="str">
        <f t="shared" si="76"/>
        <v>SKU888</v>
      </c>
      <c r="O941" s="17" t="str">
        <f t="shared" si="77"/>
        <v>Yes</v>
      </c>
      <c r="P941" s="27">
        <f t="shared" si="78"/>
        <v>23</v>
      </c>
      <c r="Q941" s="17" t="str">
        <f t="shared" si="79"/>
        <v>No</v>
      </c>
      <c r="R941" s="42">
        <f t="shared" si="80"/>
        <v>43669</v>
      </c>
      <c r="S941" s="96" t="str">
        <f>IFERROR(INDEX('DATA - Destination Database'!$B$8:$B$973,MATCH(N941,'DATA - Destination Database'!$C$8:$C$973,0)),"")</f>
        <v>ID845</v>
      </c>
      <c r="T941" s="55">
        <f>IFERROR(INDEX('DATA - Destination Database'!$D$8:$D$973,MATCH(N941,'DATA - Destination Database'!$C$8:$C$973,0)),"")</f>
        <v>2</v>
      </c>
      <c r="U941" s="56" t="str">
        <f>IFERROR(INDEX('DATA - Destination Database'!$E$8:$E$973,MATCH(N941,'DATA - Destination Database'!$C$8:$C$973,0)),"")</f>
        <v>A</v>
      </c>
      <c r="V941" s="56" t="str">
        <f>IFERROR(INDEX('DATA - Destination Database'!$F$8:$F$973,MATCH(N941,'DATA - Destination Database'!$C$8:$C$973,0)),"")</f>
        <v>H</v>
      </c>
      <c r="W941" s="56" t="str">
        <f>IFERROR(INDEX('DATA - Destination Database'!$G$8:$G$973,MATCH(N941,'DATA - Destination Database'!$C$8:$C$973,0)),"")</f>
        <v/>
      </c>
      <c r="X941" s="96" t="str">
        <f>IFERROR(INDEX('DATA - Destination Database'!$H$8:$H$973,MATCH(N941,'DATA - Destination Database'!$C$8:$C$973,0)),"")</f>
        <v>Germany</v>
      </c>
    </row>
    <row r="942" spans="2:24" ht="14.4" customHeight="1" x14ac:dyDescent="0.3">
      <c r="B942" s="95" t="s">
        <v>55</v>
      </c>
      <c r="C942" s="95" t="s">
        <v>2797</v>
      </c>
      <c r="D942" s="95" t="s">
        <v>1843</v>
      </c>
      <c r="E942" s="95" t="s">
        <v>2859</v>
      </c>
      <c r="F942" s="95" t="s">
        <v>2862</v>
      </c>
      <c r="G942" s="97" t="s">
        <v>2001</v>
      </c>
      <c r="H942" s="23">
        <v>0.54166666666666663</v>
      </c>
      <c r="I942" s="95" t="s">
        <v>2855</v>
      </c>
      <c r="J942" s="17">
        <v>3.2</v>
      </c>
      <c r="K942" s="17">
        <v>0</v>
      </c>
      <c r="L942" s="98">
        <v>43682</v>
      </c>
      <c r="M942" s="95" t="s">
        <v>3848</v>
      </c>
      <c r="N942" s="95" t="str">
        <f t="shared" si="76"/>
        <v>SKU891</v>
      </c>
      <c r="O942" s="17" t="str">
        <f t="shared" si="77"/>
        <v>Yes</v>
      </c>
      <c r="P942" s="27">
        <f t="shared" si="78"/>
        <v>22</v>
      </c>
      <c r="Q942" s="17" t="str">
        <f t="shared" si="79"/>
        <v>No</v>
      </c>
      <c r="R942" s="42">
        <f t="shared" si="80"/>
        <v>43670</v>
      </c>
      <c r="S942" s="96" t="str">
        <f>IFERROR(INDEX('DATA - Destination Database'!$B$8:$B$973,MATCH(N942,'DATA - Destination Database'!$C$8:$C$973,0)),"")</f>
        <v>ID929</v>
      </c>
      <c r="T942" s="55">
        <f>IFERROR(INDEX('DATA - Destination Database'!$D$8:$D$973,MATCH(N942,'DATA - Destination Database'!$C$8:$C$973,0)),"")</f>
        <v>2</v>
      </c>
      <c r="U942" s="56" t="str">
        <f>IFERROR(INDEX('DATA - Destination Database'!$E$8:$E$973,MATCH(N942,'DATA - Destination Database'!$C$8:$C$973,0)),"")</f>
        <v>A</v>
      </c>
      <c r="V942" s="56" t="str">
        <f>IFERROR(INDEX('DATA - Destination Database'!$F$8:$F$973,MATCH(N942,'DATA - Destination Database'!$C$8:$C$973,0)),"")</f>
        <v>H</v>
      </c>
      <c r="W942" s="56" t="str">
        <f>IFERROR(INDEX('DATA - Destination Database'!$G$8:$G$973,MATCH(N942,'DATA - Destination Database'!$C$8:$C$973,0)),"")</f>
        <v>Y</v>
      </c>
      <c r="X942" s="96" t="str">
        <f>IFERROR(INDEX('DATA - Destination Database'!$H$8:$H$973,MATCH(N942,'DATA - Destination Database'!$C$8:$C$973,0)),"")</f>
        <v xml:space="preserve">France </v>
      </c>
    </row>
    <row r="943" spans="2:24" ht="14.4" customHeight="1" x14ac:dyDescent="0.3">
      <c r="B943" s="95" t="s">
        <v>58</v>
      </c>
      <c r="C943" s="95" t="s">
        <v>2798</v>
      </c>
      <c r="D943" s="95" t="s">
        <v>1846</v>
      </c>
      <c r="E943" s="95" t="s">
        <v>2860</v>
      </c>
      <c r="F943" s="95" t="s">
        <v>2862</v>
      </c>
      <c r="G943" s="97" t="s">
        <v>2002</v>
      </c>
      <c r="H943" s="23">
        <v>0.54166666666666663</v>
      </c>
      <c r="I943" s="95" t="s">
        <v>2855</v>
      </c>
      <c r="J943" s="17">
        <v>3.4</v>
      </c>
      <c r="K943" s="17">
        <v>0</v>
      </c>
      <c r="L943" s="98">
        <v>43675</v>
      </c>
      <c r="M943" s="95" t="s">
        <v>3848</v>
      </c>
      <c r="N943" s="95" t="str">
        <f t="shared" si="76"/>
        <v>SKU894</v>
      </c>
      <c r="O943" s="17" t="str">
        <f t="shared" si="77"/>
        <v>Yes</v>
      </c>
      <c r="P943" s="27">
        <f t="shared" si="78"/>
        <v>21</v>
      </c>
      <c r="Q943" s="17" t="str">
        <f t="shared" si="79"/>
        <v>No</v>
      </c>
      <c r="R943" s="42">
        <f t="shared" si="80"/>
        <v>43671</v>
      </c>
      <c r="S943" s="96" t="str">
        <f>IFERROR(INDEX('DATA - Destination Database'!$B$8:$B$973,MATCH(N943,'DATA - Destination Database'!$C$8:$C$973,0)),"")</f>
        <v>ID630</v>
      </c>
      <c r="T943" s="55">
        <f>IFERROR(INDEX('DATA - Destination Database'!$D$8:$D$973,MATCH(N943,'DATA - Destination Database'!$C$8:$C$973,0)),"")</f>
        <v>2</v>
      </c>
      <c r="U943" s="56" t="str">
        <f>IFERROR(INDEX('DATA - Destination Database'!$E$8:$E$973,MATCH(N943,'DATA - Destination Database'!$C$8:$C$973,0)),"")</f>
        <v>B</v>
      </c>
      <c r="V943" s="56" t="str">
        <f>IFERROR(INDEX('DATA - Destination Database'!$F$8:$F$973,MATCH(N943,'DATA - Destination Database'!$C$8:$C$973,0)),"")</f>
        <v>H</v>
      </c>
      <c r="W943" s="56" t="str">
        <f>IFERROR(INDEX('DATA - Destination Database'!$G$8:$G$973,MATCH(N943,'DATA - Destination Database'!$C$8:$C$973,0)),"")</f>
        <v>Y</v>
      </c>
      <c r="X943" s="96" t="str">
        <f>IFERROR(INDEX('DATA - Destination Database'!$H$8:$H$973,MATCH(N943,'DATA - Destination Database'!$C$8:$C$973,0)),"")</f>
        <v xml:space="preserve">India </v>
      </c>
    </row>
    <row r="944" spans="2:24" ht="14.4" customHeight="1" x14ac:dyDescent="0.3">
      <c r="B944" s="95" t="s">
        <v>56</v>
      </c>
      <c r="C944" s="95" t="s">
        <v>2799</v>
      </c>
      <c r="D944" s="95" t="s">
        <v>1849</v>
      </c>
      <c r="E944" s="95" t="s">
        <v>2858</v>
      </c>
      <c r="F944" s="95" t="s">
        <v>2862</v>
      </c>
      <c r="G944" s="97" t="s">
        <v>2003</v>
      </c>
      <c r="H944" s="23">
        <v>0.54166666666666663</v>
      </c>
      <c r="I944" s="95" t="s">
        <v>2856</v>
      </c>
      <c r="J944" s="17">
        <v>3.6</v>
      </c>
      <c r="K944" s="17">
        <v>0</v>
      </c>
      <c r="L944" s="98">
        <v>43677</v>
      </c>
      <c r="M944" s="95" t="s">
        <v>3848</v>
      </c>
      <c r="N944" s="95" t="str">
        <f t="shared" si="76"/>
        <v>SKU897</v>
      </c>
      <c r="O944" s="17" t="str">
        <f t="shared" si="77"/>
        <v>Yes</v>
      </c>
      <c r="P944" s="27">
        <f t="shared" si="78"/>
        <v>20</v>
      </c>
      <c r="Q944" s="17" t="str">
        <f t="shared" si="79"/>
        <v>No</v>
      </c>
      <c r="R944" s="42">
        <f t="shared" si="80"/>
        <v>43672</v>
      </c>
      <c r="S944" s="96" t="str">
        <f>IFERROR(INDEX('DATA - Destination Database'!$B$8:$B$973,MATCH(N944,'DATA - Destination Database'!$C$8:$C$973,0)),"")</f>
        <v>ID848</v>
      </c>
      <c r="T944" s="55">
        <f>IFERROR(INDEX('DATA - Destination Database'!$D$8:$D$973,MATCH(N944,'DATA - Destination Database'!$C$8:$C$973,0)),"")</f>
        <v>2</v>
      </c>
      <c r="U944" s="56" t="str">
        <f>IFERROR(INDEX('DATA - Destination Database'!$E$8:$E$973,MATCH(N944,'DATA - Destination Database'!$C$8:$C$973,0)),"")</f>
        <v>F</v>
      </c>
      <c r="V944" s="56" t="str">
        <f>IFERROR(INDEX('DATA - Destination Database'!$F$8:$F$973,MATCH(N944,'DATA - Destination Database'!$C$8:$C$973,0)),"")</f>
        <v>H</v>
      </c>
      <c r="W944" s="56" t="str">
        <f>IFERROR(INDEX('DATA - Destination Database'!$G$8:$G$973,MATCH(N944,'DATA - Destination Database'!$C$8:$C$973,0)),"")</f>
        <v>Y</v>
      </c>
      <c r="X944" s="96" t="str">
        <f>IFERROR(INDEX('DATA - Destination Database'!$H$8:$H$973,MATCH(N944,'DATA - Destination Database'!$C$8:$C$973,0)),"")</f>
        <v xml:space="preserve">Eritrea </v>
      </c>
    </row>
    <row r="945" spans="2:24" ht="14.4" customHeight="1" x14ac:dyDescent="0.3">
      <c r="B945" s="95" t="s">
        <v>59</v>
      </c>
      <c r="C945" s="95" t="s">
        <v>2800</v>
      </c>
      <c r="D945" s="95" t="s">
        <v>1852</v>
      </c>
      <c r="E945" s="95" t="s">
        <v>2859</v>
      </c>
      <c r="F945" s="95" t="s">
        <v>2862</v>
      </c>
      <c r="G945" s="97" t="s">
        <v>2003</v>
      </c>
      <c r="H945" s="23">
        <v>0.54166666666666663</v>
      </c>
      <c r="I945" s="95" t="s">
        <v>2857</v>
      </c>
      <c r="J945" s="17">
        <v>3.8</v>
      </c>
      <c r="K945" s="17">
        <v>0</v>
      </c>
      <c r="L945" s="98">
        <v>43675</v>
      </c>
      <c r="M945" s="95" t="s">
        <v>3848</v>
      </c>
      <c r="N945" s="95" t="str">
        <f t="shared" si="76"/>
        <v>SKU900</v>
      </c>
      <c r="O945" s="17" t="str">
        <f t="shared" si="77"/>
        <v>Yes</v>
      </c>
      <c r="P945" s="27">
        <f t="shared" si="78"/>
        <v>20</v>
      </c>
      <c r="Q945" s="17" t="str">
        <f t="shared" si="79"/>
        <v>No</v>
      </c>
      <c r="R945" s="42">
        <f t="shared" si="80"/>
        <v>43672</v>
      </c>
      <c r="S945" s="96" t="str">
        <f>IFERROR(INDEX('DATA - Destination Database'!$B$8:$B$973,MATCH(N945,'DATA - Destination Database'!$C$8:$C$973,0)),"")</f>
        <v>ID799</v>
      </c>
      <c r="T945" s="55">
        <f>IFERROR(INDEX('DATA - Destination Database'!$D$8:$D$973,MATCH(N945,'DATA - Destination Database'!$C$8:$C$973,0)),"")</f>
        <v>1</v>
      </c>
      <c r="U945" s="56" t="str">
        <f>IFERROR(INDEX('DATA - Destination Database'!$E$8:$E$973,MATCH(N945,'DATA - Destination Database'!$C$8:$C$973,0)),"")</f>
        <v>T</v>
      </c>
      <c r="V945" s="56" t="str">
        <f>IFERROR(INDEX('DATA - Destination Database'!$F$8:$F$973,MATCH(N945,'DATA - Destination Database'!$C$8:$C$973,0)),"")</f>
        <v>H</v>
      </c>
      <c r="W945" s="56" t="str">
        <f>IFERROR(INDEX('DATA - Destination Database'!$G$8:$G$973,MATCH(N945,'DATA - Destination Database'!$C$8:$C$973,0)),"")</f>
        <v/>
      </c>
      <c r="X945" s="96" t="str">
        <f>IFERROR(INDEX('DATA - Destination Database'!$H$8:$H$973,MATCH(N945,'DATA - Destination Database'!$C$8:$C$973,0)),"")</f>
        <v>Canada</v>
      </c>
    </row>
    <row r="946" spans="2:24" ht="14.4" customHeight="1" x14ac:dyDescent="0.3">
      <c r="B946" s="95" t="s">
        <v>57</v>
      </c>
      <c r="C946" s="95" t="s">
        <v>2801</v>
      </c>
      <c r="D946" s="95" t="s">
        <v>1855</v>
      </c>
      <c r="E946" s="95" t="s">
        <v>2860</v>
      </c>
      <c r="F946" s="95" t="s">
        <v>2862</v>
      </c>
      <c r="G946" s="97" t="s">
        <v>2003</v>
      </c>
      <c r="H946" s="23">
        <v>0.54166666666666663</v>
      </c>
      <c r="I946" s="95" t="s">
        <v>2854</v>
      </c>
      <c r="J946" s="17">
        <v>4</v>
      </c>
      <c r="K946" s="17">
        <v>0</v>
      </c>
      <c r="L946" s="98">
        <v>43677</v>
      </c>
      <c r="M946" s="95" t="s">
        <v>3848</v>
      </c>
      <c r="N946" s="95" t="str">
        <f t="shared" si="76"/>
        <v>SKU903</v>
      </c>
      <c r="O946" s="17" t="str">
        <f t="shared" si="77"/>
        <v>Yes</v>
      </c>
      <c r="P946" s="27">
        <f t="shared" si="78"/>
        <v>20</v>
      </c>
      <c r="Q946" s="17" t="str">
        <f t="shared" si="79"/>
        <v>No</v>
      </c>
      <c r="R946" s="42">
        <f t="shared" si="80"/>
        <v>43672</v>
      </c>
      <c r="S946" s="96" t="str">
        <f>IFERROR(INDEX('DATA - Destination Database'!$B$8:$B$973,MATCH(N946,'DATA - Destination Database'!$C$8:$C$973,0)),"")</f>
        <v>ID854</v>
      </c>
      <c r="T946" s="55">
        <f>IFERROR(INDEX('DATA - Destination Database'!$D$8:$D$973,MATCH(N946,'DATA - Destination Database'!$C$8:$C$973,0)),"")</f>
        <v>2</v>
      </c>
      <c r="U946" s="56" t="str">
        <f>IFERROR(INDEX('DATA - Destination Database'!$E$8:$E$973,MATCH(N946,'DATA - Destination Database'!$C$8:$C$973,0)),"")</f>
        <v>B</v>
      </c>
      <c r="V946" s="56" t="str">
        <f>IFERROR(INDEX('DATA - Destination Database'!$F$8:$F$973,MATCH(N946,'DATA - Destination Database'!$C$8:$C$973,0)),"")</f>
        <v>H</v>
      </c>
      <c r="W946" s="56" t="str">
        <f>IFERROR(INDEX('DATA - Destination Database'!$G$8:$G$973,MATCH(N946,'DATA - Destination Database'!$C$8:$C$973,0)),"")</f>
        <v/>
      </c>
      <c r="X946" s="96" t="str">
        <f>IFERROR(INDEX('DATA - Destination Database'!$H$8:$H$973,MATCH(N946,'DATA - Destination Database'!$C$8:$C$973,0)),"")</f>
        <v xml:space="preserve">Indonesia </v>
      </c>
    </row>
    <row r="947" spans="2:24" ht="14.4" customHeight="1" x14ac:dyDescent="0.3">
      <c r="B947" s="95" t="s">
        <v>55</v>
      </c>
      <c r="C947" s="95" t="s">
        <v>2802</v>
      </c>
      <c r="D947" s="95" t="s">
        <v>1858</v>
      </c>
      <c r="E947" s="95" t="s">
        <v>2858</v>
      </c>
      <c r="F947" s="95" t="s">
        <v>2862</v>
      </c>
      <c r="G947" s="97" t="s">
        <v>2003</v>
      </c>
      <c r="H947" s="23">
        <v>0.54166666666666663</v>
      </c>
      <c r="I947" s="95" t="s">
        <v>2855</v>
      </c>
      <c r="J947" s="17">
        <v>1</v>
      </c>
      <c r="K947" s="17">
        <v>0</v>
      </c>
      <c r="L947" s="98">
        <v>43677</v>
      </c>
      <c r="M947" s="95" t="s">
        <v>3848</v>
      </c>
      <c r="N947" s="95" t="str">
        <f t="shared" si="76"/>
        <v>SKU906</v>
      </c>
      <c r="O947" s="17" t="str">
        <f t="shared" si="77"/>
        <v>Yes</v>
      </c>
      <c r="P947" s="27">
        <f t="shared" si="78"/>
        <v>20</v>
      </c>
      <c r="Q947" s="17" t="str">
        <f t="shared" si="79"/>
        <v>No</v>
      </c>
      <c r="R947" s="42">
        <f t="shared" si="80"/>
        <v>43672</v>
      </c>
      <c r="S947" s="96" t="str">
        <f>IFERROR(INDEX('DATA - Destination Database'!$B$8:$B$973,MATCH(N947,'DATA - Destination Database'!$C$8:$C$973,0)),"")</f>
        <v>ID676</v>
      </c>
      <c r="T947" s="55">
        <f>IFERROR(INDEX('DATA - Destination Database'!$D$8:$D$973,MATCH(N947,'DATA - Destination Database'!$C$8:$C$973,0)),"")</f>
        <v>2</v>
      </c>
      <c r="U947" s="56" t="str">
        <f>IFERROR(INDEX('DATA - Destination Database'!$E$8:$E$973,MATCH(N947,'DATA - Destination Database'!$C$8:$C$973,0)),"")</f>
        <v>F</v>
      </c>
      <c r="V947" s="56" t="str">
        <f>IFERROR(INDEX('DATA - Destination Database'!$F$8:$F$973,MATCH(N947,'DATA - Destination Database'!$C$8:$C$973,0)),"")</f>
        <v>H</v>
      </c>
      <c r="W947" s="56" t="str">
        <f>IFERROR(INDEX('DATA - Destination Database'!$G$8:$G$973,MATCH(N947,'DATA - Destination Database'!$C$8:$C$973,0)),"")</f>
        <v>Y</v>
      </c>
      <c r="X947" s="96" t="str">
        <f>IFERROR(INDEX('DATA - Destination Database'!$H$8:$H$973,MATCH(N947,'DATA - Destination Database'!$C$8:$C$973,0)),"")</f>
        <v>Hong Kong</v>
      </c>
    </row>
    <row r="948" spans="2:24" ht="14.4" customHeight="1" x14ac:dyDescent="0.3">
      <c r="B948" s="95" t="s">
        <v>58</v>
      </c>
      <c r="C948" s="95" t="s">
        <v>2803</v>
      </c>
      <c r="D948" s="95" t="s">
        <v>1861</v>
      </c>
      <c r="E948" s="95" t="s">
        <v>2859</v>
      </c>
      <c r="F948" s="95" t="s">
        <v>2862</v>
      </c>
      <c r="G948" s="97" t="s">
        <v>2003</v>
      </c>
      <c r="H948" s="23">
        <v>0.54166666666666663</v>
      </c>
      <c r="I948" s="95" t="s">
        <v>2855</v>
      </c>
      <c r="J948" s="17">
        <v>2</v>
      </c>
      <c r="K948" s="17">
        <v>0</v>
      </c>
      <c r="L948" s="98">
        <v>43677</v>
      </c>
      <c r="M948" s="95" t="s">
        <v>3848</v>
      </c>
      <c r="N948" s="95" t="str">
        <f t="shared" si="76"/>
        <v>SKU909</v>
      </c>
      <c r="O948" s="17" t="str">
        <f t="shared" si="77"/>
        <v>Yes</v>
      </c>
      <c r="P948" s="27">
        <f t="shared" si="78"/>
        <v>20</v>
      </c>
      <c r="Q948" s="17" t="str">
        <f t="shared" si="79"/>
        <v>No</v>
      </c>
      <c r="R948" s="42">
        <f t="shared" si="80"/>
        <v>43672</v>
      </c>
      <c r="S948" s="96" t="str">
        <f>IFERROR(INDEX('DATA - Destination Database'!$B$8:$B$973,MATCH(N948,'DATA - Destination Database'!$C$8:$C$973,0)),"")</f>
        <v>ID930</v>
      </c>
      <c r="T948" s="55">
        <f>IFERROR(INDEX('DATA - Destination Database'!$D$8:$D$973,MATCH(N948,'DATA - Destination Database'!$C$8:$C$973,0)),"")</f>
        <v>1</v>
      </c>
      <c r="U948" s="56" t="str">
        <f>IFERROR(INDEX('DATA - Destination Database'!$E$8:$E$973,MATCH(N948,'DATA - Destination Database'!$C$8:$C$973,0)),"")</f>
        <v>B</v>
      </c>
      <c r="V948" s="56" t="str">
        <f>IFERROR(INDEX('DATA - Destination Database'!$F$8:$F$973,MATCH(N948,'DATA - Destination Database'!$C$8:$C$973,0)),"")</f>
        <v>H</v>
      </c>
      <c r="W948" s="56" t="str">
        <f>IFERROR(INDEX('DATA - Destination Database'!$G$8:$G$973,MATCH(N948,'DATA - Destination Database'!$C$8:$C$973,0)),"")</f>
        <v/>
      </c>
      <c r="X948" s="96" t="str">
        <f>IFERROR(INDEX('DATA - Destination Database'!$H$8:$H$973,MATCH(N948,'DATA - Destination Database'!$C$8:$C$973,0)),"")</f>
        <v>Italy</v>
      </c>
    </row>
    <row r="949" spans="2:24" ht="14.4" customHeight="1" x14ac:dyDescent="0.3">
      <c r="B949" s="95" t="s">
        <v>56</v>
      </c>
      <c r="C949" s="95" t="s">
        <v>2804</v>
      </c>
      <c r="D949" s="95" t="s">
        <v>1864</v>
      </c>
      <c r="E949" s="95" t="s">
        <v>2860</v>
      </c>
      <c r="F949" s="95" t="s">
        <v>2862</v>
      </c>
      <c r="G949" s="97" t="s">
        <v>2004</v>
      </c>
      <c r="H949" s="23">
        <v>0.54166666666666663</v>
      </c>
      <c r="I949" s="95" t="s">
        <v>2856</v>
      </c>
      <c r="J949" s="17">
        <v>3</v>
      </c>
      <c r="K949" s="17">
        <v>0</v>
      </c>
      <c r="L949" s="98">
        <v>43677</v>
      </c>
      <c r="M949" s="95" t="s">
        <v>3848</v>
      </c>
      <c r="N949" s="95" t="str">
        <f t="shared" si="76"/>
        <v>SKU912</v>
      </c>
      <c r="O949" s="17" t="str">
        <f t="shared" si="77"/>
        <v>Yes</v>
      </c>
      <c r="P949" s="27">
        <f t="shared" si="78"/>
        <v>19</v>
      </c>
      <c r="Q949" s="17" t="str">
        <f t="shared" si="79"/>
        <v>No</v>
      </c>
      <c r="R949" s="42">
        <f t="shared" si="80"/>
        <v>43673</v>
      </c>
      <c r="S949" s="96" t="str">
        <f>IFERROR(INDEX('DATA - Destination Database'!$B$8:$B$973,MATCH(N949,'DATA - Destination Database'!$C$8:$C$973,0)),"")</f>
        <v>ID963</v>
      </c>
      <c r="T949" s="55">
        <f>IFERROR(INDEX('DATA - Destination Database'!$D$8:$D$973,MATCH(N949,'DATA - Destination Database'!$C$8:$C$973,0)),"")</f>
        <v>1</v>
      </c>
      <c r="U949" s="56" t="str">
        <f>IFERROR(INDEX('DATA - Destination Database'!$E$8:$E$973,MATCH(N949,'DATA - Destination Database'!$C$8:$C$973,0)),"")</f>
        <v>T</v>
      </c>
      <c r="V949" s="56" t="str">
        <f>IFERROR(INDEX('DATA - Destination Database'!$F$8:$F$973,MATCH(N949,'DATA - Destination Database'!$C$8:$C$973,0)),"")</f>
        <v>H</v>
      </c>
      <c r="W949" s="56" t="str">
        <f>IFERROR(INDEX('DATA - Destination Database'!$G$8:$G$973,MATCH(N949,'DATA - Destination Database'!$C$8:$C$973,0)),"")</f>
        <v>Y</v>
      </c>
      <c r="X949" s="96" t="str">
        <f>IFERROR(INDEX('DATA - Destination Database'!$H$8:$H$973,MATCH(N949,'DATA - Destination Database'!$C$8:$C$973,0)),"")</f>
        <v>Belgium</v>
      </c>
    </row>
    <row r="950" spans="2:24" ht="14.4" customHeight="1" x14ac:dyDescent="0.3">
      <c r="B950" s="95" t="s">
        <v>59</v>
      </c>
      <c r="C950" s="95" t="s">
        <v>2805</v>
      </c>
      <c r="D950" s="95" t="s">
        <v>1867</v>
      </c>
      <c r="E950" s="95" t="s">
        <v>2858</v>
      </c>
      <c r="F950" s="95" t="s">
        <v>2862</v>
      </c>
      <c r="G950" s="97" t="s">
        <v>2005</v>
      </c>
      <c r="H950" s="23">
        <v>0.54166666666666663</v>
      </c>
      <c r="I950" s="95" t="s">
        <v>2857</v>
      </c>
      <c r="J950" s="17">
        <v>4</v>
      </c>
      <c r="K950" s="17">
        <v>1</v>
      </c>
      <c r="L950" s="98">
        <v>43679</v>
      </c>
      <c r="M950" s="95" t="s">
        <v>3848</v>
      </c>
      <c r="N950" s="95" t="str">
        <f t="shared" si="76"/>
        <v>SKU915</v>
      </c>
      <c r="O950" s="17" t="str">
        <f t="shared" si="77"/>
        <v>Yes</v>
      </c>
      <c r="P950" s="27">
        <f t="shared" si="78"/>
        <v>17</v>
      </c>
      <c r="Q950" s="17" t="str">
        <f t="shared" si="79"/>
        <v>No</v>
      </c>
      <c r="R950" s="42">
        <f t="shared" si="80"/>
        <v>43675</v>
      </c>
      <c r="S950" s="96" t="str">
        <f>IFERROR(INDEX('DATA - Destination Database'!$B$8:$B$973,MATCH(N950,'DATA - Destination Database'!$C$8:$C$973,0)),"")</f>
        <v>ID850</v>
      </c>
      <c r="T950" s="55">
        <f>IFERROR(INDEX('DATA - Destination Database'!$D$8:$D$973,MATCH(N950,'DATA - Destination Database'!$C$8:$C$973,0)),"")</f>
        <v>3</v>
      </c>
      <c r="U950" s="56" t="str">
        <f>IFERROR(INDEX('DATA - Destination Database'!$E$8:$E$973,MATCH(N950,'DATA - Destination Database'!$C$8:$C$973,0)),"")</f>
        <v>B</v>
      </c>
      <c r="V950" s="56" t="str">
        <f>IFERROR(INDEX('DATA - Destination Database'!$F$8:$F$973,MATCH(N950,'DATA - Destination Database'!$C$8:$C$973,0)),"")</f>
        <v>H</v>
      </c>
      <c r="W950" s="56" t="str">
        <f>IFERROR(INDEX('DATA - Destination Database'!$G$8:$G$973,MATCH(N950,'DATA - Destination Database'!$C$8:$C$973,0)),"")</f>
        <v>Y</v>
      </c>
      <c r="X950" s="96" t="str">
        <f>IFERROR(INDEX('DATA - Destination Database'!$H$8:$H$973,MATCH(N950,'DATA - Destination Database'!$C$8:$C$973,0)),"")</f>
        <v>Argentina</v>
      </c>
    </row>
    <row r="951" spans="2:24" ht="14.4" customHeight="1" x14ac:dyDescent="0.3">
      <c r="B951" s="95" t="s">
        <v>57</v>
      </c>
      <c r="C951" s="95" t="s">
        <v>2806</v>
      </c>
      <c r="D951" s="95" t="s">
        <v>1870</v>
      </c>
      <c r="E951" s="95" t="s">
        <v>2859</v>
      </c>
      <c r="F951" s="95" t="s">
        <v>2862</v>
      </c>
      <c r="G951" s="97" t="s">
        <v>2005</v>
      </c>
      <c r="H951" s="23">
        <v>0.54166666666666663</v>
      </c>
      <c r="I951" s="95" t="s">
        <v>2854</v>
      </c>
      <c r="J951" s="17">
        <v>1</v>
      </c>
      <c r="K951" s="17">
        <v>0</v>
      </c>
      <c r="L951" s="98">
        <v>43677</v>
      </c>
      <c r="M951" s="95" t="s">
        <v>3848</v>
      </c>
      <c r="N951" s="95" t="str">
        <f t="shared" si="76"/>
        <v>SKU918</v>
      </c>
      <c r="O951" s="17" t="str">
        <f t="shared" si="77"/>
        <v>Yes</v>
      </c>
      <c r="P951" s="27">
        <f t="shared" si="78"/>
        <v>17</v>
      </c>
      <c r="Q951" s="17" t="str">
        <f t="shared" si="79"/>
        <v>No</v>
      </c>
      <c r="R951" s="42">
        <f t="shared" si="80"/>
        <v>43675</v>
      </c>
      <c r="S951" s="96" t="str">
        <f>IFERROR(INDEX('DATA - Destination Database'!$B$8:$B$973,MATCH(N951,'DATA - Destination Database'!$C$8:$C$973,0)),"")</f>
        <v>ID801</v>
      </c>
      <c r="T951" s="55">
        <f>IFERROR(INDEX('DATA - Destination Database'!$D$8:$D$973,MATCH(N951,'DATA - Destination Database'!$C$8:$C$973,0)),"")</f>
        <v>3</v>
      </c>
      <c r="U951" s="56" t="str">
        <f>IFERROR(INDEX('DATA - Destination Database'!$E$8:$E$973,MATCH(N951,'DATA - Destination Database'!$C$8:$C$973,0)),"")</f>
        <v>A</v>
      </c>
      <c r="V951" s="56" t="str">
        <f>IFERROR(INDEX('DATA - Destination Database'!$F$8:$F$973,MATCH(N951,'DATA - Destination Database'!$C$8:$C$973,0)),"")</f>
        <v>H</v>
      </c>
      <c r="W951" s="56" t="str">
        <f>IFERROR(INDEX('DATA - Destination Database'!$G$8:$G$973,MATCH(N951,'DATA - Destination Database'!$C$8:$C$973,0)),"")</f>
        <v>Y</v>
      </c>
      <c r="X951" s="96" t="str">
        <f>IFERROR(INDEX('DATA - Destination Database'!$H$8:$H$973,MATCH(N951,'DATA - Destination Database'!$C$8:$C$973,0)),"")</f>
        <v>Maldives</v>
      </c>
    </row>
    <row r="952" spans="2:24" ht="14.4" customHeight="1" x14ac:dyDescent="0.3">
      <c r="B952" s="95" t="s">
        <v>55</v>
      </c>
      <c r="C952" s="95" t="s">
        <v>2807</v>
      </c>
      <c r="D952" s="95" t="s">
        <v>1873</v>
      </c>
      <c r="E952" s="95" t="s">
        <v>2860</v>
      </c>
      <c r="F952" s="95" t="s">
        <v>2862</v>
      </c>
      <c r="G952" s="97" t="s">
        <v>2005</v>
      </c>
      <c r="H952" s="23">
        <v>0.54166666666666663</v>
      </c>
      <c r="I952" s="95" t="s">
        <v>2855</v>
      </c>
      <c r="J952" s="17">
        <v>2.8</v>
      </c>
      <c r="K952" s="17">
        <v>0</v>
      </c>
      <c r="L952" s="98">
        <v>43678</v>
      </c>
      <c r="M952" s="95" t="s">
        <v>3848</v>
      </c>
      <c r="N952" s="95" t="str">
        <f t="shared" si="76"/>
        <v>SKU921</v>
      </c>
      <c r="O952" s="17" t="str">
        <f t="shared" si="77"/>
        <v>Yes</v>
      </c>
      <c r="P952" s="27">
        <f t="shared" si="78"/>
        <v>17</v>
      </c>
      <c r="Q952" s="17" t="str">
        <f t="shared" si="79"/>
        <v>No</v>
      </c>
      <c r="R952" s="42">
        <f t="shared" si="80"/>
        <v>43675</v>
      </c>
      <c r="S952" s="96" t="str">
        <f>IFERROR(INDEX('DATA - Destination Database'!$B$8:$B$973,MATCH(N952,'DATA - Destination Database'!$C$8:$C$973,0)),"")</f>
        <v>ID632</v>
      </c>
      <c r="T952" s="55">
        <f>IFERROR(INDEX('DATA - Destination Database'!$D$8:$D$973,MATCH(N952,'DATA - Destination Database'!$C$8:$C$973,0)),"")</f>
        <v>1</v>
      </c>
      <c r="U952" s="56" t="str">
        <f>IFERROR(INDEX('DATA - Destination Database'!$E$8:$E$973,MATCH(N952,'DATA - Destination Database'!$C$8:$C$973,0)),"")</f>
        <v>F</v>
      </c>
      <c r="V952" s="56" t="str">
        <f>IFERROR(INDEX('DATA - Destination Database'!$F$8:$F$973,MATCH(N952,'DATA - Destination Database'!$C$8:$C$973,0)),"")</f>
        <v>H</v>
      </c>
      <c r="W952" s="56" t="str">
        <f>IFERROR(INDEX('DATA - Destination Database'!$G$8:$G$973,MATCH(N952,'DATA - Destination Database'!$C$8:$C$973,0)),"")</f>
        <v/>
      </c>
      <c r="X952" s="96" t="str">
        <f>IFERROR(INDEX('DATA - Destination Database'!$H$8:$H$973,MATCH(N952,'DATA - Destination Database'!$C$8:$C$973,0)),"")</f>
        <v>China</v>
      </c>
    </row>
    <row r="953" spans="2:24" ht="14.4" customHeight="1" x14ac:dyDescent="0.3">
      <c r="B953" s="95" t="s">
        <v>58</v>
      </c>
      <c r="C953" s="95" t="s">
        <v>2808</v>
      </c>
      <c r="D953" s="95" t="s">
        <v>1876</v>
      </c>
      <c r="E953" s="95" t="s">
        <v>2858</v>
      </c>
      <c r="F953" s="95" t="s">
        <v>2862</v>
      </c>
      <c r="G953" s="97" t="s">
        <v>2005</v>
      </c>
      <c r="H953" s="23">
        <v>0.54166666666666663</v>
      </c>
      <c r="I953" s="95" t="s">
        <v>2855</v>
      </c>
      <c r="J953" s="17">
        <v>3</v>
      </c>
      <c r="K953" s="17">
        <v>0</v>
      </c>
      <c r="L953" s="98">
        <v>43677</v>
      </c>
      <c r="M953" s="95" t="s">
        <v>3848</v>
      </c>
      <c r="N953" s="95" t="str">
        <f t="shared" ref="N953:N972" si="81">TRIM(D953)</f>
        <v>SKU924</v>
      </c>
      <c r="O953" s="17" t="str">
        <f t="shared" si="77"/>
        <v>Yes</v>
      </c>
      <c r="P953" s="27">
        <f t="shared" si="78"/>
        <v>17</v>
      </c>
      <c r="Q953" s="17" t="str">
        <f t="shared" si="79"/>
        <v>No</v>
      </c>
      <c r="R953" s="42">
        <f t="shared" si="80"/>
        <v>43675</v>
      </c>
      <c r="S953" s="96" t="str">
        <f>IFERROR(INDEX('DATA - Destination Database'!$B$8:$B$973,MATCH(N953,'DATA - Destination Database'!$C$8:$C$973,0)),"")</f>
        <v>ID853</v>
      </c>
      <c r="T953" s="55">
        <f>IFERROR(INDEX('DATA - Destination Database'!$D$8:$D$973,MATCH(N953,'DATA - Destination Database'!$C$8:$C$973,0)),"")</f>
        <v>2</v>
      </c>
      <c r="U953" s="56" t="str">
        <f>IFERROR(INDEX('DATA - Destination Database'!$E$8:$E$973,MATCH(N953,'DATA - Destination Database'!$C$8:$C$973,0)),"")</f>
        <v>A</v>
      </c>
      <c r="V953" s="56" t="str">
        <f>IFERROR(INDEX('DATA - Destination Database'!$F$8:$F$973,MATCH(N953,'DATA - Destination Database'!$C$8:$C$973,0)),"")</f>
        <v>H</v>
      </c>
      <c r="W953" s="56" t="str">
        <f>IFERROR(INDEX('DATA - Destination Database'!$G$8:$G$973,MATCH(N953,'DATA - Destination Database'!$C$8:$C$973,0)),"")</f>
        <v/>
      </c>
      <c r="X953" s="96" t="str">
        <f>IFERROR(INDEX('DATA - Destination Database'!$H$8:$H$973,MATCH(N953,'DATA - Destination Database'!$C$8:$C$973,0)),"")</f>
        <v>Peru</v>
      </c>
    </row>
    <row r="954" spans="2:24" ht="14.4" customHeight="1" x14ac:dyDescent="0.3">
      <c r="B954" s="95" t="s">
        <v>56</v>
      </c>
      <c r="C954" s="95" t="s">
        <v>2809</v>
      </c>
      <c r="D954" s="95" t="s">
        <v>1879</v>
      </c>
      <c r="E954" s="95" t="s">
        <v>2859</v>
      </c>
      <c r="F954" s="95" t="s">
        <v>2862</v>
      </c>
      <c r="G954" s="97" t="s">
        <v>2005</v>
      </c>
      <c r="H954" s="23">
        <v>0.54166666666666663</v>
      </c>
      <c r="I954" s="95" t="s">
        <v>2856</v>
      </c>
      <c r="J954" s="17">
        <v>3.2</v>
      </c>
      <c r="K954" s="17">
        <v>0</v>
      </c>
      <c r="L954" s="98">
        <v>43677</v>
      </c>
      <c r="M954" s="95" t="s">
        <v>3848</v>
      </c>
      <c r="N954" s="95" t="str">
        <f t="shared" si="81"/>
        <v>SKU927</v>
      </c>
      <c r="O954" s="17" t="str">
        <f t="shared" si="77"/>
        <v>Yes</v>
      </c>
      <c r="P954" s="27">
        <f t="shared" si="78"/>
        <v>17</v>
      </c>
      <c r="Q954" s="17" t="str">
        <f t="shared" si="79"/>
        <v>No</v>
      </c>
      <c r="R954" s="42">
        <f t="shared" si="80"/>
        <v>43675</v>
      </c>
      <c r="S954" s="96" t="str">
        <f>IFERROR(INDEX('DATA - Destination Database'!$B$8:$B$973,MATCH(N954,'DATA - Destination Database'!$C$8:$C$973,0)),"")</f>
        <v>ID573</v>
      </c>
      <c r="T954" s="55">
        <f>IFERROR(INDEX('DATA - Destination Database'!$D$8:$D$973,MATCH(N954,'DATA - Destination Database'!$C$8:$C$973,0)),"")</f>
        <v>3</v>
      </c>
      <c r="U954" s="56" t="str">
        <f>IFERROR(INDEX('DATA - Destination Database'!$E$8:$E$973,MATCH(N954,'DATA - Destination Database'!$C$8:$C$973,0)),"")</f>
        <v>A</v>
      </c>
      <c r="V954" s="56" t="str">
        <f>IFERROR(INDEX('DATA - Destination Database'!$F$8:$F$973,MATCH(N954,'DATA - Destination Database'!$C$8:$C$973,0)),"")</f>
        <v>H</v>
      </c>
      <c r="W954" s="56" t="str">
        <f>IFERROR(INDEX('DATA - Destination Database'!$G$8:$G$973,MATCH(N954,'DATA - Destination Database'!$C$8:$C$973,0)),"")</f>
        <v/>
      </c>
      <c r="X954" s="96" t="str">
        <f>IFERROR(INDEX('DATA - Destination Database'!$H$8:$H$973,MATCH(N954,'DATA - Destination Database'!$C$8:$C$973,0)),"")</f>
        <v>Ireland</v>
      </c>
    </row>
    <row r="955" spans="2:24" ht="14.4" customHeight="1" x14ac:dyDescent="0.3">
      <c r="B955" s="95" t="s">
        <v>59</v>
      </c>
      <c r="C955" s="95" t="s">
        <v>2810</v>
      </c>
      <c r="D955" s="95" t="s">
        <v>1882</v>
      </c>
      <c r="E955" s="95" t="s">
        <v>2860</v>
      </c>
      <c r="F955" s="95" t="s">
        <v>2862</v>
      </c>
      <c r="G955" s="97" t="s">
        <v>2006</v>
      </c>
      <c r="H955" s="23">
        <v>0.54166666666666663</v>
      </c>
      <c r="I955" s="95" t="s">
        <v>2857</v>
      </c>
      <c r="J955" s="17">
        <v>3.4</v>
      </c>
      <c r="K955" s="17">
        <v>0</v>
      </c>
      <c r="L955" s="98">
        <v>43677</v>
      </c>
      <c r="M955" s="95" t="s">
        <v>3848</v>
      </c>
      <c r="N955" s="95" t="str">
        <f t="shared" si="81"/>
        <v>SKU930</v>
      </c>
      <c r="O955" s="17" t="str">
        <f t="shared" si="77"/>
        <v>Yes</v>
      </c>
      <c r="P955" s="27">
        <f t="shared" si="78"/>
        <v>16</v>
      </c>
      <c r="Q955" s="17" t="str">
        <f t="shared" si="79"/>
        <v>No</v>
      </c>
      <c r="R955" s="42">
        <f t="shared" si="80"/>
        <v>43676</v>
      </c>
      <c r="S955" s="96" t="str">
        <f>IFERROR(INDEX('DATA - Destination Database'!$B$8:$B$973,MATCH(N955,'DATA - Destination Database'!$C$8:$C$973,0)),"")</f>
        <v>ID856</v>
      </c>
      <c r="T955" s="55">
        <f>IFERROR(INDEX('DATA - Destination Database'!$D$8:$D$973,MATCH(N955,'DATA - Destination Database'!$C$8:$C$973,0)),"")</f>
        <v>2</v>
      </c>
      <c r="U955" s="56" t="str">
        <f>IFERROR(INDEX('DATA - Destination Database'!$E$8:$E$973,MATCH(N955,'DATA - Destination Database'!$C$8:$C$973,0)),"")</f>
        <v>F</v>
      </c>
      <c r="V955" s="56" t="str">
        <f>IFERROR(INDEX('DATA - Destination Database'!$F$8:$F$973,MATCH(N955,'DATA - Destination Database'!$C$8:$C$973,0)),"")</f>
        <v>H</v>
      </c>
      <c r="W955" s="56" t="str">
        <f>IFERROR(INDEX('DATA - Destination Database'!$G$8:$G$973,MATCH(N955,'DATA - Destination Database'!$C$8:$C$973,0)),"")</f>
        <v>Y</v>
      </c>
      <c r="X955" s="96" t="str">
        <f>IFERROR(INDEX('DATA - Destination Database'!$H$8:$H$973,MATCH(N955,'DATA - Destination Database'!$C$8:$C$973,0)),"")</f>
        <v>Poland</v>
      </c>
    </row>
    <row r="956" spans="2:24" ht="14.4" customHeight="1" x14ac:dyDescent="0.3">
      <c r="B956" s="95" t="s">
        <v>57</v>
      </c>
      <c r="C956" s="95" t="s">
        <v>2811</v>
      </c>
      <c r="D956" s="95" t="s">
        <v>1885</v>
      </c>
      <c r="E956" s="95" t="s">
        <v>2858</v>
      </c>
      <c r="F956" s="95" t="s">
        <v>2862</v>
      </c>
      <c r="G956" s="97" t="s">
        <v>2006</v>
      </c>
      <c r="H956" s="23">
        <v>0.54166666666666663</v>
      </c>
      <c r="I956" s="95" t="s">
        <v>2854</v>
      </c>
      <c r="J956" s="17">
        <v>3.6</v>
      </c>
      <c r="K956" s="17">
        <v>0</v>
      </c>
      <c r="L956" s="98">
        <v>43683</v>
      </c>
      <c r="M956" s="95" t="s">
        <v>3848</v>
      </c>
      <c r="N956" s="95" t="str">
        <f t="shared" si="81"/>
        <v>SKU933</v>
      </c>
      <c r="O956" s="17" t="str">
        <f t="shared" si="77"/>
        <v>Yes</v>
      </c>
      <c r="P956" s="27">
        <f t="shared" si="78"/>
        <v>16</v>
      </c>
      <c r="Q956" s="17" t="str">
        <f t="shared" si="79"/>
        <v>No</v>
      </c>
      <c r="R956" s="42">
        <f t="shared" si="80"/>
        <v>43676</v>
      </c>
      <c r="S956" s="96" t="str">
        <f>IFERROR(INDEX('DATA - Destination Database'!$B$8:$B$973,MATCH(N956,'DATA - Destination Database'!$C$8:$C$973,0)),"")</f>
        <v>ID438</v>
      </c>
      <c r="T956" s="55">
        <f>IFERROR(INDEX('DATA - Destination Database'!$D$8:$D$973,MATCH(N956,'DATA - Destination Database'!$C$8:$C$973,0)),"")</f>
        <v>1</v>
      </c>
      <c r="U956" s="56" t="str">
        <f>IFERROR(INDEX('DATA - Destination Database'!$E$8:$E$973,MATCH(N956,'DATA - Destination Database'!$C$8:$C$973,0)),"")</f>
        <v>B</v>
      </c>
      <c r="V956" s="56" t="str">
        <f>IFERROR(INDEX('DATA - Destination Database'!$F$8:$F$973,MATCH(N956,'DATA - Destination Database'!$C$8:$C$973,0)),"")</f>
        <v>H</v>
      </c>
      <c r="W956" s="56" t="str">
        <f>IFERROR(INDEX('DATA - Destination Database'!$G$8:$G$973,MATCH(N956,'DATA - Destination Database'!$C$8:$C$973,0)),"")</f>
        <v>Y</v>
      </c>
      <c r="X956" s="96" t="str">
        <f>IFERROR(INDEX('DATA - Destination Database'!$H$8:$H$973,MATCH(N956,'DATA - Destination Database'!$C$8:$C$973,0)),"")</f>
        <v>Malta</v>
      </c>
    </row>
    <row r="957" spans="2:24" ht="14.4" customHeight="1" x14ac:dyDescent="0.3">
      <c r="B957" s="95" t="s">
        <v>55</v>
      </c>
      <c r="C957" s="95" t="s">
        <v>2812</v>
      </c>
      <c r="D957" s="95" t="s">
        <v>1888</v>
      </c>
      <c r="E957" s="95" t="s">
        <v>2859</v>
      </c>
      <c r="F957" s="95" t="s">
        <v>2862</v>
      </c>
      <c r="G957" s="97" t="s">
        <v>2006</v>
      </c>
      <c r="H957" s="23">
        <v>0.54166666666666663</v>
      </c>
      <c r="I957" s="95" t="s">
        <v>2855</v>
      </c>
      <c r="J957" s="17">
        <v>3.8</v>
      </c>
      <c r="K957" s="17">
        <v>0</v>
      </c>
      <c r="L957" s="98"/>
      <c r="M957" s="95" t="s">
        <v>3848</v>
      </c>
      <c r="N957" s="95" t="str">
        <f t="shared" si="81"/>
        <v>SKU936</v>
      </c>
      <c r="O957" s="17" t="str">
        <f t="shared" si="77"/>
        <v>No</v>
      </c>
      <c r="P957" s="27">
        <f t="shared" si="78"/>
        <v>16</v>
      </c>
      <c r="Q957" s="17" t="str">
        <f t="shared" si="79"/>
        <v>No</v>
      </c>
      <c r="R957" s="42">
        <f t="shared" si="80"/>
        <v>43676</v>
      </c>
      <c r="S957" s="96" t="str">
        <f>IFERROR(INDEX('DATA - Destination Database'!$B$8:$B$973,MATCH(N957,'DATA - Destination Database'!$C$8:$C$973,0)),"")</f>
        <v>ID802</v>
      </c>
      <c r="T957" s="55">
        <f>IFERROR(INDEX('DATA - Destination Database'!$D$8:$D$973,MATCH(N957,'DATA - Destination Database'!$C$8:$C$973,0)),"")</f>
        <v>2</v>
      </c>
      <c r="U957" s="56" t="str">
        <f>IFERROR(INDEX('DATA - Destination Database'!$E$8:$E$973,MATCH(N957,'DATA - Destination Database'!$C$8:$C$973,0)),"")</f>
        <v>B</v>
      </c>
      <c r="V957" s="56" t="str">
        <f>IFERROR(INDEX('DATA - Destination Database'!$F$8:$F$973,MATCH(N957,'DATA - Destination Database'!$C$8:$C$973,0)),"")</f>
        <v>H</v>
      </c>
      <c r="W957" s="56" t="str">
        <f>IFERROR(INDEX('DATA - Destination Database'!$G$8:$G$973,MATCH(N957,'DATA - Destination Database'!$C$8:$C$973,0)),"")</f>
        <v>Y</v>
      </c>
      <c r="X957" s="96" t="str">
        <f>IFERROR(INDEX('DATA - Destination Database'!$H$8:$H$973,MATCH(N957,'DATA - Destination Database'!$C$8:$C$973,0)),"")</f>
        <v>Turkey</v>
      </c>
    </row>
    <row r="958" spans="2:24" ht="14.4" customHeight="1" x14ac:dyDescent="0.3">
      <c r="B958" s="95" t="s">
        <v>58</v>
      </c>
      <c r="C958" s="95" t="s">
        <v>2813</v>
      </c>
      <c r="D958" s="95" t="s">
        <v>1891</v>
      </c>
      <c r="E958" s="95" t="s">
        <v>2860</v>
      </c>
      <c r="F958" s="95" t="s">
        <v>2862</v>
      </c>
      <c r="G958" s="97" t="s">
        <v>2006</v>
      </c>
      <c r="H958" s="23">
        <v>0.54166666666666663</v>
      </c>
      <c r="I958" s="95" t="s">
        <v>2855</v>
      </c>
      <c r="J958" s="17">
        <v>4</v>
      </c>
      <c r="K958" s="17">
        <v>0</v>
      </c>
      <c r="L958" s="98"/>
      <c r="M958" s="95" t="s">
        <v>3848</v>
      </c>
      <c r="N958" s="95" t="str">
        <f t="shared" si="81"/>
        <v>SKU939</v>
      </c>
      <c r="O958" s="17" t="str">
        <f t="shared" si="77"/>
        <v>No</v>
      </c>
      <c r="P958" s="27">
        <f t="shared" si="78"/>
        <v>16</v>
      </c>
      <c r="Q958" s="17" t="str">
        <f t="shared" si="79"/>
        <v>No</v>
      </c>
      <c r="R958" s="42">
        <f t="shared" si="80"/>
        <v>43676</v>
      </c>
      <c r="S958" s="96" t="str">
        <f>IFERROR(INDEX('DATA - Destination Database'!$B$8:$B$973,MATCH(N958,'DATA - Destination Database'!$C$8:$C$973,0)),"")</f>
        <v>ID964</v>
      </c>
      <c r="T958" s="55">
        <f>IFERROR(INDEX('DATA - Destination Database'!$D$8:$D$973,MATCH(N958,'DATA - Destination Database'!$C$8:$C$973,0)),"")</f>
        <v>2</v>
      </c>
      <c r="U958" s="56" t="str">
        <f>IFERROR(INDEX('DATA - Destination Database'!$E$8:$E$973,MATCH(N958,'DATA - Destination Database'!$C$8:$C$973,0)),"")</f>
        <v>F</v>
      </c>
      <c r="V958" s="56" t="str">
        <f>IFERROR(INDEX('DATA - Destination Database'!$F$8:$F$973,MATCH(N958,'DATA - Destination Database'!$C$8:$C$973,0)),"")</f>
        <v>H</v>
      </c>
      <c r="W958" s="56" t="str">
        <f>IFERROR(INDEX('DATA - Destination Database'!$G$8:$G$973,MATCH(N958,'DATA - Destination Database'!$C$8:$C$973,0)),"")</f>
        <v>Y</v>
      </c>
      <c r="X958" s="96" t="str">
        <f>IFERROR(INDEX('DATA - Destination Database'!$H$8:$H$973,MATCH(N958,'DATA - Destination Database'!$C$8:$C$973,0)),"")</f>
        <v>Mexico</v>
      </c>
    </row>
    <row r="959" spans="2:24" ht="14.4" customHeight="1" x14ac:dyDescent="0.3">
      <c r="B959" s="95" t="s">
        <v>56</v>
      </c>
      <c r="C959" s="95" t="s">
        <v>2814</v>
      </c>
      <c r="D959" s="95" t="s">
        <v>1894</v>
      </c>
      <c r="E959" s="95" t="s">
        <v>2858</v>
      </c>
      <c r="F959" s="95" t="s">
        <v>2862</v>
      </c>
      <c r="G959" s="97" t="s">
        <v>2006</v>
      </c>
      <c r="H959" s="23">
        <v>0.54166666666666663</v>
      </c>
      <c r="I959" s="95" t="s">
        <v>2856</v>
      </c>
      <c r="J959" s="17">
        <v>1</v>
      </c>
      <c r="K959" s="17">
        <v>0</v>
      </c>
      <c r="L959" s="98">
        <v>43676</v>
      </c>
      <c r="M959" s="95" t="s">
        <v>3848</v>
      </c>
      <c r="N959" s="95" t="str">
        <f t="shared" si="81"/>
        <v>SKU942</v>
      </c>
      <c r="O959" s="17" t="str">
        <f t="shared" si="77"/>
        <v>Yes</v>
      </c>
      <c r="P959" s="27">
        <f t="shared" si="78"/>
        <v>16</v>
      </c>
      <c r="Q959" s="17" t="str">
        <f t="shared" si="79"/>
        <v>No</v>
      </c>
      <c r="R959" s="42">
        <f t="shared" si="80"/>
        <v>43676</v>
      </c>
      <c r="S959" s="96" t="str">
        <f>IFERROR(INDEX('DATA - Destination Database'!$B$8:$B$973,MATCH(N959,'DATA - Destination Database'!$C$8:$C$973,0)),"")</f>
        <v>ID439</v>
      </c>
      <c r="T959" s="55">
        <f>IFERROR(INDEX('DATA - Destination Database'!$D$8:$D$973,MATCH(N959,'DATA - Destination Database'!$C$8:$C$973,0)),"")</f>
        <v>2</v>
      </c>
      <c r="U959" s="56" t="str">
        <f>IFERROR(INDEX('DATA - Destination Database'!$E$8:$E$973,MATCH(N959,'DATA - Destination Database'!$C$8:$C$973,0)),"")</f>
        <v>T</v>
      </c>
      <c r="V959" s="56" t="str">
        <f>IFERROR(INDEX('DATA - Destination Database'!$F$8:$F$973,MATCH(N959,'DATA - Destination Database'!$C$8:$C$973,0)),"")</f>
        <v>H</v>
      </c>
      <c r="W959" s="56" t="str">
        <f>IFERROR(INDEX('DATA - Destination Database'!$G$8:$G$973,MATCH(N959,'DATA - Destination Database'!$C$8:$C$973,0)),"")</f>
        <v/>
      </c>
      <c r="X959" s="96" t="str">
        <f>IFERROR(INDEX('DATA - Destination Database'!$H$8:$H$973,MATCH(N959,'DATA - Destination Database'!$C$8:$C$973,0)),"")</f>
        <v>Iceland</v>
      </c>
    </row>
    <row r="960" spans="2:24" ht="14.4" customHeight="1" x14ac:dyDescent="0.3">
      <c r="B960" s="95" t="s">
        <v>59</v>
      </c>
      <c r="C960" s="95" t="s">
        <v>2815</v>
      </c>
      <c r="D960" s="95" t="s">
        <v>1897</v>
      </c>
      <c r="E960" s="95" t="s">
        <v>2859</v>
      </c>
      <c r="F960" s="95" t="s">
        <v>2863</v>
      </c>
      <c r="G960" s="97" t="s">
        <v>2007</v>
      </c>
      <c r="H960" s="23">
        <v>0.54166666666666663</v>
      </c>
      <c r="I960" s="95" t="s">
        <v>2857</v>
      </c>
      <c r="J960" s="17">
        <v>2</v>
      </c>
      <c r="K960" s="17">
        <v>1</v>
      </c>
      <c r="L960" s="98">
        <v>43683</v>
      </c>
      <c r="M960" s="95" t="s">
        <v>3848</v>
      </c>
      <c r="N960" s="95" t="str">
        <f t="shared" si="81"/>
        <v>SKU945</v>
      </c>
      <c r="O960" s="17" t="str">
        <f t="shared" si="77"/>
        <v>Yes</v>
      </c>
      <c r="P960" s="27">
        <f t="shared" si="78"/>
        <v>15</v>
      </c>
      <c r="Q960" s="17" t="str">
        <f t="shared" si="79"/>
        <v>No</v>
      </c>
      <c r="R960" s="42">
        <f t="shared" si="80"/>
        <v>43677</v>
      </c>
      <c r="S960" s="96" t="str">
        <f>IFERROR(INDEX('DATA - Destination Database'!$B$8:$B$973,MATCH(N960,'DATA - Destination Database'!$C$8:$C$973,0)),"")</f>
        <v>ID575</v>
      </c>
      <c r="T960" s="55">
        <f>IFERROR(INDEX('DATA - Destination Database'!$D$8:$D$973,MATCH(N960,'DATA - Destination Database'!$C$8:$C$973,0)),"")</f>
        <v>3</v>
      </c>
      <c r="U960" s="56" t="str">
        <f>IFERROR(INDEX('DATA - Destination Database'!$E$8:$E$973,MATCH(N960,'DATA - Destination Database'!$C$8:$C$973,0)),"")</f>
        <v>T</v>
      </c>
      <c r="V960" s="56" t="str">
        <f>IFERROR(INDEX('DATA - Destination Database'!$F$8:$F$973,MATCH(N960,'DATA - Destination Database'!$C$8:$C$973,0)),"")</f>
        <v>H</v>
      </c>
      <c r="W960" s="56" t="str">
        <f>IFERROR(INDEX('DATA - Destination Database'!$G$8:$G$973,MATCH(N960,'DATA - Destination Database'!$C$8:$C$973,0)),"")</f>
        <v/>
      </c>
      <c r="X960" s="96" t="str">
        <f>IFERROR(INDEX('DATA - Destination Database'!$H$8:$H$973,MATCH(N960,'DATA - Destination Database'!$C$8:$C$973,0)),"")</f>
        <v>Morocco</v>
      </c>
    </row>
    <row r="961" spans="2:24" ht="14.4" customHeight="1" x14ac:dyDescent="0.3">
      <c r="B961" s="95" t="s">
        <v>57</v>
      </c>
      <c r="C961" s="95" t="s">
        <v>2816</v>
      </c>
      <c r="D961" s="95" t="s">
        <v>1900</v>
      </c>
      <c r="E961" s="95" t="s">
        <v>2860</v>
      </c>
      <c r="F961" s="95" t="s">
        <v>2862</v>
      </c>
      <c r="G961" s="97" t="s">
        <v>2007</v>
      </c>
      <c r="H961" s="23">
        <v>0.54166666666666663</v>
      </c>
      <c r="I961" s="95" t="s">
        <v>2854</v>
      </c>
      <c r="J961" s="17">
        <v>3</v>
      </c>
      <c r="K961" s="17">
        <v>0</v>
      </c>
      <c r="L961" s="98">
        <v>43684</v>
      </c>
      <c r="M961" s="95" t="s">
        <v>3848</v>
      </c>
      <c r="N961" s="95" t="str">
        <f t="shared" si="81"/>
        <v>SKU948</v>
      </c>
      <c r="O961" s="17" t="str">
        <f t="shared" si="77"/>
        <v>Yes</v>
      </c>
      <c r="P961" s="27">
        <f t="shared" si="78"/>
        <v>15</v>
      </c>
      <c r="Q961" s="17" t="str">
        <f t="shared" si="79"/>
        <v>No</v>
      </c>
      <c r="R961" s="42">
        <f t="shared" si="80"/>
        <v>43677</v>
      </c>
      <c r="S961" s="96" t="str">
        <f>IFERROR(INDEX('DATA - Destination Database'!$B$8:$B$973,MATCH(N961,'DATA - Destination Database'!$C$8:$C$973,0)),"")</f>
        <v>ID633</v>
      </c>
      <c r="T961" s="55">
        <f>IFERROR(INDEX('DATA - Destination Database'!$D$8:$D$973,MATCH(N961,'DATA - Destination Database'!$C$8:$C$973,0)),"")</f>
        <v>2</v>
      </c>
      <c r="U961" s="56" t="str">
        <f>IFERROR(INDEX('DATA - Destination Database'!$E$8:$E$973,MATCH(N961,'DATA - Destination Database'!$C$8:$C$973,0)),"")</f>
        <v>A</v>
      </c>
      <c r="V961" s="56" t="str">
        <f>IFERROR(INDEX('DATA - Destination Database'!$F$8:$F$973,MATCH(N961,'DATA - Destination Database'!$C$8:$C$973,0)),"")</f>
        <v>H</v>
      </c>
      <c r="W961" s="56" t="str">
        <f>IFERROR(INDEX('DATA - Destination Database'!$G$8:$G$973,MATCH(N961,'DATA - Destination Database'!$C$8:$C$973,0)),"")</f>
        <v/>
      </c>
      <c r="X961" s="96" t="str">
        <f>IFERROR(INDEX('DATA - Destination Database'!$H$8:$H$973,MATCH(N961,'DATA - Destination Database'!$C$8:$C$973,0)),"")</f>
        <v>Russia</v>
      </c>
    </row>
    <row r="962" spans="2:24" ht="14.4" customHeight="1" x14ac:dyDescent="0.3">
      <c r="B962" s="95" t="s">
        <v>55</v>
      </c>
      <c r="C962" s="95" t="s">
        <v>2817</v>
      </c>
      <c r="D962" s="95" t="s">
        <v>1903</v>
      </c>
      <c r="E962" s="95" t="s">
        <v>2858</v>
      </c>
      <c r="F962" s="95" t="s">
        <v>2862</v>
      </c>
      <c r="G962" s="97" t="s">
        <v>2007</v>
      </c>
      <c r="H962" s="23">
        <v>0.54166666666666663</v>
      </c>
      <c r="I962" s="95" t="s">
        <v>2855</v>
      </c>
      <c r="J962" s="17">
        <v>4</v>
      </c>
      <c r="K962" s="17">
        <v>0</v>
      </c>
      <c r="L962" s="98">
        <v>43679</v>
      </c>
      <c r="M962" s="95" t="s">
        <v>3848</v>
      </c>
      <c r="N962" s="95" t="str">
        <f t="shared" si="81"/>
        <v>SKU951</v>
      </c>
      <c r="O962" s="17" t="str">
        <f t="shared" si="77"/>
        <v>Yes</v>
      </c>
      <c r="P962" s="27">
        <f t="shared" si="78"/>
        <v>15</v>
      </c>
      <c r="Q962" s="17" t="str">
        <f t="shared" si="79"/>
        <v>No</v>
      </c>
      <c r="R962" s="42">
        <f t="shared" si="80"/>
        <v>43677</v>
      </c>
      <c r="S962" s="96" t="str">
        <f>IFERROR(INDEX('DATA - Destination Database'!$B$8:$B$973,MATCH(N962,'DATA - Destination Database'!$C$8:$C$973,0)),"")</f>
        <v>ID858</v>
      </c>
      <c r="T962" s="55">
        <f>IFERROR(INDEX('DATA - Destination Database'!$D$8:$D$973,MATCH(N962,'DATA - Destination Database'!$C$8:$C$973,0)),"")</f>
        <v>3</v>
      </c>
      <c r="U962" s="56" t="str">
        <f>IFERROR(INDEX('DATA - Destination Database'!$E$8:$E$973,MATCH(N962,'DATA - Destination Database'!$C$8:$C$973,0)),"")</f>
        <v>B</v>
      </c>
      <c r="V962" s="56" t="str">
        <f>IFERROR(INDEX('DATA - Destination Database'!$F$8:$F$973,MATCH(N962,'DATA - Destination Database'!$C$8:$C$973,0)),"")</f>
        <v>H</v>
      </c>
      <c r="W962" s="56" t="str">
        <f>IFERROR(INDEX('DATA - Destination Database'!$G$8:$G$973,MATCH(N962,'DATA - Destination Database'!$C$8:$C$973,0)),"")</f>
        <v/>
      </c>
      <c r="X962" s="96" t="str">
        <f>IFERROR(INDEX('DATA - Destination Database'!$H$8:$H$973,MATCH(N962,'DATA - Destination Database'!$C$8:$C$973,0)),"")</f>
        <v>Spain</v>
      </c>
    </row>
    <row r="963" spans="2:24" ht="14.4" customHeight="1" x14ac:dyDescent="0.3">
      <c r="B963" s="95" t="s">
        <v>58</v>
      </c>
      <c r="C963" s="95" t="s">
        <v>2818</v>
      </c>
      <c r="D963" s="95" t="s">
        <v>1906</v>
      </c>
      <c r="E963" s="95" t="s">
        <v>2859</v>
      </c>
      <c r="F963" s="95" t="s">
        <v>2862</v>
      </c>
      <c r="G963" s="97" t="s">
        <v>2008</v>
      </c>
      <c r="H963" s="23">
        <v>0.54166666666666663</v>
      </c>
      <c r="I963" s="95" t="s">
        <v>2855</v>
      </c>
      <c r="J963" s="17">
        <v>1</v>
      </c>
      <c r="K963" s="17">
        <v>0</v>
      </c>
      <c r="L963" s="98">
        <v>43678</v>
      </c>
      <c r="M963" s="95" t="s">
        <v>3848</v>
      </c>
      <c r="N963" s="95" t="str">
        <f t="shared" si="81"/>
        <v>SKU954</v>
      </c>
      <c r="O963" s="17" t="str">
        <f t="shared" si="77"/>
        <v>Yes</v>
      </c>
      <c r="P963" s="27">
        <f t="shared" si="78"/>
        <v>14</v>
      </c>
      <c r="Q963" s="17" t="str">
        <f t="shared" si="79"/>
        <v>No</v>
      </c>
      <c r="R963" s="42">
        <f t="shared" si="80"/>
        <v>43678</v>
      </c>
      <c r="S963" s="96" t="str">
        <f>IFERROR(INDEX('DATA - Destination Database'!$B$8:$B$973,MATCH(N963,'DATA - Destination Database'!$C$8:$C$973,0)),"")</f>
        <v>ID933</v>
      </c>
      <c r="T963" s="55">
        <f>IFERROR(INDEX('DATA - Destination Database'!$D$8:$D$973,MATCH(N963,'DATA - Destination Database'!$C$8:$C$973,0)),"")</f>
        <v>1</v>
      </c>
      <c r="U963" s="56" t="str">
        <f>IFERROR(INDEX('DATA - Destination Database'!$E$8:$E$973,MATCH(N963,'DATA - Destination Database'!$C$8:$C$973,0)),"")</f>
        <v>A</v>
      </c>
      <c r="V963" s="56" t="str">
        <f>IFERROR(INDEX('DATA - Destination Database'!$F$8:$F$973,MATCH(N963,'DATA - Destination Database'!$C$8:$C$973,0)),"")</f>
        <v>H</v>
      </c>
      <c r="W963" s="56" t="str">
        <f>IFERROR(INDEX('DATA - Destination Database'!$G$8:$G$973,MATCH(N963,'DATA - Destination Database'!$C$8:$C$973,0)),"")</f>
        <v/>
      </c>
      <c r="X963" s="96" t="str">
        <f>IFERROR(INDEX('DATA - Destination Database'!$H$8:$H$973,MATCH(N963,'DATA - Destination Database'!$C$8:$C$973,0)),"")</f>
        <v>Sweden</v>
      </c>
    </row>
    <row r="964" spans="2:24" ht="14.4" customHeight="1" x14ac:dyDescent="0.3">
      <c r="B964" s="95" t="s">
        <v>56</v>
      </c>
      <c r="C964" s="95" t="s">
        <v>2819</v>
      </c>
      <c r="D964" s="95" t="s">
        <v>1909</v>
      </c>
      <c r="E964" s="95" t="s">
        <v>2860</v>
      </c>
      <c r="F964" s="95" t="s">
        <v>2862</v>
      </c>
      <c r="G964" s="97" t="s">
        <v>2008</v>
      </c>
      <c r="H964" s="23">
        <v>0.54166666666666663</v>
      </c>
      <c r="I964" s="95" t="s">
        <v>2856</v>
      </c>
      <c r="J964" s="17">
        <v>2.8</v>
      </c>
      <c r="K964" s="17">
        <v>0</v>
      </c>
      <c r="L964" s="98"/>
      <c r="M964" s="95" t="s">
        <v>3848</v>
      </c>
      <c r="N964" s="95" t="str">
        <f t="shared" si="81"/>
        <v>SKU957</v>
      </c>
      <c r="O964" s="17" t="str">
        <f t="shared" si="77"/>
        <v>No</v>
      </c>
      <c r="P964" s="27">
        <f t="shared" si="78"/>
        <v>14</v>
      </c>
      <c r="Q964" s="17" t="str">
        <f t="shared" si="79"/>
        <v>No</v>
      </c>
      <c r="R964" s="42">
        <f t="shared" si="80"/>
        <v>43678</v>
      </c>
      <c r="S964" s="96" t="str">
        <f>IFERROR(INDEX('DATA - Destination Database'!$B$8:$B$973,MATCH(N964,'DATA - Destination Database'!$C$8:$C$973,0)),"")</f>
        <v>ID857</v>
      </c>
      <c r="T964" s="55">
        <f>IFERROR(INDEX('DATA - Destination Database'!$D$8:$D$973,MATCH(N964,'DATA - Destination Database'!$C$8:$C$973,0)),"")</f>
        <v>2</v>
      </c>
      <c r="U964" s="56" t="str">
        <f>IFERROR(INDEX('DATA - Destination Database'!$E$8:$E$973,MATCH(N964,'DATA - Destination Database'!$C$8:$C$973,0)),"")</f>
        <v>A</v>
      </c>
      <c r="V964" s="56" t="str">
        <f>IFERROR(INDEX('DATA - Destination Database'!$F$8:$F$973,MATCH(N964,'DATA - Destination Database'!$C$8:$C$973,0)),"")</f>
        <v>H</v>
      </c>
      <c r="W964" s="56" t="str">
        <f>IFERROR(INDEX('DATA - Destination Database'!$G$8:$G$973,MATCH(N964,'DATA - Destination Database'!$C$8:$C$973,0)),"")</f>
        <v/>
      </c>
      <c r="X964" s="96" t="str">
        <f>IFERROR(INDEX('DATA - Destination Database'!$H$8:$H$973,MATCH(N964,'DATA - Destination Database'!$C$8:$C$973,0)),"")</f>
        <v>Germany</v>
      </c>
    </row>
    <row r="965" spans="2:24" ht="14.4" customHeight="1" x14ac:dyDescent="0.3">
      <c r="B965" s="95" t="s">
        <v>59</v>
      </c>
      <c r="C965" s="95" t="s">
        <v>2820</v>
      </c>
      <c r="D965" s="95" t="s">
        <v>1912</v>
      </c>
      <c r="E965" s="95" t="s">
        <v>2858</v>
      </c>
      <c r="F965" s="95" t="s">
        <v>2862</v>
      </c>
      <c r="G965" s="97" t="s">
        <v>2008</v>
      </c>
      <c r="H965" s="23">
        <v>0.54166666666666663</v>
      </c>
      <c r="I965" s="95" t="s">
        <v>2857</v>
      </c>
      <c r="J965" s="17">
        <v>3</v>
      </c>
      <c r="K965" s="17">
        <v>0</v>
      </c>
      <c r="L965" s="98">
        <v>43679</v>
      </c>
      <c r="M965" s="95" t="s">
        <v>3848</v>
      </c>
      <c r="N965" s="95" t="str">
        <f t="shared" si="81"/>
        <v>SKU960</v>
      </c>
      <c r="O965" s="17" t="str">
        <f t="shared" si="77"/>
        <v>Yes</v>
      </c>
      <c r="P965" s="27">
        <f t="shared" si="78"/>
        <v>14</v>
      </c>
      <c r="Q965" s="17" t="str">
        <f t="shared" si="79"/>
        <v>No</v>
      </c>
      <c r="R965" s="42">
        <f t="shared" si="80"/>
        <v>43678</v>
      </c>
      <c r="S965" s="96" t="str">
        <f>IFERROR(INDEX('DATA - Destination Database'!$B$8:$B$973,MATCH(N965,'DATA - Destination Database'!$C$8:$C$973,0)),"")</f>
        <v>ID682</v>
      </c>
      <c r="T965" s="55">
        <f>IFERROR(INDEX('DATA - Destination Database'!$D$8:$D$973,MATCH(N965,'DATA - Destination Database'!$C$8:$C$973,0)),"")</f>
        <v>2</v>
      </c>
      <c r="U965" s="56" t="str">
        <f>IFERROR(INDEX('DATA - Destination Database'!$E$8:$E$973,MATCH(N965,'DATA - Destination Database'!$C$8:$C$973,0)),"")</f>
        <v>B</v>
      </c>
      <c r="V965" s="56" t="str">
        <f>IFERROR(INDEX('DATA - Destination Database'!$F$8:$F$973,MATCH(N965,'DATA - Destination Database'!$C$8:$C$973,0)),"")</f>
        <v>H</v>
      </c>
      <c r="W965" s="56" t="str">
        <f>IFERROR(INDEX('DATA - Destination Database'!$G$8:$G$973,MATCH(N965,'DATA - Destination Database'!$C$8:$C$973,0)),"")</f>
        <v>Y</v>
      </c>
      <c r="X965" s="96" t="str">
        <f>IFERROR(INDEX('DATA - Destination Database'!$H$8:$H$973,MATCH(N965,'DATA - Destination Database'!$C$8:$C$973,0)),"")</f>
        <v xml:space="preserve">France </v>
      </c>
    </row>
    <row r="966" spans="2:24" ht="14.4" customHeight="1" x14ac:dyDescent="0.3">
      <c r="B966" s="95" t="s">
        <v>57</v>
      </c>
      <c r="C966" s="95" t="s">
        <v>2821</v>
      </c>
      <c r="D966" s="95" t="s">
        <v>1915</v>
      </c>
      <c r="E966" s="95" t="s">
        <v>2859</v>
      </c>
      <c r="F966" s="95" t="s">
        <v>2862</v>
      </c>
      <c r="G966" s="97" t="s">
        <v>2009</v>
      </c>
      <c r="H966" s="23">
        <v>0.54166666666666663</v>
      </c>
      <c r="I966" s="95" t="s">
        <v>2854</v>
      </c>
      <c r="J966" s="17">
        <v>3.2</v>
      </c>
      <c r="K966" s="17">
        <v>0</v>
      </c>
      <c r="L966" s="98">
        <v>43684</v>
      </c>
      <c r="M966" s="95" t="s">
        <v>3848</v>
      </c>
      <c r="N966" s="95" t="str">
        <f t="shared" si="81"/>
        <v>SKU963</v>
      </c>
      <c r="O966" s="17" t="str">
        <f t="shared" si="77"/>
        <v>Yes</v>
      </c>
      <c r="P966" s="27">
        <f t="shared" si="78"/>
        <v>13</v>
      </c>
      <c r="Q966" s="17" t="str">
        <f t="shared" si="79"/>
        <v>No</v>
      </c>
      <c r="R966" s="42">
        <f t="shared" si="80"/>
        <v>43679</v>
      </c>
      <c r="S966" s="96" t="str">
        <f>IFERROR(INDEX('DATA - Destination Database'!$B$8:$B$973,MATCH(N966,'DATA - Destination Database'!$C$8:$C$973,0)),"")</f>
        <v>ID806</v>
      </c>
      <c r="T966" s="55">
        <f>IFERROR(INDEX('DATA - Destination Database'!$D$8:$D$973,MATCH(N966,'DATA - Destination Database'!$C$8:$C$973,0)),"")</f>
        <v>2</v>
      </c>
      <c r="U966" s="56" t="str">
        <f>IFERROR(INDEX('DATA - Destination Database'!$E$8:$E$973,MATCH(N966,'DATA - Destination Database'!$C$8:$C$973,0)),"")</f>
        <v>B</v>
      </c>
      <c r="V966" s="56" t="str">
        <f>IFERROR(INDEX('DATA - Destination Database'!$F$8:$F$973,MATCH(N966,'DATA - Destination Database'!$C$8:$C$973,0)),"")</f>
        <v>H</v>
      </c>
      <c r="W966" s="56" t="str">
        <f>IFERROR(INDEX('DATA - Destination Database'!$G$8:$G$973,MATCH(N966,'DATA - Destination Database'!$C$8:$C$973,0)),"")</f>
        <v>Y</v>
      </c>
      <c r="X966" s="96" t="str">
        <f>IFERROR(INDEX('DATA - Destination Database'!$H$8:$H$973,MATCH(N966,'DATA - Destination Database'!$C$8:$C$973,0)),"")</f>
        <v xml:space="preserve">India </v>
      </c>
    </row>
    <row r="967" spans="2:24" ht="14.4" customHeight="1" x14ac:dyDescent="0.3">
      <c r="B967" s="95" t="s">
        <v>55</v>
      </c>
      <c r="C967" s="95" t="s">
        <v>2822</v>
      </c>
      <c r="D967" s="95" t="s">
        <v>1918</v>
      </c>
      <c r="E967" s="95" t="s">
        <v>2860</v>
      </c>
      <c r="F967" s="95" t="s">
        <v>2862</v>
      </c>
      <c r="G967" s="97" t="s">
        <v>2009</v>
      </c>
      <c r="H967" s="23">
        <v>0.54166666666666663</v>
      </c>
      <c r="I967" s="95" t="s">
        <v>2855</v>
      </c>
      <c r="J967" s="17">
        <v>3.4</v>
      </c>
      <c r="K967" s="17">
        <v>0</v>
      </c>
      <c r="L967" s="98">
        <v>43685</v>
      </c>
      <c r="M967" s="95" t="s">
        <v>3848</v>
      </c>
      <c r="N967" s="95" t="str">
        <f t="shared" si="81"/>
        <v>SKU966</v>
      </c>
      <c r="O967" s="17" t="str">
        <f t="shared" si="77"/>
        <v>Yes</v>
      </c>
      <c r="P967" s="27">
        <f t="shared" si="78"/>
        <v>13</v>
      </c>
      <c r="Q967" s="17" t="str">
        <f t="shared" si="79"/>
        <v>No</v>
      </c>
      <c r="R967" s="42">
        <f t="shared" si="80"/>
        <v>43679</v>
      </c>
      <c r="S967" s="96" t="str">
        <f>IFERROR(INDEX('DATA - Destination Database'!$B$8:$B$973,MATCH(N967,'DATA - Destination Database'!$C$8:$C$973,0)),"")</f>
        <v>ID965</v>
      </c>
      <c r="T967" s="55">
        <f>IFERROR(INDEX('DATA - Destination Database'!$D$8:$D$973,MATCH(N967,'DATA - Destination Database'!$C$8:$C$973,0)),"")</f>
        <v>2</v>
      </c>
      <c r="U967" s="56" t="str">
        <f>IFERROR(INDEX('DATA - Destination Database'!$E$8:$E$973,MATCH(N967,'DATA - Destination Database'!$C$8:$C$973,0)),"")</f>
        <v>A</v>
      </c>
      <c r="V967" s="56" t="str">
        <f>IFERROR(INDEX('DATA - Destination Database'!$F$8:$F$973,MATCH(N967,'DATA - Destination Database'!$C$8:$C$973,0)),"")</f>
        <v>H</v>
      </c>
      <c r="W967" s="56" t="str">
        <f>IFERROR(INDEX('DATA - Destination Database'!$G$8:$G$973,MATCH(N967,'DATA - Destination Database'!$C$8:$C$973,0)),"")</f>
        <v>Y</v>
      </c>
      <c r="X967" s="96" t="str">
        <f>IFERROR(INDEX('DATA - Destination Database'!$H$8:$H$973,MATCH(N967,'DATA - Destination Database'!$C$8:$C$973,0)),"")</f>
        <v xml:space="preserve">Eritrea </v>
      </c>
    </row>
    <row r="968" spans="2:24" ht="14.4" customHeight="1" x14ac:dyDescent="0.3">
      <c r="B968" s="95" t="s">
        <v>58</v>
      </c>
      <c r="C968" s="95" t="s">
        <v>2823</v>
      </c>
      <c r="D968" s="95" t="s">
        <v>1921</v>
      </c>
      <c r="E968" s="95" t="s">
        <v>2858</v>
      </c>
      <c r="F968" s="95" t="s">
        <v>2862</v>
      </c>
      <c r="G968" s="97" t="s">
        <v>2010</v>
      </c>
      <c r="H968" s="23">
        <v>0.54166666666666663</v>
      </c>
      <c r="I968" s="95" t="s">
        <v>2855</v>
      </c>
      <c r="J968" s="17">
        <v>3.6</v>
      </c>
      <c r="K968" s="17">
        <v>0</v>
      </c>
      <c r="L968" s="98">
        <v>43683</v>
      </c>
      <c r="M968" s="95" t="s">
        <v>3848</v>
      </c>
      <c r="N968" s="95" t="str">
        <f t="shared" si="81"/>
        <v>SKU969</v>
      </c>
      <c r="O968" s="17" t="str">
        <f t="shared" si="77"/>
        <v>Yes</v>
      </c>
      <c r="P968" s="27">
        <f t="shared" si="78"/>
        <v>10</v>
      </c>
      <c r="Q968" s="17" t="str">
        <f t="shared" si="79"/>
        <v>No</v>
      </c>
      <c r="R968" s="42">
        <f t="shared" si="80"/>
        <v>43682</v>
      </c>
      <c r="S968" s="96" t="str">
        <f>IFERROR(INDEX('DATA - Destination Database'!$B$8:$B$973,MATCH(N968,'DATA - Destination Database'!$C$8:$C$973,0)),"")</f>
        <v>ID443</v>
      </c>
      <c r="T968" s="55">
        <f>IFERROR(INDEX('DATA - Destination Database'!$D$8:$D$973,MATCH(N968,'DATA - Destination Database'!$C$8:$C$973,0)),"")</f>
        <v>1</v>
      </c>
      <c r="U968" s="56" t="str">
        <f>IFERROR(INDEX('DATA - Destination Database'!$E$8:$E$973,MATCH(N968,'DATA - Destination Database'!$C$8:$C$973,0)),"")</f>
        <v>T</v>
      </c>
      <c r="V968" s="56" t="str">
        <f>IFERROR(INDEX('DATA - Destination Database'!$F$8:$F$973,MATCH(N968,'DATA - Destination Database'!$C$8:$C$973,0)),"")</f>
        <v>H</v>
      </c>
      <c r="W968" s="56" t="str">
        <f>IFERROR(INDEX('DATA - Destination Database'!$G$8:$G$973,MATCH(N968,'DATA - Destination Database'!$C$8:$C$973,0)),"")</f>
        <v/>
      </c>
      <c r="X968" s="96" t="str">
        <f>IFERROR(INDEX('DATA - Destination Database'!$H$8:$H$973,MATCH(N968,'DATA - Destination Database'!$C$8:$C$973,0)),"")</f>
        <v>Canada</v>
      </c>
    </row>
    <row r="969" spans="2:24" ht="14.4" customHeight="1" x14ac:dyDescent="0.3">
      <c r="B969" s="95" t="s">
        <v>56</v>
      </c>
      <c r="C969" s="95" t="s">
        <v>2824</v>
      </c>
      <c r="D969" s="95" t="s">
        <v>1924</v>
      </c>
      <c r="E969" s="95" t="s">
        <v>2859</v>
      </c>
      <c r="F969" s="95" t="s">
        <v>2862</v>
      </c>
      <c r="G969" s="97" t="s">
        <v>2010</v>
      </c>
      <c r="H969" s="23">
        <v>0.54166666666666663</v>
      </c>
      <c r="I969" s="95" t="s">
        <v>2856</v>
      </c>
      <c r="J969" s="17">
        <v>3.8</v>
      </c>
      <c r="K969" s="17">
        <v>0</v>
      </c>
      <c r="L969" s="98">
        <v>43683</v>
      </c>
      <c r="M969" s="95" t="s">
        <v>3848</v>
      </c>
      <c r="N969" s="95" t="str">
        <f t="shared" si="81"/>
        <v>SKU972</v>
      </c>
      <c r="O969" s="17" t="str">
        <f t="shared" si="77"/>
        <v>Yes</v>
      </c>
      <c r="P969" s="27">
        <f t="shared" si="78"/>
        <v>10</v>
      </c>
      <c r="Q969" s="17" t="str">
        <f t="shared" si="79"/>
        <v>No</v>
      </c>
      <c r="R969" s="42">
        <f t="shared" si="80"/>
        <v>43682</v>
      </c>
      <c r="S969" s="96" t="str">
        <f>IFERROR(INDEX('DATA - Destination Database'!$B$8:$B$973,MATCH(N969,'DATA - Destination Database'!$C$8:$C$973,0)),"")</f>
        <v>ID934</v>
      </c>
      <c r="T969" s="55">
        <f>IFERROR(INDEX('DATA - Destination Database'!$D$8:$D$973,MATCH(N969,'DATA - Destination Database'!$C$8:$C$973,0)),"")</f>
        <v>2</v>
      </c>
      <c r="U969" s="56" t="str">
        <f>IFERROR(INDEX('DATA - Destination Database'!$E$8:$E$973,MATCH(N969,'DATA - Destination Database'!$C$8:$C$973,0)),"")</f>
        <v>B</v>
      </c>
      <c r="V969" s="56" t="str">
        <f>IFERROR(INDEX('DATA - Destination Database'!$F$8:$F$973,MATCH(N969,'DATA - Destination Database'!$C$8:$C$973,0)),"")</f>
        <v>H</v>
      </c>
      <c r="W969" s="56" t="str">
        <f>IFERROR(INDEX('DATA - Destination Database'!$G$8:$G$973,MATCH(N969,'DATA - Destination Database'!$C$8:$C$973,0)),"")</f>
        <v/>
      </c>
      <c r="X969" s="96" t="str">
        <f>IFERROR(INDEX('DATA - Destination Database'!$H$8:$H$973,MATCH(N969,'DATA - Destination Database'!$C$8:$C$973,0)),"")</f>
        <v xml:space="preserve">Indonesia </v>
      </c>
    </row>
    <row r="970" spans="2:24" ht="14.4" customHeight="1" x14ac:dyDescent="0.3">
      <c r="B970" s="95" t="s">
        <v>59</v>
      </c>
      <c r="C970" s="95" t="s">
        <v>2825</v>
      </c>
      <c r="D970" s="95" t="s">
        <v>1927</v>
      </c>
      <c r="E970" s="95" t="s">
        <v>2860</v>
      </c>
      <c r="F970" s="95" t="s">
        <v>2862</v>
      </c>
      <c r="G970" s="97" t="s">
        <v>2010</v>
      </c>
      <c r="H970" s="23">
        <v>0.54166666666666663</v>
      </c>
      <c r="I970" s="95" t="s">
        <v>2857</v>
      </c>
      <c r="J970" s="17">
        <v>4</v>
      </c>
      <c r="K970" s="17">
        <v>1</v>
      </c>
      <c r="L970" s="98">
        <v>43683</v>
      </c>
      <c r="M970" s="95" t="s">
        <v>3848</v>
      </c>
      <c r="N970" s="95" t="str">
        <f t="shared" si="81"/>
        <v>SKU975</v>
      </c>
      <c r="O970" s="17" t="str">
        <f t="shared" si="77"/>
        <v>Yes</v>
      </c>
      <c r="P970" s="27">
        <f t="shared" si="78"/>
        <v>10</v>
      </c>
      <c r="Q970" s="17" t="str">
        <f t="shared" si="79"/>
        <v>No</v>
      </c>
      <c r="R970" s="42">
        <f t="shared" si="80"/>
        <v>43682</v>
      </c>
      <c r="S970" s="96" t="str">
        <f>IFERROR(INDEX('DATA - Destination Database'!$B$8:$B$973,MATCH(N970,'DATA - Destination Database'!$C$8:$C$973,0)),"")</f>
        <v>ID636</v>
      </c>
      <c r="T970" s="55">
        <f>IFERROR(INDEX('DATA - Destination Database'!$D$8:$D$973,MATCH(N970,'DATA - Destination Database'!$C$8:$C$973,0)),"")</f>
        <v>2</v>
      </c>
      <c r="U970" s="56" t="str">
        <f>IFERROR(INDEX('DATA - Destination Database'!$E$8:$E$973,MATCH(N970,'DATA - Destination Database'!$C$8:$C$973,0)),"")</f>
        <v>F</v>
      </c>
      <c r="V970" s="56" t="str">
        <f>IFERROR(INDEX('DATA - Destination Database'!$F$8:$F$973,MATCH(N970,'DATA - Destination Database'!$C$8:$C$973,0)),"")</f>
        <v>H</v>
      </c>
      <c r="W970" s="56" t="str">
        <f>IFERROR(INDEX('DATA - Destination Database'!$G$8:$G$973,MATCH(N970,'DATA - Destination Database'!$C$8:$C$973,0)),"")</f>
        <v>Y</v>
      </c>
      <c r="X970" s="96" t="str">
        <f>IFERROR(INDEX('DATA - Destination Database'!$H$8:$H$973,MATCH(N970,'DATA - Destination Database'!$C$8:$C$973,0)),"")</f>
        <v>Hong Kong</v>
      </c>
    </row>
    <row r="971" spans="2:24" ht="14.4" customHeight="1" x14ac:dyDescent="0.3">
      <c r="B971" s="95" t="s">
        <v>57</v>
      </c>
      <c r="C971" s="95" t="s">
        <v>2826</v>
      </c>
      <c r="D971" s="95" t="s">
        <v>1930</v>
      </c>
      <c r="E971" s="95" t="s">
        <v>2858</v>
      </c>
      <c r="F971" s="95" t="s">
        <v>2862</v>
      </c>
      <c r="G971" s="97" t="s">
        <v>2010</v>
      </c>
      <c r="H971" s="23">
        <v>0.54166666666666663</v>
      </c>
      <c r="I971" s="95" t="s">
        <v>2854</v>
      </c>
      <c r="J971" s="17">
        <v>1</v>
      </c>
      <c r="K971" s="17">
        <v>0</v>
      </c>
      <c r="L971" s="98">
        <v>43683</v>
      </c>
      <c r="M971" s="95" t="s">
        <v>3848</v>
      </c>
      <c r="N971" s="95" t="str">
        <f t="shared" si="81"/>
        <v>SKU978</v>
      </c>
      <c r="O971" s="17" t="str">
        <f t="shared" si="77"/>
        <v>Yes</v>
      </c>
      <c r="P971" s="27">
        <f t="shared" si="78"/>
        <v>10</v>
      </c>
      <c r="Q971" s="17" t="str">
        <f t="shared" si="79"/>
        <v>No</v>
      </c>
      <c r="R971" s="42">
        <f t="shared" si="80"/>
        <v>43682</v>
      </c>
      <c r="S971" s="96" t="str">
        <f>IFERROR(INDEX('DATA - Destination Database'!$B$8:$B$973,MATCH(N971,'DATA - Destination Database'!$C$8:$C$973,0)),"")</f>
        <v>ID684</v>
      </c>
      <c r="T971" s="55">
        <f>IFERROR(INDEX('DATA - Destination Database'!$D$8:$D$973,MATCH(N971,'DATA - Destination Database'!$C$8:$C$973,0)),"")</f>
        <v>1</v>
      </c>
      <c r="U971" s="56" t="str">
        <f>IFERROR(INDEX('DATA - Destination Database'!$E$8:$E$973,MATCH(N971,'DATA - Destination Database'!$C$8:$C$973,0)),"")</f>
        <v>F</v>
      </c>
      <c r="V971" s="56" t="str">
        <f>IFERROR(INDEX('DATA - Destination Database'!$F$8:$F$973,MATCH(N971,'DATA - Destination Database'!$C$8:$C$973,0)),"")</f>
        <v>H</v>
      </c>
      <c r="W971" s="56" t="str">
        <f>IFERROR(INDEX('DATA - Destination Database'!$G$8:$G$973,MATCH(N971,'DATA - Destination Database'!$C$8:$C$973,0)),"")</f>
        <v/>
      </c>
      <c r="X971" s="96" t="str">
        <f>IFERROR(INDEX('DATA - Destination Database'!$H$8:$H$973,MATCH(N971,'DATA - Destination Database'!$C$8:$C$973,0)),"")</f>
        <v>Italy</v>
      </c>
    </row>
    <row r="972" spans="2:24" ht="14.4" customHeight="1" x14ac:dyDescent="0.3">
      <c r="B972" s="95" t="s">
        <v>55</v>
      </c>
      <c r="C972" s="95" t="s">
        <v>2827</v>
      </c>
      <c r="D972" s="95" t="s">
        <v>1933</v>
      </c>
      <c r="E972" s="95" t="s">
        <v>2859</v>
      </c>
      <c r="F972" s="95" t="s">
        <v>2862</v>
      </c>
      <c r="G972" s="97" t="s">
        <v>2010</v>
      </c>
      <c r="H972" s="23">
        <v>0.54166666666666663</v>
      </c>
      <c r="I972" s="95" t="s">
        <v>2855</v>
      </c>
      <c r="J972" s="17">
        <v>2</v>
      </c>
      <c r="K972" s="17">
        <v>0</v>
      </c>
      <c r="L972" s="98"/>
      <c r="M972" s="95" t="s">
        <v>3848</v>
      </c>
      <c r="N972" s="95" t="str">
        <f t="shared" si="81"/>
        <v>SKU981</v>
      </c>
      <c r="O972" s="17" t="str">
        <f t="shared" si="77"/>
        <v>No</v>
      </c>
      <c r="P972" s="27">
        <f t="shared" si="78"/>
        <v>10</v>
      </c>
      <c r="Q972" s="17" t="str">
        <f t="shared" si="79"/>
        <v>No</v>
      </c>
      <c r="R972" s="42">
        <f t="shared" si="80"/>
        <v>43682</v>
      </c>
      <c r="S972" s="96" t="str">
        <f>IFERROR(INDEX('DATA - Destination Database'!$B$8:$B$973,MATCH(N972,'DATA - Destination Database'!$C$8:$C$973,0)),"")</f>
        <v>ID807</v>
      </c>
      <c r="T972" s="55">
        <f>IFERROR(INDEX('DATA - Destination Database'!$D$8:$D$973,MATCH(N972,'DATA - Destination Database'!$C$8:$C$973,0)),"")</f>
        <v>1</v>
      </c>
      <c r="U972" s="56" t="str">
        <f>IFERROR(INDEX('DATA - Destination Database'!$E$8:$E$973,MATCH(N972,'DATA - Destination Database'!$C$8:$C$973,0)),"")</f>
        <v>T</v>
      </c>
      <c r="V972" s="56" t="str">
        <f>IFERROR(INDEX('DATA - Destination Database'!$F$8:$F$973,MATCH(N972,'DATA - Destination Database'!$C$8:$C$973,0)),"")</f>
        <v>H</v>
      </c>
      <c r="W972" s="56" t="str">
        <f>IFERROR(INDEX('DATA - Destination Database'!$G$8:$G$973,MATCH(N972,'DATA - Destination Database'!$C$8:$C$973,0)),"")</f>
        <v>Y</v>
      </c>
      <c r="X972" s="96" t="str">
        <f>IFERROR(INDEX('DATA - Destination Database'!$H$8:$H$973,MATCH(N972,'DATA - Destination Database'!$C$8:$C$973,0)),"")</f>
        <v>Belgium</v>
      </c>
    </row>
    <row r="973" spans="2:24" ht="14.4" customHeight="1" x14ac:dyDescent="0.3">
      <c r="B973" s="95" t="s">
        <v>58</v>
      </c>
      <c r="C973" s="95" t="s">
        <v>2828</v>
      </c>
      <c r="D973" s="95" t="s">
        <v>1936</v>
      </c>
      <c r="E973" s="95" t="s">
        <v>2860</v>
      </c>
      <c r="F973" s="95" t="s">
        <v>2862</v>
      </c>
      <c r="G973" s="97" t="s">
        <v>2010</v>
      </c>
      <c r="H973" s="23">
        <v>0.54166666666666663</v>
      </c>
      <c r="I973" s="95" t="s">
        <v>2855</v>
      </c>
      <c r="J973" s="17">
        <v>3</v>
      </c>
      <c r="K973" s="17">
        <v>0</v>
      </c>
      <c r="L973" s="98">
        <v>43684</v>
      </c>
      <c r="M973" s="95" t="s">
        <v>3848</v>
      </c>
      <c r="N973" s="95" t="str">
        <f t="shared" ref="N973:N974" si="82">TRIM(D973)</f>
        <v>SKU984</v>
      </c>
      <c r="O973" s="17" t="str">
        <f t="shared" ref="O973:O974" si="83">IF(L973="","No","Yes")</f>
        <v>Yes</v>
      </c>
      <c r="P973" s="27">
        <f t="shared" ref="P973:P974" si="84">$C$7-G973</f>
        <v>10</v>
      </c>
      <c r="Q973" s="17" t="str">
        <f t="shared" ref="Q973:Q976" si="85">IF(AND(O973="No",P973&gt;$C$8),"Yes","No")</f>
        <v>No</v>
      </c>
      <c r="R973" s="42">
        <f t="shared" ref="R973:R976" si="86">DATEVALUE(G973)</f>
        <v>43682</v>
      </c>
      <c r="S973" s="96" t="str">
        <f>IFERROR(INDEX('DATA - Destination Database'!$B$8:$B$973,MATCH(N973,'DATA - Destination Database'!$C$8:$C$973,0)),"")</f>
        <v>ID859</v>
      </c>
      <c r="T973" s="55">
        <f>IFERROR(INDEX('DATA - Destination Database'!$D$8:$D$973,MATCH(N973,'DATA - Destination Database'!$C$8:$C$973,0)),"")</f>
        <v>3</v>
      </c>
      <c r="U973" s="56" t="str">
        <f>IFERROR(INDEX('DATA - Destination Database'!$E$8:$E$973,MATCH(N973,'DATA - Destination Database'!$C$8:$C$973,0)),"")</f>
        <v>T</v>
      </c>
      <c r="V973" s="56" t="str">
        <f>IFERROR(INDEX('DATA - Destination Database'!$F$8:$F$973,MATCH(N973,'DATA - Destination Database'!$C$8:$C$973,0)),"")</f>
        <v>H</v>
      </c>
      <c r="W973" s="56" t="str">
        <f>IFERROR(INDEX('DATA - Destination Database'!$G$8:$G$973,MATCH(N973,'DATA - Destination Database'!$C$8:$C$973,0)),"")</f>
        <v>Y</v>
      </c>
      <c r="X973" s="96" t="str">
        <f>IFERROR(INDEX('DATA - Destination Database'!$H$8:$H$973,MATCH(N973,'DATA - Destination Database'!$C$8:$C$973,0)),"")</f>
        <v>Argentina</v>
      </c>
    </row>
    <row r="974" spans="2:24" ht="14.4" customHeight="1" x14ac:dyDescent="0.3">
      <c r="B974" s="95" t="s">
        <v>56</v>
      </c>
      <c r="C974" s="95" t="s">
        <v>2829</v>
      </c>
      <c r="D974" s="95" t="s">
        <v>1939</v>
      </c>
      <c r="E974" s="95" t="s">
        <v>2858</v>
      </c>
      <c r="F974" s="95" t="s">
        <v>2862</v>
      </c>
      <c r="G974" s="97" t="s">
        <v>2010</v>
      </c>
      <c r="H974" s="23">
        <v>0.54166666666666663</v>
      </c>
      <c r="I974" s="95" t="s">
        <v>2856</v>
      </c>
      <c r="J974" s="17">
        <v>4</v>
      </c>
      <c r="K974" s="17">
        <v>0</v>
      </c>
      <c r="L974" s="98">
        <v>43685</v>
      </c>
      <c r="M974" s="95" t="s">
        <v>3848</v>
      </c>
      <c r="N974" s="95" t="str">
        <f t="shared" si="82"/>
        <v>SKU987</v>
      </c>
      <c r="O974" s="17" t="str">
        <f t="shared" si="83"/>
        <v>Yes</v>
      </c>
      <c r="P974" s="27">
        <f t="shared" si="84"/>
        <v>10</v>
      </c>
      <c r="Q974" s="17" t="str">
        <f t="shared" si="85"/>
        <v>No</v>
      </c>
      <c r="R974" s="42">
        <f t="shared" si="86"/>
        <v>43682</v>
      </c>
      <c r="S974" s="96" t="str">
        <f>IFERROR(INDEX('DATA - Destination Database'!$B$8:$B$973,MATCH(N974,'DATA - Destination Database'!$C$8:$C$973,0)),"")</f>
        <v>ID686</v>
      </c>
      <c r="T974" s="55">
        <f>IFERROR(INDEX('DATA - Destination Database'!$D$8:$D$973,MATCH(N974,'DATA - Destination Database'!$C$8:$C$973,0)),"")</f>
        <v>3</v>
      </c>
      <c r="U974" s="56" t="str">
        <f>IFERROR(INDEX('DATA - Destination Database'!$E$8:$E$973,MATCH(N974,'DATA - Destination Database'!$C$8:$C$973,0)),"")</f>
        <v>B</v>
      </c>
      <c r="V974" s="56" t="str">
        <f>IFERROR(INDEX('DATA - Destination Database'!$F$8:$F$973,MATCH(N974,'DATA - Destination Database'!$C$8:$C$973,0)),"")</f>
        <v>H</v>
      </c>
      <c r="W974" s="56" t="str">
        <f>IFERROR(INDEX('DATA - Destination Database'!$G$8:$G$973,MATCH(N974,'DATA - Destination Database'!$C$8:$C$973,0)),"")</f>
        <v>Y</v>
      </c>
      <c r="X974" s="96" t="str">
        <f>IFERROR(INDEX('DATA - Destination Database'!$H$8:$H$973,MATCH(N974,'DATA - Destination Database'!$C$8:$C$973,0)),"")</f>
        <v>Maldives</v>
      </c>
    </row>
    <row r="975" spans="2:24" ht="14.4" customHeight="1" x14ac:dyDescent="0.3">
      <c r="B975" s="95" t="s">
        <v>59</v>
      </c>
      <c r="C975" s="95" t="s">
        <v>2830</v>
      </c>
      <c r="D975" s="95" t="s">
        <v>1942</v>
      </c>
      <c r="E975" s="95" t="s">
        <v>2859</v>
      </c>
      <c r="F975" s="95" t="s">
        <v>2862</v>
      </c>
      <c r="G975" s="97" t="s">
        <v>2010</v>
      </c>
      <c r="H975" s="23">
        <v>0.54166666666666663</v>
      </c>
      <c r="I975" s="95" t="s">
        <v>2857</v>
      </c>
      <c r="J975" s="17">
        <v>1</v>
      </c>
      <c r="K975" s="17">
        <v>0</v>
      </c>
      <c r="L975" s="98">
        <v>43685</v>
      </c>
      <c r="M975" s="95" t="s">
        <v>3848</v>
      </c>
      <c r="N975" s="95" t="str">
        <f t="shared" ref="N975:N976" si="87">TRIM(D975)</f>
        <v>SKU990</v>
      </c>
      <c r="O975" s="17" t="str">
        <f t="shared" ref="O975:O976" si="88">IF(L975="","No","Yes")</f>
        <v>Yes</v>
      </c>
      <c r="P975" s="27">
        <f t="shared" ref="P975:P976" si="89">$C$7-G975</f>
        <v>10</v>
      </c>
      <c r="Q975" s="17" t="str">
        <f t="shared" si="85"/>
        <v>No</v>
      </c>
      <c r="R975" s="42">
        <f t="shared" si="86"/>
        <v>43682</v>
      </c>
      <c r="S975" s="96" t="str">
        <f>IFERROR(INDEX('DATA - Destination Database'!$B$8:$B$973,MATCH(N975,'DATA - Destination Database'!$C$8:$C$973,0)),"")</f>
        <v>ID581</v>
      </c>
      <c r="T975" s="55">
        <f>IFERROR(INDEX('DATA - Destination Database'!$D$8:$D$973,MATCH(N975,'DATA - Destination Database'!$C$8:$C$973,0)),"")</f>
        <v>1</v>
      </c>
      <c r="U975" s="56" t="str">
        <f>IFERROR(INDEX('DATA - Destination Database'!$E$8:$E$973,MATCH(N975,'DATA - Destination Database'!$C$8:$C$973,0)),"")</f>
        <v>A</v>
      </c>
      <c r="V975" s="56" t="str">
        <f>IFERROR(INDEX('DATA - Destination Database'!$F$8:$F$973,MATCH(N975,'DATA - Destination Database'!$C$8:$C$973,0)),"")</f>
        <v>H</v>
      </c>
      <c r="W975" s="56" t="str">
        <f>IFERROR(INDEX('DATA - Destination Database'!$G$8:$G$973,MATCH(N975,'DATA - Destination Database'!$C$8:$C$973,0)),"")</f>
        <v/>
      </c>
      <c r="X975" s="96" t="str">
        <f>IFERROR(INDEX('DATA - Destination Database'!$H$8:$H$973,MATCH(N975,'DATA - Destination Database'!$C$8:$C$973,0)),"")</f>
        <v>China</v>
      </c>
    </row>
    <row r="976" spans="2:24" ht="14.4" customHeight="1" x14ac:dyDescent="0.3">
      <c r="B976" s="95" t="s">
        <v>57</v>
      </c>
      <c r="C976" s="95" t="s">
        <v>2831</v>
      </c>
      <c r="D976" s="95" t="s">
        <v>1945</v>
      </c>
      <c r="E976" s="95" t="s">
        <v>2860</v>
      </c>
      <c r="F976" s="95" t="s">
        <v>2862</v>
      </c>
      <c r="G976" s="97" t="s">
        <v>2011</v>
      </c>
      <c r="H976" s="23">
        <v>0.54166666666666663</v>
      </c>
      <c r="I976" s="95" t="s">
        <v>2854</v>
      </c>
      <c r="J976" s="17">
        <v>2.8</v>
      </c>
      <c r="K976" s="17">
        <v>0</v>
      </c>
      <c r="L976" s="98">
        <v>43684</v>
      </c>
      <c r="M976" s="95" t="s">
        <v>3848</v>
      </c>
      <c r="N976" s="95" t="str">
        <f t="shared" si="87"/>
        <v>SKU993</v>
      </c>
      <c r="O976" s="17" t="str">
        <f t="shared" si="88"/>
        <v>Yes</v>
      </c>
      <c r="P976" s="27">
        <f t="shared" si="89"/>
        <v>9</v>
      </c>
      <c r="Q976" s="17" t="str">
        <f t="shared" si="85"/>
        <v>No</v>
      </c>
      <c r="R976" s="42">
        <f t="shared" si="86"/>
        <v>43683</v>
      </c>
      <c r="S976" s="96" t="str">
        <f>IFERROR(INDEX('DATA - Destination Database'!$B$8:$B$973,MATCH(N976,'DATA - Destination Database'!$C$8:$C$973,0)),"")</f>
        <v>ID966</v>
      </c>
      <c r="T976" s="55">
        <f>IFERROR(INDEX('DATA - Destination Database'!$D$8:$D$973,MATCH(N976,'DATA - Destination Database'!$C$8:$C$973,0)),"")</f>
        <v>2</v>
      </c>
      <c r="U976" s="56" t="str">
        <f>IFERROR(INDEX('DATA - Destination Database'!$E$8:$E$973,MATCH(N976,'DATA - Destination Database'!$C$8:$C$973,0)),"")</f>
        <v>B</v>
      </c>
      <c r="V976" s="56" t="str">
        <f>IFERROR(INDEX('DATA - Destination Database'!$F$8:$F$973,MATCH(N976,'DATA - Destination Database'!$C$8:$C$973,0)),"")</f>
        <v>H</v>
      </c>
      <c r="W976" s="56" t="str">
        <f>IFERROR(INDEX('DATA - Destination Database'!$G$8:$G$973,MATCH(N976,'DATA - Destination Database'!$C$8:$C$973,0)),"")</f>
        <v/>
      </c>
      <c r="X976" s="96" t="str">
        <f>IFERROR(INDEX('DATA - Destination Database'!$H$8:$H$973,MATCH(N976,'DATA - Destination Database'!$C$8:$C$973,0)),"")</f>
        <v>Peru</v>
      </c>
    </row>
  </sheetData>
  <autoFilter ref="B10:X976"/>
  <sortState ref="A10:L975">
    <sortCondition ref="A10"/>
  </sortSt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SelectNextSheet">
                <anchor moveWithCells="1" sizeWithCells="1">
                  <from>
                    <xdr:col>17</xdr:col>
                    <xdr:colOff>365760</xdr:colOff>
                    <xdr:row>0</xdr:row>
                    <xdr:rowOff>175260</xdr:rowOff>
                  </from>
                  <to>
                    <xdr:col>17</xdr:col>
                    <xdr:colOff>922020</xdr:colOff>
                    <xdr:row>3</xdr:row>
                    <xdr:rowOff>0</xdr:rowOff>
                  </to>
                </anchor>
              </controlPr>
            </control>
          </mc:Choice>
        </mc:AlternateContent>
        <mc:AlternateContent xmlns:mc="http://schemas.openxmlformats.org/markup-compatibility/2006">
          <mc:Choice Requires="x14">
            <control shapeId="2051" r:id="rId5" name="Button 3">
              <controlPr defaultSize="0" print="0" autoFill="0" autoPict="0" macro="[0]!SelectMenu">
                <anchor moveWithCells="1" sizeWithCells="1">
                  <from>
                    <xdr:col>15</xdr:col>
                    <xdr:colOff>563880</xdr:colOff>
                    <xdr:row>0</xdr:row>
                    <xdr:rowOff>175260</xdr:rowOff>
                  </from>
                  <to>
                    <xdr:col>16</xdr:col>
                    <xdr:colOff>533400</xdr:colOff>
                    <xdr:row>3</xdr:row>
                    <xdr:rowOff>15240</xdr:rowOff>
                  </to>
                </anchor>
              </controlPr>
            </control>
          </mc:Choice>
        </mc:AlternateContent>
        <mc:AlternateContent xmlns:mc="http://schemas.openxmlformats.org/markup-compatibility/2006">
          <mc:Choice Requires="x14">
            <control shapeId="2052" r:id="rId6" name="Button 4">
              <controlPr defaultSize="0" print="0" autoFill="0" autoPict="0" macro="[0]!SelectPreviousSheet">
                <anchor moveWithCells="1" sizeWithCells="1">
                  <from>
                    <xdr:col>16</xdr:col>
                    <xdr:colOff>716280</xdr:colOff>
                    <xdr:row>1</xdr:row>
                    <xdr:rowOff>0</xdr:rowOff>
                  </from>
                  <to>
                    <xdr:col>17</xdr:col>
                    <xdr:colOff>205740</xdr:colOff>
                    <xdr:row>3</xdr:row>
                    <xdr:rowOff>7620</xdr:rowOff>
                  </to>
                </anchor>
              </controlPr>
            </control>
          </mc:Choice>
        </mc:AlternateContent>
        <mc:AlternateContent xmlns:mc="http://schemas.openxmlformats.org/markup-compatibility/2006">
          <mc:Choice Requires="x14">
            <control shapeId="2056" r:id="rId7" name="Button 8">
              <controlPr defaultSize="0" print="0" autoFill="0" autoPict="0" macro="[0]!SelectDashboard">
                <anchor moveWithCells="1" sizeWithCells="1">
                  <from>
                    <xdr:col>12</xdr:col>
                    <xdr:colOff>952500</xdr:colOff>
                    <xdr:row>0</xdr:row>
                    <xdr:rowOff>175260</xdr:rowOff>
                  </from>
                  <to>
                    <xdr:col>13</xdr:col>
                    <xdr:colOff>998220</xdr:colOff>
                    <xdr:row>3</xdr:row>
                    <xdr:rowOff>22860</xdr:rowOff>
                  </to>
                </anchor>
              </controlPr>
            </control>
          </mc:Choice>
        </mc:AlternateContent>
        <mc:AlternateContent xmlns:mc="http://schemas.openxmlformats.org/markup-compatibility/2006">
          <mc:Choice Requires="x14">
            <control shapeId="2057" r:id="rId8" name="Button 9">
              <controlPr defaultSize="0" print="0" autoFill="0" autoPict="0" macro="[0]!SelectPriorityBatches">
                <anchor moveWithCells="1" sizeWithCells="1">
                  <from>
                    <xdr:col>14</xdr:col>
                    <xdr:colOff>68580</xdr:colOff>
                    <xdr:row>0</xdr:row>
                    <xdr:rowOff>175260</xdr:rowOff>
                  </from>
                  <to>
                    <xdr:col>15</xdr:col>
                    <xdr:colOff>388620</xdr:colOff>
                    <xdr:row>3</xdr:row>
                    <xdr:rowOff>22860</xdr:rowOff>
                  </to>
                </anchor>
              </controlPr>
            </control>
          </mc:Choice>
        </mc:AlternateContent>
        <mc:AlternateContent xmlns:mc="http://schemas.openxmlformats.org/markup-compatibility/2006">
          <mc:Choice Requires="x14">
            <control shapeId="2058" r:id="rId9" name="Button 10">
              <controlPr defaultSize="0" print="0" autoFill="0" autoPict="0" macro="[0]!PriorityBatchesOnly">
                <anchor moveWithCells="1" sizeWithCells="1">
                  <from>
                    <xdr:col>3</xdr:col>
                    <xdr:colOff>792480</xdr:colOff>
                    <xdr:row>0</xdr:row>
                    <xdr:rowOff>175260</xdr:rowOff>
                  </from>
                  <to>
                    <xdr:col>5</xdr:col>
                    <xdr:colOff>358140</xdr:colOff>
                    <xdr:row>3</xdr:row>
                    <xdr:rowOff>22860</xdr:rowOff>
                  </to>
                </anchor>
              </controlPr>
            </control>
          </mc:Choice>
        </mc:AlternateContent>
        <mc:AlternateContent xmlns:mc="http://schemas.openxmlformats.org/markup-compatibility/2006">
          <mc:Choice Requires="x14">
            <control shapeId="2059" r:id="rId10" name="Button 11">
              <controlPr defaultSize="0" print="0" autoFill="0" autoPict="0" macro="[0]!AllBatches">
                <anchor moveWithCells="1" sizeWithCells="1">
                  <from>
                    <xdr:col>5</xdr:col>
                    <xdr:colOff>510540</xdr:colOff>
                    <xdr:row>0</xdr:row>
                    <xdr:rowOff>175260</xdr:rowOff>
                  </from>
                  <to>
                    <xdr:col>6</xdr:col>
                    <xdr:colOff>1021080</xdr:colOff>
                    <xdr:row>3</xdr:row>
                    <xdr:rowOff>22860</xdr:rowOff>
                  </to>
                </anchor>
              </controlPr>
            </control>
          </mc:Choice>
        </mc:AlternateContent>
        <mc:AlternateContent xmlns:mc="http://schemas.openxmlformats.org/markup-compatibility/2006">
          <mc:Choice Requires="x14">
            <control shapeId="2061" r:id="rId11" name="Spinner 13">
              <controlPr defaultSize="0" autoPict="0">
                <anchor moveWithCells="1" sizeWithCells="1">
                  <from>
                    <xdr:col>2</xdr:col>
                    <xdr:colOff>906780</xdr:colOff>
                    <xdr:row>7</xdr:row>
                    <xdr:rowOff>0</xdr:rowOff>
                  </from>
                  <to>
                    <xdr:col>2</xdr:col>
                    <xdr:colOff>1066800</xdr:colOff>
                    <xdr:row>7</xdr:row>
                    <xdr:rowOff>182880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0" tint="-0.499984740745262"/>
  </sheetPr>
  <dimension ref="A1:FL973"/>
  <sheetViews>
    <sheetView showGridLines="0" zoomScale="70" zoomScaleNormal="70" workbookViewId="0">
      <pane ySplit="7" topLeftCell="A8" activePane="bottomLeft" state="frozen"/>
      <selection activeCell="B10" sqref="B10"/>
      <selection pane="bottomLeft" activeCell="B2" sqref="B2"/>
    </sheetView>
  </sheetViews>
  <sheetFormatPr defaultRowHeight="14.4" x14ac:dyDescent="0.3"/>
  <cols>
    <col min="2" max="8" width="15.5546875" customWidth="1"/>
  </cols>
  <sheetData>
    <row r="1" spans="1:168" x14ac:dyDescent="0.3">
      <c r="A1" s="1"/>
      <c r="B1" s="1"/>
      <c r="C1" s="1"/>
      <c r="D1" s="1"/>
      <c r="E1" s="1"/>
      <c r="F1" s="1"/>
      <c r="G1" s="1"/>
      <c r="H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T1" s="1"/>
      <c r="AV1" s="1"/>
      <c r="AW1" s="1"/>
      <c r="AX1" s="1"/>
      <c r="AY1" s="1"/>
      <c r="AZ1" s="1"/>
      <c r="BA1" s="1"/>
      <c r="BB1" s="1"/>
      <c r="BC1" s="1"/>
      <c r="BE1" s="1"/>
      <c r="BF1" s="1"/>
      <c r="BG1" s="1"/>
      <c r="BH1" s="1"/>
      <c r="BI1" s="1"/>
      <c r="BJ1" s="1"/>
      <c r="CF1" s="2"/>
      <c r="CH1" s="2"/>
      <c r="CI1" s="2"/>
      <c r="CJ1" s="2"/>
      <c r="CK1" s="2"/>
      <c r="CL1" s="2"/>
      <c r="CM1" s="2"/>
      <c r="CN1" s="2"/>
      <c r="CO1" s="2"/>
      <c r="CW1" s="1"/>
      <c r="CX1" s="1"/>
      <c r="CY1" s="1"/>
      <c r="CZ1" s="1"/>
      <c r="DA1" s="1"/>
      <c r="DB1" s="1"/>
      <c r="DG1" s="1"/>
      <c r="DH1" s="1"/>
      <c r="DI1" s="1"/>
      <c r="DJ1" s="1"/>
      <c r="DL1" s="1"/>
      <c r="DM1" s="1"/>
      <c r="DN1" s="1"/>
      <c r="DO1" s="1"/>
      <c r="DP1" s="1"/>
      <c r="DR1" s="1"/>
      <c r="DS1" s="1"/>
    </row>
    <row r="2" spans="1:168" ht="21" x14ac:dyDescent="0.4">
      <c r="A2" s="1"/>
      <c r="B2" s="3" t="s">
        <v>3989</v>
      </c>
      <c r="D2" s="1"/>
      <c r="E2" s="1"/>
      <c r="F2" s="1"/>
      <c r="G2" s="1"/>
      <c r="H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T2" s="1"/>
      <c r="AV2" s="1"/>
      <c r="AW2" s="1"/>
      <c r="AX2" s="1"/>
      <c r="AY2" s="1"/>
      <c r="AZ2" s="1"/>
      <c r="BA2" s="1"/>
      <c r="BB2" s="1"/>
      <c r="BC2" s="1"/>
      <c r="BE2" s="1"/>
      <c r="BF2" s="1"/>
      <c r="BG2" s="1"/>
      <c r="BH2" s="1"/>
      <c r="BI2" s="1"/>
      <c r="BJ2" s="1"/>
      <c r="CF2" s="2"/>
      <c r="CH2" s="2"/>
      <c r="CI2" s="2"/>
      <c r="CJ2" s="2"/>
      <c r="CK2" s="2"/>
      <c r="CL2" s="2"/>
      <c r="CM2" s="2"/>
      <c r="CN2" s="2"/>
      <c r="CO2" s="2"/>
      <c r="CW2" s="1"/>
      <c r="CX2" s="1"/>
      <c r="CY2" s="1"/>
      <c r="CZ2" s="1"/>
      <c r="DA2" s="1"/>
      <c r="DB2" s="1"/>
      <c r="DG2" s="1"/>
      <c r="DH2" s="1"/>
      <c r="DI2" s="1"/>
      <c r="DJ2" s="1"/>
      <c r="DL2" s="1"/>
      <c r="DM2" s="1"/>
      <c r="DN2" s="1"/>
      <c r="DO2" s="1"/>
      <c r="DP2" s="1"/>
      <c r="DR2" s="1"/>
      <c r="DS2" s="1"/>
    </row>
    <row r="3" spans="1:168" x14ac:dyDescent="0.3">
      <c r="A3" s="1"/>
      <c r="B3" s="4" t="s">
        <v>0</v>
      </c>
      <c r="C3" s="5" t="str">
        <f ca="1">MID(CELL("filename",A1),FIND("]",CELL("‪filename",A1))+1,999)</f>
        <v>DATA - Destination Database</v>
      </c>
      <c r="D3" s="1"/>
      <c r="E3" s="1"/>
      <c r="F3" s="1"/>
      <c r="G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T3" s="1"/>
      <c r="AV3" s="1"/>
      <c r="AW3" s="1"/>
      <c r="AX3" s="1"/>
      <c r="AY3" s="1"/>
      <c r="AZ3" s="1"/>
      <c r="BA3" s="1"/>
      <c r="BB3" s="1"/>
      <c r="BC3" s="1"/>
      <c r="BE3" s="1"/>
      <c r="BF3" s="1"/>
      <c r="BG3" s="1"/>
      <c r="BH3" s="1"/>
      <c r="BI3" s="1"/>
      <c r="BJ3" s="1"/>
      <c r="CF3" s="2"/>
      <c r="CH3" s="2"/>
      <c r="CI3" s="2"/>
      <c r="CJ3" s="2"/>
      <c r="CK3" s="2"/>
      <c r="CL3" s="2"/>
      <c r="CM3" s="2"/>
      <c r="CN3" s="2"/>
      <c r="CO3" s="2"/>
      <c r="CW3" s="1"/>
      <c r="CX3" s="1"/>
      <c r="CY3" s="1"/>
      <c r="CZ3" s="1"/>
      <c r="DA3" s="1"/>
      <c r="DB3" s="1"/>
      <c r="DG3" s="1"/>
      <c r="DH3" s="1"/>
      <c r="DI3" s="1"/>
      <c r="DJ3" s="1"/>
      <c r="DL3" s="1"/>
      <c r="DM3" s="1"/>
      <c r="DN3" s="1"/>
      <c r="DO3" s="1"/>
      <c r="DP3" s="1"/>
      <c r="DR3" s="1"/>
      <c r="DS3" s="1"/>
    </row>
    <row r="4" spans="1:168" x14ac:dyDescent="0.3">
      <c r="A4" s="7"/>
      <c r="B4" s="7"/>
      <c r="C4" s="7"/>
      <c r="D4" s="7"/>
      <c r="E4" s="7"/>
      <c r="F4" s="7"/>
      <c r="G4" s="7"/>
      <c r="H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T4" s="8"/>
      <c r="AV4" s="7"/>
      <c r="AW4" s="7"/>
      <c r="AX4" s="7"/>
      <c r="AY4" s="7"/>
      <c r="AZ4" s="7"/>
      <c r="BA4" s="7"/>
      <c r="BB4" s="7"/>
      <c r="BC4" s="7"/>
      <c r="BE4" s="7"/>
      <c r="BF4" s="7"/>
      <c r="BG4" s="7"/>
      <c r="BH4" s="7"/>
      <c r="BI4" s="7"/>
      <c r="BJ4" s="8"/>
      <c r="CF4" s="2"/>
      <c r="CH4" s="2"/>
      <c r="CI4" s="2"/>
      <c r="CJ4" s="2"/>
      <c r="CK4" s="2"/>
      <c r="CL4" s="2"/>
      <c r="CM4" s="2"/>
      <c r="CN4" s="2"/>
      <c r="CO4" s="2"/>
      <c r="CW4" s="7"/>
      <c r="CX4" s="7"/>
      <c r="CY4" s="7"/>
      <c r="CZ4" s="7"/>
      <c r="DA4" s="7"/>
      <c r="DB4" s="8"/>
      <c r="DG4" s="7"/>
      <c r="DH4" s="7"/>
      <c r="DI4" s="7"/>
      <c r="DJ4" s="7"/>
      <c r="DL4" s="8"/>
      <c r="DM4" s="8"/>
      <c r="DN4" s="8"/>
      <c r="DO4" s="8"/>
      <c r="DP4" s="8"/>
      <c r="DR4" s="7"/>
      <c r="DS4" s="7"/>
    </row>
    <row r="5" spans="1:168" s="12" customFormat="1" x14ac:dyDescent="0.3">
      <c r="A5" s="67" t="str">
        <f ca="1">_xlfn.SHEET()&amp;"."</f>
        <v>4.</v>
      </c>
      <c r="B5" s="41" t="str">
        <f ca="1">MID(CELL("filename",A1),FIND("]",CELL("‪filename",A1))+1,999)</f>
        <v>DATA - Destination Database</v>
      </c>
      <c r="C5" s="9"/>
      <c r="D5" s="10"/>
      <c r="E5" s="10"/>
      <c r="F5" s="10"/>
      <c r="G5" s="10"/>
      <c r="H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0"/>
      <c r="BJ5" s="10"/>
      <c r="BK5" s="10"/>
      <c r="BL5" s="10"/>
      <c r="BM5" s="10"/>
      <c r="BN5" s="10"/>
      <c r="BO5" s="10"/>
      <c r="BP5" s="10"/>
      <c r="BQ5" s="10"/>
      <c r="BR5" s="10"/>
      <c r="BS5" s="10"/>
      <c r="BT5" s="10"/>
      <c r="BU5" s="10"/>
      <c r="BV5" s="10"/>
      <c r="BW5" s="10"/>
      <c r="BX5" s="10"/>
      <c r="BY5" s="10"/>
      <c r="BZ5" s="10"/>
      <c r="CA5" s="10"/>
      <c r="CB5" s="10"/>
      <c r="CC5" s="10"/>
      <c r="CD5" s="10"/>
      <c r="CE5" s="10"/>
      <c r="CF5" s="11"/>
      <c r="CG5" s="10"/>
      <c r="CH5" s="11"/>
      <c r="CI5" s="11"/>
      <c r="CJ5" s="11"/>
      <c r="CK5" s="11"/>
      <c r="CL5" s="11"/>
      <c r="CM5" s="11"/>
      <c r="CN5" s="11"/>
      <c r="CO5" s="11"/>
      <c r="CP5" s="10"/>
      <c r="CQ5" s="10"/>
      <c r="CR5" s="10"/>
      <c r="CS5" s="10"/>
      <c r="CT5" s="10"/>
      <c r="CU5" s="10"/>
      <c r="CV5" s="10"/>
      <c r="CW5" s="10"/>
      <c r="CX5" s="10"/>
      <c r="CY5" s="10"/>
      <c r="CZ5" s="10"/>
      <c r="DA5" s="10"/>
      <c r="DB5" s="10"/>
      <c r="DC5" s="10"/>
      <c r="DD5" s="10"/>
      <c r="DE5" s="10"/>
      <c r="DF5" s="10"/>
      <c r="DG5" s="10"/>
      <c r="DH5" s="10"/>
      <c r="DI5" s="10"/>
      <c r="DJ5" s="10"/>
      <c r="DK5" s="10"/>
      <c r="DL5" s="10"/>
      <c r="DM5" s="10"/>
      <c r="DN5" s="10"/>
      <c r="DO5" s="10"/>
      <c r="DP5" s="10"/>
      <c r="DQ5" s="10"/>
      <c r="DR5" s="10"/>
      <c r="DS5" s="10"/>
      <c r="DT5" s="10"/>
      <c r="DU5" s="10"/>
      <c r="DV5" s="10"/>
      <c r="DW5" s="10"/>
      <c r="DX5" s="10"/>
      <c r="DY5" s="10"/>
      <c r="DZ5" s="10"/>
      <c r="EA5" s="10"/>
      <c r="EB5" s="10"/>
      <c r="EC5" s="10"/>
      <c r="ED5" s="10"/>
      <c r="EE5" s="10"/>
      <c r="EF5" s="10"/>
      <c r="EG5" s="10"/>
      <c r="EH5" s="10"/>
      <c r="EI5" s="10"/>
      <c r="EJ5" s="10"/>
      <c r="EK5" s="10"/>
      <c r="EL5" s="10"/>
      <c r="EM5" s="10"/>
      <c r="EN5" s="10"/>
      <c r="EO5" s="10"/>
      <c r="EP5" s="10"/>
      <c r="EQ5" s="10"/>
      <c r="ER5" s="10"/>
      <c r="ES5" s="10"/>
      <c r="ET5" s="10"/>
      <c r="EU5" s="10"/>
      <c r="EV5" s="10"/>
      <c r="FD5" s="10"/>
      <c r="FL5" s="10"/>
    </row>
    <row r="7" spans="1:168" ht="57.6" customHeight="1" x14ac:dyDescent="0.3">
      <c r="B7" s="25" t="s">
        <v>3845</v>
      </c>
      <c r="C7" s="25" t="s">
        <v>5</v>
      </c>
      <c r="D7" s="25" t="s">
        <v>2867</v>
      </c>
      <c r="E7" s="25" t="s">
        <v>2868</v>
      </c>
      <c r="F7" s="25" t="s">
        <v>2873</v>
      </c>
      <c r="G7" s="25" t="s">
        <v>2874</v>
      </c>
      <c r="H7" s="25" t="s">
        <v>9</v>
      </c>
    </row>
    <row r="8" spans="1:168" x14ac:dyDescent="0.3">
      <c r="B8" s="15" t="s">
        <v>2879</v>
      </c>
      <c r="C8" s="15" t="s">
        <v>11</v>
      </c>
      <c r="D8" s="17">
        <v>1</v>
      </c>
      <c r="E8" s="17" t="s">
        <v>2869</v>
      </c>
      <c r="F8" s="17" t="s">
        <v>2876</v>
      </c>
      <c r="G8" s="17" t="s">
        <v>2875</v>
      </c>
      <c r="H8" s="15" t="s">
        <v>1949</v>
      </c>
    </row>
    <row r="9" spans="1:168" x14ac:dyDescent="0.3">
      <c r="B9" s="15" t="s">
        <v>2880</v>
      </c>
      <c r="C9" s="15" t="s">
        <v>2834</v>
      </c>
      <c r="D9" s="17">
        <v>2</v>
      </c>
      <c r="E9" s="17" t="s">
        <v>2871</v>
      </c>
      <c r="F9" s="17" t="s">
        <v>2876</v>
      </c>
      <c r="G9" s="17" t="s">
        <v>2875</v>
      </c>
      <c r="H9" s="15" t="s">
        <v>1948</v>
      </c>
    </row>
    <row r="10" spans="1:168" x14ac:dyDescent="0.3">
      <c r="B10" s="15" t="s">
        <v>2881</v>
      </c>
      <c r="C10" s="15" t="s">
        <v>15</v>
      </c>
      <c r="D10" s="17">
        <v>2</v>
      </c>
      <c r="E10" s="17" t="s">
        <v>2870</v>
      </c>
      <c r="F10" s="17" t="s">
        <v>2876</v>
      </c>
      <c r="G10" s="17" t="s">
        <v>2875</v>
      </c>
      <c r="H10" s="15" t="s">
        <v>1951</v>
      </c>
    </row>
    <row r="11" spans="1:168" x14ac:dyDescent="0.3">
      <c r="B11" s="15" t="s">
        <v>2882</v>
      </c>
      <c r="C11" s="15" t="s">
        <v>18</v>
      </c>
      <c r="D11" s="17">
        <v>3</v>
      </c>
      <c r="E11" s="17" t="s">
        <v>2872</v>
      </c>
      <c r="F11" s="17" t="s">
        <v>2876</v>
      </c>
      <c r="G11" s="17" t="s">
        <v>2012</v>
      </c>
      <c r="H11" s="15" t="s">
        <v>2836</v>
      </c>
    </row>
    <row r="12" spans="1:168" x14ac:dyDescent="0.3">
      <c r="B12" s="15" t="s">
        <v>2883</v>
      </c>
      <c r="C12" s="15" t="s">
        <v>24</v>
      </c>
      <c r="D12" s="17">
        <v>1</v>
      </c>
      <c r="E12" s="17" t="s">
        <v>2869</v>
      </c>
      <c r="F12" s="17" t="s">
        <v>2876</v>
      </c>
      <c r="G12" s="17" t="s">
        <v>2012</v>
      </c>
      <c r="H12" s="15" t="s">
        <v>2839</v>
      </c>
    </row>
    <row r="13" spans="1:168" x14ac:dyDescent="0.3">
      <c r="B13" s="15" t="s">
        <v>2884</v>
      </c>
      <c r="C13" s="15" t="s">
        <v>21</v>
      </c>
      <c r="D13" s="17">
        <v>2</v>
      </c>
      <c r="E13" s="17" t="s">
        <v>2871</v>
      </c>
      <c r="F13" s="17" t="s">
        <v>2876</v>
      </c>
      <c r="G13" s="17" t="s">
        <v>2012</v>
      </c>
      <c r="H13" s="15" t="s">
        <v>2837</v>
      </c>
    </row>
    <row r="14" spans="1:168" x14ac:dyDescent="0.3">
      <c r="B14" s="15" t="s">
        <v>2885</v>
      </c>
      <c r="C14" s="15" t="s">
        <v>33</v>
      </c>
      <c r="D14" s="17">
        <v>2</v>
      </c>
      <c r="E14" s="17" t="s">
        <v>2870</v>
      </c>
      <c r="F14" s="17" t="s">
        <v>2876</v>
      </c>
      <c r="G14" s="17" t="s">
        <v>2012</v>
      </c>
      <c r="H14" s="15" t="s">
        <v>2845</v>
      </c>
    </row>
    <row r="15" spans="1:168" x14ac:dyDescent="0.3">
      <c r="B15" s="15" t="s">
        <v>2886</v>
      </c>
      <c r="C15" s="15" t="s">
        <v>14</v>
      </c>
      <c r="D15" s="17">
        <v>3</v>
      </c>
      <c r="E15" s="17" t="s">
        <v>2872</v>
      </c>
      <c r="F15" s="17" t="s">
        <v>2876</v>
      </c>
      <c r="G15" s="17" t="s">
        <v>2012</v>
      </c>
      <c r="H15" s="15" t="s">
        <v>2838</v>
      </c>
    </row>
    <row r="16" spans="1:168" x14ac:dyDescent="0.3">
      <c r="B16" s="15" t="s">
        <v>2887</v>
      </c>
      <c r="C16" s="15" t="s">
        <v>22</v>
      </c>
      <c r="D16" s="17">
        <v>1</v>
      </c>
      <c r="E16" s="17" t="s">
        <v>2869</v>
      </c>
      <c r="F16" s="17" t="s">
        <v>2876</v>
      </c>
      <c r="G16" s="17" t="s">
        <v>2875</v>
      </c>
      <c r="H16" s="15" t="s">
        <v>2848</v>
      </c>
    </row>
    <row r="17" spans="2:8" x14ac:dyDescent="0.3">
      <c r="B17" s="15" t="s">
        <v>2888</v>
      </c>
      <c r="C17" s="15" t="s">
        <v>27</v>
      </c>
      <c r="D17" s="17">
        <v>2</v>
      </c>
      <c r="E17" s="17" t="s">
        <v>2871</v>
      </c>
      <c r="F17" s="17" t="s">
        <v>2876</v>
      </c>
      <c r="G17" s="17" t="s">
        <v>2875</v>
      </c>
      <c r="H17" s="15" t="s">
        <v>2841</v>
      </c>
    </row>
    <row r="18" spans="2:8" x14ac:dyDescent="0.3">
      <c r="B18" s="15" t="s">
        <v>2889</v>
      </c>
      <c r="C18" s="15" t="s">
        <v>17</v>
      </c>
      <c r="D18" s="17">
        <v>2</v>
      </c>
      <c r="E18" s="17" t="s">
        <v>2870</v>
      </c>
      <c r="F18" s="17" t="s">
        <v>2876</v>
      </c>
      <c r="G18" s="17" t="s">
        <v>2875</v>
      </c>
      <c r="H18" s="15" t="s">
        <v>2843</v>
      </c>
    </row>
    <row r="19" spans="2:8" x14ac:dyDescent="0.3">
      <c r="B19" s="15" t="s">
        <v>2890</v>
      </c>
      <c r="C19" s="15" t="s">
        <v>28</v>
      </c>
      <c r="D19" s="17">
        <v>2</v>
      </c>
      <c r="E19" s="17" t="s">
        <v>2872</v>
      </c>
      <c r="F19" s="17" t="s">
        <v>2876</v>
      </c>
      <c r="G19" s="17" t="s">
        <v>2875</v>
      </c>
      <c r="H19" s="15" t="s">
        <v>1951</v>
      </c>
    </row>
    <row r="20" spans="2:8" x14ac:dyDescent="0.3">
      <c r="B20" s="15" t="s">
        <v>2891</v>
      </c>
      <c r="C20" s="15" t="s">
        <v>51</v>
      </c>
      <c r="D20" s="17">
        <v>2</v>
      </c>
      <c r="E20" s="17" t="s">
        <v>2869</v>
      </c>
      <c r="F20" s="17" t="s">
        <v>2876</v>
      </c>
      <c r="G20" s="17" t="s">
        <v>2875</v>
      </c>
      <c r="H20" s="15" t="s">
        <v>1948</v>
      </c>
    </row>
    <row r="21" spans="2:8" x14ac:dyDescent="0.3">
      <c r="B21" s="15" t="s">
        <v>2892</v>
      </c>
      <c r="C21" s="15" t="s">
        <v>42</v>
      </c>
      <c r="D21" s="17">
        <v>3</v>
      </c>
      <c r="E21" s="17" t="s">
        <v>2871</v>
      </c>
      <c r="F21" s="17" t="s">
        <v>2876</v>
      </c>
      <c r="G21" s="17" t="s">
        <v>2875</v>
      </c>
      <c r="H21" s="15" t="s">
        <v>2849</v>
      </c>
    </row>
    <row r="22" spans="2:8" x14ac:dyDescent="0.3">
      <c r="B22" s="15" t="s">
        <v>2893</v>
      </c>
      <c r="C22" s="15" t="s">
        <v>77</v>
      </c>
      <c r="D22" s="17">
        <v>2</v>
      </c>
      <c r="E22" s="17" t="s">
        <v>2870</v>
      </c>
      <c r="F22" s="17" t="s">
        <v>2876</v>
      </c>
      <c r="G22" s="17" t="s">
        <v>2875</v>
      </c>
      <c r="H22" s="15" t="s">
        <v>2843</v>
      </c>
    </row>
    <row r="23" spans="2:8" x14ac:dyDescent="0.3">
      <c r="B23" s="15" t="s">
        <v>2894</v>
      </c>
      <c r="C23" s="15" t="s">
        <v>19</v>
      </c>
      <c r="D23" s="17">
        <v>1</v>
      </c>
      <c r="E23" s="17" t="s">
        <v>2872</v>
      </c>
      <c r="F23" s="17" t="s">
        <v>2876</v>
      </c>
      <c r="G23" s="17" t="s">
        <v>2012</v>
      </c>
      <c r="H23" s="15" t="s">
        <v>2844</v>
      </c>
    </row>
    <row r="24" spans="2:8" x14ac:dyDescent="0.3">
      <c r="B24" s="15" t="s">
        <v>2895</v>
      </c>
      <c r="C24" s="15" t="s">
        <v>23</v>
      </c>
      <c r="D24" s="17">
        <v>1</v>
      </c>
      <c r="E24" s="17" t="s">
        <v>2869</v>
      </c>
      <c r="F24" s="17" t="s">
        <v>2876</v>
      </c>
      <c r="G24" s="17" t="s">
        <v>2875</v>
      </c>
      <c r="H24" s="15" t="s">
        <v>1949</v>
      </c>
    </row>
    <row r="25" spans="2:8" x14ac:dyDescent="0.3">
      <c r="B25" s="15" t="s">
        <v>2896</v>
      </c>
      <c r="C25" s="15" t="s">
        <v>71</v>
      </c>
      <c r="D25" s="17">
        <v>2</v>
      </c>
      <c r="E25" s="17" t="s">
        <v>2871</v>
      </c>
      <c r="F25" s="17" t="s">
        <v>2876</v>
      </c>
      <c r="G25" s="17" t="s">
        <v>2012</v>
      </c>
      <c r="H25" s="15" t="s">
        <v>2840</v>
      </c>
    </row>
    <row r="26" spans="2:8" x14ac:dyDescent="0.3">
      <c r="B26" s="15" t="s">
        <v>2897</v>
      </c>
      <c r="C26" s="15" t="s">
        <v>92</v>
      </c>
      <c r="D26" s="17">
        <v>2</v>
      </c>
      <c r="E26" s="17" t="s">
        <v>2870</v>
      </c>
      <c r="F26" s="17" t="s">
        <v>2876</v>
      </c>
      <c r="G26" s="17" t="s">
        <v>2012</v>
      </c>
      <c r="H26" s="15" t="s">
        <v>2852</v>
      </c>
    </row>
    <row r="27" spans="2:8" x14ac:dyDescent="0.3">
      <c r="B27" s="15" t="s">
        <v>2898</v>
      </c>
      <c r="C27" s="15" t="s">
        <v>48</v>
      </c>
      <c r="D27" s="17">
        <v>3</v>
      </c>
      <c r="E27" s="17" t="s">
        <v>2872</v>
      </c>
      <c r="F27" s="17" t="s">
        <v>2876</v>
      </c>
      <c r="G27" s="17" t="s">
        <v>2012</v>
      </c>
      <c r="H27" s="15" t="s">
        <v>1947</v>
      </c>
    </row>
    <row r="28" spans="2:8" x14ac:dyDescent="0.3">
      <c r="B28" s="15" t="s">
        <v>2899</v>
      </c>
      <c r="C28" s="15" t="s">
        <v>39</v>
      </c>
      <c r="D28" s="17">
        <v>1</v>
      </c>
      <c r="E28" s="17" t="s">
        <v>2869</v>
      </c>
      <c r="F28" s="17" t="s">
        <v>2876</v>
      </c>
      <c r="G28" s="17" t="s">
        <v>2012</v>
      </c>
      <c r="H28" s="15" t="s">
        <v>2847</v>
      </c>
    </row>
    <row r="29" spans="2:8" x14ac:dyDescent="0.3">
      <c r="B29" s="15" t="s">
        <v>2900</v>
      </c>
      <c r="C29" s="15" t="s">
        <v>110</v>
      </c>
      <c r="D29" s="17">
        <v>3</v>
      </c>
      <c r="E29" s="17" t="s">
        <v>2871</v>
      </c>
      <c r="F29" s="17" t="s">
        <v>2876</v>
      </c>
      <c r="G29" s="17" t="s">
        <v>2012</v>
      </c>
      <c r="H29" s="15" t="s">
        <v>2838</v>
      </c>
    </row>
    <row r="30" spans="2:8" x14ac:dyDescent="0.3">
      <c r="B30" s="15" t="s">
        <v>2901</v>
      </c>
      <c r="C30" s="15" t="s">
        <v>89</v>
      </c>
      <c r="D30" s="17">
        <v>3</v>
      </c>
      <c r="E30" s="17" t="s">
        <v>2870</v>
      </c>
      <c r="F30" s="17" t="s">
        <v>2876</v>
      </c>
      <c r="G30" s="17" t="s">
        <v>2875</v>
      </c>
      <c r="H30" s="15" t="s">
        <v>2849</v>
      </c>
    </row>
    <row r="31" spans="2:8" x14ac:dyDescent="0.3">
      <c r="B31" s="15" t="s">
        <v>2902</v>
      </c>
      <c r="C31" s="15" t="s">
        <v>54</v>
      </c>
      <c r="D31" s="17">
        <v>2</v>
      </c>
      <c r="E31" s="17" t="s">
        <v>2872</v>
      </c>
      <c r="F31" s="17" t="s">
        <v>2876</v>
      </c>
      <c r="G31" s="17" t="s">
        <v>2875</v>
      </c>
      <c r="H31" s="15" t="s">
        <v>1950</v>
      </c>
    </row>
    <row r="32" spans="2:8" x14ac:dyDescent="0.3">
      <c r="B32" s="15" t="s">
        <v>2903</v>
      </c>
      <c r="C32" s="15" t="s">
        <v>125</v>
      </c>
      <c r="D32" s="17">
        <v>1</v>
      </c>
      <c r="E32" s="17" t="s">
        <v>2869</v>
      </c>
      <c r="F32" s="17" t="s">
        <v>2876</v>
      </c>
      <c r="G32" s="17" t="s">
        <v>2012</v>
      </c>
      <c r="H32" s="15" t="s">
        <v>2847</v>
      </c>
    </row>
    <row r="33" spans="2:8" x14ac:dyDescent="0.3">
      <c r="B33" s="15" t="s">
        <v>2904</v>
      </c>
      <c r="C33" s="15" t="s">
        <v>62</v>
      </c>
      <c r="D33" s="17">
        <v>2</v>
      </c>
      <c r="E33" s="17" t="s">
        <v>2871</v>
      </c>
      <c r="F33" s="17" t="s">
        <v>2876</v>
      </c>
      <c r="G33" s="17" t="s">
        <v>2012</v>
      </c>
      <c r="H33" s="15" t="s">
        <v>2835</v>
      </c>
    </row>
    <row r="34" spans="2:8" x14ac:dyDescent="0.3">
      <c r="B34" s="15" t="s">
        <v>2905</v>
      </c>
      <c r="C34" s="15" t="s">
        <v>131</v>
      </c>
      <c r="D34" s="17">
        <v>3</v>
      </c>
      <c r="E34" s="17" t="s">
        <v>2870</v>
      </c>
      <c r="F34" s="17" t="s">
        <v>2876</v>
      </c>
      <c r="G34" s="17" t="s">
        <v>2875</v>
      </c>
      <c r="H34" s="15" t="s">
        <v>2850</v>
      </c>
    </row>
    <row r="35" spans="2:8" x14ac:dyDescent="0.3">
      <c r="B35" s="15" t="s">
        <v>2906</v>
      </c>
      <c r="C35" s="15" t="s">
        <v>68</v>
      </c>
      <c r="D35" s="17">
        <v>3</v>
      </c>
      <c r="E35" s="17" t="s">
        <v>2872</v>
      </c>
      <c r="F35" s="17" t="s">
        <v>2876</v>
      </c>
      <c r="G35" s="17" t="s">
        <v>2012</v>
      </c>
      <c r="H35" s="15" t="s">
        <v>2838</v>
      </c>
    </row>
    <row r="36" spans="2:8" x14ac:dyDescent="0.3">
      <c r="B36" s="15" t="s">
        <v>2907</v>
      </c>
      <c r="C36" s="15" t="s">
        <v>26</v>
      </c>
      <c r="D36" s="17">
        <v>1</v>
      </c>
      <c r="E36" s="17" t="s">
        <v>2869</v>
      </c>
      <c r="F36" s="17" t="s">
        <v>2876</v>
      </c>
      <c r="G36" s="17" t="s">
        <v>2012</v>
      </c>
      <c r="H36" s="15" t="s">
        <v>2839</v>
      </c>
    </row>
    <row r="37" spans="2:8" x14ac:dyDescent="0.3">
      <c r="B37" s="15" t="s">
        <v>2908</v>
      </c>
      <c r="C37" s="15" t="s">
        <v>95</v>
      </c>
      <c r="D37" s="17">
        <v>3</v>
      </c>
      <c r="E37" s="17" t="s">
        <v>2871</v>
      </c>
      <c r="F37" s="17" t="s">
        <v>2876</v>
      </c>
      <c r="G37" s="17" t="s">
        <v>2012</v>
      </c>
      <c r="H37" s="15" t="s">
        <v>1947</v>
      </c>
    </row>
    <row r="38" spans="2:8" x14ac:dyDescent="0.3">
      <c r="B38" s="15" t="s">
        <v>2909</v>
      </c>
      <c r="C38" s="15" t="s">
        <v>74</v>
      </c>
      <c r="D38" s="17">
        <v>2</v>
      </c>
      <c r="E38" s="17" t="s">
        <v>2870</v>
      </c>
      <c r="F38" s="17" t="s">
        <v>2876</v>
      </c>
      <c r="G38" s="17" t="s">
        <v>2875</v>
      </c>
      <c r="H38" s="15" t="s">
        <v>2841</v>
      </c>
    </row>
    <row r="39" spans="2:8" x14ac:dyDescent="0.3">
      <c r="B39" s="15" t="s">
        <v>2910</v>
      </c>
      <c r="C39" s="15" t="s">
        <v>35</v>
      </c>
      <c r="D39" s="17">
        <v>2</v>
      </c>
      <c r="E39" s="17" t="s">
        <v>2872</v>
      </c>
      <c r="F39" s="17" t="s">
        <v>2876</v>
      </c>
      <c r="G39" s="17" t="s">
        <v>2875</v>
      </c>
      <c r="H39" s="15" t="s">
        <v>1950</v>
      </c>
    </row>
    <row r="40" spans="2:8" x14ac:dyDescent="0.3">
      <c r="B40" s="15" t="s">
        <v>2911</v>
      </c>
      <c r="C40" s="15" t="s">
        <v>52</v>
      </c>
      <c r="D40" s="17">
        <v>1</v>
      </c>
      <c r="E40" s="17" t="s">
        <v>2869</v>
      </c>
      <c r="F40" s="17" t="s">
        <v>2876</v>
      </c>
      <c r="G40" s="17" t="s">
        <v>2012</v>
      </c>
      <c r="H40" s="15" t="s">
        <v>2844</v>
      </c>
    </row>
    <row r="41" spans="2:8" x14ac:dyDescent="0.3">
      <c r="B41" s="15" t="s">
        <v>2912</v>
      </c>
      <c r="C41" s="15" t="s">
        <v>80</v>
      </c>
      <c r="D41" s="17">
        <v>2</v>
      </c>
      <c r="E41" s="17" t="s">
        <v>2871</v>
      </c>
      <c r="F41" s="17" t="s">
        <v>2876</v>
      </c>
      <c r="G41" s="17" t="s">
        <v>2012</v>
      </c>
      <c r="H41" s="15" t="s">
        <v>2845</v>
      </c>
    </row>
    <row r="42" spans="2:8" x14ac:dyDescent="0.3">
      <c r="B42" s="15" t="s">
        <v>2913</v>
      </c>
      <c r="C42" s="15" t="s">
        <v>173</v>
      </c>
      <c r="D42" s="17">
        <v>1</v>
      </c>
      <c r="E42" s="17" t="s">
        <v>2870</v>
      </c>
      <c r="F42" s="17" t="s">
        <v>2876</v>
      </c>
      <c r="G42" s="17" t="s">
        <v>2012</v>
      </c>
      <c r="H42" s="15" t="s">
        <v>2851</v>
      </c>
    </row>
    <row r="43" spans="2:8" x14ac:dyDescent="0.3">
      <c r="B43" s="15" t="s">
        <v>2914</v>
      </c>
      <c r="C43" s="15" t="s">
        <v>65</v>
      </c>
      <c r="D43" s="17">
        <v>3</v>
      </c>
      <c r="E43" s="17" t="s">
        <v>2872</v>
      </c>
      <c r="F43" s="17" t="s">
        <v>2876</v>
      </c>
      <c r="G43" s="17" t="s">
        <v>2012</v>
      </c>
      <c r="H43" s="15" t="s">
        <v>2836</v>
      </c>
    </row>
    <row r="44" spans="2:8" x14ac:dyDescent="0.3">
      <c r="B44" s="15" t="s">
        <v>2915</v>
      </c>
      <c r="C44" s="15" t="s">
        <v>179</v>
      </c>
      <c r="D44" s="17">
        <v>2</v>
      </c>
      <c r="E44" s="17" t="s">
        <v>2869</v>
      </c>
      <c r="F44" s="17" t="s">
        <v>2876</v>
      </c>
      <c r="G44" s="17" t="s">
        <v>2875</v>
      </c>
      <c r="H44" s="15" t="s">
        <v>1948</v>
      </c>
    </row>
    <row r="45" spans="2:8" x14ac:dyDescent="0.3">
      <c r="B45" s="15" t="s">
        <v>2916</v>
      </c>
      <c r="C45" s="15" t="s">
        <v>63</v>
      </c>
      <c r="D45" s="17">
        <v>3</v>
      </c>
      <c r="E45" s="17" t="s">
        <v>2871</v>
      </c>
      <c r="F45" s="17" t="s">
        <v>2876</v>
      </c>
      <c r="G45" s="17" t="s">
        <v>2012</v>
      </c>
      <c r="H45" s="15" t="s">
        <v>1947</v>
      </c>
    </row>
    <row r="46" spans="2:8" x14ac:dyDescent="0.3">
      <c r="B46" s="15" t="s">
        <v>2917</v>
      </c>
      <c r="C46" s="15" t="s">
        <v>188</v>
      </c>
      <c r="D46" s="17">
        <v>2</v>
      </c>
      <c r="E46" s="17" t="s">
        <v>2870</v>
      </c>
      <c r="F46" s="17" t="s">
        <v>2876</v>
      </c>
      <c r="G46" s="17" t="s">
        <v>2012</v>
      </c>
      <c r="H46" s="15" t="s">
        <v>2837</v>
      </c>
    </row>
    <row r="47" spans="2:8" x14ac:dyDescent="0.3">
      <c r="B47" s="15" t="s">
        <v>2918</v>
      </c>
      <c r="C47" s="15" t="s">
        <v>67</v>
      </c>
      <c r="D47" s="17">
        <v>2</v>
      </c>
      <c r="E47" s="17" t="s">
        <v>2872</v>
      </c>
      <c r="F47" s="17" t="s">
        <v>2876</v>
      </c>
      <c r="G47" s="17" t="s">
        <v>2012</v>
      </c>
      <c r="H47" s="15" t="s">
        <v>2840</v>
      </c>
    </row>
    <row r="48" spans="2:8" x14ac:dyDescent="0.3">
      <c r="B48" s="15" t="s">
        <v>2919</v>
      </c>
      <c r="C48" s="15" t="s">
        <v>47</v>
      </c>
      <c r="D48" s="17">
        <v>2</v>
      </c>
      <c r="E48" s="17" t="s">
        <v>2869</v>
      </c>
      <c r="F48" s="17" t="s">
        <v>2876</v>
      </c>
      <c r="G48" s="17" t="s">
        <v>2875</v>
      </c>
      <c r="H48" s="15" t="s">
        <v>1950</v>
      </c>
    </row>
    <row r="49" spans="2:8" x14ac:dyDescent="0.3">
      <c r="B49" s="15" t="s">
        <v>2920</v>
      </c>
      <c r="C49" s="15" t="s">
        <v>43</v>
      </c>
      <c r="D49" s="17">
        <v>2</v>
      </c>
      <c r="E49" s="17" t="s">
        <v>2871</v>
      </c>
      <c r="F49" s="17" t="s">
        <v>2876</v>
      </c>
      <c r="G49" s="17" t="s">
        <v>2875</v>
      </c>
      <c r="H49" s="15" t="s">
        <v>1948</v>
      </c>
    </row>
    <row r="50" spans="2:8" x14ac:dyDescent="0.3">
      <c r="B50" s="15" t="s">
        <v>2921</v>
      </c>
      <c r="C50" s="15" t="s">
        <v>152</v>
      </c>
      <c r="D50" s="17">
        <v>1</v>
      </c>
      <c r="E50" s="17" t="s">
        <v>2870</v>
      </c>
      <c r="F50" s="17" t="s">
        <v>2876</v>
      </c>
      <c r="G50" s="17" t="s">
        <v>2012</v>
      </c>
      <c r="H50" s="15" t="s">
        <v>2839</v>
      </c>
    </row>
    <row r="51" spans="2:8" x14ac:dyDescent="0.3">
      <c r="B51" s="15" t="s">
        <v>2922</v>
      </c>
      <c r="C51" s="15" t="s">
        <v>93</v>
      </c>
      <c r="D51" s="17">
        <v>3</v>
      </c>
      <c r="E51" s="17" t="s">
        <v>2872</v>
      </c>
      <c r="F51" s="17" t="s">
        <v>2876</v>
      </c>
      <c r="G51" s="17" t="s">
        <v>2875</v>
      </c>
      <c r="H51" s="15" t="s">
        <v>2849</v>
      </c>
    </row>
    <row r="52" spans="2:8" x14ac:dyDescent="0.3">
      <c r="B52" s="15" t="s">
        <v>2923</v>
      </c>
      <c r="C52" s="15" t="s">
        <v>137</v>
      </c>
      <c r="D52" s="17">
        <v>2</v>
      </c>
      <c r="E52" s="17" t="s">
        <v>2869</v>
      </c>
      <c r="F52" s="17" t="s">
        <v>2876</v>
      </c>
      <c r="G52" s="17" t="s">
        <v>2875</v>
      </c>
      <c r="H52" s="15" t="s">
        <v>1948</v>
      </c>
    </row>
    <row r="53" spans="2:8" x14ac:dyDescent="0.3">
      <c r="B53" s="15" t="s">
        <v>2924</v>
      </c>
      <c r="C53" s="15" t="s">
        <v>2833</v>
      </c>
      <c r="D53" s="17">
        <v>3</v>
      </c>
      <c r="E53" s="17" t="s">
        <v>2871</v>
      </c>
      <c r="F53" s="17" t="s">
        <v>2876</v>
      </c>
      <c r="G53" s="17" t="s">
        <v>2012</v>
      </c>
      <c r="H53" s="15" t="s">
        <v>1947</v>
      </c>
    </row>
    <row r="54" spans="2:8" x14ac:dyDescent="0.3">
      <c r="B54" s="15" t="s">
        <v>2925</v>
      </c>
      <c r="C54" s="15" t="s">
        <v>72</v>
      </c>
      <c r="D54" s="17">
        <v>2</v>
      </c>
      <c r="E54" s="17" t="s">
        <v>2870</v>
      </c>
      <c r="F54" s="17" t="s">
        <v>2876</v>
      </c>
      <c r="G54" s="17" t="s">
        <v>2875</v>
      </c>
      <c r="H54" s="15" t="s">
        <v>2842</v>
      </c>
    </row>
    <row r="55" spans="2:8" x14ac:dyDescent="0.3">
      <c r="B55" s="15" t="s">
        <v>2926</v>
      </c>
      <c r="C55" s="15" t="s">
        <v>12</v>
      </c>
      <c r="D55" s="17">
        <v>2</v>
      </c>
      <c r="E55" s="17" t="s">
        <v>2872</v>
      </c>
      <c r="F55" s="17" t="s">
        <v>2876</v>
      </c>
      <c r="G55" s="17" t="s">
        <v>2875</v>
      </c>
      <c r="H55" s="15" t="s">
        <v>1950</v>
      </c>
    </row>
    <row r="56" spans="2:8" x14ac:dyDescent="0.3">
      <c r="B56" s="15" t="s">
        <v>2927</v>
      </c>
      <c r="C56" s="15" t="s">
        <v>107</v>
      </c>
      <c r="D56" s="17">
        <v>2</v>
      </c>
      <c r="E56" s="17" t="s">
        <v>2869</v>
      </c>
      <c r="F56" s="17" t="s">
        <v>2876</v>
      </c>
      <c r="G56" s="17" t="s">
        <v>2012</v>
      </c>
      <c r="H56" s="15" t="s">
        <v>2837</v>
      </c>
    </row>
    <row r="57" spans="2:8" x14ac:dyDescent="0.3">
      <c r="B57" s="15" t="s">
        <v>2928</v>
      </c>
      <c r="C57" s="15" t="s">
        <v>13</v>
      </c>
      <c r="D57" s="17">
        <v>2</v>
      </c>
      <c r="E57" s="17" t="s">
        <v>2871</v>
      </c>
      <c r="F57" s="17" t="s">
        <v>2876</v>
      </c>
      <c r="G57" s="17" t="s">
        <v>2012</v>
      </c>
      <c r="H57" s="15" t="s">
        <v>2835</v>
      </c>
    </row>
    <row r="58" spans="2:8" x14ac:dyDescent="0.3">
      <c r="B58" s="15" t="s">
        <v>2929</v>
      </c>
      <c r="C58" s="15" t="s">
        <v>30</v>
      </c>
      <c r="D58" s="17">
        <v>2</v>
      </c>
      <c r="E58" s="17" t="s">
        <v>2870</v>
      </c>
      <c r="F58" s="17" t="s">
        <v>2876</v>
      </c>
      <c r="G58" s="17" t="s">
        <v>2875</v>
      </c>
      <c r="H58" s="15" t="s">
        <v>2842</v>
      </c>
    </row>
    <row r="59" spans="2:8" x14ac:dyDescent="0.3">
      <c r="B59" s="15" t="s">
        <v>2930</v>
      </c>
      <c r="C59" s="15" t="s">
        <v>46</v>
      </c>
      <c r="D59" s="17">
        <v>3</v>
      </c>
      <c r="E59" s="17" t="s">
        <v>2872</v>
      </c>
      <c r="F59" s="17" t="s">
        <v>2876</v>
      </c>
      <c r="G59" s="17" t="s">
        <v>2012</v>
      </c>
      <c r="H59" s="15" t="s">
        <v>2836</v>
      </c>
    </row>
    <row r="60" spans="2:8" x14ac:dyDescent="0.3">
      <c r="B60" s="15" t="s">
        <v>2931</v>
      </c>
      <c r="C60" s="15" t="s">
        <v>149</v>
      </c>
      <c r="D60" s="17">
        <v>2</v>
      </c>
      <c r="E60" s="17" t="s">
        <v>2869</v>
      </c>
      <c r="F60" s="17" t="s">
        <v>2876</v>
      </c>
      <c r="G60" s="17" t="s">
        <v>2012</v>
      </c>
      <c r="H60" s="15" t="s">
        <v>2837</v>
      </c>
    </row>
    <row r="61" spans="2:8" x14ac:dyDescent="0.3">
      <c r="B61" s="15" t="s">
        <v>2932</v>
      </c>
      <c r="C61" s="15" t="s">
        <v>16</v>
      </c>
      <c r="D61" s="17">
        <v>2</v>
      </c>
      <c r="E61" s="17" t="s">
        <v>2871</v>
      </c>
      <c r="F61" s="17" t="s">
        <v>2876</v>
      </c>
      <c r="G61" s="17" t="s">
        <v>2012</v>
      </c>
      <c r="H61" s="15" t="s">
        <v>2840</v>
      </c>
    </row>
    <row r="62" spans="2:8" x14ac:dyDescent="0.3">
      <c r="B62" s="15" t="s">
        <v>2933</v>
      </c>
      <c r="C62" s="15" t="s">
        <v>45</v>
      </c>
      <c r="D62" s="17">
        <v>1</v>
      </c>
      <c r="E62" s="17" t="s">
        <v>2870</v>
      </c>
      <c r="F62" s="17" t="s">
        <v>2876</v>
      </c>
      <c r="G62" s="17" t="s">
        <v>2012</v>
      </c>
      <c r="H62" s="15" t="s">
        <v>2851</v>
      </c>
    </row>
    <row r="63" spans="2:8" x14ac:dyDescent="0.3">
      <c r="B63" s="15" t="s">
        <v>2934</v>
      </c>
      <c r="C63" s="15" t="s">
        <v>242</v>
      </c>
      <c r="D63" s="17">
        <v>1</v>
      </c>
      <c r="E63" s="17" t="s">
        <v>2872</v>
      </c>
      <c r="F63" s="17" t="s">
        <v>2876</v>
      </c>
      <c r="G63" s="17" t="s">
        <v>2012</v>
      </c>
      <c r="H63" s="15" t="s">
        <v>2844</v>
      </c>
    </row>
    <row r="64" spans="2:8" x14ac:dyDescent="0.3">
      <c r="B64" s="15" t="s">
        <v>2935</v>
      </c>
      <c r="C64" s="15" t="s">
        <v>36</v>
      </c>
      <c r="D64" s="17">
        <v>2</v>
      </c>
      <c r="E64" s="17" t="s">
        <v>2869</v>
      </c>
      <c r="F64" s="17" t="s">
        <v>2876</v>
      </c>
      <c r="G64" s="17" t="s">
        <v>2875</v>
      </c>
      <c r="H64" s="15" t="s">
        <v>2846</v>
      </c>
    </row>
    <row r="65" spans="2:8" x14ac:dyDescent="0.3">
      <c r="B65" s="15" t="s">
        <v>2936</v>
      </c>
      <c r="C65" s="15" t="s">
        <v>38</v>
      </c>
      <c r="D65" s="17">
        <v>1</v>
      </c>
      <c r="E65" s="17" t="s">
        <v>2871</v>
      </c>
      <c r="F65" s="17" t="s">
        <v>2876</v>
      </c>
      <c r="G65" s="17" t="s">
        <v>2012</v>
      </c>
      <c r="H65" s="15" t="s">
        <v>2839</v>
      </c>
    </row>
    <row r="66" spans="2:8" x14ac:dyDescent="0.3">
      <c r="B66" s="15" t="s">
        <v>2937</v>
      </c>
      <c r="C66" s="15" t="s">
        <v>31</v>
      </c>
      <c r="D66" s="17">
        <v>2</v>
      </c>
      <c r="E66" s="17" t="s">
        <v>2870</v>
      </c>
      <c r="F66" s="17" t="s">
        <v>2876</v>
      </c>
      <c r="G66" s="17" t="s">
        <v>2012</v>
      </c>
      <c r="H66" s="15" t="s">
        <v>2837</v>
      </c>
    </row>
    <row r="67" spans="2:8" x14ac:dyDescent="0.3">
      <c r="B67" s="15" t="s">
        <v>2938</v>
      </c>
      <c r="C67" s="15" t="s">
        <v>119</v>
      </c>
      <c r="D67" s="17">
        <v>2</v>
      </c>
      <c r="E67" s="17" t="s">
        <v>2872</v>
      </c>
      <c r="F67" s="17" t="s">
        <v>2876</v>
      </c>
      <c r="G67" s="17" t="s">
        <v>2875</v>
      </c>
      <c r="H67" s="15" t="s">
        <v>2843</v>
      </c>
    </row>
    <row r="68" spans="2:8" x14ac:dyDescent="0.3">
      <c r="B68" s="15" t="s">
        <v>2939</v>
      </c>
      <c r="C68" s="15" t="s">
        <v>25</v>
      </c>
      <c r="D68" s="17">
        <v>2</v>
      </c>
      <c r="E68" s="17" t="s">
        <v>2869</v>
      </c>
      <c r="F68" s="17" t="s">
        <v>2876</v>
      </c>
      <c r="G68" s="17" t="s">
        <v>2012</v>
      </c>
      <c r="H68" s="15" t="s">
        <v>2852</v>
      </c>
    </row>
    <row r="69" spans="2:8" x14ac:dyDescent="0.3">
      <c r="B69" s="15" t="s">
        <v>2940</v>
      </c>
      <c r="C69" s="15" t="s">
        <v>37</v>
      </c>
      <c r="D69" s="17">
        <v>2</v>
      </c>
      <c r="E69" s="17" t="s">
        <v>2871</v>
      </c>
      <c r="F69" s="17" t="s">
        <v>2876</v>
      </c>
      <c r="G69" s="17" t="s">
        <v>2875</v>
      </c>
      <c r="H69" s="15" t="s">
        <v>2846</v>
      </c>
    </row>
    <row r="70" spans="2:8" x14ac:dyDescent="0.3">
      <c r="B70" s="15" t="s">
        <v>2941</v>
      </c>
      <c r="C70" s="15" t="s">
        <v>116</v>
      </c>
      <c r="D70" s="17">
        <v>2</v>
      </c>
      <c r="E70" s="17" t="s">
        <v>2870</v>
      </c>
      <c r="F70" s="17" t="s">
        <v>2876</v>
      </c>
      <c r="G70" s="17" t="s">
        <v>2875</v>
      </c>
      <c r="H70" s="15" t="s">
        <v>2842</v>
      </c>
    </row>
    <row r="71" spans="2:8" x14ac:dyDescent="0.3">
      <c r="B71" s="15" t="s">
        <v>2942</v>
      </c>
      <c r="C71" s="15" t="s">
        <v>85</v>
      </c>
      <c r="D71" s="17">
        <v>3</v>
      </c>
      <c r="E71" s="17" t="s">
        <v>2872</v>
      </c>
      <c r="F71" s="17" t="s">
        <v>2876</v>
      </c>
      <c r="G71" s="17" t="s">
        <v>2012</v>
      </c>
      <c r="H71" s="15" t="s">
        <v>1947</v>
      </c>
    </row>
    <row r="72" spans="2:8" x14ac:dyDescent="0.3">
      <c r="B72" s="15" t="s">
        <v>2943</v>
      </c>
      <c r="C72" s="15" t="s">
        <v>20</v>
      </c>
      <c r="D72" s="17">
        <v>3</v>
      </c>
      <c r="E72" s="17" t="s">
        <v>2869</v>
      </c>
      <c r="F72" s="17" t="s">
        <v>2876</v>
      </c>
      <c r="G72" s="17" t="s">
        <v>2875</v>
      </c>
      <c r="H72" s="15" t="s">
        <v>2850</v>
      </c>
    </row>
    <row r="73" spans="2:8" x14ac:dyDescent="0.3">
      <c r="B73" s="15" t="s">
        <v>2944</v>
      </c>
      <c r="C73" s="15" t="s">
        <v>98</v>
      </c>
      <c r="D73" s="17">
        <v>1</v>
      </c>
      <c r="E73" s="17" t="s">
        <v>2871</v>
      </c>
      <c r="F73" s="17" t="s">
        <v>2876</v>
      </c>
      <c r="G73" s="17" t="s">
        <v>2875</v>
      </c>
      <c r="H73" s="15" t="s">
        <v>1949</v>
      </c>
    </row>
    <row r="74" spans="2:8" x14ac:dyDescent="0.3">
      <c r="B74" s="15" t="s">
        <v>2945</v>
      </c>
      <c r="C74" s="15" t="s">
        <v>122</v>
      </c>
      <c r="D74" s="17">
        <v>2</v>
      </c>
      <c r="E74" s="17" t="s">
        <v>2870</v>
      </c>
      <c r="F74" s="17" t="s">
        <v>2876</v>
      </c>
      <c r="G74" s="17" t="s">
        <v>2875</v>
      </c>
      <c r="H74" s="15" t="s">
        <v>2846</v>
      </c>
    </row>
    <row r="75" spans="2:8" x14ac:dyDescent="0.3">
      <c r="B75" s="15" t="s">
        <v>2946</v>
      </c>
      <c r="C75" s="15" t="s">
        <v>104</v>
      </c>
      <c r="D75" s="17">
        <v>2</v>
      </c>
      <c r="E75" s="17" t="s">
        <v>2872</v>
      </c>
      <c r="F75" s="17" t="s">
        <v>2876</v>
      </c>
      <c r="G75" s="17" t="s">
        <v>2012</v>
      </c>
      <c r="H75" s="15" t="s">
        <v>2835</v>
      </c>
    </row>
    <row r="76" spans="2:8" x14ac:dyDescent="0.3">
      <c r="B76" s="15" t="s">
        <v>2947</v>
      </c>
      <c r="C76" s="15" t="s">
        <v>40</v>
      </c>
      <c r="D76" s="17">
        <v>1</v>
      </c>
      <c r="E76" s="17" t="s">
        <v>2869</v>
      </c>
      <c r="F76" s="17" t="s">
        <v>2876</v>
      </c>
      <c r="G76" s="17" t="s">
        <v>2012</v>
      </c>
      <c r="H76" s="15" t="s">
        <v>2851</v>
      </c>
    </row>
    <row r="77" spans="2:8" x14ac:dyDescent="0.3">
      <c r="B77" s="15" t="s">
        <v>2948</v>
      </c>
      <c r="C77" s="15" t="s">
        <v>113</v>
      </c>
      <c r="D77" s="17">
        <v>2</v>
      </c>
      <c r="E77" s="17" t="s">
        <v>2871</v>
      </c>
      <c r="F77" s="17" t="s">
        <v>2876</v>
      </c>
      <c r="G77" s="17" t="s">
        <v>2875</v>
      </c>
      <c r="H77" s="15" t="s">
        <v>2841</v>
      </c>
    </row>
    <row r="78" spans="2:8" x14ac:dyDescent="0.3">
      <c r="B78" s="15" t="s">
        <v>2949</v>
      </c>
      <c r="C78" s="15" t="s">
        <v>275</v>
      </c>
      <c r="D78" s="17">
        <v>1</v>
      </c>
      <c r="E78" s="17" t="s">
        <v>2870</v>
      </c>
      <c r="F78" s="17" t="s">
        <v>2876</v>
      </c>
      <c r="G78" s="17" t="s">
        <v>2012</v>
      </c>
      <c r="H78" s="15" t="s">
        <v>2839</v>
      </c>
    </row>
    <row r="79" spans="2:8" x14ac:dyDescent="0.3">
      <c r="B79" s="15" t="s">
        <v>2950</v>
      </c>
      <c r="C79" s="15" t="s">
        <v>29</v>
      </c>
      <c r="D79" s="17">
        <v>1</v>
      </c>
      <c r="E79" s="17" t="s">
        <v>2872</v>
      </c>
      <c r="F79" s="17" t="s">
        <v>2876</v>
      </c>
      <c r="G79" s="17" t="s">
        <v>2012</v>
      </c>
      <c r="H79" s="15" t="s">
        <v>2844</v>
      </c>
    </row>
    <row r="80" spans="2:8" x14ac:dyDescent="0.3">
      <c r="B80" s="15" t="s">
        <v>2951</v>
      </c>
      <c r="C80" s="15" t="s">
        <v>83</v>
      </c>
      <c r="D80" s="17">
        <v>1</v>
      </c>
      <c r="E80" s="17" t="s">
        <v>2869</v>
      </c>
      <c r="F80" s="17" t="s">
        <v>2876</v>
      </c>
      <c r="G80" s="17" t="s">
        <v>2012</v>
      </c>
      <c r="H80" s="15" t="s">
        <v>2847</v>
      </c>
    </row>
    <row r="81" spans="2:8" x14ac:dyDescent="0.3">
      <c r="B81" s="15" t="s">
        <v>2952</v>
      </c>
      <c r="C81" s="15" t="s">
        <v>200</v>
      </c>
      <c r="D81" s="17">
        <v>2</v>
      </c>
      <c r="E81" s="17" t="s">
        <v>2871</v>
      </c>
      <c r="F81" s="17" t="s">
        <v>2876</v>
      </c>
      <c r="G81" s="17" t="s">
        <v>2875</v>
      </c>
      <c r="H81" s="15" t="s">
        <v>2843</v>
      </c>
    </row>
    <row r="82" spans="2:8" x14ac:dyDescent="0.3">
      <c r="B82" s="15" t="s">
        <v>2953</v>
      </c>
      <c r="C82" s="15" t="s">
        <v>61</v>
      </c>
      <c r="D82" s="17">
        <v>2</v>
      </c>
      <c r="E82" s="17" t="s">
        <v>2870</v>
      </c>
      <c r="F82" s="17" t="s">
        <v>2876</v>
      </c>
      <c r="G82" s="17" t="s">
        <v>2012</v>
      </c>
      <c r="H82" s="15" t="s">
        <v>2852</v>
      </c>
    </row>
    <row r="83" spans="2:8" x14ac:dyDescent="0.3">
      <c r="B83" s="15" t="s">
        <v>2954</v>
      </c>
      <c r="C83" s="15" t="s">
        <v>32</v>
      </c>
      <c r="D83" s="17">
        <v>3</v>
      </c>
      <c r="E83" s="17" t="s">
        <v>2872</v>
      </c>
      <c r="F83" s="17" t="s">
        <v>2876</v>
      </c>
      <c r="G83" s="17" t="s">
        <v>2875</v>
      </c>
      <c r="H83" s="15" t="s">
        <v>2850</v>
      </c>
    </row>
    <row r="84" spans="2:8" x14ac:dyDescent="0.3">
      <c r="B84" s="15" t="s">
        <v>2955</v>
      </c>
      <c r="C84" s="15" t="s">
        <v>146</v>
      </c>
      <c r="D84" s="17">
        <v>3</v>
      </c>
      <c r="E84" s="17" t="s">
        <v>2869</v>
      </c>
      <c r="F84" s="17" t="s">
        <v>2876</v>
      </c>
      <c r="G84" s="17" t="s">
        <v>2012</v>
      </c>
      <c r="H84" s="15" t="s">
        <v>2836</v>
      </c>
    </row>
    <row r="85" spans="2:8" x14ac:dyDescent="0.3">
      <c r="B85" s="15" t="s">
        <v>2956</v>
      </c>
      <c r="C85" s="15" t="s">
        <v>81</v>
      </c>
      <c r="D85" s="17">
        <v>1</v>
      </c>
      <c r="E85" s="17" t="s">
        <v>2871</v>
      </c>
      <c r="F85" s="17" t="s">
        <v>2876</v>
      </c>
      <c r="G85" s="17" t="s">
        <v>2875</v>
      </c>
      <c r="H85" s="15" t="s">
        <v>1949</v>
      </c>
    </row>
    <row r="86" spans="2:8" x14ac:dyDescent="0.3">
      <c r="B86" s="15" t="s">
        <v>2957</v>
      </c>
      <c r="C86" s="15" t="s">
        <v>34</v>
      </c>
      <c r="D86" s="17">
        <v>2</v>
      </c>
      <c r="E86" s="17" t="s">
        <v>2870</v>
      </c>
      <c r="F86" s="17" t="s">
        <v>2876</v>
      </c>
      <c r="G86" s="17" t="s">
        <v>2875</v>
      </c>
      <c r="H86" s="15" t="s">
        <v>2842</v>
      </c>
    </row>
    <row r="87" spans="2:8" x14ac:dyDescent="0.3">
      <c r="B87" s="15" t="s">
        <v>2958</v>
      </c>
      <c r="C87" s="15" t="s">
        <v>70</v>
      </c>
      <c r="D87" s="17">
        <v>2</v>
      </c>
      <c r="E87" s="17" t="s">
        <v>2872</v>
      </c>
      <c r="F87" s="17" t="s">
        <v>2876</v>
      </c>
      <c r="G87" s="17" t="s">
        <v>2875</v>
      </c>
      <c r="H87" s="15" t="s">
        <v>2846</v>
      </c>
    </row>
    <row r="88" spans="2:8" x14ac:dyDescent="0.3">
      <c r="B88" s="15" t="s">
        <v>2959</v>
      </c>
      <c r="C88" s="15" t="s">
        <v>53</v>
      </c>
      <c r="D88" s="17">
        <v>2</v>
      </c>
      <c r="E88" s="17" t="s">
        <v>2869</v>
      </c>
      <c r="F88" s="17" t="s">
        <v>2876</v>
      </c>
      <c r="G88" s="17" t="s">
        <v>2012</v>
      </c>
      <c r="H88" s="15" t="s">
        <v>2845</v>
      </c>
    </row>
    <row r="89" spans="2:8" x14ac:dyDescent="0.3">
      <c r="B89" s="15" t="s">
        <v>2960</v>
      </c>
      <c r="C89" s="15" t="s">
        <v>185</v>
      </c>
      <c r="D89" s="17">
        <v>2</v>
      </c>
      <c r="E89" s="17" t="s">
        <v>2871</v>
      </c>
      <c r="F89" s="17" t="s">
        <v>2876</v>
      </c>
      <c r="G89" s="17" t="s">
        <v>2012</v>
      </c>
      <c r="H89" s="15" t="s">
        <v>2835</v>
      </c>
    </row>
    <row r="90" spans="2:8" x14ac:dyDescent="0.3">
      <c r="B90" s="15" t="s">
        <v>2961</v>
      </c>
      <c r="C90" s="15" t="s">
        <v>167</v>
      </c>
      <c r="D90" s="17">
        <v>1</v>
      </c>
      <c r="E90" s="17" t="s">
        <v>2870</v>
      </c>
      <c r="F90" s="17" t="s">
        <v>2876</v>
      </c>
      <c r="G90" s="17" t="s">
        <v>2875</v>
      </c>
      <c r="H90" s="15" t="s">
        <v>2848</v>
      </c>
    </row>
    <row r="91" spans="2:8" x14ac:dyDescent="0.3">
      <c r="B91" s="15" t="s">
        <v>2962</v>
      </c>
      <c r="C91" s="15" t="s">
        <v>86</v>
      </c>
      <c r="D91" s="17">
        <v>1</v>
      </c>
      <c r="E91" s="17" t="s">
        <v>2872</v>
      </c>
      <c r="F91" s="17" t="s">
        <v>2876</v>
      </c>
      <c r="G91" s="17" t="s">
        <v>2875</v>
      </c>
      <c r="H91" s="15" t="s">
        <v>2848</v>
      </c>
    </row>
    <row r="92" spans="2:8" x14ac:dyDescent="0.3">
      <c r="B92" s="15" t="s">
        <v>2963</v>
      </c>
      <c r="C92" s="15" t="s">
        <v>101</v>
      </c>
      <c r="D92" s="17">
        <v>2</v>
      </c>
      <c r="E92" s="17" t="s">
        <v>2869</v>
      </c>
      <c r="F92" s="17" t="s">
        <v>2876</v>
      </c>
      <c r="G92" s="17" t="s">
        <v>2875</v>
      </c>
      <c r="H92" s="15" t="s">
        <v>1951</v>
      </c>
    </row>
    <row r="93" spans="2:8" x14ac:dyDescent="0.3">
      <c r="B93" s="15" t="s">
        <v>2964</v>
      </c>
      <c r="C93" s="15" t="s">
        <v>132</v>
      </c>
      <c r="D93" s="17">
        <v>2</v>
      </c>
      <c r="E93" s="17" t="s">
        <v>2871</v>
      </c>
      <c r="F93" s="17" t="s">
        <v>2876</v>
      </c>
      <c r="G93" s="17" t="s">
        <v>2875</v>
      </c>
      <c r="H93" s="15" t="s">
        <v>1951</v>
      </c>
    </row>
    <row r="94" spans="2:8" x14ac:dyDescent="0.3">
      <c r="B94" s="15" t="s">
        <v>2965</v>
      </c>
      <c r="C94" s="15" t="s">
        <v>64</v>
      </c>
      <c r="D94" s="17">
        <v>2</v>
      </c>
      <c r="E94" s="17" t="s">
        <v>2870</v>
      </c>
      <c r="F94" s="17" t="s">
        <v>2876</v>
      </c>
      <c r="G94" s="17" t="s">
        <v>2875</v>
      </c>
      <c r="H94" s="15" t="s">
        <v>1951</v>
      </c>
    </row>
    <row r="95" spans="2:8" x14ac:dyDescent="0.3">
      <c r="B95" s="15" t="s">
        <v>2966</v>
      </c>
      <c r="C95" s="15" t="s">
        <v>41</v>
      </c>
      <c r="D95" s="17">
        <v>2</v>
      </c>
      <c r="E95" s="17" t="s">
        <v>2872</v>
      </c>
      <c r="F95" s="17" t="s">
        <v>2876</v>
      </c>
      <c r="G95" s="17" t="s">
        <v>2012</v>
      </c>
      <c r="H95" s="15" t="s">
        <v>2845</v>
      </c>
    </row>
    <row r="96" spans="2:8" x14ac:dyDescent="0.3">
      <c r="B96" s="15" t="s">
        <v>2967</v>
      </c>
      <c r="C96" s="15" t="s">
        <v>143</v>
      </c>
      <c r="D96" s="17">
        <v>2</v>
      </c>
      <c r="E96" s="17" t="s">
        <v>2869</v>
      </c>
      <c r="F96" s="17" t="s">
        <v>2876</v>
      </c>
      <c r="G96" s="17" t="s">
        <v>2012</v>
      </c>
      <c r="H96" s="15" t="s">
        <v>2835</v>
      </c>
    </row>
    <row r="97" spans="2:8" x14ac:dyDescent="0.3">
      <c r="B97" s="15" t="s">
        <v>2968</v>
      </c>
      <c r="C97" s="15" t="s">
        <v>60</v>
      </c>
      <c r="D97" s="17">
        <v>1</v>
      </c>
      <c r="E97" s="17" t="s">
        <v>2871</v>
      </c>
      <c r="F97" s="17" t="s">
        <v>2876</v>
      </c>
      <c r="G97" s="17" t="s">
        <v>2875</v>
      </c>
      <c r="H97" s="15" t="s">
        <v>2848</v>
      </c>
    </row>
    <row r="98" spans="2:8" x14ac:dyDescent="0.3">
      <c r="B98" s="15" t="s">
        <v>2969</v>
      </c>
      <c r="C98" s="15" t="s">
        <v>221</v>
      </c>
      <c r="D98" s="17">
        <v>1</v>
      </c>
      <c r="E98" s="17" t="s">
        <v>2870</v>
      </c>
      <c r="F98" s="17" t="s">
        <v>2876</v>
      </c>
      <c r="G98" s="17" t="s">
        <v>2875</v>
      </c>
      <c r="H98" s="15" t="s">
        <v>1949</v>
      </c>
    </row>
    <row r="99" spans="2:8" x14ac:dyDescent="0.3">
      <c r="B99" s="15" t="s">
        <v>2970</v>
      </c>
      <c r="C99" s="15" t="s">
        <v>44</v>
      </c>
      <c r="D99" s="17">
        <v>1</v>
      </c>
      <c r="E99" s="17" t="s">
        <v>2872</v>
      </c>
      <c r="F99" s="17" t="s">
        <v>2876</v>
      </c>
      <c r="G99" s="17" t="s">
        <v>2012</v>
      </c>
      <c r="H99" s="15" t="s">
        <v>2851</v>
      </c>
    </row>
    <row r="100" spans="2:8" x14ac:dyDescent="0.3">
      <c r="B100" s="15" t="s">
        <v>2971</v>
      </c>
      <c r="C100" s="15" t="s">
        <v>138</v>
      </c>
      <c r="D100" s="17">
        <v>2</v>
      </c>
      <c r="E100" s="17" t="s">
        <v>2869</v>
      </c>
      <c r="F100" s="17" t="s">
        <v>2876</v>
      </c>
      <c r="G100" s="17" t="s">
        <v>2875</v>
      </c>
      <c r="H100" s="15" t="s">
        <v>2843</v>
      </c>
    </row>
    <row r="101" spans="2:8" x14ac:dyDescent="0.3">
      <c r="B101" s="15" t="s">
        <v>2972</v>
      </c>
      <c r="C101" s="15" t="s">
        <v>73</v>
      </c>
      <c r="D101" s="17">
        <v>2</v>
      </c>
      <c r="E101" s="17" t="s">
        <v>2871</v>
      </c>
      <c r="F101" s="17" t="s">
        <v>2876</v>
      </c>
      <c r="G101" s="17" t="s">
        <v>2012</v>
      </c>
      <c r="H101" s="15" t="s">
        <v>2852</v>
      </c>
    </row>
    <row r="102" spans="2:8" x14ac:dyDescent="0.3">
      <c r="B102" s="15" t="s">
        <v>2973</v>
      </c>
      <c r="C102" s="15" t="s">
        <v>76</v>
      </c>
      <c r="D102" s="17">
        <v>2</v>
      </c>
      <c r="E102" s="17" t="s">
        <v>2870</v>
      </c>
      <c r="F102" s="17" t="s">
        <v>2876</v>
      </c>
      <c r="G102" s="17" t="s">
        <v>2012</v>
      </c>
      <c r="H102" s="15" t="s">
        <v>2835</v>
      </c>
    </row>
    <row r="103" spans="2:8" x14ac:dyDescent="0.3">
      <c r="B103" s="15" t="s">
        <v>2974</v>
      </c>
      <c r="C103" s="15" t="s">
        <v>66</v>
      </c>
      <c r="D103" s="17">
        <v>2</v>
      </c>
      <c r="E103" s="17" t="s">
        <v>2872</v>
      </c>
      <c r="F103" s="17" t="s">
        <v>2876</v>
      </c>
      <c r="G103" s="17" t="s">
        <v>2875</v>
      </c>
      <c r="H103" s="15" t="s">
        <v>1951</v>
      </c>
    </row>
    <row r="104" spans="2:8" x14ac:dyDescent="0.3">
      <c r="B104" s="15" t="s">
        <v>2975</v>
      </c>
      <c r="C104" s="15" t="s">
        <v>329</v>
      </c>
      <c r="D104" s="17">
        <v>2</v>
      </c>
      <c r="E104" s="17" t="s">
        <v>2869</v>
      </c>
      <c r="F104" s="17" t="s">
        <v>2876</v>
      </c>
      <c r="G104" s="17" t="s">
        <v>2875</v>
      </c>
      <c r="H104" s="15" t="s">
        <v>2846</v>
      </c>
    </row>
    <row r="105" spans="2:8" x14ac:dyDescent="0.3">
      <c r="B105" s="15" t="s">
        <v>2976</v>
      </c>
      <c r="C105" s="15" t="s">
        <v>102</v>
      </c>
      <c r="D105" s="17">
        <v>3</v>
      </c>
      <c r="E105" s="17" t="s">
        <v>2871</v>
      </c>
      <c r="F105" s="17" t="s">
        <v>2876</v>
      </c>
      <c r="G105" s="17" t="s">
        <v>2012</v>
      </c>
      <c r="H105" s="15" t="s">
        <v>2838</v>
      </c>
    </row>
    <row r="106" spans="2:8" x14ac:dyDescent="0.3">
      <c r="B106" s="15" t="s">
        <v>2977</v>
      </c>
      <c r="C106" s="15" t="s">
        <v>49</v>
      </c>
      <c r="D106" s="17">
        <v>2</v>
      </c>
      <c r="E106" s="17" t="s">
        <v>2870</v>
      </c>
      <c r="F106" s="17" t="s">
        <v>2876</v>
      </c>
      <c r="G106" s="17" t="s">
        <v>2012</v>
      </c>
      <c r="H106" s="15" t="s">
        <v>2840</v>
      </c>
    </row>
    <row r="107" spans="2:8" x14ac:dyDescent="0.3">
      <c r="B107" s="15" t="s">
        <v>2978</v>
      </c>
      <c r="C107" s="15" t="s">
        <v>338</v>
      </c>
      <c r="D107" s="17">
        <v>2</v>
      </c>
      <c r="E107" s="17" t="s">
        <v>2872</v>
      </c>
      <c r="F107" s="17" t="s">
        <v>2876</v>
      </c>
      <c r="G107" s="17" t="s">
        <v>2012</v>
      </c>
      <c r="H107" s="15" t="s">
        <v>2852</v>
      </c>
    </row>
    <row r="108" spans="2:8" x14ac:dyDescent="0.3">
      <c r="B108" s="15" t="s">
        <v>2979</v>
      </c>
      <c r="C108" s="15" t="s">
        <v>79</v>
      </c>
      <c r="D108" s="17">
        <v>2</v>
      </c>
      <c r="E108" s="17" t="s">
        <v>2869</v>
      </c>
      <c r="F108" s="17" t="s">
        <v>2876</v>
      </c>
      <c r="G108" s="17" t="s">
        <v>2875</v>
      </c>
      <c r="H108" s="15" t="s">
        <v>2841</v>
      </c>
    </row>
    <row r="109" spans="2:8" x14ac:dyDescent="0.3">
      <c r="B109" s="15" t="s">
        <v>2980</v>
      </c>
      <c r="C109" s="15" t="s">
        <v>108</v>
      </c>
      <c r="D109" s="17">
        <v>1</v>
      </c>
      <c r="E109" s="17" t="s">
        <v>2871</v>
      </c>
      <c r="F109" s="17" t="s">
        <v>2876</v>
      </c>
      <c r="G109" s="17" t="s">
        <v>2012</v>
      </c>
      <c r="H109" s="15" t="s">
        <v>2847</v>
      </c>
    </row>
    <row r="110" spans="2:8" x14ac:dyDescent="0.3">
      <c r="B110" s="15" t="s">
        <v>2981</v>
      </c>
      <c r="C110" s="15" t="s">
        <v>158</v>
      </c>
      <c r="D110" s="17">
        <v>2</v>
      </c>
      <c r="E110" s="17" t="s">
        <v>2870</v>
      </c>
      <c r="F110" s="17" t="s">
        <v>2876</v>
      </c>
      <c r="G110" s="17" t="s">
        <v>2875</v>
      </c>
      <c r="H110" s="15" t="s">
        <v>2843</v>
      </c>
    </row>
    <row r="111" spans="2:8" x14ac:dyDescent="0.3">
      <c r="B111" s="15" t="s">
        <v>2982</v>
      </c>
      <c r="C111" s="15" t="s">
        <v>344</v>
      </c>
      <c r="D111" s="17">
        <v>1</v>
      </c>
      <c r="E111" s="17" t="s">
        <v>2872</v>
      </c>
      <c r="F111" s="17" t="s">
        <v>2876</v>
      </c>
      <c r="G111" s="17" t="s">
        <v>2875</v>
      </c>
      <c r="H111" s="15" t="s">
        <v>1949</v>
      </c>
    </row>
    <row r="112" spans="2:8" x14ac:dyDescent="0.3">
      <c r="B112" s="15" t="s">
        <v>2983</v>
      </c>
      <c r="C112" s="15" t="s">
        <v>263</v>
      </c>
      <c r="D112" s="17">
        <v>2</v>
      </c>
      <c r="E112" s="17" t="s">
        <v>2869</v>
      </c>
      <c r="F112" s="17" t="s">
        <v>2876</v>
      </c>
      <c r="G112" s="17" t="s">
        <v>2875</v>
      </c>
      <c r="H112" s="15" t="s">
        <v>1950</v>
      </c>
    </row>
    <row r="113" spans="2:8" x14ac:dyDescent="0.3">
      <c r="B113" s="15" t="s">
        <v>2984</v>
      </c>
      <c r="C113" s="15" t="s">
        <v>50</v>
      </c>
      <c r="D113" s="17">
        <v>2</v>
      </c>
      <c r="E113" s="17" t="s">
        <v>2871</v>
      </c>
      <c r="F113" s="17" t="s">
        <v>2876</v>
      </c>
      <c r="G113" s="17" t="s">
        <v>2012</v>
      </c>
      <c r="H113" s="15" t="s">
        <v>2840</v>
      </c>
    </row>
    <row r="114" spans="2:8" x14ac:dyDescent="0.3">
      <c r="B114" s="15" t="s">
        <v>2985</v>
      </c>
      <c r="C114" s="15" t="s">
        <v>170</v>
      </c>
      <c r="D114" s="17">
        <v>3</v>
      </c>
      <c r="E114" s="17" t="s">
        <v>2870</v>
      </c>
      <c r="F114" s="17" t="s">
        <v>2876</v>
      </c>
      <c r="G114" s="17" t="s">
        <v>2875</v>
      </c>
      <c r="H114" s="15" t="s">
        <v>2849</v>
      </c>
    </row>
    <row r="115" spans="2:8" x14ac:dyDescent="0.3">
      <c r="B115" s="15" t="s">
        <v>2986</v>
      </c>
      <c r="C115" s="15" t="s">
        <v>96</v>
      </c>
      <c r="D115" s="17">
        <v>3</v>
      </c>
      <c r="E115" s="17" t="s">
        <v>2872</v>
      </c>
      <c r="F115" s="17" t="s">
        <v>2876</v>
      </c>
      <c r="G115" s="17" t="s">
        <v>2012</v>
      </c>
      <c r="H115" s="15" t="s">
        <v>1947</v>
      </c>
    </row>
    <row r="116" spans="2:8" x14ac:dyDescent="0.3">
      <c r="B116" s="15" t="s">
        <v>2987</v>
      </c>
      <c r="C116" s="15" t="s">
        <v>91</v>
      </c>
      <c r="D116" s="17">
        <v>2</v>
      </c>
      <c r="E116" s="17" t="s">
        <v>2869</v>
      </c>
      <c r="F116" s="17" t="s">
        <v>2876</v>
      </c>
      <c r="G116" s="17" t="s">
        <v>2875</v>
      </c>
      <c r="H116" s="15" t="s">
        <v>2842</v>
      </c>
    </row>
    <row r="117" spans="2:8" x14ac:dyDescent="0.3">
      <c r="B117" s="15" t="s">
        <v>2988</v>
      </c>
      <c r="C117" s="15" t="s">
        <v>134</v>
      </c>
      <c r="D117" s="17">
        <v>2</v>
      </c>
      <c r="E117" s="17" t="s">
        <v>2871</v>
      </c>
      <c r="F117" s="17" t="s">
        <v>2876</v>
      </c>
      <c r="G117" s="17" t="s">
        <v>2012</v>
      </c>
      <c r="H117" s="15" t="s">
        <v>2852</v>
      </c>
    </row>
    <row r="118" spans="2:8" x14ac:dyDescent="0.3">
      <c r="B118" s="15" t="s">
        <v>2989</v>
      </c>
      <c r="C118" s="15" t="s">
        <v>224</v>
      </c>
      <c r="D118" s="17">
        <v>2</v>
      </c>
      <c r="E118" s="17" t="s">
        <v>2870</v>
      </c>
      <c r="F118" s="17" t="s">
        <v>2876</v>
      </c>
      <c r="G118" s="17" t="s">
        <v>2875</v>
      </c>
      <c r="H118" s="15" t="s">
        <v>1950</v>
      </c>
    </row>
    <row r="119" spans="2:8" x14ac:dyDescent="0.3">
      <c r="B119" s="15" t="s">
        <v>2990</v>
      </c>
      <c r="C119" s="15" t="s">
        <v>254</v>
      </c>
      <c r="D119" s="17">
        <v>3</v>
      </c>
      <c r="E119" s="17" t="s">
        <v>2872</v>
      </c>
      <c r="F119" s="17" t="s">
        <v>2876</v>
      </c>
      <c r="G119" s="17" t="s">
        <v>2875</v>
      </c>
      <c r="H119" s="15" t="s">
        <v>2850</v>
      </c>
    </row>
    <row r="120" spans="2:8" x14ac:dyDescent="0.3">
      <c r="B120" s="15" t="s">
        <v>2991</v>
      </c>
      <c r="C120" s="15" t="s">
        <v>296</v>
      </c>
      <c r="D120" s="17">
        <v>1</v>
      </c>
      <c r="E120" s="17" t="s">
        <v>2869</v>
      </c>
      <c r="F120" s="17" t="s">
        <v>2876</v>
      </c>
      <c r="G120" s="17" t="s">
        <v>2012</v>
      </c>
      <c r="H120" s="15" t="s">
        <v>2851</v>
      </c>
    </row>
    <row r="121" spans="2:8" x14ac:dyDescent="0.3">
      <c r="B121" s="15" t="s">
        <v>2992</v>
      </c>
      <c r="C121" s="15" t="s">
        <v>140</v>
      </c>
      <c r="D121" s="17">
        <v>1</v>
      </c>
      <c r="E121" s="17" t="s">
        <v>2871</v>
      </c>
      <c r="F121" s="17" t="s">
        <v>2876</v>
      </c>
      <c r="G121" s="17" t="s">
        <v>2875</v>
      </c>
      <c r="H121" s="15" t="s">
        <v>1949</v>
      </c>
    </row>
    <row r="122" spans="2:8" x14ac:dyDescent="0.3">
      <c r="B122" s="15" t="s">
        <v>2993</v>
      </c>
      <c r="C122" s="15" t="s">
        <v>227</v>
      </c>
      <c r="D122" s="17">
        <v>3</v>
      </c>
      <c r="E122" s="17" t="s">
        <v>2870</v>
      </c>
      <c r="F122" s="17" t="s">
        <v>2876</v>
      </c>
      <c r="G122" s="17" t="s">
        <v>2012</v>
      </c>
      <c r="H122" s="15" t="s">
        <v>2836</v>
      </c>
    </row>
    <row r="123" spans="2:8" x14ac:dyDescent="0.3">
      <c r="B123" s="15" t="s">
        <v>2994</v>
      </c>
      <c r="C123" s="15" t="s">
        <v>311</v>
      </c>
      <c r="D123" s="17">
        <v>2</v>
      </c>
      <c r="E123" s="17" t="s">
        <v>2872</v>
      </c>
      <c r="F123" s="17" t="s">
        <v>2876</v>
      </c>
      <c r="G123" s="17" t="s">
        <v>2012</v>
      </c>
      <c r="H123" s="15" t="s">
        <v>2837</v>
      </c>
    </row>
    <row r="124" spans="2:8" x14ac:dyDescent="0.3">
      <c r="B124" s="15" t="s">
        <v>2995</v>
      </c>
      <c r="C124" s="15" t="s">
        <v>164</v>
      </c>
      <c r="D124" s="17">
        <v>2</v>
      </c>
      <c r="E124" s="17" t="s">
        <v>2869</v>
      </c>
      <c r="F124" s="17" t="s">
        <v>2876</v>
      </c>
      <c r="G124" s="17" t="s">
        <v>2875</v>
      </c>
      <c r="H124" s="15" t="s">
        <v>2846</v>
      </c>
    </row>
    <row r="125" spans="2:8" x14ac:dyDescent="0.3">
      <c r="B125" s="15" t="s">
        <v>2996</v>
      </c>
      <c r="C125" s="15" t="s">
        <v>317</v>
      </c>
      <c r="D125" s="17">
        <v>2</v>
      </c>
      <c r="E125" s="17" t="s">
        <v>2871</v>
      </c>
      <c r="F125" s="17" t="s">
        <v>2876</v>
      </c>
      <c r="G125" s="17" t="s">
        <v>2012</v>
      </c>
      <c r="H125" s="15" t="s">
        <v>2840</v>
      </c>
    </row>
    <row r="126" spans="2:8" x14ac:dyDescent="0.3">
      <c r="B126" s="15" t="s">
        <v>2997</v>
      </c>
      <c r="C126" s="15" t="s">
        <v>78</v>
      </c>
      <c r="D126" s="17">
        <v>3</v>
      </c>
      <c r="E126" s="17" t="s">
        <v>2870</v>
      </c>
      <c r="F126" s="17" t="s">
        <v>2876</v>
      </c>
      <c r="G126" s="17" t="s">
        <v>2875</v>
      </c>
      <c r="H126" s="15" t="s">
        <v>2850</v>
      </c>
    </row>
    <row r="127" spans="2:8" x14ac:dyDescent="0.3">
      <c r="B127" s="15" t="s">
        <v>2998</v>
      </c>
      <c r="C127" s="15" t="s">
        <v>69</v>
      </c>
      <c r="D127" s="17">
        <v>3</v>
      </c>
      <c r="E127" s="17" t="s">
        <v>2872</v>
      </c>
      <c r="F127" s="17" t="s">
        <v>2876</v>
      </c>
      <c r="G127" s="17" t="s">
        <v>2012</v>
      </c>
      <c r="H127" s="15" t="s">
        <v>2838</v>
      </c>
    </row>
    <row r="128" spans="2:8" x14ac:dyDescent="0.3">
      <c r="B128" s="15" t="s">
        <v>2999</v>
      </c>
      <c r="C128" s="15" t="s">
        <v>206</v>
      </c>
      <c r="D128" s="17">
        <v>1</v>
      </c>
      <c r="E128" s="17" t="s">
        <v>2869</v>
      </c>
      <c r="F128" s="17" t="s">
        <v>2876</v>
      </c>
      <c r="G128" s="17" t="s">
        <v>2012</v>
      </c>
      <c r="H128" s="15" t="s">
        <v>2847</v>
      </c>
    </row>
    <row r="129" spans="2:8" x14ac:dyDescent="0.3">
      <c r="B129" s="15" t="s">
        <v>3000</v>
      </c>
      <c r="C129" s="15" t="s">
        <v>386</v>
      </c>
      <c r="D129" s="17">
        <v>2</v>
      </c>
      <c r="E129" s="17" t="s">
        <v>2871</v>
      </c>
      <c r="F129" s="17" t="s">
        <v>2876</v>
      </c>
      <c r="G129" s="17" t="s">
        <v>2875</v>
      </c>
      <c r="H129" s="15" t="s">
        <v>1950</v>
      </c>
    </row>
    <row r="130" spans="2:8" x14ac:dyDescent="0.3">
      <c r="B130" s="15" t="s">
        <v>3001</v>
      </c>
      <c r="C130" s="15" t="s">
        <v>269</v>
      </c>
      <c r="D130" s="17">
        <v>3</v>
      </c>
      <c r="E130" s="17" t="s">
        <v>2870</v>
      </c>
      <c r="F130" s="17" t="s">
        <v>2876</v>
      </c>
      <c r="G130" s="17" t="s">
        <v>2012</v>
      </c>
      <c r="H130" s="15" t="s">
        <v>2836</v>
      </c>
    </row>
    <row r="131" spans="2:8" x14ac:dyDescent="0.3">
      <c r="B131" s="15" t="s">
        <v>3002</v>
      </c>
      <c r="C131" s="15" t="s">
        <v>212</v>
      </c>
      <c r="D131" s="17">
        <v>3</v>
      </c>
      <c r="E131" s="17" t="s">
        <v>2872</v>
      </c>
      <c r="F131" s="17" t="s">
        <v>2876</v>
      </c>
      <c r="G131" s="17" t="s">
        <v>2875</v>
      </c>
      <c r="H131" s="15" t="s">
        <v>2850</v>
      </c>
    </row>
    <row r="132" spans="2:8" x14ac:dyDescent="0.3">
      <c r="B132" s="15" t="s">
        <v>3003</v>
      </c>
      <c r="C132" s="15" t="s">
        <v>161</v>
      </c>
      <c r="D132" s="17">
        <v>1</v>
      </c>
      <c r="E132" s="17" t="s">
        <v>2869</v>
      </c>
      <c r="F132" s="17" t="s">
        <v>2876</v>
      </c>
      <c r="G132" s="17" t="s">
        <v>2012</v>
      </c>
      <c r="H132" s="15" t="s">
        <v>2844</v>
      </c>
    </row>
    <row r="133" spans="2:8" x14ac:dyDescent="0.3">
      <c r="B133" s="15" t="s">
        <v>3004</v>
      </c>
      <c r="C133" s="15" t="s">
        <v>392</v>
      </c>
      <c r="D133" s="17">
        <v>3</v>
      </c>
      <c r="E133" s="17" t="s">
        <v>2871</v>
      </c>
      <c r="F133" s="17" t="s">
        <v>2876</v>
      </c>
      <c r="G133" s="17" t="s">
        <v>2012</v>
      </c>
      <c r="H133" s="15" t="s">
        <v>2836</v>
      </c>
    </row>
    <row r="134" spans="2:8" x14ac:dyDescent="0.3">
      <c r="B134" s="15" t="s">
        <v>3005</v>
      </c>
      <c r="C134" s="15" t="s">
        <v>153</v>
      </c>
      <c r="D134" s="17">
        <v>2</v>
      </c>
      <c r="E134" s="17" t="s">
        <v>2870</v>
      </c>
      <c r="F134" s="24" t="s">
        <v>2877</v>
      </c>
      <c r="G134" s="17" t="s">
        <v>2875</v>
      </c>
      <c r="H134" s="15" t="s">
        <v>2841</v>
      </c>
    </row>
    <row r="135" spans="2:8" x14ac:dyDescent="0.3">
      <c r="B135" s="15" t="s">
        <v>3006</v>
      </c>
      <c r="C135" s="15" t="s">
        <v>128</v>
      </c>
      <c r="D135" s="17">
        <v>3</v>
      </c>
      <c r="E135" s="17" t="s">
        <v>2872</v>
      </c>
      <c r="F135" s="24" t="s">
        <v>2877</v>
      </c>
      <c r="G135" s="17" t="s">
        <v>2875</v>
      </c>
      <c r="H135" s="15" t="s">
        <v>2849</v>
      </c>
    </row>
    <row r="136" spans="2:8" x14ac:dyDescent="0.3">
      <c r="B136" s="15" t="s">
        <v>3007</v>
      </c>
      <c r="C136" s="15" t="s">
        <v>365</v>
      </c>
      <c r="D136" s="17">
        <v>1</v>
      </c>
      <c r="E136" s="17" t="s">
        <v>2869</v>
      </c>
      <c r="F136" s="24" t="s">
        <v>2877</v>
      </c>
      <c r="G136" s="17" t="s">
        <v>2012</v>
      </c>
      <c r="H136" s="15" t="s">
        <v>2844</v>
      </c>
    </row>
    <row r="137" spans="2:8" x14ac:dyDescent="0.3">
      <c r="B137" s="15" t="s">
        <v>3008</v>
      </c>
      <c r="C137" s="15" t="s">
        <v>182</v>
      </c>
      <c r="D137" s="17">
        <v>2</v>
      </c>
      <c r="E137" s="17" t="s">
        <v>2871</v>
      </c>
      <c r="F137" s="24" t="s">
        <v>2877</v>
      </c>
      <c r="G137" s="17" t="s">
        <v>2875</v>
      </c>
      <c r="H137" s="15" t="s">
        <v>1950</v>
      </c>
    </row>
    <row r="138" spans="2:8" x14ac:dyDescent="0.3">
      <c r="B138" s="15" t="s">
        <v>3009</v>
      </c>
      <c r="C138" s="15" t="s">
        <v>159</v>
      </c>
      <c r="D138" s="17">
        <v>3</v>
      </c>
      <c r="E138" s="17" t="s">
        <v>2870</v>
      </c>
      <c r="F138" s="24" t="s">
        <v>2877</v>
      </c>
      <c r="G138" s="17" t="s">
        <v>2875</v>
      </c>
      <c r="H138" s="15" t="s">
        <v>2850</v>
      </c>
    </row>
    <row r="139" spans="2:8" x14ac:dyDescent="0.3">
      <c r="B139" s="15" t="s">
        <v>3010</v>
      </c>
      <c r="C139" s="15" t="s">
        <v>162</v>
      </c>
      <c r="D139" s="17">
        <v>3</v>
      </c>
      <c r="E139" s="17" t="s">
        <v>2872</v>
      </c>
      <c r="F139" s="24" t="s">
        <v>2877</v>
      </c>
      <c r="G139" s="17" t="s">
        <v>2012</v>
      </c>
      <c r="H139" s="15" t="s">
        <v>1947</v>
      </c>
    </row>
    <row r="140" spans="2:8" x14ac:dyDescent="0.3">
      <c r="B140" s="15" t="s">
        <v>3011</v>
      </c>
      <c r="C140" s="15" t="s">
        <v>407</v>
      </c>
      <c r="D140" s="17">
        <v>2</v>
      </c>
      <c r="E140" s="17" t="s">
        <v>2869</v>
      </c>
      <c r="F140" s="24" t="s">
        <v>2877</v>
      </c>
      <c r="G140" s="17" t="s">
        <v>2012</v>
      </c>
      <c r="H140" s="15" t="s">
        <v>2845</v>
      </c>
    </row>
    <row r="141" spans="2:8" x14ac:dyDescent="0.3">
      <c r="B141" s="15" t="s">
        <v>3012</v>
      </c>
      <c r="C141" s="15" t="s">
        <v>123</v>
      </c>
      <c r="D141" s="17">
        <v>2</v>
      </c>
      <c r="E141" s="17" t="s">
        <v>2871</v>
      </c>
      <c r="F141" s="24" t="s">
        <v>2877</v>
      </c>
      <c r="G141" s="17" t="s">
        <v>2012</v>
      </c>
      <c r="H141" s="15" t="s">
        <v>2845</v>
      </c>
    </row>
    <row r="142" spans="2:8" x14ac:dyDescent="0.3">
      <c r="B142" s="15" t="s">
        <v>3013</v>
      </c>
      <c r="C142" s="15" t="s">
        <v>176</v>
      </c>
      <c r="D142" s="17">
        <v>3</v>
      </c>
      <c r="E142" s="17" t="s">
        <v>2870</v>
      </c>
      <c r="F142" s="24" t="s">
        <v>2877</v>
      </c>
      <c r="G142" s="17" t="s">
        <v>2012</v>
      </c>
      <c r="H142" s="15" t="s">
        <v>1947</v>
      </c>
    </row>
    <row r="143" spans="2:8" x14ac:dyDescent="0.3">
      <c r="B143" s="15" t="s">
        <v>3014</v>
      </c>
      <c r="C143" s="15" t="s">
        <v>168</v>
      </c>
      <c r="D143" s="17">
        <v>1</v>
      </c>
      <c r="E143" s="17" t="s">
        <v>2872</v>
      </c>
      <c r="F143" s="24" t="s">
        <v>2877</v>
      </c>
      <c r="G143" s="17" t="s">
        <v>2012</v>
      </c>
      <c r="H143" s="15" t="s">
        <v>2839</v>
      </c>
    </row>
    <row r="144" spans="2:8" x14ac:dyDescent="0.3">
      <c r="B144" s="15" t="s">
        <v>3015</v>
      </c>
      <c r="C144" s="15" t="s">
        <v>111</v>
      </c>
      <c r="D144" s="17">
        <v>1</v>
      </c>
      <c r="E144" s="17" t="s">
        <v>2869</v>
      </c>
      <c r="F144" s="24" t="s">
        <v>2877</v>
      </c>
      <c r="G144" s="17" t="s">
        <v>2012</v>
      </c>
      <c r="H144" s="15" t="s">
        <v>2851</v>
      </c>
    </row>
    <row r="145" spans="2:8" x14ac:dyDescent="0.3">
      <c r="B145" s="15" t="s">
        <v>3016</v>
      </c>
      <c r="C145" s="15" t="s">
        <v>248</v>
      </c>
      <c r="D145" s="17">
        <v>1</v>
      </c>
      <c r="E145" s="17" t="s">
        <v>2871</v>
      </c>
      <c r="F145" s="24" t="s">
        <v>2877</v>
      </c>
      <c r="G145" s="17" t="s">
        <v>2875</v>
      </c>
      <c r="H145" s="15" t="s">
        <v>2848</v>
      </c>
    </row>
    <row r="146" spans="2:8" x14ac:dyDescent="0.3">
      <c r="B146" s="15" t="s">
        <v>3017</v>
      </c>
      <c r="C146" s="15" t="s">
        <v>290</v>
      </c>
      <c r="D146" s="17">
        <v>1</v>
      </c>
      <c r="E146" s="17" t="s">
        <v>2870</v>
      </c>
      <c r="F146" s="24" t="s">
        <v>2877</v>
      </c>
      <c r="G146" s="17" t="s">
        <v>2875</v>
      </c>
      <c r="H146" s="15" t="s">
        <v>2848</v>
      </c>
    </row>
    <row r="147" spans="2:8" x14ac:dyDescent="0.3">
      <c r="B147" s="15" t="s">
        <v>3018</v>
      </c>
      <c r="C147" s="15" t="s">
        <v>84</v>
      </c>
      <c r="D147" s="17">
        <v>3</v>
      </c>
      <c r="E147" s="17" t="s">
        <v>2872</v>
      </c>
      <c r="F147" s="24" t="s">
        <v>2877</v>
      </c>
      <c r="G147" s="17" t="s">
        <v>2012</v>
      </c>
      <c r="H147" s="15" t="s">
        <v>2836</v>
      </c>
    </row>
    <row r="148" spans="2:8" x14ac:dyDescent="0.3">
      <c r="B148" s="15" t="s">
        <v>3019</v>
      </c>
      <c r="C148" s="15" t="s">
        <v>425</v>
      </c>
      <c r="D148" s="17">
        <v>2</v>
      </c>
      <c r="E148" s="17" t="s">
        <v>2869</v>
      </c>
      <c r="F148" s="24" t="s">
        <v>2877</v>
      </c>
      <c r="G148" s="17" t="s">
        <v>2875</v>
      </c>
      <c r="H148" s="15" t="s">
        <v>1948</v>
      </c>
    </row>
    <row r="149" spans="2:8" x14ac:dyDescent="0.3">
      <c r="B149" s="15" t="s">
        <v>3020</v>
      </c>
      <c r="C149" s="15" t="s">
        <v>260</v>
      </c>
      <c r="D149" s="17">
        <v>2</v>
      </c>
      <c r="E149" s="17" t="s">
        <v>2871</v>
      </c>
      <c r="F149" s="24" t="s">
        <v>2877</v>
      </c>
      <c r="G149" s="17" t="s">
        <v>2875</v>
      </c>
      <c r="H149" s="15" t="s">
        <v>1948</v>
      </c>
    </row>
    <row r="150" spans="2:8" x14ac:dyDescent="0.3">
      <c r="B150" s="15" t="s">
        <v>3021</v>
      </c>
      <c r="C150" s="15" t="s">
        <v>428</v>
      </c>
      <c r="D150" s="17">
        <v>2</v>
      </c>
      <c r="E150" s="17" t="s">
        <v>2870</v>
      </c>
      <c r="F150" s="24" t="s">
        <v>2877</v>
      </c>
      <c r="G150" s="17" t="s">
        <v>2875</v>
      </c>
      <c r="H150" s="15" t="s">
        <v>1951</v>
      </c>
    </row>
    <row r="151" spans="2:8" x14ac:dyDescent="0.3">
      <c r="B151" s="15" t="s">
        <v>3022</v>
      </c>
      <c r="C151" s="15" t="s">
        <v>266</v>
      </c>
      <c r="D151" s="17">
        <v>2</v>
      </c>
      <c r="E151" s="17" t="s">
        <v>2872</v>
      </c>
      <c r="F151" s="24" t="s">
        <v>2877</v>
      </c>
      <c r="G151" s="17" t="s">
        <v>2875</v>
      </c>
      <c r="H151" s="15" t="s">
        <v>1951</v>
      </c>
    </row>
    <row r="152" spans="2:8" x14ac:dyDescent="0.3">
      <c r="B152" s="15" t="s">
        <v>3023</v>
      </c>
      <c r="C152" s="15" t="s">
        <v>129</v>
      </c>
      <c r="D152" s="17">
        <v>2</v>
      </c>
      <c r="E152" s="17" t="s">
        <v>2869</v>
      </c>
      <c r="F152" s="24" t="s">
        <v>2877</v>
      </c>
      <c r="G152" s="17" t="s">
        <v>2875</v>
      </c>
      <c r="H152" s="15" t="s">
        <v>1948</v>
      </c>
    </row>
    <row r="153" spans="2:8" x14ac:dyDescent="0.3">
      <c r="B153" s="15" t="s">
        <v>3024</v>
      </c>
      <c r="C153" s="15" t="s">
        <v>197</v>
      </c>
      <c r="D153" s="17">
        <v>2</v>
      </c>
      <c r="E153" s="17" t="s">
        <v>2871</v>
      </c>
      <c r="F153" s="24" t="s">
        <v>2877</v>
      </c>
      <c r="G153" s="17" t="s">
        <v>2875</v>
      </c>
      <c r="H153" s="15" t="s">
        <v>2842</v>
      </c>
    </row>
    <row r="154" spans="2:8" x14ac:dyDescent="0.3">
      <c r="B154" s="15" t="s">
        <v>3025</v>
      </c>
      <c r="C154" s="15" t="s">
        <v>440</v>
      </c>
      <c r="D154" s="17">
        <v>2</v>
      </c>
      <c r="E154" s="17" t="s">
        <v>2870</v>
      </c>
      <c r="F154" s="24" t="s">
        <v>2877</v>
      </c>
      <c r="G154" s="17" t="s">
        <v>2012</v>
      </c>
      <c r="H154" s="15" t="s">
        <v>2840</v>
      </c>
    </row>
    <row r="155" spans="2:8" x14ac:dyDescent="0.3">
      <c r="B155" s="15" t="s">
        <v>3026</v>
      </c>
      <c r="C155" s="15" t="s">
        <v>446</v>
      </c>
      <c r="D155" s="17">
        <v>2</v>
      </c>
      <c r="E155" s="17" t="s">
        <v>2872</v>
      </c>
      <c r="F155" s="24" t="s">
        <v>2877</v>
      </c>
      <c r="G155" s="17" t="s">
        <v>2875</v>
      </c>
      <c r="H155" s="15" t="s">
        <v>2843</v>
      </c>
    </row>
    <row r="156" spans="2:8" x14ac:dyDescent="0.3">
      <c r="B156" s="15" t="s">
        <v>3027</v>
      </c>
      <c r="C156" s="15" t="s">
        <v>203</v>
      </c>
      <c r="D156" s="17">
        <v>2</v>
      </c>
      <c r="E156" s="17" t="s">
        <v>2869</v>
      </c>
      <c r="F156" s="24" t="s">
        <v>2877</v>
      </c>
      <c r="G156" s="17" t="s">
        <v>2012</v>
      </c>
      <c r="H156" s="15" t="s">
        <v>2845</v>
      </c>
    </row>
    <row r="157" spans="2:8" x14ac:dyDescent="0.3">
      <c r="B157" s="15" t="s">
        <v>3028</v>
      </c>
      <c r="C157" s="15" t="s">
        <v>191</v>
      </c>
      <c r="D157" s="17">
        <v>3</v>
      </c>
      <c r="E157" s="17" t="s">
        <v>2871</v>
      </c>
      <c r="F157" s="24" t="s">
        <v>2877</v>
      </c>
      <c r="G157" s="17" t="s">
        <v>2012</v>
      </c>
      <c r="H157" s="15" t="s">
        <v>2838</v>
      </c>
    </row>
    <row r="158" spans="2:8" x14ac:dyDescent="0.3">
      <c r="B158" s="15" t="s">
        <v>3029</v>
      </c>
      <c r="C158" s="15" t="s">
        <v>120</v>
      </c>
      <c r="D158" s="17">
        <v>2</v>
      </c>
      <c r="E158" s="17" t="s">
        <v>2870</v>
      </c>
      <c r="F158" s="24" t="s">
        <v>2877</v>
      </c>
      <c r="G158" s="17" t="s">
        <v>2012</v>
      </c>
      <c r="H158" s="15" t="s">
        <v>2840</v>
      </c>
    </row>
    <row r="159" spans="2:8" x14ac:dyDescent="0.3">
      <c r="B159" s="15" t="s">
        <v>3030</v>
      </c>
      <c r="C159" s="15" t="s">
        <v>461</v>
      </c>
      <c r="D159" s="17">
        <v>2</v>
      </c>
      <c r="E159" s="17" t="s">
        <v>2872</v>
      </c>
      <c r="F159" s="24" t="s">
        <v>2877</v>
      </c>
      <c r="G159" s="17" t="s">
        <v>2012</v>
      </c>
      <c r="H159" s="15" t="s">
        <v>2852</v>
      </c>
    </row>
    <row r="160" spans="2:8" x14ac:dyDescent="0.3">
      <c r="B160" s="15" t="s">
        <v>3031</v>
      </c>
      <c r="C160" s="15" t="s">
        <v>287</v>
      </c>
      <c r="D160" s="17">
        <v>2</v>
      </c>
      <c r="E160" s="17" t="s">
        <v>2869</v>
      </c>
      <c r="F160" s="24" t="s">
        <v>2877</v>
      </c>
      <c r="G160" s="17" t="s">
        <v>2875</v>
      </c>
      <c r="H160" s="15" t="s">
        <v>2846</v>
      </c>
    </row>
    <row r="161" spans="2:8" x14ac:dyDescent="0.3">
      <c r="B161" s="15" t="s">
        <v>3032</v>
      </c>
      <c r="C161" s="15" t="s">
        <v>142</v>
      </c>
      <c r="D161" s="17">
        <v>3</v>
      </c>
      <c r="E161" s="17" t="s">
        <v>2871</v>
      </c>
      <c r="F161" s="24" t="s">
        <v>2877</v>
      </c>
      <c r="G161" s="17" t="s">
        <v>2875</v>
      </c>
      <c r="H161" s="15" t="s">
        <v>2849</v>
      </c>
    </row>
    <row r="162" spans="2:8" x14ac:dyDescent="0.3">
      <c r="B162" s="15" t="s">
        <v>3033</v>
      </c>
      <c r="C162" s="15" t="s">
        <v>126</v>
      </c>
      <c r="D162" s="17">
        <v>3</v>
      </c>
      <c r="E162" s="17" t="s">
        <v>2870</v>
      </c>
      <c r="F162" s="24" t="s">
        <v>2877</v>
      </c>
      <c r="G162" s="17" t="s">
        <v>2875</v>
      </c>
      <c r="H162" s="15" t="s">
        <v>2849</v>
      </c>
    </row>
    <row r="163" spans="2:8" x14ac:dyDescent="0.3">
      <c r="B163" s="15" t="s">
        <v>3034</v>
      </c>
      <c r="C163" s="15" t="s">
        <v>87</v>
      </c>
      <c r="D163" s="17">
        <v>2</v>
      </c>
      <c r="E163" s="17" t="s">
        <v>2872</v>
      </c>
      <c r="F163" s="24" t="s">
        <v>2877</v>
      </c>
      <c r="G163" s="17" t="s">
        <v>2875</v>
      </c>
      <c r="H163" s="15" t="s">
        <v>2841</v>
      </c>
    </row>
    <row r="164" spans="2:8" x14ac:dyDescent="0.3">
      <c r="B164" s="15" t="s">
        <v>3035</v>
      </c>
      <c r="C164" s="15" t="s">
        <v>299</v>
      </c>
      <c r="D164" s="17">
        <v>2</v>
      </c>
      <c r="E164" s="17" t="s">
        <v>2869</v>
      </c>
      <c r="F164" s="24" t="s">
        <v>2877</v>
      </c>
      <c r="G164" s="17" t="s">
        <v>2012</v>
      </c>
      <c r="H164" s="15" t="s">
        <v>2852</v>
      </c>
    </row>
    <row r="165" spans="2:8" x14ac:dyDescent="0.3">
      <c r="B165" s="15" t="s">
        <v>3036</v>
      </c>
      <c r="C165" s="15" t="s">
        <v>209</v>
      </c>
      <c r="D165" s="17">
        <v>1</v>
      </c>
      <c r="E165" s="17" t="s">
        <v>2871</v>
      </c>
      <c r="F165" s="24" t="s">
        <v>2877</v>
      </c>
      <c r="G165" s="17" t="s">
        <v>2875</v>
      </c>
      <c r="H165" s="15" t="s">
        <v>2848</v>
      </c>
    </row>
    <row r="166" spans="2:8" x14ac:dyDescent="0.3">
      <c r="B166" s="15" t="s">
        <v>3037</v>
      </c>
      <c r="C166" s="15" t="s">
        <v>494</v>
      </c>
      <c r="D166" s="17">
        <v>1</v>
      </c>
      <c r="E166" s="17" t="s">
        <v>2870</v>
      </c>
      <c r="F166" s="24" t="s">
        <v>2877</v>
      </c>
      <c r="G166" s="17" t="s">
        <v>2012</v>
      </c>
      <c r="H166" s="15" t="s">
        <v>2847</v>
      </c>
    </row>
    <row r="167" spans="2:8" x14ac:dyDescent="0.3">
      <c r="B167" s="15" t="s">
        <v>3038</v>
      </c>
      <c r="C167" s="15" t="s">
        <v>99</v>
      </c>
      <c r="D167" s="17">
        <v>2</v>
      </c>
      <c r="E167" s="17" t="s">
        <v>2872</v>
      </c>
      <c r="F167" s="24" t="s">
        <v>2877</v>
      </c>
      <c r="G167" s="17" t="s">
        <v>2875</v>
      </c>
      <c r="H167" s="15" t="s">
        <v>1951</v>
      </c>
    </row>
    <row r="168" spans="2:8" x14ac:dyDescent="0.3">
      <c r="B168" s="15" t="s">
        <v>3039</v>
      </c>
      <c r="C168" s="15" t="s">
        <v>90</v>
      </c>
      <c r="D168" s="17">
        <v>1</v>
      </c>
      <c r="E168" s="17" t="s">
        <v>2869</v>
      </c>
      <c r="F168" s="24" t="s">
        <v>2877</v>
      </c>
      <c r="G168" s="17" t="s">
        <v>2012</v>
      </c>
      <c r="H168" s="15" t="s">
        <v>2844</v>
      </c>
    </row>
    <row r="169" spans="2:8" x14ac:dyDescent="0.3">
      <c r="B169" s="15" t="s">
        <v>3040</v>
      </c>
      <c r="C169" s="15" t="s">
        <v>198</v>
      </c>
      <c r="D169" s="17">
        <v>2</v>
      </c>
      <c r="E169" s="17" t="s">
        <v>2871</v>
      </c>
      <c r="F169" s="24" t="s">
        <v>2877</v>
      </c>
      <c r="G169" s="17" t="s">
        <v>2012</v>
      </c>
      <c r="H169" s="15" t="s">
        <v>2835</v>
      </c>
    </row>
    <row r="170" spans="2:8" x14ac:dyDescent="0.3">
      <c r="B170" s="15" t="s">
        <v>3041</v>
      </c>
      <c r="C170" s="15" t="s">
        <v>157</v>
      </c>
      <c r="D170" s="17">
        <v>2</v>
      </c>
      <c r="E170" s="17" t="s">
        <v>2870</v>
      </c>
      <c r="F170" s="24" t="s">
        <v>2877</v>
      </c>
      <c r="G170" s="17" t="s">
        <v>2875</v>
      </c>
      <c r="H170" s="15" t="s">
        <v>1950</v>
      </c>
    </row>
    <row r="171" spans="2:8" x14ac:dyDescent="0.3">
      <c r="B171" s="15" t="s">
        <v>3042</v>
      </c>
      <c r="C171" s="15" t="s">
        <v>515</v>
      </c>
      <c r="D171" s="17">
        <v>3</v>
      </c>
      <c r="E171" s="17" t="s">
        <v>2872</v>
      </c>
      <c r="F171" s="24" t="s">
        <v>2877</v>
      </c>
      <c r="G171" s="17" t="s">
        <v>2012</v>
      </c>
      <c r="H171" s="15" t="s">
        <v>2836</v>
      </c>
    </row>
    <row r="172" spans="2:8" x14ac:dyDescent="0.3">
      <c r="B172" s="15" t="s">
        <v>3043</v>
      </c>
      <c r="C172" s="15" t="s">
        <v>148</v>
      </c>
      <c r="D172" s="17">
        <v>3</v>
      </c>
      <c r="E172" s="17" t="s">
        <v>2869</v>
      </c>
      <c r="F172" s="24" t="s">
        <v>2878</v>
      </c>
      <c r="G172" s="17" t="s">
        <v>2012</v>
      </c>
      <c r="H172" s="15" t="s">
        <v>2838</v>
      </c>
    </row>
    <row r="173" spans="2:8" x14ac:dyDescent="0.3">
      <c r="B173" s="15" t="s">
        <v>3044</v>
      </c>
      <c r="C173" s="15" t="s">
        <v>219</v>
      </c>
      <c r="D173" s="17">
        <v>2</v>
      </c>
      <c r="E173" s="17" t="s">
        <v>2871</v>
      </c>
      <c r="F173" s="24" t="s">
        <v>2878</v>
      </c>
      <c r="G173" s="17" t="s">
        <v>2875</v>
      </c>
      <c r="H173" s="15" t="s">
        <v>2842</v>
      </c>
    </row>
    <row r="174" spans="2:8" x14ac:dyDescent="0.3">
      <c r="B174" s="15" t="s">
        <v>3045</v>
      </c>
      <c r="C174" s="15" t="s">
        <v>332</v>
      </c>
      <c r="D174" s="17">
        <v>3</v>
      </c>
      <c r="E174" s="17" t="s">
        <v>2870</v>
      </c>
      <c r="F174" s="24" t="s">
        <v>2878</v>
      </c>
      <c r="G174" s="17" t="s">
        <v>2875</v>
      </c>
      <c r="H174" s="15" t="s">
        <v>2849</v>
      </c>
    </row>
    <row r="175" spans="2:8" x14ac:dyDescent="0.3">
      <c r="B175" s="15" t="s">
        <v>3046</v>
      </c>
      <c r="C175" s="15" t="s">
        <v>163</v>
      </c>
      <c r="D175" s="17">
        <v>2</v>
      </c>
      <c r="E175" s="17" t="s">
        <v>2872</v>
      </c>
      <c r="F175" s="24" t="s">
        <v>2878</v>
      </c>
      <c r="G175" s="17" t="s">
        <v>2012</v>
      </c>
      <c r="H175" s="15" t="s">
        <v>2845</v>
      </c>
    </row>
    <row r="176" spans="2:8" x14ac:dyDescent="0.3">
      <c r="B176" s="15" t="s">
        <v>3047</v>
      </c>
      <c r="C176" s="15" t="s">
        <v>488</v>
      </c>
      <c r="D176" s="17">
        <v>1</v>
      </c>
      <c r="E176" s="17" t="s">
        <v>2869</v>
      </c>
      <c r="F176" s="24" t="s">
        <v>2878</v>
      </c>
      <c r="G176" s="17" t="s">
        <v>2012</v>
      </c>
      <c r="H176" s="15" t="s">
        <v>2844</v>
      </c>
    </row>
    <row r="177" spans="2:8" x14ac:dyDescent="0.3">
      <c r="B177" s="15" t="s">
        <v>3048</v>
      </c>
      <c r="C177" s="15" t="s">
        <v>141</v>
      </c>
      <c r="D177" s="17">
        <v>1</v>
      </c>
      <c r="E177" s="17" t="s">
        <v>2871</v>
      </c>
      <c r="F177" s="24" t="s">
        <v>2878</v>
      </c>
      <c r="G177" s="17" t="s">
        <v>2012</v>
      </c>
      <c r="H177" s="15" t="s">
        <v>2847</v>
      </c>
    </row>
    <row r="178" spans="2:8" x14ac:dyDescent="0.3">
      <c r="B178" s="15" t="s">
        <v>3049</v>
      </c>
      <c r="C178" s="15" t="s">
        <v>335</v>
      </c>
      <c r="D178" s="17">
        <v>3</v>
      </c>
      <c r="E178" s="17" t="s">
        <v>2870</v>
      </c>
      <c r="F178" s="24" t="s">
        <v>2878</v>
      </c>
      <c r="G178" s="17" t="s">
        <v>2875</v>
      </c>
      <c r="H178" s="15" t="s">
        <v>2850</v>
      </c>
    </row>
    <row r="179" spans="2:8" x14ac:dyDescent="0.3">
      <c r="B179" s="15" t="s">
        <v>3050</v>
      </c>
      <c r="C179" s="15" t="s">
        <v>155</v>
      </c>
      <c r="D179" s="17">
        <v>2</v>
      </c>
      <c r="E179" s="17" t="s">
        <v>2872</v>
      </c>
      <c r="F179" s="24" t="s">
        <v>2878</v>
      </c>
      <c r="G179" s="17" t="s">
        <v>2875</v>
      </c>
      <c r="H179" s="15" t="s">
        <v>2841</v>
      </c>
    </row>
    <row r="180" spans="2:8" x14ac:dyDescent="0.3">
      <c r="B180" s="15" t="s">
        <v>3051</v>
      </c>
      <c r="C180" s="15" t="s">
        <v>302</v>
      </c>
      <c r="D180" s="17">
        <v>1</v>
      </c>
      <c r="E180" s="17" t="s">
        <v>2869</v>
      </c>
      <c r="F180" s="24" t="s">
        <v>2878</v>
      </c>
      <c r="G180" s="17" t="s">
        <v>2875</v>
      </c>
      <c r="H180" s="15" t="s">
        <v>1949</v>
      </c>
    </row>
    <row r="181" spans="2:8" x14ac:dyDescent="0.3">
      <c r="B181" s="15" t="s">
        <v>3052</v>
      </c>
      <c r="C181" s="15" t="s">
        <v>341</v>
      </c>
      <c r="D181" s="17">
        <v>3</v>
      </c>
      <c r="E181" s="17" t="s">
        <v>2871</v>
      </c>
      <c r="F181" s="24" t="s">
        <v>2878</v>
      </c>
      <c r="G181" s="17" t="s">
        <v>2012</v>
      </c>
      <c r="H181" s="15" t="s">
        <v>1947</v>
      </c>
    </row>
    <row r="182" spans="2:8" x14ac:dyDescent="0.3">
      <c r="B182" s="15" t="s">
        <v>3053</v>
      </c>
      <c r="C182" s="15" t="s">
        <v>251</v>
      </c>
      <c r="D182" s="17">
        <v>3</v>
      </c>
      <c r="E182" s="17" t="s">
        <v>2870</v>
      </c>
      <c r="F182" s="24" t="s">
        <v>2878</v>
      </c>
      <c r="G182" s="17" t="s">
        <v>2875</v>
      </c>
      <c r="H182" s="15" t="s">
        <v>2849</v>
      </c>
    </row>
    <row r="183" spans="2:8" x14ac:dyDescent="0.3">
      <c r="B183" s="15" t="s">
        <v>3054</v>
      </c>
      <c r="C183" s="15" t="s">
        <v>308</v>
      </c>
      <c r="D183" s="17">
        <v>2</v>
      </c>
      <c r="E183" s="17" t="s">
        <v>2872</v>
      </c>
      <c r="F183" s="24" t="s">
        <v>2878</v>
      </c>
      <c r="G183" s="17" t="s">
        <v>2012</v>
      </c>
      <c r="H183" s="15" t="s">
        <v>2835</v>
      </c>
    </row>
    <row r="184" spans="2:8" x14ac:dyDescent="0.3">
      <c r="B184" s="15" t="s">
        <v>3055</v>
      </c>
      <c r="C184" s="15" t="s">
        <v>175</v>
      </c>
      <c r="D184" s="17">
        <v>2</v>
      </c>
      <c r="E184" s="17" t="s">
        <v>2869</v>
      </c>
      <c r="F184" s="24" t="s">
        <v>2878</v>
      </c>
      <c r="G184" s="17" t="s">
        <v>2875</v>
      </c>
      <c r="H184" s="15" t="s">
        <v>2846</v>
      </c>
    </row>
    <row r="185" spans="2:8" x14ac:dyDescent="0.3">
      <c r="B185" s="15" t="s">
        <v>3056</v>
      </c>
      <c r="C185" s="15" t="s">
        <v>350</v>
      </c>
      <c r="D185" s="17">
        <v>2</v>
      </c>
      <c r="E185" s="17" t="s">
        <v>2871</v>
      </c>
      <c r="F185" s="24" t="s">
        <v>2878</v>
      </c>
      <c r="G185" s="17" t="s">
        <v>2012</v>
      </c>
      <c r="H185" s="15" t="s">
        <v>2835</v>
      </c>
    </row>
    <row r="186" spans="2:8" x14ac:dyDescent="0.3">
      <c r="B186" s="15" t="s">
        <v>3057</v>
      </c>
      <c r="C186" s="15" t="s">
        <v>578</v>
      </c>
      <c r="D186" s="17">
        <v>3</v>
      </c>
      <c r="E186" s="17" t="s">
        <v>2870</v>
      </c>
      <c r="F186" s="24" t="s">
        <v>2878</v>
      </c>
      <c r="G186" s="17" t="s">
        <v>2875</v>
      </c>
      <c r="H186" s="15" t="s">
        <v>2849</v>
      </c>
    </row>
    <row r="187" spans="2:8" x14ac:dyDescent="0.3">
      <c r="B187" s="15" t="s">
        <v>3058</v>
      </c>
      <c r="C187" s="15" t="s">
        <v>314</v>
      </c>
      <c r="D187" s="17">
        <v>3</v>
      </c>
      <c r="E187" s="17" t="s">
        <v>2872</v>
      </c>
      <c r="F187" s="24" t="s">
        <v>2878</v>
      </c>
      <c r="G187" s="17" t="s">
        <v>2012</v>
      </c>
      <c r="H187" s="15" t="s">
        <v>2838</v>
      </c>
    </row>
    <row r="188" spans="2:8" x14ac:dyDescent="0.3">
      <c r="B188" s="15" t="s">
        <v>3059</v>
      </c>
      <c r="C188" s="15" t="s">
        <v>114</v>
      </c>
      <c r="D188" s="17">
        <v>1</v>
      </c>
      <c r="E188" s="17" t="s">
        <v>2869</v>
      </c>
      <c r="F188" s="24" t="s">
        <v>2878</v>
      </c>
      <c r="G188" s="17" t="s">
        <v>2875</v>
      </c>
      <c r="H188" s="15" t="s">
        <v>1949</v>
      </c>
    </row>
    <row r="189" spans="2:8" x14ac:dyDescent="0.3">
      <c r="B189" s="15" t="s">
        <v>3060</v>
      </c>
      <c r="C189" s="15" t="s">
        <v>181</v>
      </c>
      <c r="D189" s="17">
        <v>2</v>
      </c>
      <c r="E189" s="17" t="s">
        <v>2871</v>
      </c>
      <c r="F189" s="24" t="s">
        <v>2878</v>
      </c>
      <c r="G189" s="17" t="s">
        <v>2012</v>
      </c>
      <c r="H189" s="15" t="s">
        <v>2835</v>
      </c>
    </row>
    <row r="190" spans="2:8" x14ac:dyDescent="0.3">
      <c r="B190" s="15" t="s">
        <v>3061</v>
      </c>
      <c r="C190" s="15" t="s">
        <v>353</v>
      </c>
      <c r="D190" s="17">
        <v>3</v>
      </c>
      <c r="E190" s="17" t="s">
        <v>2870</v>
      </c>
      <c r="F190" s="24" t="s">
        <v>2878</v>
      </c>
      <c r="G190" s="17" t="s">
        <v>2012</v>
      </c>
      <c r="H190" s="15" t="s">
        <v>2838</v>
      </c>
    </row>
    <row r="191" spans="2:8" x14ac:dyDescent="0.3">
      <c r="B191" s="15" t="s">
        <v>3062</v>
      </c>
      <c r="C191" s="15" t="s">
        <v>160</v>
      </c>
      <c r="D191" s="17">
        <v>1</v>
      </c>
      <c r="E191" s="17" t="s">
        <v>2872</v>
      </c>
      <c r="F191" s="24" t="s">
        <v>2878</v>
      </c>
      <c r="G191" s="17" t="s">
        <v>2012</v>
      </c>
      <c r="H191" s="15" t="s">
        <v>2839</v>
      </c>
    </row>
    <row r="192" spans="2:8" x14ac:dyDescent="0.3">
      <c r="B192" s="15" t="s">
        <v>3063</v>
      </c>
      <c r="C192" s="15" t="s">
        <v>156</v>
      </c>
      <c r="D192" s="17">
        <v>2</v>
      </c>
      <c r="E192" s="17" t="s">
        <v>2869</v>
      </c>
      <c r="F192" s="24" t="s">
        <v>2878</v>
      </c>
      <c r="G192" s="17" t="s">
        <v>2012</v>
      </c>
      <c r="H192" s="15" t="s">
        <v>2845</v>
      </c>
    </row>
    <row r="193" spans="2:8" x14ac:dyDescent="0.3">
      <c r="B193" s="15" t="s">
        <v>3064</v>
      </c>
      <c r="C193" s="15" t="s">
        <v>611</v>
      </c>
      <c r="D193" s="17">
        <v>1</v>
      </c>
      <c r="E193" s="17" t="s">
        <v>2871</v>
      </c>
      <c r="F193" s="24" t="s">
        <v>2878</v>
      </c>
      <c r="G193" s="17" t="s">
        <v>2012</v>
      </c>
      <c r="H193" s="15" t="s">
        <v>2844</v>
      </c>
    </row>
    <row r="194" spans="2:8" x14ac:dyDescent="0.3">
      <c r="B194" s="15" t="s">
        <v>3065</v>
      </c>
      <c r="C194" s="15" t="s">
        <v>236</v>
      </c>
      <c r="D194" s="17">
        <v>2</v>
      </c>
      <c r="E194" s="17" t="s">
        <v>2870</v>
      </c>
      <c r="F194" s="24" t="s">
        <v>2878</v>
      </c>
      <c r="G194" s="17" t="s">
        <v>2012</v>
      </c>
      <c r="H194" s="15" t="s">
        <v>2840</v>
      </c>
    </row>
    <row r="195" spans="2:8" x14ac:dyDescent="0.3">
      <c r="B195" s="15" t="s">
        <v>3066</v>
      </c>
      <c r="C195" s="15" t="s">
        <v>377</v>
      </c>
      <c r="D195" s="17">
        <v>1</v>
      </c>
      <c r="E195" s="17" t="s">
        <v>2872</v>
      </c>
      <c r="F195" s="24" t="s">
        <v>2878</v>
      </c>
      <c r="G195" s="17" t="s">
        <v>2012</v>
      </c>
      <c r="H195" s="15" t="s">
        <v>2851</v>
      </c>
    </row>
    <row r="196" spans="2:8" x14ac:dyDescent="0.3">
      <c r="B196" s="15" t="s">
        <v>3067</v>
      </c>
      <c r="C196" s="15" t="s">
        <v>75</v>
      </c>
      <c r="D196" s="17">
        <v>1</v>
      </c>
      <c r="E196" s="17" t="s">
        <v>2869</v>
      </c>
      <c r="F196" s="24" t="s">
        <v>2878</v>
      </c>
      <c r="G196" s="17" t="s">
        <v>2012</v>
      </c>
      <c r="H196" s="15" t="s">
        <v>2847</v>
      </c>
    </row>
    <row r="197" spans="2:8" x14ac:dyDescent="0.3">
      <c r="B197" s="15" t="s">
        <v>3068</v>
      </c>
      <c r="C197" s="15" t="s">
        <v>626</v>
      </c>
      <c r="D197" s="17">
        <v>3</v>
      </c>
      <c r="E197" s="17" t="s">
        <v>2871</v>
      </c>
      <c r="F197" s="24" t="s">
        <v>2878</v>
      </c>
      <c r="G197" s="17" t="s">
        <v>2012</v>
      </c>
      <c r="H197" s="15" t="s">
        <v>1947</v>
      </c>
    </row>
    <row r="198" spans="2:8" x14ac:dyDescent="0.3">
      <c r="B198" s="15" t="s">
        <v>3069</v>
      </c>
      <c r="C198" s="15" t="s">
        <v>536</v>
      </c>
      <c r="D198" s="17">
        <v>1</v>
      </c>
      <c r="E198" s="17" t="s">
        <v>2870</v>
      </c>
      <c r="F198" s="24" t="s">
        <v>2878</v>
      </c>
      <c r="G198" s="17" t="s">
        <v>2875</v>
      </c>
      <c r="H198" s="15" t="s">
        <v>2848</v>
      </c>
    </row>
    <row r="199" spans="2:8" x14ac:dyDescent="0.3">
      <c r="B199" s="15" t="s">
        <v>3070</v>
      </c>
      <c r="C199" s="15" t="s">
        <v>389</v>
      </c>
      <c r="D199" s="17">
        <v>2</v>
      </c>
      <c r="E199" s="17" t="s">
        <v>2872</v>
      </c>
      <c r="F199" s="24" t="s">
        <v>2878</v>
      </c>
      <c r="G199" s="17" t="s">
        <v>2875</v>
      </c>
      <c r="H199" s="15" t="s">
        <v>1951</v>
      </c>
    </row>
    <row r="200" spans="2:8" x14ac:dyDescent="0.3">
      <c r="B200" s="15" t="s">
        <v>3071</v>
      </c>
      <c r="C200" s="15" t="s">
        <v>644</v>
      </c>
      <c r="D200" s="17">
        <v>1</v>
      </c>
      <c r="E200" s="17" t="s">
        <v>2869</v>
      </c>
      <c r="F200" s="24" t="s">
        <v>2878</v>
      </c>
      <c r="G200" s="17" t="s">
        <v>2012</v>
      </c>
      <c r="H200" s="15" t="s">
        <v>2839</v>
      </c>
    </row>
    <row r="201" spans="2:8" x14ac:dyDescent="0.3">
      <c r="B201" s="15" t="s">
        <v>3072</v>
      </c>
      <c r="C201" s="15" t="s">
        <v>371</v>
      </c>
      <c r="D201" s="17">
        <v>1</v>
      </c>
      <c r="E201" s="17" t="s">
        <v>2871</v>
      </c>
      <c r="F201" s="24" t="s">
        <v>2878</v>
      </c>
      <c r="G201" s="17" t="s">
        <v>2012</v>
      </c>
      <c r="H201" s="15" t="s">
        <v>2847</v>
      </c>
    </row>
    <row r="202" spans="2:8" x14ac:dyDescent="0.3">
      <c r="B202" s="15" t="s">
        <v>3073</v>
      </c>
      <c r="C202" s="15" t="s">
        <v>166</v>
      </c>
      <c r="D202" s="17">
        <v>1</v>
      </c>
      <c r="E202" s="17" t="s">
        <v>2870</v>
      </c>
      <c r="F202" s="24" t="s">
        <v>2878</v>
      </c>
      <c r="G202" s="17" t="s">
        <v>2012</v>
      </c>
      <c r="H202" s="15" t="s">
        <v>2851</v>
      </c>
    </row>
    <row r="203" spans="2:8" x14ac:dyDescent="0.3">
      <c r="B203" s="15" t="s">
        <v>3074</v>
      </c>
      <c r="C203" s="15" t="s">
        <v>94</v>
      </c>
      <c r="D203" s="17">
        <v>1</v>
      </c>
      <c r="E203" s="17" t="s">
        <v>2872</v>
      </c>
      <c r="F203" s="24" t="s">
        <v>2878</v>
      </c>
      <c r="G203" s="17" t="s">
        <v>2012</v>
      </c>
      <c r="H203" s="15" t="s">
        <v>2847</v>
      </c>
    </row>
    <row r="204" spans="2:8" x14ac:dyDescent="0.3">
      <c r="B204" s="15" t="s">
        <v>3075</v>
      </c>
      <c r="C204" s="15" t="s">
        <v>659</v>
      </c>
      <c r="D204" s="17">
        <v>1</v>
      </c>
      <c r="E204" s="17" t="s">
        <v>2869</v>
      </c>
      <c r="F204" s="24" t="s">
        <v>2878</v>
      </c>
      <c r="G204" s="17" t="s">
        <v>2875</v>
      </c>
      <c r="H204" s="15" t="s">
        <v>2848</v>
      </c>
    </row>
    <row r="205" spans="2:8" x14ac:dyDescent="0.3">
      <c r="B205" s="15" t="s">
        <v>3076</v>
      </c>
      <c r="C205" s="15" t="s">
        <v>82</v>
      </c>
      <c r="D205" s="17">
        <v>2</v>
      </c>
      <c r="E205" s="17" t="s">
        <v>2871</v>
      </c>
      <c r="F205" s="24" t="s">
        <v>2878</v>
      </c>
      <c r="G205" s="17" t="s">
        <v>2875</v>
      </c>
      <c r="H205" s="15" t="s">
        <v>2846</v>
      </c>
    </row>
    <row r="206" spans="2:8" x14ac:dyDescent="0.3">
      <c r="B206" s="15" t="s">
        <v>3077</v>
      </c>
      <c r="C206" s="15" t="s">
        <v>665</v>
      </c>
      <c r="D206" s="17">
        <v>1</v>
      </c>
      <c r="E206" s="17" t="s">
        <v>2870</v>
      </c>
      <c r="F206" s="24" t="s">
        <v>2878</v>
      </c>
      <c r="G206" s="17" t="s">
        <v>2012</v>
      </c>
      <c r="H206" s="15" t="s">
        <v>2851</v>
      </c>
    </row>
    <row r="207" spans="2:8" x14ac:dyDescent="0.3">
      <c r="B207" s="15" t="s">
        <v>3078</v>
      </c>
      <c r="C207" s="15" t="s">
        <v>233</v>
      </c>
      <c r="D207" s="17">
        <v>1</v>
      </c>
      <c r="E207" s="17" t="s">
        <v>2872</v>
      </c>
      <c r="F207" s="24" t="s">
        <v>2878</v>
      </c>
      <c r="G207" s="17" t="s">
        <v>2012</v>
      </c>
      <c r="H207" s="15" t="s">
        <v>2839</v>
      </c>
    </row>
    <row r="208" spans="2:8" x14ac:dyDescent="0.3">
      <c r="B208" s="15" t="s">
        <v>3079</v>
      </c>
      <c r="C208" s="15" t="s">
        <v>279</v>
      </c>
      <c r="D208" s="17">
        <v>2</v>
      </c>
      <c r="E208" s="17" t="s">
        <v>2869</v>
      </c>
      <c r="F208" s="24" t="s">
        <v>2878</v>
      </c>
      <c r="G208" s="17" t="s">
        <v>2875</v>
      </c>
      <c r="H208" s="15" t="s">
        <v>1951</v>
      </c>
    </row>
    <row r="209" spans="2:8" x14ac:dyDescent="0.3">
      <c r="B209" s="15" t="s">
        <v>3080</v>
      </c>
      <c r="C209" s="15" t="s">
        <v>557</v>
      </c>
      <c r="D209" s="17">
        <v>2</v>
      </c>
      <c r="E209" s="17" t="s">
        <v>2871</v>
      </c>
      <c r="F209" s="24" t="s">
        <v>2878</v>
      </c>
      <c r="G209" s="17" t="s">
        <v>2012</v>
      </c>
      <c r="H209" s="15" t="s">
        <v>2837</v>
      </c>
    </row>
    <row r="210" spans="2:8" x14ac:dyDescent="0.3">
      <c r="B210" s="15" t="s">
        <v>3081</v>
      </c>
      <c r="C210" s="15" t="s">
        <v>130</v>
      </c>
      <c r="D210" s="17">
        <v>3</v>
      </c>
      <c r="E210" s="17" t="s">
        <v>2870</v>
      </c>
      <c r="F210" s="24" t="s">
        <v>2878</v>
      </c>
      <c r="G210" s="17" t="s">
        <v>2875</v>
      </c>
      <c r="H210" s="15" t="s">
        <v>2849</v>
      </c>
    </row>
    <row r="211" spans="2:8" x14ac:dyDescent="0.3">
      <c r="B211" s="15" t="s">
        <v>3082</v>
      </c>
      <c r="C211" s="15" t="s">
        <v>177</v>
      </c>
      <c r="D211" s="17">
        <v>2</v>
      </c>
      <c r="E211" s="17" t="s">
        <v>2872</v>
      </c>
      <c r="F211" s="24" t="s">
        <v>2878</v>
      </c>
      <c r="G211" s="17" t="s">
        <v>2012</v>
      </c>
      <c r="H211" s="15" t="s">
        <v>2852</v>
      </c>
    </row>
    <row r="212" spans="2:8" x14ac:dyDescent="0.3">
      <c r="B212" s="15" t="s">
        <v>3083</v>
      </c>
      <c r="C212" s="15" t="s">
        <v>239</v>
      </c>
      <c r="D212" s="17">
        <v>2</v>
      </c>
      <c r="E212" s="17" t="s">
        <v>2869</v>
      </c>
      <c r="F212" s="24" t="s">
        <v>2878</v>
      </c>
      <c r="G212" s="17" t="s">
        <v>2875</v>
      </c>
      <c r="H212" s="15" t="s">
        <v>2842</v>
      </c>
    </row>
    <row r="213" spans="2:8" x14ac:dyDescent="0.3">
      <c r="B213" s="15" t="s">
        <v>3084</v>
      </c>
      <c r="C213" s="15" t="s">
        <v>147</v>
      </c>
      <c r="D213" s="17">
        <v>2</v>
      </c>
      <c r="E213" s="17" t="s">
        <v>2871</v>
      </c>
      <c r="F213" s="24" t="s">
        <v>2878</v>
      </c>
      <c r="G213" s="17" t="s">
        <v>2875</v>
      </c>
      <c r="H213" s="15" t="s">
        <v>1950</v>
      </c>
    </row>
    <row r="214" spans="2:8" x14ac:dyDescent="0.3">
      <c r="B214" s="15" t="s">
        <v>3085</v>
      </c>
      <c r="C214" s="15" t="s">
        <v>133</v>
      </c>
      <c r="D214" s="17">
        <v>1</v>
      </c>
      <c r="E214" s="17" t="s">
        <v>2870</v>
      </c>
      <c r="F214" s="24" t="s">
        <v>2878</v>
      </c>
      <c r="G214" s="17" t="s">
        <v>2875</v>
      </c>
      <c r="H214" s="15" t="s">
        <v>1949</v>
      </c>
    </row>
    <row r="215" spans="2:8" x14ac:dyDescent="0.3">
      <c r="B215" s="15" t="s">
        <v>3086</v>
      </c>
      <c r="C215" s="15" t="s">
        <v>707</v>
      </c>
      <c r="D215" s="17">
        <v>2</v>
      </c>
      <c r="E215" s="17" t="s">
        <v>2872</v>
      </c>
      <c r="F215" s="24" t="s">
        <v>2878</v>
      </c>
      <c r="G215" s="17" t="s">
        <v>2012</v>
      </c>
      <c r="H215" s="15" t="s">
        <v>2852</v>
      </c>
    </row>
    <row r="216" spans="2:8" x14ac:dyDescent="0.3">
      <c r="B216" s="15" t="s">
        <v>3087</v>
      </c>
      <c r="C216" s="15" t="s">
        <v>112</v>
      </c>
      <c r="D216" s="17">
        <v>3</v>
      </c>
      <c r="E216" s="17" t="s">
        <v>2869</v>
      </c>
      <c r="F216" s="24" t="s">
        <v>2878</v>
      </c>
      <c r="G216" s="17" t="s">
        <v>2012</v>
      </c>
      <c r="H216" s="15" t="s">
        <v>2836</v>
      </c>
    </row>
    <row r="217" spans="2:8" x14ac:dyDescent="0.3">
      <c r="B217" s="15" t="s">
        <v>3088</v>
      </c>
      <c r="C217" s="15" t="s">
        <v>135</v>
      </c>
      <c r="D217" s="17">
        <v>1</v>
      </c>
      <c r="E217" s="17" t="s">
        <v>2871</v>
      </c>
      <c r="F217" s="24" t="s">
        <v>2878</v>
      </c>
      <c r="G217" s="17" t="s">
        <v>2012</v>
      </c>
      <c r="H217" s="15" t="s">
        <v>2839</v>
      </c>
    </row>
    <row r="218" spans="2:8" x14ac:dyDescent="0.3">
      <c r="B218" s="15" t="s">
        <v>3089</v>
      </c>
      <c r="C218" s="15" t="s">
        <v>245</v>
      </c>
      <c r="D218" s="17">
        <v>2</v>
      </c>
      <c r="E218" s="17" t="s">
        <v>2870</v>
      </c>
      <c r="F218" s="24" t="s">
        <v>2878</v>
      </c>
      <c r="G218" s="17" t="s">
        <v>2012</v>
      </c>
      <c r="H218" s="15" t="s">
        <v>2845</v>
      </c>
    </row>
    <row r="219" spans="2:8" x14ac:dyDescent="0.3">
      <c r="B219" s="15" t="s">
        <v>3090</v>
      </c>
      <c r="C219" s="15" t="s">
        <v>722</v>
      </c>
      <c r="D219" s="17">
        <v>3</v>
      </c>
      <c r="E219" s="17" t="s">
        <v>2872</v>
      </c>
      <c r="F219" s="24" t="s">
        <v>2878</v>
      </c>
      <c r="G219" s="17" t="s">
        <v>2012</v>
      </c>
      <c r="H219" s="15" t="s">
        <v>2838</v>
      </c>
    </row>
    <row r="220" spans="2:8" x14ac:dyDescent="0.3">
      <c r="B220" s="15" t="s">
        <v>3091</v>
      </c>
      <c r="C220" s="15" t="s">
        <v>356</v>
      </c>
      <c r="D220" s="17">
        <v>1</v>
      </c>
      <c r="E220" s="17" t="s">
        <v>2869</v>
      </c>
      <c r="F220" s="24" t="s">
        <v>2878</v>
      </c>
      <c r="G220" s="17" t="s">
        <v>2012</v>
      </c>
      <c r="H220" s="15" t="s">
        <v>2839</v>
      </c>
    </row>
    <row r="221" spans="2:8" x14ac:dyDescent="0.3">
      <c r="B221" s="15" t="s">
        <v>3092</v>
      </c>
      <c r="C221" s="15" t="s">
        <v>728</v>
      </c>
      <c r="D221" s="17">
        <v>2</v>
      </c>
      <c r="E221" s="17" t="s">
        <v>2871</v>
      </c>
      <c r="F221" s="24" t="s">
        <v>2878</v>
      </c>
      <c r="G221" s="17" t="s">
        <v>2875</v>
      </c>
      <c r="H221" s="15" t="s">
        <v>2841</v>
      </c>
    </row>
    <row r="222" spans="2:8" x14ac:dyDescent="0.3">
      <c r="B222" s="15" t="s">
        <v>3093</v>
      </c>
      <c r="C222" s="15" t="s">
        <v>326</v>
      </c>
      <c r="D222" s="17">
        <v>2</v>
      </c>
      <c r="E222" s="17" t="s">
        <v>2870</v>
      </c>
      <c r="F222" s="24" t="s">
        <v>2878</v>
      </c>
      <c r="G222" s="17" t="s">
        <v>2012</v>
      </c>
      <c r="H222" s="15" t="s">
        <v>2845</v>
      </c>
    </row>
    <row r="223" spans="2:8" x14ac:dyDescent="0.3">
      <c r="B223" s="15" t="s">
        <v>3094</v>
      </c>
      <c r="C223" s="15" t="s">
        <v>404</v>
      </c>
      <c r="D223" s="17">
        <v>2</v>
      </c>
      <c r="E223" s="17" t="s">
        <v>2872</v>
      </c>
      <c r="F223" s="24" t="s">
        <v>2878</v>
      </c>
      <c r="G223" s="17" t="s">
        <v>2875</v>
      </c>
      <c r="H223" s="15" t="s">
        <v>2842</v>
      </c>
    </row>
    <row r="224" spans="2:8" x14ac:dyDescent="0.3">
      <c r="B224" s="15" t="s">
        <v>3095</v>
      </c>
      <c r="C224" s="15" t="s">
        <v>590</v>
      </c>
      <c r="D224" s="17">
        <v>1</v>
      </c>
      <c r="E224" s="17" t="s">
        <v>2869</v>
      </c>
      <c r="F224" s="24" t="s">
        <v>2878</v>
      </c>
      <c r="G224" s="17" t="s">
        <v>2875</v>
      </c>
      <c r="H224" s="15" t="s">
        <v>1949</v>
      </c>
    </row>
    <row r="225" spans="2:8" x14ac:dyDescent="0.3">
      <c r="B225" s="15" t="s">
        <v>3096</v>
      </c>
      <c r="C225" s="15" t="s">
        <v>743</v>
      </c>
      <c r="D225" s="17">
        <v>3</v>
      </c>
      <c r="E225" s="17" t="s">
        <v>2871</v>
      </c>
      <c r="F225" s="24" t="s">
        <v>2878</v>
      </c>
      <c r="G225" s="17" t="s">
        <v>2875</v>
      </c>
      <c r="H225" s="15" t="s">
        <v>2850</v>
      </c>
    </row>
    <row r="226" spans="2:8" x14ac:dyDescent="0.3">
      <c r="B226" s="15" t="s">
        <v>3097</v>
      </c>
      <c r="C226" s="15" t="s">
        <v>192</v>
      </c>
      <c r="D226" s="17">
        <v>3</v>
      </c>
      <c r="E226" s="17" t="s">
        <v>2870</v>
      </c>
      <c r="F226" s="24" t="s">
        <v>2878</v>
      </c>
      <c r="G226" s="17" t="s">
        <v>2875</v>
      </c>
      <c r="H226" s="15" t="s">
        <v>2850</v>
      </c>
    </row>
    <row r="227" spans="2:8" x14ac:dyDescent="0.3">
      <c r="B227" s="15" t="s">
        <v>3098</v>
      </c>
      <c r="C227" s="15" t="s">
        <v>249</v>
      </c>
      <c r="D227" s="17">
        <v>3</v>
      </c>
      <c r="E227" s="17" t="s">
        <v>2872</v>
      </c>
      <c r="F227" s="24" t="s">
        <v>2878</v>
      </c>
      <c r="G227" s="17" t="s">
        <v>2012</v>
      </c>
      <c r="H227" s="15" t="s">
        <v>2838</v>
      </c>
    </row>
    <row r="228" spans="2:8" x14ac:dyDescent="0.3">
      <c r="B228" s="15" t="s">
        <v>3099</v>
      </c>
      <c r="C228" s="15" t="s">
        <v>464</v>
      </c>
      <c r="D228" s="17">
        <v>3</v>
      </c>
      <c r="E228" s="17" t="s">
        <v>2869</v>
      </c>
      <c r="F228" s="24" t="s">
        <v>2878</v>
      </c>
      <c r="G228" s="17" t="s">
        <v>2012</v>
      </c>
      <c r="H228" s="15" t="s">
        <v>1947</v>
      </c>
    </row>
    <row r="229" spans="2:8" x14ac:dyDescent="0.3">
      <c r="B229" s="15" t="s">
        <v>3100</v>
      </c>
      <c r="C229" s="15" t="s">
        <v>413</v>
      </c>
      <c r="D229" s="17">
        <v>1</v>
      </c>
      <c r="E229" s="17" t="s">
        <v>2871</v>
      </c>
      <c r="F229" s="24" t="s">
        <v>2878</v>
      </c>
      <c r="G229" s="17" t="s">
        <v>2875</v>
      </c>
      <c r="H229" s="15" t="s">
        <v>2848</v>
      </c>
    </row>
    <row r="230" spans="2:8" x14ac:dyDescent="0.3">
      <c r="B230" s="15" t="s">
        <v>3101</v>
      </c>
      <c r="C230" s="15" t="s">
        <v>145</v>
      </c>
      <c r="D230" s="17">
        <v>2</v>
      </c>
      <c r="E230" s="17" t="s">
        <v>2870</v>
      </c>
      <c r="F230" s="24" t="s">
        <v>2878</v>
      </c>
      <c r="G230" s="17" t="s">
        <v>2875</v>
      </c>
      <c r="H230" s="15" t="s">
        <v>1950</v>
      </c>
    </row>
    <row r="231" spans="2:8" x14ac:dyDescent="0.3">
      <c r="B231" s="15" t="s">
        <v>3102</v>
      </c>
      <c r="C231" s="15" t="s">
        <v>605</v>
      </c>
      <c r="D231" s="17">
        <v>2</v>
      </c>
      <c r="E231" s="17" t="s">
        <v>2872</v>
      </c>
      <c r="F231" s="24" t="s">
        <v>2878</v>
      </c>
      <c r="G231" s="17" t="s">
        <v>2875</v>
      </c>
      <c r="H231" s="15" t="s">
        <v>2841</v>
      </c>
    </row>
    <row r="232" spans="2:8" x14ac:dyDescent="0.3">
      <c r="B232" s="15" t="s">
        <v>3103</v>
      </c>
      <c r="C232" s="15" t="s">
        <v>776</v>
      </c>
      <c r="D232" s="17">
        <v>2</v>
      </c>
      <c r="E232" s="17" t="s">
        <v>2869</v>
      </c>
      <c r="F232" s="24" t="s">
        <v>2878</v>
      </c>
      <c r="G232" s="17" t="s">
        <v>2012</v>
      </c>
      <c r="H232" s="15" t="s">
        <v>2845</v>
      </c>
    </row>
    <row r="233" spans="2:8" x14ac:dyDescent="0.3">
      <c r="B233" s="15" t="s">
        <v>3104</v>
      </c>
      <c r="C233" s="15" t="s">
        <v>324</v>
      </c>
      <c r="D233" s="17">
        <v>1</v>
      </c>
      <c r="E233" s="17" t="s">
        <v>2871</v>
      </c>
      <c r="F233" s="24" t="s">
        <v>2878</v>
      </c>
      <c r="G233" s="17" t="s">
        <v>2012</v>
      </c>
      <c r="H233" s="15" t="s">
        <v>2851</v>
      </c>
    </row>
    <row r="234" spans="2:8" x14ac:dyDescent="0.3">
      <c r="B234" s="15" t="s">
        <v>3105</v>
      </c>
      <c r="C234" s="15" t="s">
        <v>419</v>
      </c>
      <c r="D234" s="17">
        <v>1</v>
      </c>
      <c r="E234" s="17" t="s">
        <v>2870</v>
      </c>
      <c r="F234" s="24" t="s">
        <v>2878</v>
      </c>
      <c r="G234" s="17" t="s">
        <v>2012</v>
      </c>
      <c r="H234" s="15" t="s">
        <v>2851</v>
      </c>
    </row>
    <row r="235" spans="2:8" x14ac:dyDescent="0.3">
      <c r="B235" s="15" t="s">
        <v>3106</v>
      </c>
      <c r="C235" s="15" t="s">
        <v>272</v>
      </c>
      <c r="D235" s="17">
        <v>3</v>
      </c>
      <c r="E235" s="17" t="s">
        <v>2872</v>
      </c>
      <c r="F235" s="24" t="s">
        <v>2878</v>
      </c>
      <c r="G235" s="17" t="s">
        <v>2012</v>
      </c>
      <c r="H235" s="15" t="s">
        <v>2838</v>
      </c>
    </row>
    <row r="236" spans="2:8" x14ac:dyDescent="0.3">
      <c r="B236" s="15" t="s">
        <v>3107</v>
      </c>
      <c r="C236" s="15" t="s">
        <v>238</v>
      </c>
      <c r="D236" s="17">
        <v>2</v>
      </c>
      <c r="E236" s="17" t="s">
        <v>2869</v>
      </c>
      <c r="F236" s="24" t="s">
        <v>2878</v>
      </c>
      <c r="G236" s="17" t="s">
        <v>2875</v>
      </c>
      <c r="H236" s="15" t="s">
        <v>1948</v>
      </c>
    </row>
    <row r="237" spans="2:8" x14ac:dyDescent="0.3">
      <c r="B237" s="15" t="s">
        <v>3108</v>
      </c>
      <c r="C237" s="15" t="s">
        <v>150</v>
      </c>
      <c r="D237" s="17">
        <v>2</v>
      </c>
      <c r="E237" s="17" t="s">
        <v>2871</v>
      </c>
      <c r="F237" s="24" t="s">
        <v>2878</v>
      </c>
      <c r="G237" s="17" t="s">
        <v>2012</v>
      </c>
      <c r="H237" s="15" t="s">
        <v>2837</v>
      </c>
    </row>
    <row r="238" spans="2:8" x14ac:dyDescent="0.3">
      <c r="B238" s="15" t="s">
        <v>3109</v>
      </c>
      <c r="C238" s="15" t="s">
        <v>258</v>
      </c>
      <c r="D238" s="17">
        <v>3</v>
      </c>
      <c r="E238" s="17" t="s">
        <v>2870</v>
      </c>
      <c r="F238" s="24" t="s">
        <v>2878</v>
      </c>
      <c r="G238" s="17" t="s">
        <v>2875</v>
      </c>
      <c r="H238" s="15" t="s">
        <v>2850</v>
      </c>
    </row>
    <row r="239" spans="2:8" x14ac:dyDescent="0.3">
      <c r="B239" s="15" t="s">
        <v>3110</v>
      </c>
      <c r="C239" s="15" t="s">
        <v>809</v>
      </c>
      <c r="D239" s="17">
        <v>2</v>
      </c>
      <c r="E239" s="17" t="s">
        <v>2872</v>
      </c>
      <c r="F239" s="24" t="s">
        <v>2878</v>
      </c>
      <c r="G239" s="17" t="s">
        <v>2012</v>
      </c>
      <c r="H239" s="15" t="s">
        <v>2840</v>
      </c>
    </row>
    <row r="240" spans="2:8" x14ac:dyDescent="0.3">
      <c r="B240" s="15" t="s">
        <v>3111</v>
      </c>
      <c r="C240" s="15" t="s">
        <v>194</v>
      </c>
      <c r="D240" s="17">
        <v>1</v>
      </c>
      <c r="E240" s="17" t="s">
        <v>2869</v>
      </c>
      <c r="F240" s="24" t="s">
        <v>2878</v>
      </c>
      <c r="G240" s="17" t="s">
        <v>2012</v>
      </c>
      <c r="H240" s="15" t="s">
        <v>2839</v>
      </c>
    </row>
    <row r="241" spans="2:8" x14ac:dyDescent="0.3">
      <c r="B241" s="15" t="s">
        <v>3112</v>
      </c>
      <c r="C241" s="15" t="s">
        <v>207</v>
      </c>
      <c r="D241" s="17">
        <v>1</v>
      </c>
      <c r="E241" s="17" t="s">
        <v>2871</v>
      </c>
      <c r="F241" s="24" t="s">
        <v>2878</v>
      </c>
      <c r="G241" s="17" t="s">
        <v>2875</v>
      </c>
      <c r="H241" s="15" t="s">
        <v>2848</v>
      </c>
    </row>
    <row r="242" spans="2:8" x14ac:dyDescent="0.3">
      <c r="B242" s="15" t="s">
        <v>3113</v>
      </c>
      <c r="C242" s="15" t="s">
        <v>383</v>
      </c>
      <c r="D242" s="17">
        <v>2</v>
      </c>
      <c r="E242" s="17" t="s">
        <v>2870</v>
      </c>
      <c r="F242" s="24" t="s">
        <v>2878</v>
      </c>
      <c r="G242" s="17" t="s">
        <v>2875</v>
      </c>
      <c r="H242" s="15" t="s">
        <v>1948</v>
      </c>
    </row>
    <row r="243" spans="2:8" x14ac:dyDescent="0.3">
      <c r="B243" s="15" t="s">
        <v>3114</v>
      </c>
      <c r="C243" s="15" t="s">
        <v>247</v>
      </c>
      <c r="D243" s="17">
        <v>3</v>
      </c>
      <c r="E243" s="17" t="s">
        <v>2872</v>
      </c>
      <c r="F243" s="24" t="s">
        <v>2878</v>
      </c>
      <c r="G243" s="17" t="s">
        <v>2875</v>
      </c>
      <c r="H243" s="15" t="s">
        <v>2849</v>
      </c>
    </row>
    <row r="244" spans="2:8" x14ac:dyDescent="0.3">
      <c r="B244" s="15" t="s">
        <v>3115</v>
      </c>
      <c r="C244" s="15" t="s">
        <v>506</v>
      </c>
      <c r="D244" s="17">
        <v>2</v>
      </c>
      <c r="E244" s="17" t="s">
        <v>2869</v>
      </c>
      <c r="F244" s="24" t="s">
        <v>2878</v>
      </c>
      <c r="G244" s="17" t="s">
        <v>2875</v>
      </c>
      <c r="H244" s="15" t="s">
        <v>1948</v>
      </c>
    </row>
    <row r="245" spans="2:8" x14ac:dyDescent="0.3">
      <c r="B245" s="15" t="s">
        <v>3116</v>
      </c>
      <c r="C245" s="15" t="s">
        <v>183</v>
      </c>
      <c r="D245" s="17">
        <v>2</v>
      </c>
      <c r="E245" s="17" t="s">
        <v>2871</v>
      </c>
      <c r="F245" s="24" t="s">
        <v>2878</v>
      </c>
      <c r="G245" s="17" t="s">
        <v>2012</v>
      </c>
      <c r="H245" s="15" t="s">
        <v>2837</v>
      </c>
    </row>
    <row r="246" spans="2:8" x14ac:dyDescent="0.3">
      <c r="B246" s="15" t="s">
        <v>3117</v>
      </c>
      <c r="C246" s="15" t="s">
        <v>264</v>
      </c>
      <c r="D246" s="17">
        <v>3</v>
      </c>
      <c r="E246" s="17" t="s">
        <v>2870</v>
      </c>
      <c r="F246" s="24" t="s">
        <v>2878</v>
      </c>
      <c r="G246" s="17" t="s">
        <v>2012</v>
      </c>
      <c r="H246" s="15" t="s">
        <v>2836</v>
      </c>
    </row>
    <row r="247" spans="2:8" x14ac:dyDescent="0.3">
      <c r="B247" s="15" t="s">
        <v>3118</v>
      </c>
      <c r="C247" s="15" t="s">
        <v>345</v>
      </c>
      <c r="D247" s="17">
        <v>2</v>
      </c>
      <c r="E247" s="17" t="s">
        <v>2872</v>
      </c>
      <c r="F247" s="24" t="s">
        <v>2878</v>
      </c>
      <c r="G247" s="17" t="s">
        <v>2012</v>
      </c>
      <c r="H247" s="15" t="s">
        <v>2835</v>
      </c>
    </row>
    <row r="248" spans="2:8" x14ac:dyDescent="0.3">
      <c r="B248" s="15" t="s">
        <v>3119</v>
      </c>
      <c r="C248" s="15" t="s">
        <v>374</v>
      </c>
      <c r="D248" s="17">
        <v>3</v>
      </c>
      <c r="E248" s="17" t="s">
        <v>2869</v>
      </c>
      <c r="F248" s="24" t="s">
        <v>2878</v>
      </c>
      <c r="G248" s="17" t="s">
        <v>2875</v>
      </c>
      <c r="H248" s="15" t="s">
        <v>2849</v>
      </c>
    </row>
    <row r="249" spans="2:8" x14ac:dyDescent="0.3">
      <c r="B249" s="15" t="s">
        <v>3120</v>
      </c>
      <c r="C249" s="15" t="s">
        <v>124</v>
      </c>
      <c r="D249" s="17">
        <v>2</v>
      </c>
      <c r="E249" s="17" t="s">
        <v>2871</v>
      </c>
      <c r="F249" s="24" t="s">
        <v>2878</v>
      </c>
      <c r="G249" s="17" t="s">
        <v>2012</v>
      </c>
      <c r="H249" s="15" t="s">
        <v>2837</v>
      </c>
    </row>
    <row r="250" spans="2:8" x14ac:dyDescent="0.3">
      <c r="B250" s="15" t="s">
        <v>3121</v>
      </c>
      <c r="C250" s="15" t="s">
        <v>256</v>
      </c>
      <c r="D250" s="17">
        <v>1</v>
      </c>
      <c r="E250" s="17" t="s">
        <v>2870</v>
      </c>
      <c r="F250" s="24" t="s">
        <v>2878</v>
      </c>
      <c r="G250" s="17" t="s">
        <v>2012</v>
      </c>
      <c r="H250" s="15" t="s">
        <v>2844</v>
      </c>
    </row>
    <row r="251" spans="2:8" x14ac:dyDescent="0.3">
      <c r="B251" s="15" t="s">
        <v>3122</v>
      </c>
      <c r="C251" s="15" t="s">
        <v>117</v>
      </c>
      <c r="D251" s="17">
        <v>2</v>
      </c>
      <c r="E251" s="17" t="s">
        <v>2872</v>
      </c>
      <c r="F251" s="24" t="s">
        <v>2878</v>
      </c>
      <c r="G251" s="17" t="s">
        <v>2012</v>
      </c>
      <c r="H251" s="15" t="s">
        <v>2837</v>
      </c>
    </row>
    <row r="252" spans="2:8" x14ac:dyDescent="0.3">
      <c r="B252" s="15" t="s">
        <v>3123</v>
      </c>
      <c r="C252" s="15" t="s">
        <v>380</v>
      </c>
      <c r="D252" s="17">
        <v>2</v>
      </c>
      <c r="E252" s="17" t="s">
        <v>2869</v>
      </c>
      <c r="F252" s="24" t="s">
        <v>2878</v>
      </c>
      <c r="G252" s="17" t="s">
        <v>2012</v>
      </c>
      <c r="H252" s="15" t="s">
        <v>2852</v>
      </c>
    </row>
    <row r="253" spans="2:8" x14ac:dyDescent="0.3">
      <c r="B253" s="15" t="s">
        <v>3124</v>
      </c>
      <c r="C253" s="15" t="s">
        <v>653</v>
      </c>
      <c r="D253" s="17">
        <v>2</v>
      </c>
      <c r="E253" s="17" t="s">
        <v>2871</v>
      </c>
      <c r="F253" s="24" t="s">
        <v>2878</v>
      </c>
      <c r="G253" s="17" t="s">
        <v>2012</v>
      </c>
      <c r="H253" s="15" t="s">
        <v>2845</v>
      </c>
    </row>
    <row r="254" spans="2:8" x14ac:dyDescent="0.3">
      <c r="B254" s="15" t="s">
        <v>3125</v>
      </c>
      <c r="C254" s="15" t="s">
        <v>872</v>
      </c>
      <c r="D254" s="17">
        <v>3</v>
      </c>
      <c r="E254" s="17" t="s">
        <v>2870</v>
      </c>
      <c r="F254" s="24" t="s">
        <v>2878</v>
      </c>
      <c r="G254" s="17" t="s">
        <v>2012</v>
      </c>
      <c r="H254" s="15" t="s">
        <v>1947</v>
      </c>
    </row>
    <row r="255" spans="2:8" x14ac:dyDescent="0.3">
      <c r="B255" s="15" t="s">
        <v>3126</v>
      </c>
      <c r="C255" s="15" t="s">
        <v>360</v>
      </c>
      <c r="D255" s="17">
        <v>2</v>
      </c>
      <c r="E255" s="17" t="s">
        <v>2872</v>
      </c>
      <c r="F255" s="24" t="s">
        <v>2878</v>
      </c>
      <c r="G255" s="17" t="s">
        <v>2875</v>
      </c>
      <c r="H255" s="15" t="s">
        <v>1950</v>
      </c>
    </row>
    <row r="256" spans="2:8" x14ac:dyDescent="0.3">
      <c r="B256" s="15" t="s">
        <v>3127</v>
      </c>
      <c r="C256" s="15" t="s">
        <v>189</v>
      </c>
      <c r="D256" s="17">
        <v>2</v>
      </c>
      <c r="E256" s="17" t="s">
        <v>2869</v>
      </c>
      <c r="F256" s="24" t="s">
        <v>2878</v>
      </c>
      <c r="G256" s="17" t="s">
        <v>2875</v>
      </c>
      <c r="H256" s="15" t="s">
        <v>2846</v>
      </c>
    </row>
    <row r="257" spans="2:8" x14ac:dyDescent="0.3">
      <c r="B257" s="15" t="s">
        <v>3128</v>
      </c>
      <c r="C257" s="15" t="s">
        <v>293</v>
      </c>
      <c r="D257" s="17">
        <v>3</v>
      </c>
      <c r="E257" s="17" t="s">
        <v>2871</v>
      </c>
      <c r="F257" s="24" t="s">
        <v>2878</v>
      </c>
      <c r="G257" s="17" t="s">
        <v>2875</v>
      </c>
      <c r="H257" s="15" t="s">
        <v>2850</v>
      </c>
    </row>
    <row r="258" spans="2:8" x14ac:dyDescent="0.3">
      <c r="B258" s="15" t="s">
        <v>3129</v>
      </c>
      <c r="C258" s="15" t="s">
        <v>165</v>
      </c>
      <c r="D258" s="17">
        <v>2</v>
      </c>
      <c r="E258" s="17" t="s">
        <v>2870</v>
      </c>
      <c r="F258" s="24" t="s">
        <v>2878</v>
      </c>
      <c r="G258" s="17" t="s">
        <v>2012</v>
      </c>
      <c r="H258" s="15" t="s">
        <v>2835</v>
      </c>
    </row>
    <row r="259" spans="2:8" x14ac:dyDescent="0.3">
      <c r="B259" s="15" t="s">
        <v>3130</v>
      </c>
      <c r="C259" s="15" t="s">
        <v>542</v>
      </c>
      <c r="D259" s="17">
        <v>2</v>
      </c>
      <c r="E259" s="17" t="s">
        <v>2872</v>
      </c>
      <c r="F259" s="24" t="s">
        <v>2878</v>
      </c>
      <c r="G259" s="17" t="s">
        <v>2012</v>
      </c>
      <c r="H259" s="15" t="s">
        <v>2852</v>
      </c>
    </row>
    <row r="260" spans="2:8" x14ac:dyDescent="0.3">
      <c r="B260" s="15" t="s">
        <v>3131</v>
      </c>
      <c r="C260" s="15" t="s">
        <v>668</v>
      </c>
      <c r="D260" s="17">
        <v>2</v>
      </c>
      <c r="E260" s="17" t="s">
        <v>2869</v>
      </c>
      <c r="F260" s="24" t="s">
        <v>2878</v>
      </c>
      <c r="G260" s="17" t="s">
        <v>2875</v>
      </c>
      <c r="H260" s="15" t="s">
        <v>1948</v>
      </c>
    </row>
    <row r="261" spans="2:8" x14ac:dyDescent="0.3">
      <c r="B261" s="15" t="s">
        <v>3132</v>
      </c>
      <c r="C261" s="15" t="s">
        <v>548</v>
      </c>
      <c r="D261" s="17">
        <v>1</v>
      </c>
      <c r="E261" s="17" t="s">
        <v>2871</v>
      </c>
      <c r="F261" s="24" t="s">
        <v>2878</v>
      </c>
      <c r="G261" s="17" t="s">
        <v>2875</v>
      </c>
      <c r="H261" s="15" t="s">
        <v>1949</v>
      </c>
    </row>
    <row r="262" spans="2:8" x14ac:dyDescent="0.3">
      <c r="B262" s="15" t="s">
        <v>3133</v>
      </c>
      <c r="C262" s="15" t="s">
        <v>281</v>
      </c>
      <c r="D262" s="17">
        <v>2</v>
      </c>
      <c r="E262" s="17" t="s">
        <v>2870</v>
      </c>
      <c r="F262" s="24" t="s">
        <v>2878</v>
      </c>
      <c r="G262" s="17" t="s">
        <v>2875</v>
      </c>
      <c r="H262" s="15" t="s">
        <v>2843</v>
      </c>
    </row>
    <row r="263" spans="2:8" x14ac:dyDescent="0.3">
      <c r="B263" s="15" t="s">
        <v>3134</v>
      </c>
      <c r="C263" s="15" t="s">
        <v>401</v>
      </c>
      <c r="D263" s="17">
        <v>2</v>
      </c>
      <c r="E263" s="17" t="s">
        <v>2872</v>
      </c>
      <c r="F263" s="24" t="s">
        <v>2878</v>
      </c>
      <c r="G263" s="17" t="s">
        <v>2875</v>
      </c>
      <c r="H263" s="15" t="s">
        <v>2841</v>
      </c>
    </row>
    <row r="264" spans="2:8" x14ac:dyDescent="0.3">
      <c r="B264" s="15" t="s">
        <v>3135</v>
      </c>
      <c r="C264" s="15" t="s">
        <v>97</v>
      </c>
      <c r="D264" s="17">
        <v>3</v>
      </c>
      <c r="E264" s="17" t="s">
        <v>2869</v>
      </c>
      <c r="F264" s="24" t="s">
        <v>2878</v>
      </c>
      <c r="G264" s="17" t="s">
        <v>2012</v>
      </c>
      <c r="H264" s="15" t="s">
        <v>1947</v>
      </c>
    </row>
    <row r="265" spans="2:8" x14ac:dyDescent="0.3">
      <c r="B265" s="15" t="s">
        <v>3136</v>
      </c>
      <c r="C265" s="15" t="s">
        <v>920</v>
      </c>
      <c r="D265" s="17">
        <v>2</v>
      </c>
      <c r="E265" s="17" t="s">
        <v>2871</v>
      </c>
      <c r="F265" s="24" t="s">
        <v>2878</v>
      </c>
      <c r="G265" s="17" t="s">
        <v>2875</v>
      </c>
      <c r="H265" s="15" t="s">
        <v>1951</v>
      </c>
    </row>
    <row r="266" spans="2:8" x14ac:dyDescent="0.3">
      <c r="B266" s="15" t="s">
        <v>3137</v>
      </c>
      <c r="C266" s="15" t="s">
        <v>926</v>
      </c>
      <c r="D266" s="17">
        <v>2</v>
      </c>
      <c r="E266" s="17" t="s">
        <v>2870</v>
      </c>
      <c r="F266" s="24" t="s">
        <v>2878</v>
      </c>
      <c r="G266" s="17" t="s">
        <v>2012</v>
      </c>
      <c r="H266" s="15" t="s">
        <v>2837</v>
      </c>
    </row>
    <row r="267" spans="2:8" x14ac:dyDescent="0.3">
      <c r="B267" s="15" t="s">
        <v>3138</v>
      </c>
      <c r="C267" s="15" t="s">
        <v>467</v>
      </c>
      <c r="D267" s="17">
        <v>1</v>
      </c>
      <c r="E267" s="17" t="s">
        <v>2872</v>
      </c>
      <c r="F267" s="24" t="s">
        <v>2878</v>
      </c>
      <c r="G267" s="17" t="s">
        <v>2875</v>
      </c>
      <c r="H267" s="15" t="s">
        <v>1949</v>
      </c>
    </row>
    <row r="268" spans="2:8" x14ac:dyDescent="0.3">
      <c r="B268" s="15" t="s">
        <v>3139</v>
      </c>
      <c r="C268" s="15" t="s">
        <v>686</v>
      </c>
      <c r="D268" s="17">
        <v>2</v>
      </c>
      <c r="E268" s="17" t="s">
        <v>2869</v>
      </c>
      <c r="F268" s="24" t="s">
        <v>2878</v>
      </c>
      <c r="G268" s="17" t="s">
        <v>2012</v>
      </c>
      <c r="H268" s="15" t="s">
        <v>2840</v>
      </c>
    </row>
    <row r="269" spans="2:8" x14ac:dyDescent="0.3">
      <c r="B269" s="15" t="s">
        <v>3140</v>
      </c>
      <c r="C269" s="15" t="s">
        <v>384</v>
      </c>
      <c r="D269" s="17">
        <v>2</v>
      </c>
      <c r="E269" s="17" t="s">
        <v>2871</v>
      </c>
      <c r="F269" s="24" t="s">
        <v>2878</v>
      </c>
      <c r="G269" s="17" t="s">
        <v>2875</v>
      </c>
      <c r="H269" s="15" t="s">
        <v>2843</v>
      </c>
    </row>
    <row r="270" spans="2:8" x14ac:dyDescent="0.3">
      <c r="B270" s="15" t="s">
        <v>3141</v>
      </c>
      <c r="C270" s="15" t="s">
        <v>941</v>
      </c>
      <c r="D270" s="17">
        <v>2</v>
      </c>
      <c r="E270" s="17" t="s">
        <v>2870</v>
      </c>
      <c r="F270" s="24" t="s">
        <v>2878</v>
      </c>
      <c r="G270" s="17" t="s">
        <v>2875</v>
      </c>
      <c r="H270" s="15" t="s">
        <v>2846</v>
      </c>
    </row>
    <row r="271" spans="2:8" x14ac:dyDescent="0.3">
      <c r="B271" s="15" t="s">
        <v>3142</v>
      </c>
      <c r="C271" s="15" t="s">
        <v>285</v>
      </c>
      <c r="D271" s="17">
        <v>2</v>
      </c>
      <c r="E271" s="17" t="s">
        <v>2872</v>
      </c>
      <c r="F271" s="24" t="s">
        <v>2878</v>
      </c>
      <c r="G271" s="17" t="s">
        <v>2875</v>
      </c>
      <c r="H271" s="15" t="s">
        <v>2843</v>
      </c>
    </row>
    <row r="272" spans="2:8" x14ac:dyDescent="0.3">
      <c r="B272" s="15" t="s">
        <v>3143</v>
      </c>
      <c r="C272" s="15" t="s">
        <v>416</v>
      </c>
      <c r="D272" s="17">
        <v>3</v>
      </c>
      <c r="E272" s="17" t="s">
        <v>2869</v>
      </c>
      <c r="F272" s="24" t="s">
        <v>2878</v>
      </c>
      <c r="G272" s="17" t="s">
        <v>2875</v>
      </c>
      <c r="H272" s="15" t="s">
        <v>2850</v>
      </c>
    </row>
    <row r="273" spans="2:8" x14ac:dyDescent="0.3">
      <c r="B273" s="15" t="s">
        <v>3144</v>
      </c>
      <c r="C273" s="15" t="s">
        <v>215</v>
      </c>
      <c r="D273" s="17">
        <v>1</v>
      </c>
      <c r="E273" s="17" t="s">
        <v>2871</v>
      </c>
      <c r="F273" s="24" t="s">
        <v>2878</v>
      </c>
      <c r="G273" s="17" t="s">
        <v>2012</v>
      </c>
      <c r="H273" s="15" t="s">
        <v>2851</v>
      </c>
    </row>
    <row r="274" spans="2:8" x14ac:dyDescent="0.3">
      <c r="B274" s="15" t="s">
        <v>3145</v>
      </c>
      <c r="C274" s="15" t="s">
        <v>959</v>
      </c>
      <c r="D274" s="17">
        <v>1</v>
      </c>
      <c r="E274" s="17" t="s">
        <v>2870</v>
      </c>
      <c r="F274" s="24" t="s">
        <v>2878</v>
      </c>
      <c r="G274" s="17" t="s">
        <v>2875</v>
      </c>
      <c r="H274" s="15" t="s">
        <v>1949</v>
      </c>
    </row>
    <row r="275" spans="2:8" x14ac:dyDescent="0.3">
      <c r="B275" s="15" t="s">
        <v>3146</v>
      </c>
      <c r="C275" s="15" t="s">
        <v>100</v>
      </c>
      <c r="D275" s="17">
        <v>3</v>
      </c>
      <c r="E275" s="17" t="s">
        <v>2872</v>
      </c>
      <c r="F275" s="24" t="s">
        <v>2878</v>
      </c>
      <c r="G275" s="17" t="s">
        <v>2012</v>
      </c>
      <c r="H275" s="15" t="s">
        <v>2836</v>
      </c>
    </row>
    <row r="276" spans="2:8" x14ac:dyDescent="0.3">
      <c r="B276" s="15" t="s">
        <v>3147</v>
      </c>
      <c r="C276" s="15" t="s">
        <v>243</v>
      </c>
      <c r="D276" s="17">
        <v>3</v>
      </c>
      <c r="E276" s="17" t="s">
        <v>2869</v>
      </c>
      <c r="F276" s="24" t="s">
        <v>2878</v>
      </c>
      <c r="G276" s="17" t="s">
        <v>2012</v>
      </c>
      <c r="H276" s="15" t="s">
        <v>1947</v>
      </c>
    </row>
    <row r="277" spans="2:8" x14ac:dyDescent="0.3">
      <c r="B277" s="15" t="s">
        <v>3148</v>
      </c>
      <c r="C277" s="15" t="s">
        <v>180</v>
      </c>
      <c r="D277" s="17">
        <v>2</v>
      </c>
      <c r="E277" s="17" t="s">
        <v>2871</v>
      </c>
      <c r="F277" s="24" t="s">
        <v>2878</v>
      </c>
      <c r="G277" s="17" t="s">
        <v>2875</v>
      </c>
      <c r="H277" s="15" t="s">
        <v>1950</v>
      </c>
    </row>
    <row r="278" spans="2:8" x14ac:dyDescent="0.3">
      <c r="B278" s="15" t="s">
        <v>3149</v>
      </c>
      <c r="C278" s="15" t="s">
        <v>482</v>
      </c>
      <c r="D278" s="17">
        <v>2</v>
      </c>
      <c r="E278" s="17" t="s">
        <v>2870</v>
      </c>
      <c r="F278" s="24" t="s">
        <v>2878</v>
      </c>
      <c r="G278" s="17" t="s">
        <v>2875</v>
      </c>
      <c r="H278" s="15" t="s">
        <v>2841</v>
      </c>
    </row>
    <row r="279" spans="2:8" x14ac:dyDescent="0.3">
      <c r="B279" s="15" t="s">
        <v>3150</v>
      </c>
      <c r="C279" s="15" t="s">
        <v>431</v>
      </c>
      <c r="D279" s="17">
        <v>2</v>
      </c>
      <c r="E279" s="17" t="s">
        <v>2872</v>
      </c>
      <c r="F279" s="24" t="s">
        <v>2878</v>
      </c>
      <c r="G279" s="17" t="s">
        <v>2012</v>
      </c>
      <c r="H279" s="15" t="s">
        <v>2835</v>
      </c>
    </row>
    <row r="280" spans="2:8" x14ac:dyDescent="0.3">
      <c r="B280" s="15" t="s">
        <v>3151</v>
      </c>
      <c r="C280" s="15" t="s">
        <v>596</v>
      </c>
      <c r="D280" s="17">
        <v>3</v>
      </c>
      <c r="E280" s="17" t="s">
        <v>2869</v>
      </c>
      <c r="F280" s="24" t="s">
        <v>2878</v>
      </c>
      <c r="G280" s="17" t="s">
        <v>2012</v>
      </c>
      <c r="H280" s="15" t="s">
        <v>2836</v>
      </c>
    </row>
    <row r="281" spans="2:8" x14ac:dyDescent="0.3">
      <c r="B281" s="15" t="s">
        <v>3152</v>
      </c>
      <c r="C281" s="15" t="s">
        <v>411</v>
      </c>
      <c r="D281" s="17">
        <v>3</v>
      </c>
      <c r="E281" s="17" t="s">
        <v>2871</v>
      </c>
      <c r="F281" s="24" t="s">
        <v>2878</v>
      </c>
      <c r="G281" s="17" t="s">
        <v>2875</v>
      </c>
      <c r="H281" s="15" t="s">
        <v>2850</v>
      </c>
    </row>
    <row r="282" spans="2:8" x14ac:dyDescent="0.3">
      <c r="B282" s="15" t="s">
        <v>3153</v>
      </c>
      <c r="C282" s="15" t="s">
        <v>136</v>
      </c>
      <c r="D282" s="17">
        <v>3</v>
      </c>
      <c r="E282" s="17" t="s">
        <v>2870</v>
      </c>
      <c r="F282" s="24" t="s">
        <v>2878</v>
      </c>
      <c r="G282" s="17" t="s">
        <v>2012</v>
      </c>
      <c r="H282" s="15" t="s">
        <v>2838</v>
      </c>
    </row>
    <row r="283" spans="2:8" x14ac:dyDescent="0.3">
      <c r="B283" s="15" t="s">
        <v>3154</v>
      </c>
      <c r="C283" s="15" t="s">
        <v>437</v>
      </c>
      <c r="D283" s="17">
        <v>1</v>
      </c>
      <c r="E283" s="17" t="s">
        <v>2872</v>
      </c>
      <c r="F283" s="24" t="s">
        <v>2878</v>
      </c>
      <c r="G283" s="17" t="s">
        <v>2012</v>
      </c>
      <c r="H283" s="15" t="s">
        <v>2839</v>
      </c>
    </row>
    <row r="284" spans="2:8" x14ac:dyDescent="0.3">
      <c r="B284" s="15" t="s">
        <v>3155</v>
      </c>
      <c r="C284" s="15" t="s">
        <v>218</v>
      </c>
      <c r="D284" s="17">
        <v>2</v>
      </c>
      <c r="E284" s="17" t="s">
        <v>2869</v>
      </c>
      <c r="F284" s="24" t="s">
        <v>2878</v>
      </c>
      <c r="G284" s="17" t="s">
        <v>2875</v>
      </c>
      <c r="H284" s="15" t="s">
        <v>1948</v>
      </c>
    </row>
    <row r="285" spans="2:8" x14ac:dyDescent="0.3">
      <c r="B285" s="15" t="s">
        <v>3156</v>
      </c>
      <c r="C285" s="15" t="s">
        <v>310</v>
      </c>
      <c r="D285" s="17">
        <v>3</v>
      </c>
      <c r="E285" s="17" t="s">
        <v>2871</v>
      </c>
      <c r="F285" s="24" t="s">
        <v>2878</v>
      </c>
      <c r="G285" s="17" t="s">
        <v>2012</v>
      </c>
      <c r="H285" s="15" t="s">
        <v>2836</v>
      </c>
    </row>
    <row r="286" spans="2:8" x14ac:dyDescent="0.3">
      <c r="B286" s="15" t="s">
        <v>3157</v>
      </c>
      <c r="C286" s="15" t="s">
        <v>103</v>
      </c>
      <c r="D286" s="17">
        <v>2</v>
      </c>
      <c r="E286" s="17" t="s">
        <v>2870</v>
      </c>
      <c r="F286" s="24" t="s">
        <v>2878</v>
      </c>
      <c r="G286" s="17" t="s">
        <v>2875</v>
      </c>
      <c r="H286" s="15" t="s">
        <v>2842</v>
      </c>
    </row>
    <row r="287" spans="2:8" x14ac:dyDescent="0.3">
      <c r="B287" s="15" t="s">
        <v>3158</v>
      </c>
      <c r="C287" s="15" t="s">
        <v>443</v>
      </c>
      <c r="D287" s="17">
        <v>2</v>
      </c>
      <c r="E287" s="17" t="s">
        <v>2872</v>
      </c>
      <c r="F287" s="24" t="s">
        <v>2878</v>
      </c>
      <c r="G287" s="17" t="s">
        <v>2875</v>
      </c>
      <c r="H287" s="15" t="s">
        <v>2842</v>
      </c>
    </row>
    <row r="288" spans="2:8" x14ac:dyDescent="0.3">
      <c r="B288" s="15" t="s">
        <v>3159</v>
      </c>
      <c r="C288" s="15" t="s">
        <v>322</v>
      </c>
      <c r="D288" s="17">
        <v>2</v>
      </c>
      <c r="E288" s="17" t="s">
        <v>2869</v>
      </c>
      <c r="F288" s="24" t="s">
        <v>2878</v>
      </c>
      <c r="G288" s="17" t="s">
        <v>2012</v>
      </c>
      <c r="H288" s="15" t="s">
        <v>2845</v>
      </c>
    </row>
    <row r="289" spans="2:8" x14ac:dyDescent="0.3">
      <c r="B289" s="15" t="s">
        <v>3160</v>
      </c>
      <c r="C289" s="15" t="s">
        <v>154</v>
      </c>
      <c r="D289" s="17">
        <v>3</v>
      </c>
      <c r="E289" s="17" t="s">
        <v>2871</v>
      </c>
      <c r="F289" s="24" t="s">
        <v>2878</v>
      </c>
      <c r="G289" s="17" t="s">
        <v>2875</v>
      </c>
      <c r="H289" s="15" t="s">
        <v>2850</v>
      </c>
    </row>
    <row r="290" spans="2:8" x14ac:dyDescent="0.3">
      <c r="B290" s="15" t="s">
        <v>3161</v>
      </c>
      <c r="C290" s="15" t="s">
        <v>734</v>
      </c>
      <c r="D290" s="17">
        <v>1</v>
      </c>
      <c r="E290" s="17" t="s">
        <v>2870</v>
      </c>
      <c r="F290" s="24" t="s">
        <v>2878</v>
      </c>
      <c r="G290" s="17" t="s">
        <v>2012</v>
      </c>
      <c r="H290" s="15" t="s">
        <v>2844</v>
      </c>
    </row>
    <row r="291" spans="2:8" x14ac:dyDescent="0.3">
      <c r="B291" s="15" t="s">
        <v>3162</v>
      </c>
      <c r="C291" s="15" t="s">
        <v>623</v>
      </c>
      <c r="D291" s="17">
        <v>1</v>
      </c>
      <c r="E291" s="17" t="s">
        <v>2872</v>
      </c>
      <c r="F291" s="24" t="s">
        <v>2878</v>
      </c>
      <c r="G291" s="17" t="s">
        <v>2012</v>
      </c>
      <c r="H291" s="15" t="s">
        <v>2851</v>
      </c>
    </row>
    <row r="292" spans="2:8" x14ac:dyDescent="0.3">
      <c r="B292" s="15" t="s">
        <v>3163</v>
      </c>
      <c r="C292" s="15" t="s">
        <v>629</v>
      </c>
      <c r="D292" s="17">
        <v>2</v>
      </c>
      <c r="E292" s="17" t="s">
        <v>2869</v>
      </c>
      <c r="F292" s="24" t="s">
        <v>2878</v>
      </c>
      <c r="G292" s="17" t="s">
        <v>2875</v>
      </c>
      <c r="H292" s="15" t="s">
        <v>1948</v>
      </c>
    </row>
    <row r="293" spans="2:8" x14ac:dyDescent="0.3">
      <c r="B293" s="15" t="s">
        <v>3164</v>
      </c>
      <c r="C293" s="15" t="s">
        <v>740</v>
      </c>
      <c r="D293" s="17">
        <v>1</v>
      </c>
      <c r="E293" s="17" t="s">
        <v>2871</v>
      </c>
      <c r="F293" s="24" t="s">
        <v>2878</v>
      </c>
      <c r="G293" s="17" t="s">
        <v>2012</v>
      </c>
      <c r="H293" s="15" t="s">
        <v>2847</v>
      </c>
    </row>
    <row r="294" spans="2:8" x14ac:dyDescent="0.3">
      <c r="B294" s="15" t="s">
        <v>3165</v>
      </c>
      <c r="C294" s="15" t="s">
        <v>635</v>
      </c>
      <c r="D294" s="17">
        <v>2</v>
      </c>
      <c r="E294" s="17" t="s">
        <v>2870</v>
      </c>
      <c r="F294" s="24" t="s">
        <v>2878</v>
      </c>
      <c r="G294" s="17" t="s">
        <v>2875</v>
      </c>
      <c r="H294" s="15" t="s">
        <v>1951</v>
      </c>
    </row>
    <row r="295" spans="2:8" x14ac:dyDescent="0.3">
      <c r="B295" s="15" t="s">
        <v>3166</v>
      </c>
      <c r="C295" s="15" t="s">
        <v>503</v>
      </c>
      <c r="D295" s="17">
        <v>3</v>
      </c>
      <c r="E295" s="17" t="s">
        <v>2872</v>
      </c>
      <c r="F295" s="24" t="s">
        <v>2878</v>
      </c>
      <c r="G295" s="17" t="s">
        <v>2012</v>
      </c>
      <c r="H295" s="15" t="s">
        <v>1947</v>
      </c>
    </row>
    <row r="296" spans="2:8" x14ac:dyDescent="0.3">
      <c r="B296" s="15" t="s">
        <v>3167</v>
      </c>
      <c r="C296" s="15" t="s">
        <v>474</v>
      </c>
      <c r="D296" s="17">
        <v>2</v>
      </c>
      <c r="E296" s="17" t="s">
        <v>2869</v>
      </c>
      <c r="F296" s="24" t="s">
        <v>2878</v>
      </c>
      <c r="G296" s="17" t="s">
        <v>2012</v>
      </c>
      <c r="H296" s="15" t="s">
        <v>2840</v>
      </c>
    </row>
    <row r="297" spans="2:8" x14ac:dyDescent="0.3">
      <c r="B297" s="15" t="s">
        <v>3168</v>
      </c>
      <c r="C297" s="15" t="s">
        <v>309</v>
      </c>
      <c r="D297" s="17">
        <v>3</v>
      </c>
      <c r="E297" s="17" t="s">
        <v>2871</v>
      </c>
      <c r="F297" s="24" t="s">
        <v>2878</v>
      </c>
      <c r="G297" s="17" t="s">
        <v>2012</v>
      </c>
      <c r="H297" s="15" t="s">
        <v>1947</v>
      </c>
    </row>
    <row r="298" spans="2:8" x14ac:dyDescent="0.3">
      <c r="B298" s="15" t="s">
        <v>3169</v>
      </c>
      <c r="C298" s="15" t="s">
        <v>195</v>
      </c>
      <c r="D298" s="17">
        <v>2</v>
      </c>
      <c r="E298" s="17" t="s">
        <v>2870</v>
      </c>
      <c r="F298" s="24" t="s">
        <v>2878</v>
      </c>
      <c r="G298" s="17" t="s">
        <v>2875</v>
      </c>
      <c r="H298" s="15" t="s">
        <v>1948</v>
      </c>
    </row>
    <row r="299" spans="2:8" x14ac:dyDescent="0.3">
      <c r="B299" s="15" t="s">
        <v>3170</v>
      </c>
      <c r="C299" s="15" t="s">
        <v>355</v>
      </c>
      <c r="D299" s="17">
        <v>3</v>
      </c>
      <c r="E299" s="17" t="s">
        <v>2872</v>
      </c>
      <c r="F299" s="24" t="s">
        <v>2878</v>
      </c>
      <c r="G299" s="17" t="s">
        <v>2875</v>
      </c>
      <c r="H299" s="15" t="s">
        <v>2849</v>
      </c>
    </row>
    <row r="300" spans="2:8" x14ac:dyDescent="0.3">
      <c r="B300" s="15" t="s">
        <v>3171</v>
      </c>
      <c r="C300" s="15" t="s">
        <v>230</v>
      </c>
      <c r="D300" s="17">
        <v>2</v>
      </c>
      <c r="E300" s="17" t="s">
        <v>2869</v>
      </c>
      <c r="F300" s="24" t="s">
        <v>2878</v>
      </c>
      <c r="G300" s="17" t="s">
        <v>2012</v>
      </c>
      <c r="H300" s="15" t="s">
        <v>2837</v>
      </c>
    </row>
    <row r="301" spans="2:8" x14ac:dyDescent="0.3">
      <c r="B301" s="15" t="s">
        <v>3172</v>
      </c>
      <c r="C301" s="15" t="s">
        <v>755</v>
      </c>
      <c r="D301" s="17">
        <v>2</v>
      </c>
      <c r="E301" s="17" t="s">
        <v>2871</v>
      </c>
      <c r="F301" s="24" t="s">
        <v>2878</v>
      </c>
      <c r="G301" s="17" t="s">
        <v>2875</v>
      </c>
      <c r="H301" s="15" t="s">
        <v>1950</v>
      </c>
    </row>
    <row r="302" spans="2:8" x14ac:dyDescent="0.3">
      <c r="B302" s="15" t="s">
        <v>3173</v>
      </c>
      <c r="C302" s="15" t="s">
        <v>495</v>
      </c>
      <c r="D302" s="17">
        <v>2</v>
      </c>
      <c r="E302" s="17" t="s">
        <v>2870</v>
      </c>
      <c r="F302" s="24" t="s">
        <v>2878</v>
      </c>
      <c r="G302" s="17" t="s">
        <v>2012</v>
      </c>
      <c r="H302" s="15" t="s">
        <v>2852</v>
      </c>
    </row>
    <row r="303" spans="2:8" x14ac:dyDescent="0.3">
      <c r="B303" s="15" t="s">
        <v>3174</v>
      </c>
      <c r="C303" s="15" t="s">
        <v>367</v>
      </c>
      <c r="D303" s="17">
        <v>2</v>
      </c>
      <c r="E303" s="17" t="s">
        <v>2872</v>
      </c>
      <c r="F303" s="24" t="s">
        <v>2878</v>
      </c>
      <c r="G303" s="17" t="s">
        <v>2012</v>
      </c>
      <c r="H303" s="15" t="s">
        <v>2835</v>
      </c>
    </row>
    <row r="304" spans="2:8" x14ac:dyDescent="0.3">
      <c r="B304" s="15" t="s">
        <v>3175</v>
      </c>
      <c r="C304" s="15" t="s">
        <v>144</v>
      </c>
      <c r="D304" s="17">
        <v>1</v>
      </c>
      <c r="E304" s="17" t="s">
        <v>2869</v>
      </c>
      <c r="F304" s="24" t="s">
        <v>2878</v>
      </c>
      <c r="G304" s="17" t="s">
        <v>2012</v>
      </c>
      <c r="H304" s="15" t="s">
        <v>2851</v>
      </c>
    </row>
    <row r="305" spans="2:8" x14ac:dyDescent="0.3">
      <c r="B305" s="15" t="s">
        <v>3176</v>
      </c>
      <c r="C305" s="15" t="s">
        <v>370</v>
      </c>
      <c r="D305" s="17">
        <v>3</v>
      </c>
      <c r="E305" s="17" t="s">
        <v>2871</v>
      </c>
      <c r="F305" s="24" t="s">
        <v>2878</v>
      </c>
      <c r="G305" s="17" t="s">
        <v>2012</v>
      </c>
      <c r="H305" s="15" t="s">
        <v>2838</v>
      </c>
    </row>
    <row r="306" spans="2:8" x14ac:dyDescent="0.3">
      <c r="B306" s="15" t="s">
        <v>3177</v>
      </c>
      <c r="C306" s="15" t="s">
        <v>320</v>
      </c>
      <c r="D306" s="17">
        <v>2</v>
      </c>
      <c r="E306" s="17" t="s">
        <v>2870</v>
      </c>
      <c r="F306" s="24" t="s">
        <v>2878</v>
      </c>
      <c r="G306" s="17" t="s">
        <v>2875</v>
      </c>
      <c r="H306" s="15" t="s">
        <v>2841</v>
      </c>
    </row>
    <row r="307" spans="2:8" x14ac:dyDescent="0.3">
      <c r="B307" s="15" t="s">
        <v>3178</v>
      </c>
      <c r="C307" s="15" t="s">
        <v>202</v>
      </c>
      <c r="D307" s="17">
        <v>2</v>
      </c>
      <c r="E307" s="17" t="s">
        <v>2872</v>
      </c>
      <c r="F307" s="24" t="s">
        <v>2878</v>
      </c>
      <c r="G307" s="17" t="s">
        <v>2012</v>
      </c>
      <c r="H307" s="15" t="s">
        <v>2852</v>
      </c>
    </row>
    <row r="308" spans="2:8" x14ac:dyDescent="0.3">
      <c r="B308" s="15" t="s">
        <v>3179</v>
      </c>
      <c r="C308" s="15" t="s">
        <v>232</v>
      </c>
      <c r="D308" s="17">
        <v>2</v>
      </c>
      <c r="E308" s="17" t="s">
        <v>2869</v>
      </c>
      <c r="F308" s="24" t="s">
        <v>2878</v>
      </c>
      <c r="G308" s="17" t="s">
        <v>2875</v>
      </c>
      <c r="H308" s="15" t="s">
        <v>2842</v>
      </c>
    </row>
    <row r="309" spans="2:8" x14ac:dyDescent="0.3">
      <c r="B309" s="15" t="s">
        <v>3180</v>
      </c>
      <c r="C309" s="15" t="s">
        <v>671</v>
      </c>
      <c r="D309" s="17">
        <v>1</v>
      </c>
      <c r="E309" s="17" t="s">
        <v>2871</v>
      </c>
      <c r="F309" s="24" t="s">
        <v>2878</v>
      </c>
      <c r="G309" s="17" t="s">
        <v>2875</v>
      </c>
      <c r="H309" s="15" t="s">
        <v>1949</v>
      </c>
    </row>
    <row r="310" spans="2:8" x14ac:dyDescent="0.3">
      <c r="B310" s="15" t="s">
        <v>3181</v>
      </c>
      <c r="C310" s="15" t="s">
        <v>677</v>
      </c>
      <c r="D310" s="17">
        <v>2</v>
      </c>
      <c r="E310" s="17" t="s">
        <v>2870</v>
      </c>
      <c r="F310" s="24" t="s">
        <v>2878</v>
      </c>
      <c r="G310" s="17" t="s">
        <v>2012</v>
      </c>
      <c r="H310" s="15" t="s">
        <v>2835</v>
      </c>
    </row>
    <row r="311" spans="2:8" x14ac:dyDescent="0.3">
      <c r="B311" s="15" t="s">
        <v>3182</v>
      </c>
      <c r="C311" s="15" t="s">
        <v>323</v>
      </c>
      <c r="D311" s="17">
        <v>1</v>
      </c>
      <c r="E311" s="17" t="s">
        <v>2872</v>
      </c>
      <c r="F311" s="24" t="s">
        <v>2878</v>
      </c>
      <c r="G311" s="17" t="s">
        <v>2012</v>
      </c>
      <c r="H311" s="15" t="s">
        <v>2844</v>
      </c>
    </row>
    <row r="312" spans="2:8" x14ac:dyDescent="0.3">
      <c r="B312" s="15" t="s">
        <v>3183</v>
      </c>
      <c r="C312" s="15" t="s">
        <v>473</v>
      </c>
      <c r="D312" s="17">
        <v>3</v>
      </c>
      <c r="E312" s="17" t="s">
        <v>2869</v>
      </c>
      <c r="F312" s="24" t="s">
        <v>2878</v>
      </c>
      <c r="G312" s="17" t="s">
        <v>2012</v>
      </c>
      <c r="H312" s="15" t="s">
        <v>2836</v>
      </c>
    </row>
    <row r="313" spans="2:8" x14ac:dyDescent="0.3">
      <c r="B313" s="15" t="s">
        <v>3184</v>
      </c>
      <c r="C313" s="15" t="s">
        <v>491</v>
      </c>
      <c r="D313" s="17">
        <v>2</v>
      </c>
      <c r="E313" s="17" t="s">
        <v>2871</v>
      </c>
      <c r="F313" s="24" t="s">
        <v>2878</v>
      </c>
      <c r="G313" s="17" t="s">
        <v>2875</v>
      </c>
      <c r="H313" s="15" t="s">
        <v>2846</v>
      </c>
    </row>
    <row r="314" spans="2:8" x14ac:dyDescent="0.3">
      <c r="B314" s="15" t="s">
        <v>3185</v>
      </c>
      <c r="C314" s="15" t="s">
        <v>400</v>
      </c>
      <c r="D314" s="17">
        <v>1</v>
      </c>
      <c r="E314" s="17" t="s">
        <v>2870</v>
      </c>
      <c r="F314" s="24" t="s">
        <v>2878</v>
      </c>
      <c r="G314" s="17" t="s">
        <v>2012</v>
      </c>
      <c r="H314" s="15" t="s">
        <v>2839</v>
      </c>
    </row>
    <row r="315" spans="2:8" x14ac:dyDescent="0.3">
      <c r="B315" s="15" t="s">
        <v>3186</v>
      </c>
      <c r="C315" s="15" t="s">
        <v>347</v>
      </c>
      <c r="D315" s="17">
        <v>2</v>
      </c>
      <c r="E315" s="17" t="s">
        <v>2872</v>
      </c>
      <c r="F315" s="24" t="s">
        <v>2878</v>
      </c>
      <c r="G315" s="17" t="s">
        <v>2875</v>
      </c>
      <c r="H315" s="15" t="s">
        <v>1951</v>
      </c>
    </row>
    <row r="316" spans="2:8" x14ac:dyDescent="0.3">
      <c r="B316" s="15" t="s">
        <v>3187</v>
      </c>
      <c r="C316" s="15" t="s">
        <v>558</v>
      </c>
      <c r="D316" s="17">
        <v>2</v>
      </c>
      <c r="E316" s="17" t="s">
        <v>2869</v>
      </c>
      <c r="F316" s="24" t="s">
        <v>2878</v>
      </c>
      <c r="G316" s="17" t="s">
        <v>2875</v>
      </c>
      <c r="H316" s="15" t="s">
        <v>2842</v>
      </c>
    </row>
    <row r="317" spans="2:8" x14ac:dyDescent="0.3">
      <c r="B317" s="15" t="s">
        <v>3188</v>
      </c>
      <c r="C317" s="15" t="s">
        <v>105</v>
      </c>
      <c r="D317" s="17">
        <v>2</v>
      </c>
      <c r="E317" s="17" t="s">
        <v>2871</v>
      </c>
      <c r="F317" s="24" t="s">
        <v>2878</v>
      </c>
      <c r="G317" s="17" t="s">
        <v>2875</v>
      </c>
      <c r="H317" s="15" t="s">
        <v>2843</v>
      </c>
    </row>
    <row r="318" spans="2:8" x14ac:dyDescent="0.3">
      <c r="B318" s="15" t="s">
        <v>3189</v>
      </c>
      <c r="C318" s="15" t="s">
        <v>210</v>
      </c>
      <c r="D318" s="17">
        <v>2</v>
      </c>
      <c r="E318" s="17" t="s">
        <v>2870</v>
      </c>
      <c r="F318" s="24" t="s">
        <v>2878</v>
      </c>
      <c r="G318" s="17" t="s">
        <v>2012</v>
      </c>
      <c r="H318" s="15" t="s">
        <v>2852</v>
      </c>
    </row>
    <row r="319" spans="2:8" x14ac:dyDescent="0.3">
      <c r="B319" s="15" t="s">
        <v>3190</v>
      </c>
      <c r="C319" s="15" t="s">
        <v>485</v>
      </c>
      <c r="D319" s="17">
        <v>2</v>
      </c>
      <c r="E319" s="17" t="s">
        <v>2872</v>
      </c>
      <c r="F319" s="24" t="s">
        <v>2878</v>
      </c>
      <c r="G319" s="17" t="s">
        <v>2875</v>
      </c>
      <c r="H319" s="15" t="s">
        <v>2842</v>
      </c>
    </row>
    <row r="320" spans="2:8" x14ac:dyDescent="0.3">
      <c r="B320" s="15" t="s">
        <v>3191</v>
      </c>
      <c r="C320" s="15" t="s">
        <v>415</v>
      </c>
      <c r="D320" s="17">
        <v>1</v>
      </c>
      <c r="E320" s="17" t="s">
        <v>2869</v>
      </c>
      <c r="F320" s="24" t="s">
        <v>2878</v>
      </c>
      <c r="G320" s="17" t="s">
        <v>2012</v>
      </c>
      <c r="H320" s="15" t="s">
        <v>2851</v>
      </c>
    </row>
    <row r="321" spans="2:8" x14ac:dyDescent="0.3">
      <c r="B321" s="15" t="s">
        <v>3192</v>
      </c>
      <c r="C321" s="15" t="s">
        <v>704</v>
      </c>
      <c r="D321" s="17">
        <v>3</v>
      </c>
      <c r="E321" s="17" t="s">
        <v>2871</v>
      </c>
      <c r="F321" s="24" t="s">
        <v>2878</v>
      </c>
      <c r="G321" s="17" t="s">
        <v>2875</v>
      </c>
      <c r="H321" s="15" t="s">
        <v>2850</v>
      </c>
    </row>
    <row r="322" spans="2:8" x14ac:dyDescent="0.3">
      <c r="B322" s="15" t="s">
        <v>3193</v>
      </c>
      <c r="C322" s="15" t="s">
        <v>228</v>
      </c>
      <c r="D322" s="17">
        <v>2</v>
      </c>
      <c r="E322" s="17" t="s">
        <v>2870</v>
      </c>
      <c r="F322" s="24" t="s">
        <v>2878</v>
      </c>
      <c r="G322" s="17" t="s">
        <v>2875</v>
      </c>
      <c r="H322" s="15" t="s">
        <v>1948</v>
      </c>
    </row>
    <row r="323" spans="2:8" x14ac:dyDescent="0.3">
      <c r="B323" s="15" t="s">
        <v>3194</v>
      </c>
      <c r="C323" s="15" t="s">
        <v>803</v>
      </c>
      <c r="D323" s="17">
        <v>2</v>
      </c>
      <c r="E323" s="17" t="s">
        <v>2872</v>
      </c>
      <c r="F323" s="24" t="s">
        <v>2878</v>
      </c>
      <c r="G323" s="17" t="s">
        <v>2012</v>
      </c>
      <c r="H323" s="15" t="s">
        <v>2837</v>
      </c>
    </row>
    <row r="324" spans="2:8" x14ac:dyDescent="0.3">
      <c r="B324" s="15" t="s">
        <v>3195</v>
      </c>
      <c r="C324" s="15" t="s">
        <v>427</v>
      </c>
      <c r="D324" s="17">
        <v>2</v>
      </c>
      <c r="E324" s="17" t="s">
        <v>2869</v>
      </c>
      <c r="F324" s="24" t="s">
        <v>2878</v>
      </c>
      <c r="G324" s="17" t="s">
        <v>2012</v>
      </c>
      <c r="H324" s="15" t="s">
        <v>2837</v>
      </c>
    </row>
    <row r="325" spans="2:8" x14ac:dyDescent="0.3">
      <c r="B325" s="15" t="s">
        <v>3196</v>
      </c>
      <c r="C325" s="15" t="s">
        <v>713</v>
      </c>
      <c r="D325" s="17">
        <v>2</v>
      </c>
      <c r="E325" s="17" t="s">
        <v>2871</v>
      </c>
      <c r="F325" s="24" t="s">
        <v>2878</v>
      </c>
      <c r="G325" s="17" t="s">
        <v>2875</v>
      </c>
      <c r="H325" s="15" t="s">
        <v>1950</v>
      </c>
    </row>
    <row r="326" spans="2:8" x14ac:dyDescent="0.3">
      <c r="B326" s="15" t="s">
        <v>3197</v>
      </c>
      <c r="C326" s="15" t="s">
        <v>359</v>
      </c>
      <c r="D326" s="17">
        <v>2</v>
      </c>
      <c r="E326" s="17" t="s">
        <v>2870</v>
      </c>
      <c r="F326" s="24" t="s">
        <v>2878</v>
      </c>
      <c r="G326" s="17" t="s">
        <v>2012</v>
      </c>
      <c r="H326" s="15" t="s">
        <v>2840</v>
      </c>
    </row>
    <row r="327" spans="2:8" x14ac:dyDescent="0.3">
      <c r="B327" s="15" t="s">
        <v>3198</v>
      </c>
      <c r="C327" s="15" t="s">
        <v>606</v>
      </c>
      <c r="D327" s="17">
        <v>2</v>
      </c>
      <c r="E327" s="17" t="s">
        <v>2872</v>
      </c>
      <c r="F327" s="24" t="s">
        <v>2878</v>
      </c>
      <c r="G327" s="17" t="s">
        <v>2875</v>
      </c>
      <c r="H327" s="15" t="s">
        <v>2846</v>
      </c>
    </row>
    <row r="328" spans="2:8" x14ac:dyDescent="0.3">
      <c r="B328" s="15" t="s">
        <v>3199</v>
      </c>
      <c r="C328" s="15" t="s">
        <v>169</v>
      </c>
      <c r="D328" s="17">
        <v>2</v>
      </c>
      <c r="E328" s="17" t="s">
        <v>2869</v>
      </c>
      <c r="F328" s="24" t="s">
        <v>2878</v>
      </c>
      <c r="G328" s="17" t="s">
        <v>2875</v>
      </c>
      <c r="H328" s="15" t="s">
        <v>1951</v>
      </c>
    </row>
    <row r="329" spans="2:8" x14ac:dyDescent="0.3">
      <c r="B329" s="15" t="s">
        <v>3200</v>
      </c>
      <c r="C329" s="15" t="s">
        <v>725</v>
      </c>
      <c r="D329" s="17">
        <v>1</v>
      </c>
      <c r="E329" s="17" t="s">
        <v>2871</v>
      </c>
      <c r="F329" s="24" t="s">
        <v>2878</v>
      </c>
      <c r="G329" s="17" t="s">
        <v>2012</v>
      </c>
      <c r="H329" s="15" t="s">
        <v>2839</v>
      </c>
    </row>
    <row r="330" spans="2:8" x14ac:dyDescent="0.3">
      <c r="B330" s="15" t="s">
        <v>3201</v>
      </c>
      <c r="C330" s="15" t="s">
        <v>818</v>
      </c>
      <c r="D330" s="17">
        <v>2</v>
      </c>
      <c r="E330" s="17" t="s">
        <v>2870</v>
      </c>
      <c r="F330" s="24" t="s">
        <v>2878</v>
      </c>
      <c r="G330" s="17" t="s">
        <v>2875</v>
      </c>
      <c r="H330" s="15" t="s">
        <v>2846</v>
      </c>
    </row>
    <row r="331" spans="2:8" x14ac:dyDescent="0.3">
      <c r="B331" s="15" t="s">
        <v>3202</v>
      </c>
      <c r="C331" s="15" t="s">
        <v>621</v>
      </c>
      <c r="D331" s="17">
        <v>1</v>
      </c>
      <c r="E331" s="17" t="s">
        <v>2872</v>
      </c>
      <c r="F331" s="24" t="s">
        <v>2878</v>
      </c>
      <c r="G331" s="17" t="s">
        <v>2875</v>
      </c>
      <c r="H331" s="15" t="s">
        <v>1949</v>
      </c>
    </row>
    <row r="332" spans="2:8" x14ac:dyDescent="0.3">
      <c r="B332" s="15" t="s">
        <v>3203</v>
      </c>
      <c r="C332" s="15" t="s">
        <v>530</v>
      </c>
      <c r="D332" s="17">
        <v>1</v>
      </c>
      <c r="E332" s="17" t="s">
        <v>2869</v>
      </c>
      <c r="F332" s="24" t="s">
        <v>2878</v>
      </c>
      <c r="G332" s="17" t="s">
        <v>2012</v>
      </c>
      <c r="H332" s="15" t="s">
        <v>2844</v>
      </c>
    </row>
    <row r="333" spans="2:8" x14ac:dyDescent="0.3">
      <c r="B333" s="15" t="s">
        <v>3204</v>
      </c>
      <c r="C333" s="15" t="s">
        <v>234</v>
      </c>
      <c r="D333" s="17">
        <v>2</v>
      </c>
      <c r="E333" s="17" t="s">
        <v>2871</v>
      </c>
      <c r="F333" s="24" t="s">
        <v>2878</v>
      </c>
      <c r="G333" s="17" t="s">
        <v>2012</v>
      </c>
      <c r="H333" s="15" t="s">
        <v>2840</v>
      </c>
    </row>
    <row r="334" spans="2:8" x14ac:dyDescent="0.3">
      <c r="B334" s="15" t="s">
        <v>3205</v>
      </c>
      <c r="C334" s="15" t="s">
        <v>115</v>
      </c>
      <c r="D334" s="17">
        <v>2</v>
      </c>
      <c r="E334" s="17" t="s">
        <v>2870</v>
      </c>
      <c r="F334" s="24" t="s">
        <v>2878</v>
      </c>
      <c r="G334" s="17" t="s">
        <v>2875</v>
      </c>
      <c r="H334" s="15" t="s">
        <v>2843</v>
      </c>
    </row>
    <row r="335" spans="2:8" x14ac:dyDescent="0.3">
      <c r="B335" s="15" t="s">
        <v>3206</v>
      </c>
      <c r="C335" s="15" t="s">
        <v>460</v>
      </c>
      <c r="D335" s="17">
        <v>2</v>
      </c>
      <c r="E335" s="17" t="s">
        <v>2872</v>
      </c>
      <c r="F335" s="24" t="s">
        <v>2878</v>
      </c>
      <c r="G335" s="17" t="s">
        <v>2875</v>
      </c>
      <c r="H335" s="15" t="s">
        <v>2841</v>
      </c>
    </row>
    <row r="336" spans="2:8" x14ac:dyDescent="0.3">
      <c r="B336" s="15" t="s">
        <v>3207</v>
      </c>
      <c r="C336" s="15" t="s">
        <v>642</v>
      </c>
      <c r="D336" s="17">
        <v>1</v>
      </c>
      <c r="E336" s="17" t="s">
        <v>2869</v>
      </c>
      <c r="F336" s="24" t="s">
        <v>2878</v>
      </c>
      <c r="G336" s="17" t="s">
        <v>2012</v>
      </c>
      <c r="H336" s="15" t="s">
        <v>2844</v>
      </c>
    </row>
    <row r="337" spans="2:8" x14ac:dyDescent="0.3">
      <c r="B337" s="15" t="s">
        <v>3208</v>
      </c>
      <c r="C337" s="15" t="s">
        <v>250</v>
      </c>
      <c r="D337" s="17">
        <v>1</v>
      </c>
      <c r="E337" s="17" t="s">
        <v>2871</v>
      </c>
      <c r="F337" s="24" t="s">
        <v>2878</v>
      </c>
      <c r="G337" s="17" t="s">
        <v>2875</v>
      </c>
      <c r="H337" s="15" t="s">
        <v>1949</v>
      </c>
    </row>
    <row r="338" spans="2:8" x14ac:dyDescent="0.3">
      <c r="B338" s="15" t="s">
        <v>3209</v>
      </c>
      <c r="C338" s="15" t="s">
        <v>472</v>
      </c>
      <c r="D338" s="17">
        <v>3</v>
      </c>
      <c r="E338" s="17" t="s">
        <v>2870</v>
      </c>
      <c r="F338" s="24" t="s">
        <v>2878</v>
      </c>
      <c r="G338" s="17" t="s">
        <v>2875</v>
      </c>
      <c r="H338" s="15" t="s">
        <v>2850</v>
      </c>
    </row>
    <row r="339" spans="2:8" x14ac:dyDescent="0.3">
      <c r="B339" s="15" t="s">
        <v>3210</v>
      </c>
      <c r="C339" s="15" t="s">
        <v>569</v>
      </c>
      <c r="D339" s="17">
        <v>2</v>
      </c>
      <c r="E339" s="17" t="s">
        <v>2872</v>
      </c>
      <c r="F339" s="24" t="s">
        <v>2878</v>
      </c>
      <c r="G339" s="17" t="s">
        <v>2875</v>
      </c>
      <c r="H339" s="15" t="s">
        <v>2843</v>
      </c>
    </row>
    <row r="340" spans="2:8" x14ac:dyDescent="0.3">
      <c r="B340" s="15" t="s">
        <v>3211</v>
      </c>
      <c r="C340" s="15" t="s">
        <v>226</v>
      </c>
      <c r="D340" s="17">
        <v>2</v>
      </c>
      <c r="E340" s="17" t="s">
        <v>2869</v>
      </c>
      <c r="F340" s="24" t="s">
        <v>2878</v>
      </c>
      <c r="G340" s="17" t="s">
        <v>2875</v>
      </c>
      <c r="H340" s="15" t="s">
        <v>1948</v>
      </c>
    </row>
    <row r="341" spans="2:8" x14ac:dyDescent="0.3">
      <c r="B341" s="15" t="s">
        <v>3212</v>
      </c>
      <c r="C341" s="15" t="s">
        <v>213</v>
      </c>
      <c r="D341" s="17">
        <v>2</v>
      </c>
      <c r="E341" s="17" t="s">
        <v>2871</v>
      </c>
      <c r="F341" s="24" t="s">
        <v>2878</v>
      </c>
      <c r="G341" s="17" t="s">
        <v>2875</v>
      </c>
      <c r="H341" s="15" t="s">
        <v>1951</v>
      </c>
    </row>
    <row r="342" spans="2:8" x14ac:dyDescent="0.3">
      <c r="B342" s="15" t="s">
        <v>3213</v>
      </c>
      <c r="C342" s="15" t="s">
        <v>312</v>
      </c>
      <c r="D342" s="17">
        <v>2</v>
      </c>
      <c r="E342" s="17" t="s">
        <v>2870</v>
      </c>
      <c r="F342" s="24" t="s">
        <v>2878</v>
      </c>
      <c r="G342" s="17" t="s">
        <v>2875</v>
      </c>
      <c r="H342" s="15" t="s">
        <v>1951</v>
      </c>
    </row>
    <row r="343" spans="2:8" x14ac:dyDescent="0.3">
      <c r="B343" s="15" t="s">
        <v>3214</v>
      </c>
      <c r="C343" s="15" t="s">
        <v>229</v>
      </c>
      <c r="D343" s="17">
        <v>2</v>
      </c>
      <c r="E343" s="17" t="s">
        <v>2872</v>
      </c>
      <c r="F343" s="24" t="s">
        <v>2878</v>
      </c>
      <c r="G343" s="17" t="s">
        <v>2012</v>
      </c>
      <c r="H343" s="15" t="s">
        <v>2837</v>
      </c>
    </row>
    <row r="344" spans="2:8" x14ac:dyDescent="0.3">
      <c r="B344" s="15" t="s">
        <v>3215</v>
      </c>
      <c r="C344" s="15" t="s">
        <v>257</v>
      </c>
      <c r="D344" s="17">
        <v>2</v>
      </c>
      <c r="E344" s="17" t="s">
        <v>2869</v>
      </c>
      <c r="F344" s="24" t="s">
        <v>2878</v>
      </c>
      <c r="G344" s="17" t="s">
        <v>2012</v>
      </c>
      <c r="H344" s="15" t="s">
        <v>2852</v>
      </c>
    </row>
    <row r="345" spans="2:8" x14ac:dyDescent="0.3">
      <c r="B345" s="15" t="s">
        <v>3216</v>
      </c>
      <c r="C345" s="15" t="s">
        <v>216</v>
      </c>
      <c r="D345" s="17">
        <v>2</v>
      </c>
      <c r="E345" s="17" t="s">
        <v>2871</v>
      </c>
      <c r="F345" s="24" t="s">
        <v>2878</v>
      </c>
      <c r="G345" s="17" t="s">
        <v>2012</v>
      </c>
      <c r="H345" s="15" t="s">
        <v>2837</v>
      </c>
    </row>
    <row r="346" spans="2:8" x14ac:dyDescent="0.3">
      <c r="B346" s="15" t="s">
        <v>3217</v>
      </c>
      <c r="C346" s="15" t="s">
        <v>684</v>
      </c>
      <c r="D346" s="17">
        <v>2</v>
      </c>
      <c r="E346" s="17" t="s">
        <v>2870</v>
      </c>
      <c r="F346" s="24" t="s">
        <v>2878</v>
      </c>
      <c r="G346" s="17" t="s">
        <v>2012</v>
      </c>
      <c r="H346" s="15" t="s">
        <v>2845</v>
      </c>
    </row>
    <row r="347" spans="2:8" x14ac:dyDescent="0.3">
      <c r="B347" s="15" t="s">
        <v>3218</v>
      </c>
      <c r="C347" s="15" t="s">
        <v>231</v>
      </c>
      <c r="D347" s="17">
        <v>3</v>
      </c>
      <c r="E347" s="17" t="s">
        <v>2872</v>
      </c>
      <c r="F347" s="24" t="s">
        <v>2878</v>
      </c>
      <c r="G347" s="17" t="s">
        <v>2012</v>
      </c>
      <c r="H347" s="15" t="s">
        <v>2836</v>
      </c>
    </row>
    <row r="348" spans="2:8" x14ac:dyDescent="0.3">
      <c r="B348" s="15" t="s">
        <v>3219</v>
      </c>
      <c r="C348" s="15" t="s">
        <v>521</v>
      </c>
      <c r="D348" s="17">
        <v>2</v>
      </c>
      <c r="E348" s="17" t="s">
        <v>2869</v>
      </c>
      <c r="F348" s="24" t="s">
        <v>2878</v>
      </c>
      <c r="G348" s="17" t="s">
        <v>2012</v>
      </c>
      <c r="H348" s="15" t="s">
        <v>2840</v>
      </c>
    </row>
    <row r="349" spans="2:8" x14ac:dyDescent="0.3">
      <c r="B349" s="15" t="s">
        <v>3220</v>
      </c>
      <c r="C349" s="15" t="s">
        <v>505</v>
      </c>
      <c r="D349" s="17">
        <v>2</v>
      </c>
      <c r="E349" s="17" t="s">
        <v>2871</v>
      </c>
      <c r="F349" s="24" t="s">
        <v>2878</v>
      </c>
      <c r="G349" s="17" t="s">
        <v>2875</v>
      </c>
      <c r="H349" s="15" t="s">
        <v>1948</v>
      </c>
    </row>
    <row r="350" spans="2:8" x14ac:dyDescent="0.3">
      <c r="B350" s="15" t="s">
        <v>3221</v>
      </c>
      <c r="C350" s="15" t="s">
        <v>584</v>
      </c>
      <c r="D350" s="17">
        <v>2</v>
      </c>
      <c r="E350" s="17" t="s">
        <v>2870</v>
      </c>
      <c r="F350" s="24" t="s">
        <v>2878</v>
      </c>
      <c r="G350" s="17" t="s">
        <v>2012</v>
      </c>
      <c r="H350" s="15" t="s">
        <v>2852</v>
      </c>
    </row>
    <row r="351" spans="2:8" x14ac:dyDescent="0.3">
      <c r="B351" s="15" t="s">
        <v>3222</v>
      </c>
      <c r="C351" s="15" t="s">
        <v>705</v>
      </c>
      <c r="D351" s="17">
        <v>2</v>
      </c>
      <c r="E351" s="17" t="s">
        <v>2872</v>
      </c>
      <c r="F351" s="24" t="s">
        <v>2878</v>
      </c>
      <c r="G351" s="17" t="s">
        <v>2875</v>
      </c>
      <c r="H351" s="15" t="s">
        <v>1951</v>
      </c>
    </row>
    <row r="352" spans="2:8" x14ac:dyDescent="0.3">
      <c r="B352" s="15" t="s">
        <v>3223</v>
      </c>
      <c r="C352" s="15" t="s">
        <v>259</v>
      </c>
      <c r="D352" s="17">
        <v>3</v>
      </c>
      <c r="E352" s="17" t="s">
        <v>2869</v>
      </c>
      <c r="F352" s="24" t="s">
        <v>2878</v>
      </c>
      <c r="G352" s="17" t="s">
        <v>2875</v>
      </c>
      <c r="H352" s="15" t="s">
        <v>2850</v>
      </c>
    </row>
    <row r="353" spans="2:8" x14ac:dyDescent="0.3">
      <c r="B353" s="15" t="s">
        <v>3224</v>
      </c>
      <c r="C353" s="15" t="s">
        <v>566</v>
      </c>
      <c r="D353" s="17">
        <v>2</v>
      </c>
      <c r="E353" s="17" t="s">
        <v>2871</v>
      </c>
      <c r="F353" s="24" t="s">
        <v>2878</v>
      </c>
      <c r="G353" s="17" t="s">
        <v>2875</v>
      </c>
      <c r="H353" s="15" t="s">
        <v>2842</v>
      </c>
    </row>
    <row r="354" spans="2:8" x14ac:dyDescent="0.3">
      <c r="B354" s="15" t="s">
        <v>3225</v>
      </c>
      <c r="C354" s="15" t="s">
        <v>520</v>
      </c>
      <c r="D354" s="17">
        <v>2</v>
      </c>
      <c r="E354" s="17" t="s">
        <v>2870</v>
      </c>
      <c r="F354" s="24" t="s">
        <v>2878</v>
      </c>
      <c r="G354" s="17" t="s">
        <v>2875</v>
      </c>
      <c r="H354" s="15" t="s">
        <v>2843</v>
      </c>
    </row>
    <row r="355" spans="2:8" x14ac:dyDescent="0.3">
      <c r="B355" s="15" t="s">
        <v>3226</v>
      </c>
      <c r="C355" s="15" t="s">
        <v>362</v>
      </c>
      <c r="D355" s="17">
        <v>2</v>
      </c>
      <c r="E355" s="17" t="s">
        <v>2872</v>
      </c>
      <c r="F355" s="24" t="s">
        <v>2878</v>
      </c>
      <c r="G355" s="17" t="s">
        <v>2875</v>
      </c>
      <c r="H355" s="15" t="s">
        <v>2842</v>
      </c>
    </row>
    <row r="356" spans="2:8" x14ac:dyDescent="0.3">
      <c r="B356" s="15" t="s">
        <v>3227</v>
      </c>
      <c r="C356" s="15" t="s">
        <v>121</v>
      </c>
      <c r="D356" s="17">
        <v>1</v>
      </c>
      <c r="E356" s="17" t="s">
        <v>2869</v>
      </c>
      <c r="F356" s="24" t="s">
        <v>2878</v>
      </c>
      <c r="G356" s="17" t="s">
        <v>2875</v>
      </c>
      <c r="H356" s="15" t="s">
        <v>1949</v>
      </c>
    </row>
    <row r="357" spans="2:8" x14ac:dyDescent="0.3">
      <c r="B357" s="15" t="s">
        <v>3228</v>
      </c>
      <c r="C357" s="15" t="s">
        <v>794</v>
      </c>
      <c r="D357" s="17">
        <v>1</v>
      </c>
      <c r="E357" s="17" t="s">
        <v>2871</v>
      </c>
      <c r="F357" s="24" t="s">
        <v>2878</v>
      </c>
      <c r="G357" s="17" t="s">
        <v>2875</v>
      </c>
      <c r="H357" s="15" t="s">
        <v>1949</v>
      </c>
    </row>
    <row r="358" spans="2:8" x14ac:dyDescent="0.3">
      <c r="B358" s="15" t="s">
        <v>3229</v>
      </c>
      <c r="C358" s="15" t="s">
        <v>800</v>
      </c>
      <c r="D358" s="17">
        <v>2</v>
      </c>
      <c r="E358" s="17" t="s">
        <v>2870</v>
      </c>
      <c r="F358" s="24" t="s">
        <v>2878</v>
      </c>
      <c r="G358" s="17" t="s">
        <v>2012</v>
      </c>
      <c r="H358" s="15" t="s">
        <v>2835</v>
      </c>
    </row>
    <row r="359" spans="2:8" x14ac:dyDescent="0.3">
      <c r="B359" s="15" t="s">
        <v>3230</v>
      </c>
      <c r="C359" s="15" t="s">
        <v>884</v>
      </c>
      <c r="D359" s="17">
        <v>3</v>
      </c>
      <c r="E359" s="17" t="s">
        <v>2872</v>
      </c>
      <c r="F359" s="24" t="s">
        <v>2878</v>
      </c>
      <c r="G359" s="17" t="s">
        <v>2012</v>
      </c>
      <c r="H359" s="15" t="s">
        <v>2836</v>
      </c>
    </row>
    <row r="360" spans="2:8" x14ac:dyDescent="0.3">
      <c r="B360" s="15" t="s">
        <v>3231</v>
      </c>
      <c r="C360" s="15" t="s">
        <v>241</v>
      </c>
      <c r="D360" s="17">
        <v>3</v>
      </c>
      <c r="E360" s="17" t="s">
        <v>2869</v>
      </c>
      <c r="F360" s="24" t="s">
        <v>2878</v>
      </c>
      <c r="G360" s="17" t="s">
        <v>2012</v>
      </c>
      <c r="H360" s="15" t="s">
        <v>2838</v>
      </c>
    </row>
    <row r="361" spans="2:8" x14ac:dyDescent="0.3">
      <c r="B361" s="15" t="s">
        <v>3232</v>
      </c>
      <c r="C361" s="15" t="s">
        <v>88</v>
      </c>
      <c r="D361" s="17">
        <v>2</v>
      </c>
      <c r="E361" s="17" t="s">
        <v>2871</v>
      </c>
      <c r="F361" s="24" t="s">
        <v>2878</v>
      </c>
      <c r="G361" s="17" t="s">
        <v>2012</v>
      </c>
      <c r="H361" s="15" t="s">
        <v>2835</v>
      </c>
    </row>
    <row r="362" spans="2:8" x14ac:dyDescent="0.3">
      <c r="B362" s="15" t="s">
        <v>3233</v>
      </c>
      <c r="C362" s="15" t="s">
        <v>753</v>
      </c>
      <c r="D362" s="17">
        <v>3</v>
      </c>
      <c r="E362" s="17" t="s">
        <v>2870</v>
      </c>
      <c r="F362" s="24" t="s">
        <v>2878</v>
      </c>
      <c r="G362" s="17" t="s">
        <v>2012</v>
      </c>
      <c r="H362" s="15" t="s">
        <v>2838</v>
      </c>
    </row>
    <row r="363" spans="2:8" x14ac:dyDescent="0.3">
      <c r="B363" s="15" t="s">
        <v>3234</v>
      </c>
      <c r="C363" s="15" t="s">
        <v>265</v>
      </c>
      <c r="D363" s="17">
        <v>1</v>
      </c>
      <c r="E363" s="17" t="s">
        <v>2872</v>
      </c>
      <c r="F363" s="24" t="s">
        <v>2878</v>
      </c>
      <c r="G363" s="17" t="s">
        <v>2012</v>
      </c>
      <c r="H363" s="15" t="s">
        <v>2839</v>
      </c>
    </row>
    <row r="364" spans="2:8" x14ac:dyDescent="0.3">
      <c r="B364" s="15" t="s">
        <v>3235</v>
      </c>
      <c r="C364" s="15" t="s">
        <v>550</v>
      </c>
      <c r="D364" s="17">
        <v>1</v>
      </c>
      <c r="E364" s="17" t="s">
        <v>2869</v>
      </c>
      <c r="F364" s="24" t="s">
        <v>2878</v>
      </c>
      <c r="G364" s="17" t="s">
        <v>2012</v>
      </c>
      <c r="H364" s="15" t="s">
        <v>2844</v>
      </c>
    </row>
    <row r="365" spans="2:8" x14ac:dyDescent="0.3">
      <c r="B365" s="15" t="s">
        <v>3236</v>
      </c>
      <c r="C365" s="15" t="s">
        <v>768</v>
      </c>
      <c r="D365" s="17">
        <v>1</v>
      </c>
      <c r="E365" s="17" t="s">
        <v>2871</v>
      </c>
      <c r="F365" s="24" t="s">
        <v>2878</v>
      </c>
      <c r="G365" s="17" t="s">
        <v>2012</v>
      </c>
      <c r="H365" s="15" t="s">
        <v>2847</v>
      </c>
    </row>
    <row r="366" spans="2:8" x14ac:dyDescent="0.3">
      <c r="B366" s="15" t="s">
        <v>3237</v>
      </c>
      <c r="C366" s="15" t="s">
        <v>118</v>
      </c>
      <c r="D366" s="17">
        <v>1</v>
      </c>
      <c r="E366" s="17" t="s">
        <v>2870</v>
      </c>
      <c r="F366" s="24" t="s">
        <v>2878</v>
      </c>
      <c r="G366" s="17" t="s">
        <v>2875</v>
      </c>
      <c r="H366" s="15" t="s">
        <v>2848</v>
      </c>
    </row>
    <row r="367" spans="2:8" x14ac:dyDescent="0.3">
      <c r="B367" s="15" t="s">
        <v>3238</v>
      </c>
      <c r="C367" s="15" t="s">
        <v>899</v>
      </c>
      <c r="D367" s="17">
        <v>2</v>
      </c>
      <c r="E367" s="17" t="s">
        <v>2872</v>
      </c>
      <c r="F367" s="24" t="s">
        <v>2878</v>
      </c>
      <c r="G367" s="17" t="s">
        <v>2012</v>
      </c>
      <c r="H367" s="15" t="s">
        <v>2845</v>
      </c>
    </row>
    <row r="368" spans="2:8" x14ac:dyDescent="0.3">
      <c r="B368" s="15" t="s">
        <v>3239</v>
      </c>
      <c r="C368" s="15" t="s">
        <v>593</v>
      </c>
      <c r="D368" s="17">
        <v>2</v>
      </c>
      <c r="E368" s="17" t="s">
        <v>2869</v>
      </c>
      <c r="F368" s="24" t="s">
        <v>2878</v>
      </c>
      <c r="G368" s="17" t="s">
        <v>2875</v>
      </c>
      <c r="H368" s="15" t="s">
        <v>1951</v>
      </c>
    </row>
    <row r="369" spans="2:8" x14ac:dyDescent="0.3">
      <c r="B369" s="15" t="s">
        <v>3240</v>
      </c>
      <c r="C369" s="15" t="s">
        <v>565</v>
      </c>
      <c r="D369" s="17">
        <v>2</v>
      </c>
      <c r="E369" s="17" t="s">
        <v>2871</v>
      </c>
      <c r="F369" s="24" t="s">
        <v>2878</v>
      </c>
      <c r="G369" s="17" t="s">
        <v>2875</v>
      </c>
      <c r="H369" s="15" t="s">
        <v>1950</v>
      </c>
    </row>
    <row r="370" spans="2:8" x14ac:dyDescent="0.3">
      <c r="B370" s="15" t="s">
        <v>3241</v>
      </c>
      <c r="C370" s="15" t="s">
        <v>905</v>
      </c>
      <c r="D370" s="17">
        <v>1</v>
      </c>
      <c r="E370" s="17" t="s">
        <v>2870</v>
      </c>
      <c r="F370" s="24" t="s">
        <v>2878</v>
      </c>
      <c r="G370" s="17" t="s">
        <v>2875</v>
      </c>
      <c r="H370" s="15" t="s">
        <v>2848</v>
      </c>
    </row>
    <row r="371" spans="2:8" x14ac:dyDescent="0.3">
      <c r="B371" s="15" t="s">
        <v>3242</v>
      </c>
      <c r="C371" s="15" t="s">
        <v>342</v>
      </c>
      <c r="D371" s="17">
        <v>3</v>
      </c>
      <c r="E371" s="17" t="s">
        <v>2872</v>
      </c>
      <c r="F371" s="24" t="s">
        <v>2878</v>
      </c>
      <c r="G371" s="17" t="s">
        <v>2012</v>
      </c>
      <c r="H371" s="15" t="s">
        <v>1947</v>
      </c>
    </row>
    <row r="372" spans="2:8" x14ac:dyDescent="0.3">
      <c r="B372" s="15" t="s">
        <v>3243</v>
      </c>
      <c r="C372" s="15" t="s">
        <v>255</v>
      </c>
      <c r="D372" s="17">
        <v>1</v>
      </c>
      <c r="E372" s="17" t="s">
        <v>2869</v>
      </c>
      <c r="F372" s="24" t="s">
        <v>2878</v>
      </c>
      <c r="G372" s="17" t="s">
        <v>2012</v>
      </c>
      <c r="H372" s="15" t="s">
        <v>2847</v>
      </c>
    </row>
    <row r="373" spans="2:8" x14ac:dyDescent="0.3">
      <c r="B373" s="15" t="s">
        <v>3244</v>
      </c>
      <c r="C373" s="15" t="s">
        <v>577</v>
      </c>
      <c r="D373" s="17">
        <v>2</v>
      </c>
      <c r="E373" s="17" t="s">
        <v>2871</v>
      </c>
      <c r="F373" s="24" t="s">
        <v>2878</v>
      </c>
      <c r="G373" s="17" t="s">
        <v>2875</v>
      </c>
      <c r="H373" s="15" t="s">
        <v>2842</v>
      </c>
    </row>
    <row r="374" spans="2:8" x14ac:dyDescent="0.3">
      <c r="B374" s="15" t="s">
        <v>3245</v>
      </c>
      <c r="C374" s="15" t="s">
        <v>554</v>
      </c>
      <c r="D374" s="17">
        <v>2</v>
      </c>
      <c r="E374" s="17" t="s">
        <v>2870</v>
      </c>
      <c r="F374" s="24" t="s">
        <v>2878</v>
      </c>
      <c r="G374" s="17" t="s">
        <v>2012</v>
      </c>
      <c r="H374" s="15" t="s">
        <v>2835</v>
      </c>
    </row>
    <row r="375" spans="2:8" x14ac:dyDescent="0.3">
      <c r="B375" s="15" t="s">
        <v>3246</v>
      </c>
      <c r="C375" s="15" t="s">
        <v>842</v>
      </c>
      <c r="D375" s="17">
        <v>3</v>
      </c>
      <c r="E375" s="17" t="s">
        <v>2872</v>
      </c>
      <c r="F375" s="24" t="s">
        <v>2878</v>
      </c>
      <c r="G375" s="17" t="s">
        <v>2012</v>
      </c>
      <c r="H375" s="15" t="s">
        <v>2836</v>
      </c>
    </row>
    <row r="376" spans="2:8" x14ac:dyDescent="0.3">
      <c r="B376" s="15" t="s">
        <v>3247</v>
      </c>
      <c r="C376" s="15" t="s">
        <v>816</v>
      </c>
      <c r="D376" s="17">
        <v>1</v>
      </c>
      <c r="E376" s="17" t="s">
        <v>2869</v>
      </c>
      <c r="F376" s="24" t="s">
        <v>2878</v>
      </c>
      <c r="G376" s="17" t="s">
        <v>2012</v>
      </c>
      <c r="H376" s="15" t="s">
        <v>2851</v>
      </c>
    </row>
    <row r="377" spans="2:8" x14ac:dyDescent="0.3">
      <c r="B377" s="15" t="s">
        <v>3248</v>
      </c>
      <c r="C377" s="15" t="s">
        <v>278</v>
      </c>
      <c r="D377" s="17">
        <v>2</v>
      </c>
      <c r="E377" s="17" t="s">
        <v>2871</v>
      </c>
      <c r="F377" s="24" t="s">
        <v>2878</v>
      </c>
      <c r="G377" s="17" t="s">
        <v>2875</v>
      </c>
      <c r="H377" s="15" t="s">
        <v>2841</v>
      </c>
    </row>
    <row r="378" spans="2:8" x14ac:dyDescent="0.3">
      <c r="B378" s="15" t="s">
        <v>3249</v>
      </c>
      <c r="C378" s="15" t="s">
        <v>560</v>
      </c>
      <c r="D378" s="17">
        <v>3</v>
      </c>
      <c r="E378" s="17" t="s">
        <v>2870</v>
      </c>
      <c r="F378" s="24" t="s">
        <v>2878</v>
      </c>
      <c r="G378" s="17" t="s">
        <v>2012</v>
      </c>
      <c r="H378" s="15" t="s">
        <v>2838</v>
      </c>
    </row>
    <row r="379" spans="2:8" x14ac:dyDescent="0.3">
      <c r="B379" s="15" t="s">
        <v>3250</v>
      </c>
      <c r="C379" s="15" t="s">
        <v>187</v>
      </c>
      <c r="D379" s="17">
        <v>2</v>
      </c>
      <c r="E379" s="17" t="s">
        <v>2872</v>
      </c>
      <c r="F379" s="24" t="s">
        <v>2878</v>
      </c>
      <c r="G379" s="17" t="s">
        <v>2875</v>
      </c>
      <c r="H379" s="15" t="s">
        <v>2846</v>
      </c>
    </row>
    <row r="380" spans="2:8" x14ac:dyDescent="0.3">
      <c r="B380" s="15" t="s">
        <v>3251</v>
      </c>
      <c r="C380" s="15" t="s">
        <v>831</v>
      </c>
      <c r="D380" s="17">
        <v>2</v>
      </c>
      <c r="E380" s="17" t="s">
        <v>2869</v>
      </c>
      <c r="F380" s="24" t="s">
        <v>2878</v>
      </c>
      <c r="G380" s="17" t="s">
        <v>2012</v>
      </c>
      <c r="H380" s="15" t="s">
        <v>2837</v>
      </c>
    </row>
    <row r="381" spans="2:8" x14ac:dyDescent="0.3">
      <c r="B381" s="15" t="s">
        <v>3252</v>
      </c>
      <c r="C381" s="15" t="s">
        <v>563</v>
      </c>
      <c r="D381" s="17">
        <v>2</v>
      </c>
      <c r="E381" s="17" t="s">
        <v>2871</v>
      </c>
      <c r="F381" s="24" t="s">
        <v>2878</v>
      </c>
      <c r="G381" s="17" t="s">
        <v>2875</v>
      </c>
      <c r="H381" s="15" t="s">
        <v>2841</v>
      </c>
    </row>
    <row r="382" spans="2:8" x14ac:dyDescent="0.3">
      <c r="B382" s="15" t="s">
        <v>3253</v>
      </c>
      <c r="C382" s="15" t="s">
        <v>620</v>
      </c>
      <c r="D382" s="17">
        <v>3</v>
      </c>
      <c r="E382" s="17" t="s">
        <v>2870</v>
      </c>
      <c r="F382" s="24" t="s">
        <v>2878</v>
      </c>
      <c r="G382" s="17" t="s">
        <v>2875</v>
      </c>
      <c r="H382" s="15" t="s">
        <v>2849</v>
      </c>
    </row>
    <row r="383" spans="2:8" x14ac:dyDescent="0.3">
      <c r="B383" s="15" t="s">
        <v>3254</v>
      </c>
      <c r="C383" s="15" t="s">
        <v>632</v>
      </c>
      <c r="D383" s="17">
        <v>2</v>
      </c>
      <c r="E383" s="17" t="s">
        <v>2872</v>
      </c>
      <c r="F383" s="24" t="s">
        <v>2878</v>
      </c>
      <c r="G383" s="17" t="s">
        <v>2875</v>
      </c>
      <c r="H383" s="15" t="s">
        <v>1950</v>
      </c>
    </row>
    <row r="384" spans="2:8" x14ac:dyDescent="0.3">
      <c r="B384" s="15" t="s">
        <v>3255</v>
      </c>
      <c r="C384" s="15" t="s">
        <v>610</v>
      </c>
      <c r="D384" s="17">
        <v>2</v>
      </c>
      <c r="E384" s="17" t="s">
        <v>2869</v>
      </c>
      <c r="F384" s="24" t="s">
        <v>2878</v>
      </c>
      <c r="G384" s="17" t="s">
        <v>2875</v>
      </c>
      <c r="H384" s="15" t="s">
        <v>2846</v>
      </c>
    </row>
    <row r="385" spans="2:8" x14ac:dyDescent="0.3">
      <c r="B385" s="15" t="s">
        <v>3256</v>
      </c>
      <c r="C385" s="15" t="s">
        <v>174</v>
      </c>
      <c r="D385" s="17">
        <v>1</v>
      </c>
      <c r="E385" s="17" t="s">
        <v>2871</v>
      </c>
      <c r="F385" s="24" t="s">
        <v>2878</v>
      </c>
      <c r="G385" s="17" t="s">
        <v>2012</v>
      </c>
      <c r="H385" s="15" t="s">
        <v>2847</v>
      </c>
    </row>
    <row r="386" spans="2:8" x14ac:dyDescent="0.3">
      <c r="B386" s="15" t="s">
        <v>3257</v>
      </c>
      <c r="C386" s="15" t="s">
        <v>852</v>
      </c>
      <c r="D386" s="17">
        <v>3</v>
      </c>
      <c r="E386" s="17" t="s">
        <v>2870</v>
      </c>
      <c r="F386" s="24" t="s">
        <v>2878</v>
      </c>
      <c r="G386" s="17" t="s">
        <v>2875</v>
      </c>
      <c r="H386" s="15" t="s">
        <v>2849</v>
      </c>
    </row>
    <row r="387" spans="2:8" x14ac:dyDescent="0.3">
      <c r="B387" s="15" t="s">
        <v>3258</v>
      </c>
      <c r="C387" s="15" t="s">
        <v>261</v>
      </c>
      <c r="D387" s="17">
        <v>1</v>
      </c>
      <c r="E387" s="17" t="s">
        <v>2872</v>
      </c>
      <c r="F387" s="24" t="s">
        <v>2878</v>
      </c>
      <c r="G387" s="17" t="s">
        <v>2875</v>
      </c>
      <c r="H387" s="15" t="s">
        <v>1949</v>
      </c>
    </row>
    <row r="388" spans="2:8" x14ac:dyDescent="0.3">
      <c r="B388" s="15" t="s">
        <v>3259</v>
      </c>
      <c r="C388" s="15" t="s">
        <v>284</v>
      </c>
      <c r="D388" s="17">
        <v>1</v>
      </c>
      <c r="E388" s="17" t="s">
        <v>2869</v>
      </c>
      <c r="F388" s="24" t="s">
        <v>2878</v>
      </c>
      <c r="G388" s="17" t="s">
        <v>2012</v>
      </c>
      <c r="H388" s="15" t="s">
        <v>2844</v>
      </c>
    </row>
    <row r="389" spans="2:8" x14ac:dyDescent="0.3">
      <c r="B389" s="15" t="s">
        <v>3260</v>
      </c>
      <c r="C389" s="15" t="s">
        <v>947</v>
      </c>
      <c r="D389" s="17">
        <v>3</v>
      </c>
      <c r="E389" s="17" t="s">
        <v>2871</v>
      </c>
      <c r="F389" s="24" t="s">
        <v>2878</v>
      </c>
      <c r="G389" s="17" t="s">
        <v>2875</v>
      </c>
      <c r="H389" s="15" t="s">
        <v>2849</v>
      </c>
    </row>
    <row r="390" spans="2:8" x14ac:dyDescent="0.3">
      <c r="B390" s="15" t="s">
        <v>3261</v>
      </c>
      <c r="C390" s="15" t="s">
        <v>878</v>
      </c>
      <c r="D390" s="17">
        <v>2</v>
      </c>
      <c r="E390" s="17" t="s">
        <v>2870</v>
      </c>
      <c r="F390" s="24" t="s">
        <v>2878</v>
      </c>
      <c r="G390" s="17" t="s">
        <v>2875</v>
      </c>
      <c r="H390" s="15" t="s">
        <v>1951</v>
      </c>
    </row>
    <row r="391" spans="2:8" x14ac:dyDescent="0.3">
      <c r="B391" s="15" t="s">
        <v>3262</v>
      </c>
      <c r="C391" s="15" t="s">
        <v>363</v>
      </c>
      <c r="D391" s="17">
        <v>2</v>
      </c>
      <c r="E391" s="17" t="s">
        <v>2872</v>
      </c>
      <c r="F391" s="24" t="s">
        <v>2878</v>
      </c>
      <c r="G391" s="17" t="s">
        <v>2012</v>
      </c>
      <c r="H391" s="15" t="s">
        <v>2837</v>
      </c>
    </row>
    <row r="392" spans="2:8" x14ac:dyDescent="0.3">
      <c r="B392" s="15" t="s">
        <v>3263</v>
      </c>
      <c r="C392" s="15" t="s">
        <v>390</v>
      </c>
      <c r="D392" s="17">
        <v>2</v>
      </c>
      <c r="E392" s="17" t="s">
        <v>2869</v>
      </c>
      <c r="F392" s="24" t="s">
        <v>2878</v>
      </c>
      <c r="G392" s="17" t="s">
        <v>2012</v>
      </c>
      <c r="H392" s="15" t="s">
        <v>2852</v>
      </c>
    </row>
    <row r="393" spans="2:8" x14ac:dyDescent="0.3">
      <c r="B393" s="15" t="s">
        <v>3264</v>
      </c>
      <c r="C393" s="15" t="s">
        <v>641</v>
      </c>
      <c r="D393" s="17">
        <v>3</v>
      </c>
      <c r="E393" s="17" t="s">
        <v>2871</v>
      </c>
      <c r="F393" s="24" t="s">
        <v>2878</v>
      </c>
      <c r="G393" s="17" t="s">
        <v>2012</v>
      </c>
      <c r="H393" s="15" t="s">
        <v>2838</v>
      </c>
    </row>
    <row r="394" spans="2:8" x14ac:dyDescent="0.3">
      <c r="B394" s="15" t="s">
        <v>3265</v>
      </c>
      <c r="C394" s="15" t="s">
        <v>647</v>
      </c>
      <c r="D394" s="17">
        <v>2</v>
      </c>
      <c r="E394" s="17" t="s">
        <v>2870</v>
      </c>
      <c r="F394" s="24" t="s">
        <v>2878</v>
      </c>
      <c r="G394" s="17" t="s">
        <v>2875</v>
      </c>
      <c r="H394" s="15" t="s">
        <v>2842</v>
      </c>
    </row>
    <row r="395" spans="2:8" x14ac:dyDescent="0.3">
      <c r="B395" s="15" t="s">
        <v>3266</v>
      </c>
      <c r="C395" s="15" t="s">
        <v>894</v>
      </c>
      <c r="D395" s="17">
        <v>3</v>
      </c>
      <c r="E395" s="17" t="s">
        <v>2872</v>
      </c>
      <c r="F395" s="24" t="s">
        <v>2878</v>
      </c>
      <c r="G395" s="17" t="s">
        <v>2875</v>
      </c>
      <c r="H395" s="15" t="s">
        <v>2850</v>
      </c>
    </row>
    <row r="396" spans="2:8" x14ac:dyDescent="0.3">
      <c r="B396" s="15" t="s">
        <v>3267</v>
      </c>
      <c r="C396" s="15" t="s">
        <v>422</v>
      </c>
      <c r="D396" s="17">
        <v>3</v>
      </c>
      <c r="E396" s="17" t="s">
        <v>2869</v>
      </c>
      <c r="F396" s="24" t="s">
        <v>2878</v>
      </c>
      <c r="G396" s="17" t="s">
        <v>2012</v>
      </c>
      <c r="H396" s="15" t="s">
        <v>1947</v>
      </c>
    </row>
    <row r="397" spans="2:8" x14ac:dyDescent="0.3">
      <c r="B397" s="15" t="s">
        <v>3268</v>
      </c>
      <c r="C397" s="15" t="s">
        <v>900</v>
      </c>
      <c r="D397" s="17">
        <v>3</v>
      </c>
      <c r="E397" s="17" t="s">
        <v>2871</v>
      </c>
      <c r="F397" s="24" t="s">
        <v>2878</v>
      </c>
      <c r="G397" s="17" t="s">
        <v>2012</v>
      </c>
      <c r="H397" s="15" t="s">
        <v>1947</v>
      </c>
    </row>
    <row r="398" spans="2:8" x14ac:dyDescent="0.3">
      <c r="B398" s="15" t="s">
        <v>3269</v>
      </c>
      <c r="C398" s="15" t="s">
        <v>655</v>
      </c>
      <c r="D398" s="17">
        <v>3</v>
      </c>
      <c r="E398" s="17" t="s">
        <v>2870</v>
      </c>
      <c r="F398" s="24" t="s">
        <v>2878</v>
      </c>
      <c r="G398" s="17" t="s">
        <v>2012</v>
      </c>
      <c r="H398" s="15" t="s">
        <v>2836</v>
      </c>
    </row>
    <row r="399" spans="2:8" x14ac:dyDescent="0.3">
      <c r="B399" s="15" t="s">
        <v>3270</v>
      </c>
      <c r="C399" s="15" t="s">
        <v>398</v>
      </c>
      <c r="D399" s="17">
        <v>2</v>
      </c>
      <c r="E399" s="17" t="s">
        <v>2872</v>
      </c>
      <c r="F399" s="24" t="s">
        <v>2878</v>
      </c>
      <c r="G399" s="17" t="s">
        <v>2012</v>
      </c>
      <c r="H399" s="15" t="s">
        <v>2840</v>
      </c>
    </row>
    <row r="400" spans="2:8" x14ac:dyDescent="0.3">
      <c r="B400" s="15" t="s">
        <v>3271</v>
      </c>
      <c r="C400" s="15" t="s">
        <v>968</v>
      </c>
      <c r="D400" s="17">
        <v>3</v>
      </c>
      <c r="E400" s="17" t="s">
        <v>2869</v>
      </c>
      <c r="F400" s="24" t="s">
        <v>2878</v>
      </c>
      <c r="G400" s="17" t="s">
        <v>2012</v>
      </c>
      <c r="H400" s="15" t="s">
        <v>2838</v>
      </c>
    </row>
    <row r="401" spans="2:8" x14ac:dyDescent="0.3">
      <c r="B401" s="15" t="s">
        <v>3272</v>
      </c>
      <c r="C401" s="15" t="s">
        <v>915</v>
      </c>
      <c r="D401" s="17">
        <v>1</v>
      </c>
      <c r="E401" s="17" t="s">
        <v>2871</v>
      </c>
      <c r="F401" s="24" t="s">
        <v>2878</v>
      </c>
      <c r="G401" s="17" t="s">
        <v>2012</v>
      </c>
      <c r="H401" s="15" t="s">
        <v>2839</v>
      </c>
    </row>
    <row r="402" spans="2:8" x14ac:dyDescent="0.3">
      <c r="B402" s="15" t="s">
        <v>3273</v>
      </c>
      <c r="C402" s="15" t="s">
        <v>199</v>
      </c>
      <c r="D402" s="17">
        <v>1</v>
      </c>
      <c r="E402" s="17" t="s">
        <v>2870</v>
      </c>
      <c r="F402" s="24" t="s">
        <v>2878</v>
      </c>
      <c r="G402" s="17" t="s">
        <v>2012</v>
      </c>
      <c r="H402" s="15" t="s">
        <v>2847</v>
      </c>
    </row>
    <row r="403" spans="2:8" x14ac:dyDescent="0.3">
      <c r="B403" s="15" t="s">
        <v>3274</v>
      </c>
      <c r="C403" s="15" t="s">
        <v>246</v>
      </c>
      <c r="D403" s="17">
        <v>2</v>
      </c>
      <c r="E403" s="17" t="s">
        <v>2872</v>
      </c>
      <c r="F403" s="24" t="s">
        <v>2878</v>
      </c>
      <c r="G403" s="17" t="s">
        <v>2875</v>
      </c>
      <c r="H403" s="15" t="s">
        <v>1950</v>
      </c>
    </row>
    <row r="404" spans="2:8" x14ac:dyDescent="0.3">
      <c r="B404" s="15" t="s">
        <v>3275</v>
      </c>
      <c r="C404" s="15" t="s">
        <v>670</v>
      </c>
      <c r="D404" s="17">
        <v>1</v>
      </c>
      <c r="E404" s="17" t="s">
        <v>2869</v>
      </c>
      <c r="F404" s="24" t="s">
        <v>2878</v>
      </c>
      <c r="G404" s="17" t="s">
        <v>2875</v>
      </c>
      <c r="H404" s="15" t="s">
        <v>2848</v>
      </c>
    </row>
    <row r="405" spans="2:8" x14ac:dyDescent="0.3">
      <c r="B405" s="15" t="s">
        <v>3276</v>
      </c>
      <c r="C405" s="15" t="s">
        <v>127</v>
      </c>
      <c r="D405" s="17">
        <v>2</v>
      </c>
      <c r="E405" s="17" t="s">
        <v>2871</v>
      </c>
      <c r="F405" s="24" t="s">
        <v>2878</v>
      </c>
      <c r="G405" s="17" t="s">
        <v>2875</v>
      </c>
      <c r="H405" s="15" t="s">
        <v>2843</v>
      </c>
    </row>
    <row r="406" spans="2:8" x14ac:dyDescent="0.3">
      <c r="B406" s="15" t="s">
        <v>3277</v>
      </c>
      <c r="C406" s="15" t="s">
        <v>378</v>
      </c>
      <c r="D406" s="17">
        <v>2</v>
      </c>
      <c r="E406" s="17" t="s">
        <v>2870</v>
      </c>
      <c r="F406" s="24" t="s">
        <v>2878</v>
      </c>
      <c r="G406" s="17" t="s">
        <v>2012</v>
      </c>
      <c r="H406" s="15" t="s">
        <v>2835</v>
      </c>
    </row>
    <row r="407" spans="2:8" x14ac:dyDescent="0.3">
      <c r="B407" s="15" t="s">
        <v>3278</v>
      </c>
      <c r="C407" s="15" t="s">
        <v>295</v>
      </c>
      <c r="D407" s="17">
        <v>1</v>
      </c>
      <c r="E407" s="17" t="s">
        <v>2872</v>
      </c>
      <c r="F407" s="24" t="s">
        <v>2878</v>
      </c>
      <c r="G407" s="17" t="s">
        <v>2012</v>
      </c>
      <c r="H407" s="15" t="s">
        <v>2847</v>
      </c>
    </row>
    <row r="408" spans="2:8" x14ac:dyDescent="0.3">
      <c r="B408" s="15" t="s">
        <v>3279</v>
      </c>
      <c r="C408" s="15" t="s">
        <v>276</v>
      </c>
      <c r="D408" s="17">
        <v>3</v>
      </c>
      <c r="E408" s="17" t="s">
        <v>2869</v>
      </c>
      <c r="F408" s="24" t="s">
        <v>2878</v>
      </c>
      <c r="G408" s="17" t="s">
        <v>2012</v>
      </c>
      <c r="H408" s="15" t="s">
        <v>1947</v>
      </c>
    </row>
    <row r="409" spans="2:8" x14ac:dyDescent="0.3">
      <c r="B409" s="15" t="s">
        <v>3280</v>
      </c>
      <c r="C409" s="15" t="s">
        <v>932</v>
      </c>
      <c r="D409" s="17">
        <v>2</v>
      </c>
      <c r="E409" s="17" t="s">
        <v>2871</v>
      </c>
      <c r="F409" s="24" t="s">
        <v>2878</v>
      </c>
      <c r="G409" s="17" t="s">
        <v>2875</v>
      </c>
      <c r="H409" s="15" t="s">
        <v>2841</v>
      </c>
    </row>
    <row r="410" spans="2:8" x14ac:dyDescent="0.3">
      <c r="B410" s="15" t="s">
        <v>3281</v>
      </c>
      <c r="C410" s="15" t="s">
        <v>410</v>
      </c>
      <c r="D410" s="17">
        <v>2</v>
      </c>
      <c r="E410" s="17" t="s">
        <v>2870</v>
      </c>
      <c r="F410" s="24" t="s">
        <v>2878</v>
      </c>
      <c r="G410" s="17" t="s">
        <v>2875</v>
      </c>
      <c r="H410" s="15" t="s">
        <v>2846</v>
      </c>
    </row>
    <row r="411" spans="2:8" x14ac:dyDescent="0.3">
      <c r="B411" s="15" t="s">
        <v>3282</v>
      </c>
      <c r="C411" s="15" t="s">
        <v>602</v>
      </c>
      <c r="D411" s="17">
        <v>1</v>
      </c>
      <c r="E411" s="17" t="s">
        <v>2872</v>
      </c>
      <c r="F411" s="24" t="s">
        <v>2878</v>
      </c>
      <c r="G411" s="17" t="s">
        <v>2012</v>
      </c>
      <c r="H411" s="15" t="s">
        <v>2839</v>
      </c>
    </row>
    <row r="412" spans="2:8" x14ac:dyDescent="0.3">
      <c r="B412" s="15" t="s">
        <v>3283</v>
      </c>
      <c r="C412" s="15" t="s">
        <v>963</v>
      </c>
      <c r="D412" s="17">
        <v>2</v>
      </c>
      <c r="E412" s="17" t="s">
        <v>2869</v>
      </c>
      <c r="F412" s="24" t="s">
        <v>2878</v>
      </c>
      <c r="G412" s="17" t="s">
        <v>2875</v>
      </c>
      <c r="H412" s="15" t="s">
        <v>2843</v>
      </c>
    </row>
    <row r="413" spans="2:8" x14ac:dyDescent="0.3">
      <c r="B413" s="15" t="s">
        <v>3284</v>
      </c>
      <c r="C413" s="15" t="s">
        <v>205</v>
      </c>
      <c r="D413" s="17">
        <v>3</v>
      </c>
      <c r="E413" s="17" t="s">
        <v>2871</v>
      </c>
      <c r="F413" s="24" t="s">
        <v>2878</v>
      </c>
      <c r="G413" s="17" t="s">
        <v>2012</v>
      </c>
      <c r="H413" s="15" t="s">
        <v>2836</v>
      </c>
    </row>
    <row r="414" spans="2:8" x14ac:dyDescent="0.3">
      <c r="B414" s="15" t="s">
        <v>3285</v>
      </c>
      <c r="C414" s="15" t="s">
        <v>307</v>
      </c>
      <c r="D414" s="17">
        <v>2</v>
      </c>
      <c r="E414" s="17" t="s">
        <v>2870</v>
      </c>
      <c r="F414" s="24" t="s">
        <v>2878</v>
      </c>
      <c r="G414" s="17" t="s">
        <v>2875</v>
      </c>
      <c r="H414" s="15" t="s">
        <v>1950</v>
      </c>
    </row>
    <row r="415" spans="2:8" x14ac:dyDescent="0.3">
      <c r="B415" s="15" t="s">
        <v>3286</v>
      </c>
      <c r="C415" s="15" t="s">
        <v>978</v>
      </c>
      <c r="D415" s="17">
        <v>2</v>
      </c>
      <c r="E415" s="17" t="s">
        <v>2872</v>
      </c>
      <c r="F415" s="24" t="s">
        <v>2878</v>
      </c>
      <c r="G415" s="17" t="s">
        <v>2012</v>
      </c>
      <c r="H415" s="15" t="s">
        <v>2852</v>
      </c>
    </row>
    <row r="416" spans="2:8" x14ac:dyDescent="0.3">
      <c r="B416" s="15" t="s">
        <v>3287</v>
      </c>
      <c r="C416" s="15" t="s">
        <v>680</v>
      </c>
      <c r="D416" s="17">
        <v>2</v>
      </c>
      <c r="E416" s="17" t="s">
        <v>2869</v>
      </c>
      <c r="F416" s="24" t="s">
        <v>2878</v>
      </c>
      <c r="G416" s="17" t="s">
        <v>2012</v>
      </c>
      <c r="H416" s="15" t="s">
        <v>2837</v>
      </c>
    </row>
    <row r="417" spans="2:8" x14ac:dyDescent="0.3">
      <c r="B417" s="15" t="s">
        <v>3288</v>
      </c>
      <c r="C417" s="15" t="s">
        <v>683</v>
      </c>
      <c r="D417" s="17">
        <v>1</v>
      </c>
      <c r="E417" s="17" t="s">
        <v>2871</v>
      </c>
      <c r="F417" s="24" t="s">
        <v>2878</v>
      </c>
      <c r="G417" s="17" t="s">
        <v>2012</v>
      </c>
      <c r="H417" s="15" t="s">
        <v>2839</v>
      </c>
    </row>
    <row r="418" spans="2:8" x14ac:dyDescent="0.3">
      <c r="B418" s="15" t="s">
        <v>3289</v>
      </c>
      <c r="C418" s="15" t="s">
        <v>614</v>
      </c>
      <c r="D418" s="17">
        <v>2</v>
      </c>
      <c r="E418" s="17" t="s">
        <v>2870</v>
      </c>
      <c r="F418" s="24" t="s">
        <v>2878</v>
      </c>
      <c r="G418" s="17" t="s">
        <v>2012</v>
      </c>
      <c r="H418" s="15" t="s">
        <v>2845</v>
      </c>
    </row>
    <row r="419" spans="2:8" x14ac:dyDescent="0.3">
      <c r="B419" s="15" t="s">
        <v>3290</v>
      </c>
      <c r="C419" s="15" t="s">
        <v>730</v>
      </c>
      <c r="D419" s="17">
        <v>3</v>
      </c>
      <c r="E419" s="17" t="s">
        <v>2872</v>
      </c>
      <c r="F419" s="24" t="s">
        <v>2878</v>
      </c>
      <c r="G419" s="17" t="s">
        <v>2012</v>
      </c>
      <c r="H419" s="15" t="s">
        <v>2838</v>
      </c>
    </row>
    <row r="420" spans="2:8" x14ac:dyDescent="0.3">
      <c r="B420" s="15" t="s">
        <v>3291</v>
      </c>
      <c r="C420" s="15" t="s">
        <v>393</v>
      </c>
      <c r="D420" s="17">
        <v>2</v>
      </c>
      <c r="E420" s="17" t="s">
        <v>2869</v>
      </c>
      <c r="F420" s="24" t="s">
        <v>2878</v>
      </c>
      <c r="G420" s="17" t="s">
        <v>2875</v>
      </c>
      <c r="H420" s="15" t="s">
        <v>1950</v>
      </c>
    </row>
    <row r="421" spans="2:8" x14ac:dyDescent="0.3">
      <c r="B421" s="15" t="s">
        <v>3292</v>
      </c>
      <c r="C421" s="15" t="s">
        <v>305</v>
      </c>
      <c r="D421" s="17">
        <v>2</v>
      </c>
      <c r="E421" s="17" t="s">
        <v>2871</v>
      </c>
      <c r="F421" s="24" t="s">
        <v>2878</v>
      </c>
      <c r="G421" s="17" t="s">
        <v>2875</v>
      </c>
      <c r="H421" s="15" t="s">
        <v>1950</v>
      </c>
    </row>
    <row r="422" spans="2:8" x14ac:dyDescent="0.3">
      <c r="B422" s="15" t="s">
        <v>3293</v>
      </c>
      <c r="C422" s="15" t="s">
        <v>438</v>
      </c>
      <c r="D422" s="17">
        <v>2</v>
      </c>
      <c r="E422" s="17" t="s">
        <v>2870</v>
      </c>
      <c r="F422" s="24" t="s">
        <v>2878</v>
      </c>
      <c r="G422" s="17" t="s">
        <v>2875</v>
      </c>
      <c r="H422" s="15" t="s">
        <v>2842</v>
      </c>
    </row>
    <row r="423" spans="2:8" x14ac:dyDescent="0.3">
      <c r="B423" s="15" t="s">
        <v>3294</v>
      </c>
      <c r="C423" s="15" t="s">
        <v>965</v>
      </c>
      <c r="D423" s="17">
        <v>3</v>
      </c>
      <c r="E423" s="17" t="s">
        <v>2872</v>
      </c>
      <c r="F423" s="24" t="s">
        <v>2878</v>
      </c>
      <c r="G423" s="17" t="s">
        <v>2012</v>
      </c>
      <c r="H423" s="15" t="s">
        <v>2836</v>
      </c>
    </row>
    <row r="424" spans="2:8" x14ac:dyDescent="0.3">
      <c r="B424" s="15" t="s">
        <v>3295</v>
      </c>
      <c r="C424" s="15" t="s">
        <v>971</v>
      </c>
      <c r="D424" s="17">
        <v>1</v>
      </c>
      <c r="E424" s="17" t="s">
        <v>2869</v>
      </c>
      <c r="F424" s="24" t="s">
        <v>2878</v>
      </c>
      <c r="G424" s="17" t="s">
        <v>2012</v>
      </c>
      <c r="H424" s="15" t="s">
        <v>2839</v>
      </c>
    </row>
    <row r="425" spans="2:8" x14ac:dyDescent="0.3">
      <c r="B425" s="15" t="s">
        <v>3296</v>
      </c>
      <c r="C425" s="15" t="s">
        <v>449</v>
      </c>
      <c r="D425" s="17">
        <v>2</v>
      </c>
      <c r="E425" s="17" t="s">
        <v>2871</v>
      </c>
      <c r="F425" s="24" t="s">
        <v>2878</v>
      </c>
      <c r="G425" s="17" t="s">
        <v>2012</v>
      </c>
      <c r="H425" s="15" t="s">
        <v>2845</v>
      </c>
    </row>
    <row r="426" spans="2:8" x14ac:dyDescent="0.3">
      <c r="B426" s="15" t="s">
        <v>3297</v>
      </c>
      <c r="C426" s="15" t="s">
        <v>784</v>
      </c>
      <c r="D426" s="17">
        <v>2</v>
      </c>
      <c r="E426" s="17" t="s">
        <v>2870</v>
      </c>
      <c r="F426" s="24" t="s">
        <v>2878</v>
      </c>
      <c r="G426" s="17" t="s">
        <v>2875</v>
      </c>
      <c r="H426" s="15" t="s">
        <v>1950</v>
      </c>
    </row>
    <row r="427" spans="2:8" x14ac:dyDescent="0.3">
      <c r="B427" s="15" t="s">
        <v>3298</v>
      </c>
      <c r="C427" s="15" t="s">
        <v>288</v>
      </c>
      <c r="D427" s="17">
        <v>2</v>
      </c>
      <c r="E427" s="17" t="s">
        <v>2872</v>
      </c>
      <c r="F427" s="24" t="s">
        <v>2878</v>
      </c>
      <c r="G427" s="17" t="s">
        <v>2875</v>
      </c>
      <c r="H427" s="15" t="s">
        <v>2846</v>
      </c>
    </row>
    <row r="428" spans="2:8" x14ac:dyDescent="0.3">
      <c r="B428" s="15" t="s">
        <v>3299</v>
      </c>
      <c r="C428" s="15" t="s">
        <v>291</v>
      </c>
      <c r="D428" s="17">
        <v>1</v>
      </c>
      <c r="E428" s="17" t="s">
        <v>2869</v>
      </c>
      <c r="F428" s="24" t="s">
        <v>2878</v>
      </c>
      <c r="G428" s="17" t="s">
        <v>2012</v>
      </c>
      <c r="H428" s="15" t="s">
        <v>2851</v>
      </c>
    </row>
    <row r="429" spans="2:8" x14ac:dyDescent="0.3">
      <c r="B429" s="15" t="s">
        <v>3300</v>
      </c>
      <c r="C429" s="15" t="s">
        <v>453</v>
      </c>
      <c r="D429" s="17">
        <v>1</v>
      </c>
      <c r="E429" s="17" t="s">
        <v>2871</v>
      </c>
      <c r="F429" s="24" t="s">
        <v>2878</v>
      </c>
      <c r="G429" s="17" t="s">
        <v>2012</v>
      </c>
      <c r="H429" s="15" t="s">
        <v>2851</v>
      </c>
    </row>
    <row r="430" spans="2:8" x14ac:dyDescent="0.3">
      <c r="B430" s="15" t="s">
        <v>3301</v>
      </c>
      <c r="C430" s="15" t="s">
        <v>811</v>
      </c>
      <c r="D430" s="17">
        <v>2</v>
      </c>
      <c r="E430" s="17" t="s">
        <v>2870</v>
      </c>
      <c r="F430" s="24" t="s">
        <v>2878</v>
      </c>
      <c r="G430" s="17" t="s">
        <v>2875</v>
      </c>
      <c r="H430" s="15" t="s">
        <v>2842</v>
      </c>
    </row>
    <row r="431" spans="2:8" x14ac:dyDescent="0.3">
      <c r="B431" s="15" t="s">
        <v>3302</v>
      </c>
      <c r="C431" s="15" t="s">
        <v>820</v>
      </c>
      <c r="D431" s="17">
        <v>2</v>
      </c>
      <c r="E431" s="17" t="s">
        <v>2872</v>
      </c>
      <c r="F431" s="24" t="s">
        <v>2878</v>
      </c>
      <c r="G431" s="17" t="s">
        <v>2012</v>
      </c>
      <c r="H431" s="15" t="s">
        <v>2845</v>
      </c>
    </row>
    <row r="432" spans="2:8" x14ac:dyDescent="0.3">
      <c r="B432" s="15" t="s">
        <v>3303</v>
      </c>
      <c r="C432" s="15" t="s">
        <v>701</v>
      </c>
      <c r="D432" s="17">
        <v>3</v>
      </c>
      <c r="E432" s="17" t="s">
        <v>2869</v>
      </c>
      <c r="F432" s="24" t="s">
        <v>2878</v>
      </c>
      <c r="G432" s="17" t="s">
        <v>2875</v>
      </c>
      <c r="H432" s="15" t="s">
        <v>2849</v>
      </c>
    </row>
    <row r="433" spans="2:8" x14ac:dyDescent="0.3">
      <c r="B433" s="15" t="s">
        <v>3304</v>
      </c>
      <c r="C433" s="15" t="s">
        <v>459</v>
      </c>
      <c r="D433" s="17">
        <v>2</v>
      </c>
      <c r="E433" s="17" t="s">
        <v>2871</v>
      </c>
      <c r="F433" s="24" t="s">
        <v>2878</v>
      </c>
      <c r="G433" s="17" t="s">
        <v>2875</v>
      </c>
      <c r="H433" s="15" t="s">
        <v>1948</v>
      </c>
    </row>
    <row r="434" spans="2:8" x14ac:dyDescent="0.3">
      <c r="B434" s="15" t="s">
        <v>3305</v>
      </c>
      <c r="C434" s="15" t="s">
        <v>838</v>
      </c>
      <c r="D434" s="17">
        <v>1</v>
      </c>
      <c r="E434" s="17" t="s">
        <v>2870</v>
      </c>
      <c r="F434" s="24" t="s">
        <v>2878</v>
      </c>
      <c r="G434" s="17" t="s">
        <v>2012</v>
      </c>
      <c r="H434" s="15" t="s">
        <v>2851</v>
      </c>
    </row>
    <row r="435" spans="2:8" x14ac:dyDescent="0.3">
      <c r="B435" s="15" t="s">
        <v>3306</v>
      </c>
      <c r="C435" s="15" t="s">
        <v>847</v>
      </c>
      <c r="D435" s="17">
        <v>2</v>
      </c>
      <c r="E435" s="17" t="s">
        <v>2872</v>
      </c>
      <c r="F435" s="24" t="s">
        <v>2878</v>
      </c>
      <c r="G435" s="17" t="s">
        <v>2875</v>
      </c>
      <c r="H435" s="15" t="s">
        <v>1948</v>
      </c>
    </row>
    <row r="436" spans="2:8" x14ac:dyDescent="0.3">
      <c r="B436" s="15" t="s">
        <v>3307</v>
      </c>
      <c r="C436" s="15" t="s">
        <v>340</v>
      </c>
      <c r="D436" s="17">
        <v>2</v>
      </c>
      <c r="E436" s="17" t="s">
        <v>2869</v>
      </c>
      <c r="F436" s="24" t="s">
        <v>2878</v>
      </c>
      <c r="G436" s="17" t="s">
        <v>2012</v>
      </c>
      <c r="H436" s="15" t="s">
        <v>2837</v>
      </c>
    </row>
    <row r="437" spans="2:8" x14ac:dyDescent="0.3">
      <c r="B437" s="15" t="s">
        <v>3308</v>
      </c>
      <c r="C437" s="15" t="s">
        <v>423</v>
      </c>
      <c r="D437" s="17">
        <v>2</v>
      </c>
      <c r="E437" s="17" t="s">
        <v>2871</v>
      </c>
      <c r="F437" s="24" t="s">
        <v>2878</v>
      </c>
      <c r="G437" s="17" t="s">
        <v>2875</v>
      </c>
      <c r="H437" s="15" t="s">
        <v>1951</v>
      </c>
    </row>
    <row r="438" spans="2:8" x14ac:dyDescent="0.3">
      <c r="B438" s="15" t="s">
        <v>3309</v>
      </c>
      <c r="C438" s="15" t="s">
        <v>294</v>
      </c>
      <c r="D438" s="17">
        <v>1</v>
      </c>
      <c r="E438" s="17" t="s">
        <v>2870</v>
      </c>
      <c r="F438" s="24" t="s">
        <v>2878</v>
      </c>
      <c r="G438" s="17" t="s">
        <v>2875</v>
      </c>
      <c r="H438" s="15" t="s">
        <v>1949</v>
      </c>
    </row>
    <row r="439" spans="2:8" x14ac:dyDescent="0.3">
      <c r="B439" s="15" t="s">
        <v>3310</v>
      </c>
      <c r="C439" s="15" t="s">
        <v>429</v>
      </c>
      <c r="D439" s="17">
        <v>2</v>
      </c>
      <c r="E439" s="17" t="s">
        <v>2872</v>
      </c>
      <c r="F439" s="24" t="s">
        <v>2878</v>
      </c>
      <c r="G439" s="17" t="s">
        <v>2012</v>
      </c>
      <c r="H439" s="15" t="s">
        <v>2837</v>
      </c>
    </row>
    <row r="440" spans="2:8" x14ac:dyDescent="0.3">
      <c r="B440" s="15" t="s">
        <v>3311</v>
      </c>
      <c r="C440" s="15" t="s">
        <v>638</v>
      </c>
      <c r="D440" s="17">
        <v>2</v>
      </c>
      <c r="E440" s="17" t="s">
        <v>2869</v>
      </c>
      <c r="F440" s="24" t="s">
        <v>2878</v>
      </c>
      <c r="G440" s="17" t="s">
        <v>2012</v>
      </c>
      <c r="H440" s="15" t="s">
        <v>2837</v>
      </c>
    </row>
    <row r="441" spans="2:8" x14ac:dyDescent="0.3">
      <c r="B441" s="15" t="s">
        <v>3312</v>
      </c>
      <c r="C441" s="15" t="s">
        <v>435</v>
      </c>
      <c r="D441" s="17">
        <v>2</v>
      </c>
      <c r="E441" s="17" t="s">
        <v>2871</v>
      </c>
      <c r="F441" s="24" t="s">
        <v>2878</v>
      </c>
      <c r="G441" s="17" t="s">
        <v>2012</v>
      </c>
      <c r="H441" s="15" t="s">
        <v>2840</v>
      </c>
    </row>
    <row r="442" spans="2:8" x14ac:dyDescent="0.3">
      <c r="B442" s="15" t="s">
        <v>3313</v>
      </c>
      <c r="C442" s="15" t="s">
        <v>731</v>
      </c>
      <c r="D442" s="17">
        <v>2</v>
      </c>
      <c r="E442" s="17" t="s">
        <v>2870</v>
      </c>
      <c r="F442" s="24" t="s">
        <v>2878</v>
      </c>
      <c r="G442" s="17" t="s">
        <v>2875</v>
      </c>
      <c r="H442" s="15" t="s">
        <v>2843</v>
      </c>
    </row>
    <row r="443" spans="2:8" x14ac:dyDescent="0.3">
      <c r="B443" s="15" t="s">
        <v>3314</v>
      </c>
      <c r="C443" s="15" t="s">
        <v>719</v>
      </c>
      <c r="D443" s="17">
        <v>2</v>
      </c>
      <c r="E443" s="17" t="s">
        <v>2872</v>
      </c>
      <c r="F443" s="24" t="s">
        <v>2878</v>
      </c>
      <c r="G443" s="17" t="s">
        <v>2012</v>
      </c>
      <c r="H443" s="15" t="s">
        <v>2835</v>
      </c>
    </row>
    <row r="444" spans="2:8" x14ac:dyDescent="0.3">
      <c r="B444" s="15" t="s">
        <v>3315</v>
      </c>
      <c r="C444" s="15" t="s">
        <v>267</v>
      </c>
      <c r="D444" s="17">
        <v>2</v>
      </c>
      <c r="E444" s="17" t="s">
        <v>2869</v>
      </c>
      <c r="F444" s="24" t="s">
        <v>2878</v>
      </c>
      <c r="G444" s="17" t="s">
        <v>2012</v>
      </c>
      <c r="H444" s="15" t="s">
        <v>2840</v>
      </c>
    </row>
    <row r="445" spans="2:8" x14ac:dyDescent="0.3">
      <c r="B445" s="15" t="s">
        <v>3316</v>
      </c>
      <c r="C445" s="15" t="s">
        <v>919</v>
      </c>
      <c r="D445" s="17">
        <v>1</v>
      </c>
      <c r="E445" s="17" t="s">
        <v>2871</v>
      </c>
      <c r="F445" s="24" t="s">
        <v>2878</v>
      </c>
      <c r="G445" s="17" t="s">
        <v>2875</v>
      </c>
      <c r="H445" s="15" t="s">
        <v>1949</v>
      </c>
    </row>
    <row r="446" spans="2:8" x14ac:dyDescent="0.3">
      <c r="B446" s="15" t="s">
        <v>3317</v>
      </c>
      <c r="C446" s="15" t="s">
        <v>928</v>
      </c>
      <c r="D446" s="17">
        <v>2</v>
      </c>
      <c r="E446" s="17" t="s">
        <v>2870</v>
      </c>
      <c r="F446" s="24" t="s">
        <v>2878</v>
      </c>
      <c r="G446" s="17" t="s">
        <v>2012</v>
      </c>
      <c r="H446" s="15" t="s">
        <v>2835</v>
      </c>
    </row>
    <row r="447" spans="2:8" x14ac:dyDescent="0.3">
      <c r="B447" s="15" t="s">
        <v>3318</v>
      </c>
      <c r="C447" s="15" t="s">
        <v>650</v>
      </c>
      <c r="D447" s="17">
        <v>2</v>
      </c>
      <c r="E447" s="17" t="s">
        <v>2872</v>
      </c>
      <c r="F447" s="24" t="s">
        <v>2878</v>
      </c>
      <c r="G447" s="17" t="s">
        <v>2875</v>
      </c>
      <c r="H447" s="15" t="s">
        <v>2843</v>
      </c>
    </row>
    <row r="448" spans="2:8" x14ac:dyDescent="0.3">
      <c r="B448" s="15" t="s">
        <v>3319</v>
      </c>
      <c r="C448" s="15" t="s">
        <v>306</v>
      </c>
      <c r="D448" s="17">
        <v>3</v>
      </c>
      <c r="E448" s="17" t="s">
        <v>2869</v>
      </c>
      <c r="F448" s="24" t="s">
        <v>2878</v>
      </c>
      <c r="G448" s="17" t="s">
        <v>2875</v>
      </c>
      <c r="H448" s="15" t="s">
        <v>2849</v>
      </c>
    </row>
    <row r="449" spans="2:8" x14ac:dyDescent="0.3">
      <c r="B449" s="15" t="s">
        <v>3320</v>
      </c>
      <c r="C449" s="15" t="s">
        <v>186</v>
      </c>
      <c r="D449" s="17">
        <v>2</v>
      </c>
      <c r="E449" s="17" t="s">
        <v>2871</v>
      </c>
      <c r="F449" s="24" t="s">
        <v>2878</v>
      </c>
      <c r="G449" s="17" t="s">
        <v>2875</v>
      </c>
      <c r="H449" s="15" t="s">
        <v>2841</v>
      </c>
    </row>
    <row r="450" spans="2:8" x14ac:dyDescent="0.3">
      <c r="B450" s="15" t="s">
        <v>3321</v>
      </c>
      <c r="C450" s="15" t="s">
        <v>955</v>
      </c>
      <c r="D450" s="17">
        <v>1</v>
      </c>
      <c r="E450" s="17" t="s">
        <v>2870</v>
      </c>
      <c r="F450" s="24" t="s">
        <v>2878</v>
      </c>
      <c r="G450" s="17" t="s">
        <v>2012</v>
      </c>
      <c r="H450" s="15" t="s">
        <v>2844</v>
      </c>
    </row>
    <row r="451" spans="2:8" x14ac:dyDescent="0.3">
      <c r="B451" s="15" t="s">
        <v>3322</v>
      </c>
      <c r="C451" s="15" t="s">
        <v>501</v>
      </c>
      <c r="D451" s="17">
        <v>1</v>
      </c>
      <c r="E451" s="17" t="s">
        <v>2872</v>
      </c>
      <c r="F451" s="24" t="s">
        <v>2878</v>
      </c>
      <c r="G451" s="17" t="s">
        <v>2875</v>
      </c>
      <c r="H451" s="15" t="s">
        <v>1949</v>
      </c>
    </row>
    <row r="452" spans="2:8" x14ac:dyDescent="0.3">
      <c r="B452" s="15" t="s">
        <v>3323</v>
      </c>
      <c r="C452" s="15" t="s">
        <v>334</v>
      </c>
      <c r="D452" s="17">
        <v>1</v>
      </c>
      <c r="E452" s="17" t="s">
        <v>2869</v>
      </c>
      <c r="F452" s="24" t="s">
        <v>2878</v>
      </c>
      <c r="G452" s="17" t="s">
        <v>2875</v>
      </c>
      <c r="H452" s="15" t="s">
        <v>1949</v>
      </c>
    </row>
    <row r="453" spans="2:8" x14ac:dyDescent="0.3">
      <c r="B453" s="15" t="s">
        <v>3324</v>
      </c>
      <c r="C453" s="15" t="s">
        <v>752</v>
      </c>
      <c r="D453" s="17">
        <v>1</v>
      </c>
      <c r="E453" s="17" t="s">
        <v>2871</v>
      </c>
      <c r="F453" s="24" t="s">
        <v>2878</v>
      </c>
      <c r="G453" s="17" t="s">
        <v>2875</v>
      </c>
      <c r="H453" s="15" t="s">
        <v>1949</v>
      </c>
    </row>
    <row r="454" spans="2:8" x14ac:dyDescent="0.3">
      <c r="B454" s="15" t="s">
        <v>3325</v>
      </c>
      <c r="C454" s="15" t="s">
        <v>139</v>
      </c>
      <c r="D454" s="17">
        <v>1</v>
      </c>
      <c r="E454" s="17" t="s">
        <v>2870</v>
      </c>
      <c r="F454" s="24" t="s">
        <v>2878</v>
      </c>
      <c r="G454" s="17" t="s">
        <v>2012</v>
      </c>
      <c r="H454" s="15" t="s">
        <v>2844</v>
      </c>
    </row>
    <row r="455" spans="2:8" x14ac:dyDescent="0.3">
      <c r="B455" s="15" t="s">
        <v>3326</v>
      </c>
      <c r="C455" s="15" t="s">
        <v>476</v>
      </c>
      <c r="D455" s="17">
        <v>2</v>
      </c>
      <c r="E455" s="17" t="s">
        <v>2872</v>
      </c>
      <c r="F455" s="24" t="s">
        <v>2878</v>
      </c>
      <c r="G455" s="17" t="s">
        <v>2012</v>
      </c>
      <c r="H455" s="15" t="s">
        <v>2837</v>
      </c>
    </row>
    <row r="456" spans="2:8" x14ac:dyDescent="0.3">
      <c r="B456" s="15" t="s">
        <v>3327</v>
      </c>
      <c r="C456" s="15" t="s">
        <v>477</v>
      </c>
      <c r="D456" s="17">
        <v>2</v>
      </c>
      <c r="E456" s="17" t="s">
        <v>2869</v>
      </c>
      <c r="F456" s="24" t="s">
        <v>2878</v>
      </c>
      <c r="G456" s="17" t="s">
        <v>2875</v>
      </c>
      <c r="H456" s="15" t="s">
        <v>2841</v>
      </c>
    </row>
    <row r="457" spans="2:8" x14ac:dyDescent="0.3">
      <c r="B457" s="15" t="s">
        <v>3328</v>
      </c>
      <c r="C457" s="15" t="s">
        <v>486</v>
      </c>
      <c r="D457" s="17">
        <v>1</v>
      </c>
      <c r="E457" s="17" t="s">
        <v>2871</v>
      </c>
      <c r="F457" s="24" t="s">
        <v>2878</v>
      </c>
      <c r="G457" s="17" t="s">
        <v>2012</v>
      </c>
      <c r="H457" s="15" t="s">
        <v>2847</v>
      </c>
    </row>
    <row r="458" spans="2:8" x14ac:dyDescent="0.3">
      <c r="B458" s="15" t="s">
        <v>3329</v>
      </c>
      <c r="C458" s="15" t="s">
        <v>516</v>
      </c>
      <c r="D458" s="17">
        <v>2</v>
      </c>
      <c r="E458" s="17" t="s">
        <v>2870</v>
      </c>
      <c r="F458" s="24" t="s">
        <v>2878</v>
      </c>
      <c r="G458" s="17" t="s">
        <v>2875</v>
      </c>
      <c r="H458" s="15" t="s">
        <v>2841</v>
      </c>
    </row>
    <row r="459" spans="2:8" x14ac:dyDescent="0.3">
      <c r="B459" s="15" t="s">
        <v>3330</v>
      </c>
      <c r="C459" s="15" t="s">
        <v>773</v>
      </c>
      <c r="D459" s="17">
        <v>1</v>
      </c>
      <c r="E459" s="17" t="s">
        <v>2872</v>
      </c>
      <c r="F459" s="24" t="s">
        <v>2878</v>
      </c>
      <c r="G459" s="17" t="s">
        <v>2012</v>
      </c>
      <c r="H459" s="15" t="s">
        <v>2844</v>
      </c>
    </row>
    <row r="460" spans="2:8" x14ac:dyDescent="0.3">
      <c r="B460" s="15" t="s">
        <v>3331</v>
      </c>
      <c r="C460" s="15" t="s">
        <v>452</v>
      </c>
      <c r="D460" s="17">
        <v>1</v>
      </c>
      <c r="E460" s="17" t="s">
        <v>2869</v>
      </c>
      <c r="F460" s="24" t="s">
        <v>2878</v>
      </c>
      <c r="G460" s="17" t="s">
        <v>2012</v>
      </c>
      <c r="H460" s="15" t="s">
        <v>2847</v>
      </c>
    </row>
    <row r="461" spans="2:8" x14ac:dyDescent="0.3">
      <c r="B461" s="15" t="s">
        <v>3332</v>
      </c>
      <c r="C461" s="15" t="s">
        <v>321</v>
      </c>
      <c r="D461" s="17">
        <v>1</v>
      </c>
      <c r="E461" s="17" t="s">
        <v>2871</v>
      </c>
      <c r="F461" s="24" t="s">
        <v>2878</v>
      </c>
      <c r="G461" s="17" t="s">
        <v>2012</v>
      </c>
      <c r="H461" s="15" t="s">
        <v>2847</v>
      </c>
    </row>
    <row r="462" spans="2:8" x14ac:dyDescent="0.3">
      <c r="B462" s="15" t="s">
        <v>3333</v>
      </c>
      <c r="C462" s="15" t="s">
        <v>522</v>
      </c>
      <c r="D462" s="17">
        <v>1</v>
      </c>
      <c r="E462" s="17" t="s">
        <v>2870</v>
      </c>
      <c r="F462" s="24" t="s">
        <v>2878</v>
      </c>
      <c r="G462" s="17" t="s">
        <v>2012</v>
      </c>
      <c r="H462" s="15" t="s">
        <v>2844</v>
      </c>
    </row>
    <row r="463" spans="2:8" x14ac:dyDescent="0.3">
      <c r="B463" s="15" t="s">
        <v>3334</v>
      </c>
      <c r="C463" s="15" t="s">
        <v>513</v>
      </c>
      <c r="D463" s="17">
        <v>1</v>
      </c>
      <c r="E463" s="17" t="s">
        <v>2872</v>
      </c>
      <c r="F463" s="24" t="s">
        <v>2878</v>
      </c>
      <c r="G463" s="17" t="s">
        <v>2012</v>
      </c>
      <c r="H463" s="15" t="s">
        <v>2839</v>
      </c>
    </row>
    <row r="464" spans="2:8" x14ac:dyDescent="0.3">
      <c r="B464" s="15" t="s">
        <v>3335</v>
      </c>
      <c r="C464" s="15" t="s">
        <v>379</v>
      </c>
      <c r="D464" s="17">
        <v>2</v>
      </c>
      <c r="E464" s="17" t="s">
        <v>2869</v>
      </c>
      <c r="F464" s="24" t="s">
        <v>2878</v>
      </c>
      <c r="G464" s="17" t="s">
        <v>2012</v>
      </c>
      <c r="H464" s="15" t="s">
        <v>2845</v>
      </c>
    </row>
    <row r="465" spans="2:8" x14ac:dyDescent="0.3">
      <c r="B465" s="15" t="s">
        <v>3336</v>
      </c>
      <c r="C465" s="15" t="s">
        <v>106</v>
      </c>
      <c r="D465" s="17">
        <v>1</v>
      </c>
      <c r="E465" s="17" t="s">
        <v>2871</v>
      </c>
      <c r="F465" s="24" t="s">
        <v>2878</v>
      </c>
      <c r="G465" s="17" t="s">
        <v>2875</v>
      </c>
      <c r="H465" s="15" t="s">
        <v>2848</v>
      </c>
    </row>
    <row r="466" spans="2:8" x14ac:dyDescent="0.3">
      <c r="B466" s="15" t="s">
        <v>3337</v>
      </c>
      <c r="C466" s="15" t="s">
        <v>204</v>
      </c>
      <c r="D466" s="17">
        <v>2</v>
      </c>
      <c r="E466" s="17" t="s">
        <v>2870</v>
      </c>
      <c r="F466" s="24" t="s">
        <v>2878</v>
      </c>
      <c r="G466" s="17" t="s">
        <v>2875</v>
      </c>
      <c r="H466" s="15" t="s">
        <v>2843</v>
      </c>
    </row>
    <row r="467" spans="2:8" x14ac:dyDescent="0.3">
      <c r="B467" s="15" t="s">
        <v>3338</v>
      </c>
      <c r="C467" s="15" t="s">
        <v>330</v>
      </c>
      <c r="D467" s="17">
        <v>3</v>
      </c>
      <c r="E467" s="17" t="s">
        <v>2872</v>
      </c>
      <c r="F467" s="24" t="s">
        <v>2878</v>
      </c>
      <c r="G467" s="17" t="s">
        <v>2012</v>
      </c>
      <c r="H467" s="15" t="s">
        <v>2836</v>
      </c>
    </row>
    <row r="468" spans="2:8" x14ac:dyDescent="0.3">
      <c r="B468" s="15" t="s">
        <v>3339</v>
      </c>
      <c r="C468" s="15" t="s">
        <v>806</v>
      </c>
      <c r="D468" s="17">
        <v>1</v>
      </c>
      <c r="E468" s="17" t="s">
        <v>2869</v>
      </c>
      <c r="F468" s="24" t="s">
        <v>2878</v>
      </c>
      <c r="G468" s="17" t="s">
        <v>2012</v>
      </c>
      <c r="H468" s="15" t="s">
        <v>2839</v>
      </c>
    </row>
    <row r="469" spans="2:8" x14ac:dyDescent="0.3">
      <c r="B469" s="15" t="s">
        <v>3340</v>
      </c>
      <c r="C469" s="15" t="s">
        <v>537</v>
      </c>
      <c r="D469" s="17">
        <v>3</v>
      </c>
      <c r="E469" s="17" t="s">
        <v>2871</v>
      </c>
      <c r="F469" s="24" t="s">
        <v>2878</v>
      </c>
      <c r="G469" s="17" t="s">
        <v>2012</v>
      </c>
      <c r="H469" s="15" t="s">
        <v>1947</v>
      </c>
    </row>
    <row r="470" spans="2:8" x14ac:dyDescent="0.3">
      <c r="B470" s="15" t="s">
        <v>3341</v>
      </c>
      <c r="C470" s="15" t="s">
        <v>549</v>
      </c>
      <c r="D470" s="17">
        <v>2</v>
      </c>
      <c r="E470" s="17" t="s">
        <v>2870</v>
      </c>
      <c r="F470" s="24" t="s">
        <v>2878</v>
      </c>
      <c r="G470" s="17" t="s">
        <v>2012</v>
      </c>
      <c r="H470" s="15" t="s">
        <v>2837</v>
      </c>
    </row>
    <row r="471" spans="2:8" x14ac:dyDescent="0.3">
      <c r="B471" s="15" t="s">
        <v>3342</v>
      </c>
      <c r="C471" s="15" t="s">
        <v>761</v>
      </c>
      <c r="D471" s="17">
        <v>3</v>
      </c>
      <c r="E471" s="17" t="s">
        <v>2872</v>
      </c>
      <c r="F471" s="24" t="s">
        <v>2878</v>
      </c>
      <c r="G471" s="17" t="s">
        <v>2012</v>
      </c>
      <c r="H471" s="15" t="s">
        <v>2836</v>
      </c>
    </row>
    <row r="472" spans="2:8" x14ac:dyDescent="0.3">
      <c r="B472" s="15" t="s">
        <v>3343</v>
      </c>
      <c r="C472" s="15" t="s">
        <v>561</v>
      </c>
      <c r="D472" s="17">
        <v>2</v>
      </c>
      <c r="E472" s="17" t="s">
        <v>2869</v>
      </c>
      <c r="F472" s="24" t="s">
        <v>2878</v>
      </c>
      <c r="G472" s="17" t="s">
        <v>2875</v>
      </c>
      <c r="H472" s="15" t="s">
        <v>2843</v>
      </c>
    </row>
    <row r="473" spans="2:8" x14ac:dyDescent="0.3">
      <c r="B473" s="15" t="s">
        <v>3344</v>
      </c>
      <c r="C473" s="15" t="s">
        <v>282</v>
      </c>
      <c r="D473" s="17">
        <v>3</v>
      </c>
      <c r="E473" s="17" t="s">
        <v>2871</v>
      </c>
      <c r="F473" s="24" t="s">
        <v>2878</v>
      </c>
      <c r="G473" s="17" t="s">
        <v>2012</v>
      </c>
      <c r="H473" s="15" t="s">
        <v>2838</v>
      </c>
    </row>
    <row r="474" spans="2:8" x14ac:dyDescent="0.3">
      <c r="B474" s="15" t="s">
        <v>3345</v>
      </c>
      <c r="C474" s="15" t="s">
        <v>827</v>
      </c>
      <c r="D474" s="17">
        <v>1</v>
      </c>
      <c r="E474" s="17" t="s">
        <v>2870</v>
      </c>
      <c r="F474" s="24" t="s">
        <v>2878</v>
      </c>
      <c r="G474" s="17" t="s">
        <v>2012</v>
      </c>
      <c r="H474" s="15" t="s">
        <v>2851</v>
      </c>
    </row>
    <row r="475" spans="2:8" x14ac:dyDescent="0.3">
      <c r="B475" s="15" t="s">
        <v>3346</v>
      </c>
      <c r="C475" s="15" t="s">
        <v>833</v>
      </c>
      <c r="D475" s="17">
        <v>2</v>
      </c>
      <c r="E475" s="17" t="s">
        <v>2872</v>
      </c>
      <c r="F475" s="24" t="s">
        <v>2878</v>
      </c>
      <c r="G475" s="17" t="s">
        <v>2875</v>
      </c>
      <c r="H475" s="15" t="s">
        <v>1948</v>
      </c>
    </row>
    <row r="476" spans="2:8" x14ac:dyDescent="0.3">
      <c r="B476" s="15" t="s">
        <v>3347</v>
      </c>
      <c r="C476" s="15" t="s">
        <v>315</v>
      </c>
      <c r="D476" s="17">
        <v>1</v>
      </c>
      <c r="E476" s="17" t="s">
        <v>2869</v>
      </c>
      <c r="F476" s="24" t="s">
        <v>2878</v>
      </c>
      <c r="G476" s="17" t="s">
        <v>2012</v>
      </c>
      <c r="H476" s="15" t="s">
        <v>2839</v>
      </c>
    </row>
    <row r="477" spans="2:8" x14ac:dyDescent="0.3">
      <c r="B477" s="15" t="s">
        <v>3348</v>
      </c>
      <c r="C477" s="15" t="s">
        <v>208</v>
      </c>
      <c r="D477" s="17">
        <v>2</v>
      </c>
      <c r="E477" s="17" t="s">
        <v>2871</v>
      </c>
      <c r="F477" s="24" t="s">
        <v>2878</v>
      </c>
      <c r="G477" s="17" t="s">
        <v>2875</v>
      </c>
      <c r="H477" s="15" t="s">
        <v>2841</v>
      </c>
    </row>
    <row r="478" spans="2:8" x14ac:dyDescent="0.3">
      <c r="B478" s="15" t="s">
        <v>3349</v>
      </c>
      <c r="C478" s="15" t="s">
        <v>424</v>
      </c>
      <c r="D478" s="17">
        <v>2</v>
      </c>
      <c r="E478" s="17" t="s">
        <v>2870</v>
      </c>
      <c r="F478" s="24" t="s">
        <v>2878</v>
      </c>
      <c r="G478" s="17" t="s">
        <v>2012</v>
      </c>
      <c r="H478" s="15" t="s">
        <v>2835</v>
      </c>
    </row>
    <row r="479" spans="2:8" x14ac:dyDescent="0.3">
      <c r="B479" s="15" t="s">
        <v>3350</v>
      </c>
      <c r="C479" s="15" t="s">
        <v>597</v>
      </c>
      <c r="D479" s="17">
        <v>2</v>
      </c>
      <c r="E479" s="17" t="s">
        <v>2872</v>
      </c>
      <c r="F479" s="24" t="s">
        <v>2878</v>
      </c>
      <c r="G479" s="17" t="s">
        <v>2875</v>
      </c>
      <c r="H479" s="15" t="s">
        <v>2841</v>
      </c>
    </row>
    <row r="480" spans="2:8" x14ac:dyDescent="0.3">
      <c r="B480" s="15" t="s">
        <v>3351</v>
      </c>
      <c r="C480" s="15" t="s">
        <v>692</v>
      </c>
      <c r="D480" s="17">
        <v>1</v>
      </c>
      <c r="E480" s="17" t="s">
        <v>2869</v>
      </c>
      <c r="F480" s="24" t="s">
        <v>2878</v>
      </c>
      <c r="G480" s="17" t="s">
        <v>2012</v>
      </c>
      <c r="H480" s="15" t="s">
        <v>2844</v>
      </c>
    </row>
    <row r="481" spans="2:8" x14ac:dyDescent="0.3">
      <c r="B481" s="15" t="s">
        <v>3352</v>
      </c>
      <c r="C481" s="15" t="s">
        <v>351</v>
      </c>
      <c r="D481" s="17">
        <v>2</v>
      </c>
      <c r="E481" s="17" t="s">
        <v>2871</v>
      </c>
      <c r="F481" s="24" t="s">
        <v>2878</v>
      </c>
      <c r="G481" s="17" t="s">
        <v>2875</v>
      </c>
      <c r="H481" s="15" t="s">
        <v>2843</v>
      </c>
    </row>
    <row r="482" spans="2:8" x14ac:dyDescent="0.3">
      <c r="B482" s="15" t="s">
        <v>3353</v>
      </c>
      <c r="C482" s="15" t="s">
        <v>109</v>
      </c>
      <c r="D482" s="17">
        <v>2</v>
      </c>
      <c r="E482" s="17" t="s">
        <v>2870</v>
      </c>
      <c r="F482" s="24" t="s">
        <v>2878</v>
      </c>
      <c r="G482" s="17" t="s">
        <v>2875</v>
      </c>
      <c r="H482" s="15" t="s">
        <v>1948</v>
      </c>
    </row>
    <row r="483" spans="2:8" x14ac:dyDescent="0.3">
      <c r="B483" s="15" t="s">
        <v>3354</v>
      </c>
      <c r="C483" s="15" t="s">
        <v>860</v>
      </c>
      <c r="D483" s="17">
        <v>2</v>
      </c>
      <c r="E483" s="17" t="s">
        <v>2872</v>
      </c>
      <c r="F483" s="24" t="s">
        <v>2878</v>
      </c>
      <c r="G483" s="17" t="s">
        <v>2875</v>
      </c>
      <c r="H483" s="15" t="s">
        <v>2846</v>
      </c>
    </row>
    <row r="484" spans="2:8" x14ac:dyDescent="0.3">
      <c r="B484" s="15" t="s">
        <v>3355</v>
      </c>
      <c r="C484" s="15" t="s">
        <v>412</v>
      </c>
      <c r="D484" s="17">
        <v>1</v>
      </c>
      <c r="E484" s="17" t="s">
        <v>2869</v>
      </c>
      <c r="F484" s="24" t="s">
        <v>2878</v>
      </c>
      <c r="G484" s="17" t="s">
        <v>2875</v>
      </c>
      <c r="H484" s="15" t="s">
        <v>2848</v>
      </c>
    </row>
    <row r="485" spans="2:8" x14ac:dyDescent="0.3">
      <c r="B485" s="15" t="s">
        <v>3356</v>
      </c>
      <c r="C485" s="15" t="s">
        <v>624</v>
      </c>
      <c r="D485" s="17">
        <v>2</v>
      </c>
      <c r="E485" s="17" t="s">
        <v>2871</v>
      </c>
      <c r="F485" s="24" t="s">
        <v>2878</v>
      </c>
      <c r="G485" s="17" t="s">
        <v>2875</v>
      </c>
      <c r="H485" s="15" t="s">
        <v>1950</v>
      </c>
    </row>
    <row r="486" spans="2:8" x14ac:dyDescent="0.3">
      <c r="B486" s="15" t="s">
        <v>3357</v>
      </c>
      <c r="C486" s="15" t="s">
        <v>633</v>
      </c>
      <c r="D486" s="17">
        <v>1</v>
      </c>
      <c r="E486" s="17" t="s">
        <v>2870</v>
      </c>
      <c r="F486" s="24" t="s">
        <v>2878</v>
      </c>
      <c r="G486" s="17" t="s">
        <v>2012</v>
      </c>
      <c r="H486" s="15" t="s">
        <v>2839</v>
      </c>
    </row>
    <row r="487" spans="2:8" x14ac:dyDescent="0.3">
      <c r="B487" s="15" t="s">
        <v>3358</v>
      </c>
      <c r="C487" s="15" t="s">
        <v>782</v>
      </c>
      <c r="D487" s="17">
        <v>1</v>
      </c>
      <c r="E487" s="17" t="s">
        <v>2872</v>
      </c>
      <c r="F487" s="24" t="s">
        <v>2878</v>
      </c>
      <c r="G487" s="17" t="s">
        <v>2875</v>
      </c>
      <c r="H487" s="15" t="s">
        <v>2848</v>
      </c>
    </row>
    <row r="488" spans="2:8" x14ac:dyDescent="0.3">
      <c r="B488" s="15" t="s">
        <v>3359</v>
      </c>
      <c r="C488" s="15" t="s">
        <v>579</v>
      </c>
      <c r="D488" s="17">
        <v>2</v>
      </c>
      <c r="E488" s="17" t="s">
        <v>2869</v>
      </c>
      <c r="F488" s="24" t="s">
        <v>2878</v>
      </c>
      <c r="G488" s="17" t="s">
        <v>2875</v>
      </c>
      <c r="H488" s="15" t="s">
        <v>1948</v>
      </c>
    </row>
    <row r="489" spans="2:8" x14ac:dyDescent="0.3">
      <c r="B489" s="15" t="s">
        <v>3360</v>
      </c>
      <c r="C489" s="15" t="s">
        <v>881</v>
      </c>
      <c r="D489" s="17">
        <v>2</v>
      </c>
      <c r="E489" s="17" t="s">
        <v>2871</v>
      </c>
      <c r="F489" s="24" t="s">
        <v>2878</v>
      </c>
      <c r="G489" s="17" t="s">
        <v>2012</v>
      </c>
      <c r="H489" s="15" t="s">
        <v>2835</v>
      </c>
    </row>
    <row r="490" spans="2:8" x14ac:dyDescent="0.3">
      <c r="B490" s="15" t="s">
        <v>3361</v>
      </c>
      <c r="C490" s="15" t="s">
        <v>887</v>
      </c>
      <c r="D490" s="17">
        <v>3</v>
      </c>
      <c r="E490" s="17" t="s">
        <v>2870</v>
      </c>
      <c r="F490" s="24" t="s">
        <v>2878</v>
      </c>
      <c r="G490" s="17" t="s">
        <v>2012</v>
      </c>
      <c r="H490" s="15" t="s">
        <v>2838</v>
      </c>
    </row>
    <row r="491" spans="2:8" x14ac:dyDescent="0.3">
      <c r="B491" s="15" t="s">
        <v>3362</v>
      </c>
      <c r="C491" s="15" t="s">
        <v>585</v>
      </c>
      <c r="D491" s="17">
        <v>2</v>
      </c>
      <c r="E491" s="17" t="s">
        <v>2872</v>
      </c>
      <c r="F491" s="24" t="s">
        <v>2878</v>
      </c>
      <c r="G491" s="17" t="s">
        <v>2875</v>
      </c>
      <c r="H491" s="15" t="s">
        <v>1951</v>
      </c>
    </row>
    <row r="492" spans="2:8" x14ac:dyDescent="0.3">
      <c r="B492" s="15" t="s">
        <v>3363</v>
      </c>
      <c r="C492" s="15" t="s">
        <v>660</v>
      </c>
      <c r="D492" s="17">
        <v>2</v>
      </c>
      <c r="E492" s="17" t="s">
        <v>2869</v>
      </c>
      <c r="F492" s="24" t="s">
        <v>2878</v>
      </c>
      <c r="G492" s="17" t="s">
        <v>2875</v>
      </c>
      <c r="H492" s="15" t="s">
        <v>1948</v>
      </c>
    </row>
    <row r="493" spans="2:8" x14ac:dyDescent="0.3">
      <c r="B493" s="15" t="s">
        <v>3364</v>
      </c>
      <c r="C493" s="15" t="s">
        <v>479</v>
      </c>
      <c r="D493" s="17">
        <v>1</v>
      </c>
      <c r="E493" s="17" t="s">
        <v>2871</v>
      </c>
      <c r="F493" s="24" t="s">
        <v>2878</v>
      </c>
      <c r="G493" s="17" t="s">
        <v>2012</v>
      </c>
      <c r="H493" s="15" t="s">
        <v>2839</v>
      </c>
    </row>
    <row r="494" spans="2:8" x14ac:dyDescent="0.3">
      <c r="B494" s="15" t="s">
        <v>3365</v>
      </c>
      <c r="C494" s="15" t="s">
        <v>484</v>
      </c>
      <c r="D494" s="17">
        <v>2</v>
      </c>
      <c r="E494" s="17" t="s">
        <v>2870</v>
      </c>
      <c r="F494" s="24" t="s">
        <v>2878</v>
      </c>
      <c r="G494" s="17" t="s">
        <v>2012</v>
      </c>
      <c r="H494" s="15" t="s">
        <v>2837</v>
      </c>
    </row>
    <row r="495" spans="2:8" x14ac:dyDescent="0.3">
      <c r="B495" s="15" t="s">
        <v>3366</v>
      </c>
      <c r="C495" s="15" t="s">
        <v>512</v>
      </c>
      <c r="D495" s="17">
        <v>2</v>
      </c>
      <c r="E495" s="17" t="s">
        <v>2872</v>
      </c>
      <c r="F495" s="24" t="s">
        <v>2878</v>
      </c>
      <c r="G495" s="17" t="s">
        <v>2012</v>
      </c>
      <c r="H495" s="15" t="s">
        <v>2835</v>
      </c>
    </row>
    <row r="496" spans="2:8" x14ac:dyDescent="0.3">
      <c r="B496" s="15" t="s">
        <v>3367</v>
      </c>
      <c r="C496" s="15" t="s">
        <v>908</v>
      </c>
      <c r="D496" s="17">
        <v>3</v>
      </c>
      <c r="E496" s="17" t="s">
        <v>2869</v>
      </c>
      <c r="F496" s="24" t="s">
        <v>2878</v>
      </c>
      <c r="G496" s="17" t="s">
        <v>2875</v>
      </c>
      <c r="H496" s="15" t="s">
        <v>2850</v>
      </c>
    </row>
    <row r="497" spans="2:8" x14ac:dyDescent="0.3">
      <c r="B497" s="15" t="s">
        <v>3368</v>
      </c>
      <c r="C497" s="15" t="s">
        <v>914</v>
      </c>
      <c r="D497" s="17">
        <v>3</v>
      </c>
      <c r="E497" s="17" t="s">
        <v>2871</v>
      </c>
      <c r="F497" s="24" t="s">
        <v>2878</v>
      </c>
      <c r="G497" s="17" t="s">
        <v>2012</v>
      </c>
      <c r="H497" s="15" t="s">
        <v>1947</v>
      </c>
    </row>
    <row r="498" spans="2:8" x14ac:dyDescent="0.3">
      <c r="B498" s="15" t="s">
        <v>3369</v>
      </c>
      <c r="C498" s="15" t="s">
        <v>797</v>
      </c>
      <c r="D498" s="17">
        <v>2</v>
      </c>
      <c r="E498" s="17" t="s">
        <v>2870</v>
      </c>
      <c r="F498" s="24" t="s">
        <v>2878</v>
      </c>
      <c r="G498" s="17" t="s">
        <v>2875</v>
      </c>
      <c r="H498" s="15" t="s">
        <v>1951</v>
      </c>
    </row>
    <row r="499" spans="2:8" x14ac:dyDescent="0.3">
      <c r="B499" s="15" t="s">
        <v>3370</v>
      </c>
      <c r="C499" s="15" t="s">
        <v>600</v>
      </c>
      <c r="D499" s="17">
        <v>2</v>
      </c>
      <c r="E499" s="17" t="s">
        <v>2872</v>
      </c>
      <c r="F499" s="24" t="s">
        <v>2878</v>
      </c>
      <c r="G499" s="17" t="s">
        <v>2875</v>
      </c>
      <c r="H499" s="15" t="s">
        <v>2843</v>
      </c>
    </row>
    <row r="500" spans="2:8" x14ac:dyDescent="0.3">
      <c r="B500" s="15" t="s">
        <v>3371</v>
      </c>
      <c r="C500" s="15" t="s">
        <v>696</v>
      </c>
      <c r="D500" s="17">
        <v>2</v>
      </c>
      <c r="E500" s="17" t="s">
        <v>2869</v>
      </c>
      <c r="F500" s="24" t="s">
        <v>2878</v>
      </c>
      <c r="G500" s="17" t="s">
        <v>2012</v>
      </c>
      <c r="H500" s="15" t="s">
        <v>2852</v>
      </c>
    </row>
    <row r="501" spans="2:8" x14ac:dyDescent="0.3">
      <c r="B501" s="15" t="s">
        <v>3372</v>
      </c>
      <c r="C501" s="15" t="s">
        <v>708</v>
      </c>
      <c r="D501" s="17">
        <v>2</v>
      </c>
      <c r="E501" s="17" t="s">
        <v>2871</v>
      </c>
      <c r="F501" s="24" t="s">
        <v>2878</v>
      </c>
      <c r="G501" s="17" t="s">
        <v>2012</v>
      </c>
      <c r="H501" s="15" t="s">
        <v>2835</v>
      </c>
    </row>
    <row r="502" spans="2:8" x14ac:dyDescent="0.3">
      <c r="B502" s="15" t="s">
        <v>3373</v>
      </c>
      <c r="C502" s="15" t="s">
        <v>217</v>
      </c>
      <c r="D502" s="17">
        <v>3</v>
      </c>
      <c r="E502" s="17" t="s">
        <v>2870</v>
      </c>
      <c r="F502" s="24" t="s">
        <v>2878</v>
      </c>
      <c r="G502" s="17" t="s">
        <v>2012</v>
      </c>
      <c r="H502" s="15" t="s">
        <v>2836</v>
      </c>
    </row>
    <row r="503" spans="2:8" x14ac:dyDescent="0.3">
      <c r="B503" s="15" t="s">
        <v>3374</v>
      </c>
      <c r="C503" s="15" t="s">
        <v>935</v>
      </c>
      <c r="D503" s="17">
        <v>2</v>
      </c>
      <c r="E503" s="17" t="s">
        <v>2872</v>
      </c>
      <c r="F503" s="24" t="s">
        <v>2878</v>
      </c>
      <c r="G503" s="17" t="s">
        <v>2875</v>
      </c>
      <c r="H503" s="15" t="s">
        <v>2842</v>
      </c>
    </row>
    <row r="504" spans="2:8" x14ac:dyDescent="0.3">
      <c r="B504" s="15" t="s">
        <v>3375</v>
      </c>
      <c r="C504" s="15" t="s">
        <v>151</v>
      </c>
      <c r="D504" s="17">
        <v>2</v>
      </c>
      <c r="E504" s="17" t="s">
        <v>2869</v>
      </c>
      <c r="F504" s="24" t="s">
        <v>2878</v>
      </c>
      <c r="G504" s="17" t="s">
        <v>2012</v>
      </c>
      <c r="H504" s="15" t="s">
        <v>2845</v>
      </c>
    </row>
    <row r="505" spans="2:8" x14ac:dyDescent="0.3">
      <c r="B505" s="15" t="s">
        <v>3376</v>
      </c>
      <c r="C505" s="15" t="s">
        <v>280</v>
      </c>
      <c r="D505" s="17">
        <v>2</v>
      </c>
      <c r="E505" s="17" t="s">
        <v>2871</v>
      </c>
      <c r="F505" s="24" t="s">
        <v>2878</v>
      </c>
      <c r="G505" s="17" t="s">
        <v>2012</v>
      </c>
      <c r="H505" s="15" t="s">
        <v>2845</v>
      </c>
    </row>
    <row r="506" spans="2:8" x14ac:dyDescent="0.3">
      <c r="B506" s="15" t="s">
        <v>3377</v>
      </c>
      <c r="C506" s="15" t="s">
        <v>445</v>
      </c>
      <c r="D506" s="17">
        <v>2</v>
      </c>
      <c r="E506" s="17" t="s">
        <v>2870</v>
      </c>
      <c r="F506" s="24" t="s">
        <v>2878</v>
      </c>
      <c r="G506" s="17" t="s">
        <v>2012</v>
      </c>
      <c r="H506" s="15" t="s">
        <v>2852</v>
      </c>
    </row>
    <row r="507" spans="2:8" x14ac:dyDescent="0.3">
      <c r="B507" s="15" t="s">
        <v>3378</v>
      </c>
      <c r="C507" s="15" t="s">
        <v>529</v>
      </c>
      <c r="D507" s="17">
        <v>3</v>
      </c>
      <c r="E507" s="17" t="s">
        <v>2872</v>
      </c>
      <c r="F507" s="24" t="s">
        <v>2878</v>
      </c>
      <c r="G507" s="17" t="s">
        <v>2875</v>
      </c>
      <c r="H507" s="15" t="s">
        <v>2850</v>
      </c>
    </row>
    <row r="508" spans="2:8" x14ac:dyDescent="0.3">
      <c r="B508" s="15" t="s">
        <v>3379</v>
      </c>
      <c r="C508" s="15" t="s">
        <v>744</v>
      </c>
      <c r="D508" s="17">
        <v>2</v>
      </c>
      <c r="E508" s="17" t="s">
        <v>2869</v>
      </c>
      <c r="F508" s="24" t="s">
        <v>2878</v>
      </c>
      <c r="G508" s="17" t="s">
        <v>2875</v>
      </c>
      <c r="H508" s="15" t="s">
        <v>1950</v>
      </c>
    </row>
    <row r="509" spans="2:8" x14ac:dyDescent="0.3">
      <c r="B509" s="15" t="s">
        <v>3380</v>
      </c>
      <c r="C509" s="15" t="s">
        <v>244</v>
      </c>
      <c r="D509" s="17">
        <v>2</v>
      </c>
      <c r="E509" s="17" t="s">
        <v>2871</v>
      </c>
      <c r="F509" s="24" t="s">
        <v>2878</v>
      </c>
      <c r="G509" s="17" t="s">
        <v>2875</v>
      </c>
      <c r="H509" s="15" t="s">
        <v>2843</v>
      </c>
    </row>
    <row r="510" spans="2:8" x14ac:dyDescent="0.3">
      <c r="B510" s="15" t="s">
        <v>3381</v>
      </c>
      <c r="C510" s="15" t="s">
        <v>220</v>
      </c>
      <c r="D510" s="17">
        <v>2</v>
      </c>
      <c r="E510" s="17" t="s">
        <v>2870</v>
      </c>
      <c r="F510" s="24" t="s">
        <v>2878</v>
      </c>
      <c r="G510" s="17" t="s">
        <v>2875</v>
      </c>
      <c r="H510" s="15" t="s">
        <v>2842</v>
      </c>
    </row>
    <row r="511" spans="2:8" x14ac:dyDescent="0.3">
      <c r="B511" s="15" t="s">
        <v>3382</v>
      </c>
      <c r="C511" s="15" t="s">
        <v>286</v>
      </c>
      <c r="D511" s="17">
        <v>2</v>
      </c>
      <c r="E511" s="17" t="s">
        <v>2872</v>
      </c>
      <c r="F511" s="24" t="s">
        <v>2878</v>
      </c>
      <c r="G511" s="17" t="s">
        <v>2875</v>
      </c>
      <c r="H511" s="15" t="s">
        <v>1951</v>
      </c>
    </row>
    <row r="512" spans="2:8" x14ac:dyDescent="0.3">
      <c r="B512" s="15" t="s">
        <v>3383</v>
      </c>
      <c r="C512" s="15" t="s">
        <v>396</v>
      </c>
      <c r="D512" s="17">
        <v>2</v>
      </c>
      <c r="E512" s="17" t="s">
        <v>2869</v>
      </c>
      <c r="F512" s="24" t="s">
        <v>2878</v>
      </c>
      <c r="G512" s="17" t="s">
        <v>2012</v>
      </c>
      <c r="H512" s="15" t="s">
        <v>2837</v>
      </c>
    </row>
    <row r="513" spans="2:8" x14ac:dyDescent="0.3">
      <c r="B513" s="15" t="s">
        <v>3384</v>
      </c>
      <c r="C513" s="15" t="s">
        <v>457</v>
      </c>
      <c r="D513" s="17">
        <v>3</v>
      </c>
      <c r="E513" s="17" t="s">
        <v>2871</v>
      </c>
      <c r="F513" s="24" t="s">
        <v>2878</v>
      </c>
      <c r="G513" s="17" t="s">
        <v>2012</v>
      </c>
      <c r="H513" s="15" t="s">
        <v>2838</v>
      </c>
    </row>
    <row r="514" spans="2:8" x14ac:dyDescent="0.3">
      <c r="B514" s="15" t="s">
        <v>3385</v>
      </c>
      <c r="C514" s="15" t="s">
        <v>771</v>
      </c>
      <c r="D514" s="17">
        <v>1</v>
      </c>
      <c r="E514" s="17" t="s">
        <v>2870</v>
      </c>
      <c r="F514" s="24" t="s">
        <v>2878</v>
      </c>
      <c r="G514" s="17" t="s">
        <v>2875</v>
      </c>
      <c r="H514" s="15" t="s">
        <v>2848</v>
      </c>
    </row>
    <row r="515" spans="2:8" x14ac:dyDescent="0.3">
      <c r="B515" s="15" t="s">
        <v>3386</v>
      </c>
      <c r="C515" s="15" t="s">
        <v>500</v>
      </c>
      <c r="D515" s="17">
        <v>1</v>
      </c>
      <c r="E515" s="17" t="s">
        <v>2872</v>
      </c>
      <c r="F515" s="24" t="s">
        <v>2878</v>
      </c>
      <c r="G515" s="17" t="s">
        <v>2012</v>
      </c>
      <c r="H515" s="15" t="s">
        <v>2851</v>
      </c>
    </row>
    <row r="516" spans="2:8" x14ac:dyDescent="0.3">
      <c r="B516" s="15" t="s">
        <v>3387</v>
      </c>
      <c r="C516" s="15" t="s">
        <v>780</v>
      </c>
      <c r="D516" s="17">
        <v>2</v>
      </c>
      <c r="E516" s="17" t="s">
        <v>2869</v>
      </c>
      <c r="F516" s="24" t="s">
        <v>2878</v>
      </c>
      <c r="G516" s="17" t="s">
        <v>2875</v>
      </c>
      <c r="H516" s="15" t="s">
        <v>1948</v>
      </c>
    </row>
    <row r="517" spans="2:8" x14ac:dyDescent="0.3">
      <c r="B517" s="15" t="s">
        <v>3388</v>
      </c>
      <c r="C517" s="15" t="s">
        <v>533</v>
      </c>
      <c r="D517" s="17">
        <v>1</v>
      </c>
      <c r="E517" s="17" t="s">
        <v>2871</v>
      </c>
      <c r="F517" s="24" t="s">
        <v>2878</v>
      </c>
      <c r="G517" s="17" t="s">
        <v>2012</v>
      </c>
      <c r="H517" s="15" t="s">
        <v>2847</v>
      </c>
    </row>
    <row r="518" spans="2:8" x14ac:dyDescent="0.3">
      <c r="B518" s="15" t="s">
        <v>3389</v>
      </c>
      <c r="C518" s="15" t="s">
        <v>298</v>
      </c>
      <c r="D518" s="17">
        <v>3</v>
      </c>
      <c r="E518" s="17" t="s">
        <v>2870</v>
      </c>
      <c r="F518" s="24" t="s">
        <v>2878</v>
      </c>
      <c r="G518" s="17" t="s">
        <v>2875</v>
      </c>
      <c r="H518" s="15" t="s">
        <v>2849</v>
      </c>
    </row>
    <row r="519" spans="2:8" x14ac:dyDescent="0.3">
      <c r="B519" s="15" t="s">
        <v>3390</v>
      </c>
      <c r="C519" s="15" t="s">
        <v>301</v>
      </c>
      <c r="D519" s="17">
        <v>2</v>
      </c>
      <c r="E519" s="17" t="s">
        <v>2872</v>
      </c>
      <c r="F519" s="24" t="s">
        <v>2878</v>
      </c>
      <c r="G519" s="17" t="s">
        <v>2012</v>
      </c>
      <c r="H519" s="15" t="s">
        <v>2852</v>
      </c>
    </row>
    <row r="520" spans="2:8" x14ac:dyDescent="0.3">
      <c r="B520" s="15" t="s">
        <v>3391</v>
      </c>
      <c r="C520" s="15" t="s">
        <v>830</v>
      </c>
      <c r="D520" s="17">
        <v>2</v>
      </c>
      <c r="E520" s="17" t="s">
        <v>2869</v>
      </c>
      <c r="F520" s="24" t="s">
        <v>2878</v>
      </c>
      <c r="G520" s="17" t="s">
        <v>2012</v>
      </c>
      <c r="H520" s="15" t="s">
        <v>2852</v>
      </c>
    </row>
    <row r="521" spans="2:8" x14ac:dyDescent="0.3">
      <c r="B521" s="15" t="s">
        <v>3392</v>
      </c>
      <c r="C521" s="15" t="s">
        <v>648</v>
      </c>
      <c r="D521" s="17">
        <v>1</v>
      </c>
      <c r="E521" s="17" t="s">
        <v>2871</v>
      </c>
      <c r="F521" s="24" t="s">
        <v>2878</v>
      </c>
      <c r="G521" s="17" t="s">
        <v>2012</v>
      </c>
      <c r="H521" s="15" t="s">
        <v>2847</v>
      </c>
    </row>
    <row r="522" spans="2:8" x14ac:dyDescent="0.3">
      <c r="B522" s="15" t="s">
        <v>3393</v>
      </c>
      <c r="C522" s="15" t="s">
        <v>807</v>
      </c>
      <c r="D522" s="17">
        <v>2</v>
      </c>
      <c r="E522" s="17" t="s">
        <v>2870</v>
      </c>
      <c r="F522" s="24" t="s">
        <v>2878</v>
      </c>
      <c r="G522" s="17" t="s">
        <v>2875</v>
      </c>
      <c r="H522" s="15" t="s">
        <v>2846</v>
      </c>
    </row>
    <row r="523" spans="2:8" x14ac:dyDescent="0.3">
      <c r="B523" s="15" t="s">
        <v>3394</v>
      </c>
      <c r="C523" s="15" t="s">
        <v>589</v>
      </c>
      <c r="D523" s="17">
        <v>2</v>
      </c>
      <c r="E523" s="17" t="s">
        <v>2872</v>
      </c>
      <c r="F523" s="24" t="s">
        <v>2878</v>
      </c>
      <c r="G523" s="17" t="s">
        <v>2012</v>
      </c>
      <c r="H523" s="15" t="s">
        <v>2852</v>
      </c>
    </row>
    <row r="524" spans="2:8" x14ac:dyDescent="0.3">
      <c r="B524" s="15" t="s">
        <v>3395</v>
      </c>
      <c r="C524" s="15" t="s">
        <v>225</v>
      </c>
      <c r="D524" s="17">
        <v>3</v>
      </c>
      <c r="E524" s="17" t="s">
        <v>2869</v>
      </c>
      <c r="F524" s="24" t="s">
        <v>2878</v>
      </c>
      <c r="G524" s="17" t="s">
        <v>2875</v>
      </c>
      <c r="H524" s="15" t="s">
        <v>2850</v>
      </c>
    </row>
    <row r="525" spans="2:8" x14ac:dyDescent="0.3">
      <c r="B525" s="15" t="s">
        <v>3396</v>
      </c>
      <c r="C525" s="15" t="s">
        <v>316</v>
      </c>
      <c r="D525" s="17">
        <v>2</v>
      </c>
      <c r="E525" s="17" t="s">
        <v>2871</v>
      </c>
      <c r="F525" s="24" t="s">
        <v>2878</v>
      </c>
      <c r="G525" s="17" t="s">
        <v>2875</v>
      </c>
      <c r="H525" s="15" t="s">
        <v>2841</v>
      </c>
    </row>
    <row r="526" spans="2:8" x14ac:dyDescent="0.3">
      <c r="B526" s="15" t="s">
        <v>3397</v>
      </c>
      <c r="C526" s="15" t="s">
        <v>368</v>
      </c>
      <c r="D526" s="17">
        <v>2</v>
      </c>
      <c r="E526" s="17" t="s">
        <v>2870</v>
      </c>
      <c r="F526" s="24" t="s">
        <v>2878</v>
      </c>
      <c r="G526" s="17" t="s">
        <v>2875</v>
      </c>
      <c r="H526" s="15" t="s">
        <v>2846</v>
      </c>
    </row>
    <row r="527" spans="2:8" x14ac:dyDescent="0.3">
      <c r="B527" s="15" t="s">
        <v>3398</v>
      </c>
      <c r="C527" s="15" t="s">
        <v>441</v>
      </c>
      <c r="D527" s="17">
        <v>1</v>
      </c>
      <c r="E527" s="17" t="s">
        <v>2872</v>
      </c>
      <c r="F527" s="24" t="s">
        <v>2878</v>
      </c>
      <c r="G527" s="17" t="s">
        <v>2012</v>
      </c>
      <c r="H527" s="15" t="s">
        <v>2844</v>
      </c>
    </row>
    <row r="528" spans="2:8" x14ac:dyDescent="0.3">
      <c r="B528" s="15" t="s">
        <v>3399</v>
      </c>
      <c r="C528" s="15" t="s">
        <v>663</v>
      </c>
      <c r="D528" s="17">
        <v>2</v>
      </c>
      <c r="E528" s="17" t="s">
        <v>2869</v>
      </c>
      <c r="F528" s="24" t="s">
        <v>2878</v>
      </c>
      <c r="G528" s="17" t="s">
        <v>2875</v>
      </c>
      <c r="H528" s="15" t="s">
        <v>1950</v>
      </c>
    </row>
    <row r="529" spans="2:8" x14ac:dyDescent="0.3">
      <c r="B529" s="15" t="s">
        <v>3400</v>
      </c>
      <c r="C529" s="15" t="s">
        <v>843</v>
      </c>
      <c r="D529" s="17">
        <v>1</v>
      </c>
      <c r="E529" s="17" t="s">
        <v>2871</v>
      </c>
      <c r="F529" s="24" t="s">
        <v>2878</v>
      </c>
      <c r="G529" s="17" t="s">
        <v>2012</v>
      </c>
      <c r="H529" s="15" t="s">
        <v>2844</v>
      </c>
    </row>
    <row r="530" spans="2:8" x14ac:dyDescent="0.3">
      <c r="B530" s="15" t="s">
        <v>3401</v>
      </c>
      <c r="C530" s="15" t="s">
        <v>855</v>
      </c>
      <c r="D530" s="17">
        <v>3</v>
      </c>
      <c r="E530" s="17" t="s">
        <v>2870</v>
      </c>
      <c r="F530" s="24" t="s">
        <v>2878</v>
      </c>
      <c r="G530" s="17" t="s">
        <v>2875</v>
      </c>
      <c r="H530" s="15" t="s">
        <v>2850</v>
      </c>
    </row>
    <row r="531" spans="2:8" x14ac:dyDescent="0.3">
      <c r="B531" s="15" t="s">
        <v>3402</v>
      </c>
      <c r="C531" s="15" t="s">
        <v>253</v>
      </c>
      <c r="D531" s="17">
        <v>3</v>
      </c>
      <c r="E531" s="17" t="s">
        <v>2872</v>
      </c>
      <c r="F531" s="24" t="s">
        <v>2878</v>
      </c>
      <c r="G531" s="17" t="s">
        <v>2012</v>
      </c>
      <c r="H531" s="15" t="s">
        <v>2838</v>
      </c>
    </row>
    <row r="532" spans="2:8" x14ac:dyDescent="0.3">
      <c r="B532" s="15" t="s">
        <v>3403</v>
      </c>
      <c r="C532" s="15" t="s">
        <v>669</v>
      </c>
      <c r="D532" s="17">
        <v>3</v>
      </c>
      <c r="E532" s="17" t="s">
        <v>2869</v>
      </c>
      <c r="F532" s="24" t="s">
        <v>2878</v>
      </c>
      <c r="G532" s="17" t="s">
        <v>2012</v>
      </c>
      <c r="H532" s="15" t="s">
        <v>2836</v>
      </c>
    </row>
    <row r="533" spans="2:8" x14ac:dyDescent="0.3">
      <c r="B533" s="15" t="s">
        <v>3404</v>
      </c>
      <c r="C533" s="15" t="s">
        <v>462</v>
      </c>
      <c r="D533" s="17">
        <v>2</v>
      </c>
      <c r="E533" s="17" t="s">
        <v>2871</v>
      </c>
      <c r="F533" s="24" t="s">
        <v>2878</v>
      </c>
      <c r="G533" s="17" t="s">
        <v>2875</v>
      </c>
      <c r="H533" s="15" t="s">
        <v>1950</v>
      </c>
    </row>
    <row r="534" spans="2:8" x14ac:dyDescent="0.3">
      <c r="B534" s="15" t="s">
        <v>3405</v>
      </c>
      <c r="C534" s="15" t="s">
        <v>468</v>
      </c>
      <c r="D534" s="17">
        <v>3</v>
      </c>
      <c r="E534" s="17" t="s">
        <v>2870</v>
      </c>
      <c r="F534" s="24" t="s">
        <v>2878</v>
      </c>
      <c r="G534" s="17" t="s">
        <v>2012</v>
      </c>
      <c r="H534" s="15" t="s">
        <v>2836</v>
      </c>
    </row>
    <row r="535" spans="2:8" x14ac:dyDescent="0.3">
      <c r="B535" s="15" t="s">
        <v>3406</v>
      </c>
      <c r="C535" s="15" t="s">
        <v>551</v>
      </c>
      <c r="D535" s="17">
        <v>2</v>
      </c>
      <c r="E535" s="17" t="s">
        <v>2872</v>
      </c>
      <c r="F535" s="24" t="s">
        <v>2878</v>
      </c>
      <c r="G535" s="17" t="s">
        <v>2875</v>
      </c>
      <c r="H535" s="15" t="s">
        <v>1950</v>
      </c>
    </row>
    <row r="536" spans="2:8" x14ac:dyDescent="0.3">
      <c r="B536" s="15" t="s">
        <v>3407</v>
      </c>
      <c r="C536" s="15" t="s">
        <v>634</v>
      </c>
      <c r="D536" s="17">
        <v>2</v>
      </c>
      <c r="E536" s="17" t="s">
        <v>2869</v>
      </c>
      <c r="F536" s="24" t="s">
        <v>2878</v>
      </c>
      <c r="G536" s="17" t="s">
        <v>2875</v>
      </c>
      <c r="H536" s="15" t="s">
        <v>2842</v>
      </c>
    </row>
    <row r="537" spans="2:8" x14ac:dyDescent="0.3">
      <c r="B537" s="15" t="s">
        <v>3408</v>
      </c>
      <c r="C537" s="15" t="s">
        <v>851</v>
      </c>
      <c r="D537" s="17">
        <v>2</v>
      </c>
      <c r="E537" s="17" t="s">
        <v>2871</v>
      </c>
      <c r="F537" s="24" t="s">
        <v>2878</v>
      </c>
      <c r="G537" s="17" t="s">
        <v>2875</v>
      </c>
      <c r="H537" s="15" t="s">
        <v>2841</v>
      </c>
    </row>
    <row r="538" spans="2:8" x14ac:dyDescent="0.3">
      <c r="B538" s="15" t="s">
        <v>3409</v>
      </c>
      <c r="C538" s="15" t="s">
        <v>891</v>
      </c>
      <c r="D538" s="17">
        <v>1</v>
      </c>
      <c r="E538" s="17" t="s">
        <v>2870</v>
      </c>
      <c r="F538" s="24" t="s">
        <v>2878</v>
      </c>
      <c r="G538" s="17" t="s">
        <v>2875</v>
      </c>
      <c r="H538" s="15" t="s">
        <v>2848</v>
      </c>
    </row>
    <row r="539" spans="2:8" x14ac:dyDescent="0.3">
      <c r="B539" s="15" t="s">
        <v>3410</v>
      </c>
      <c r="C539" s="15" t="s">
        <v>767</v>
      </c>
      <c r="D539" s="17">
        <v>2</v>
      </c>
      <c r="E539" s="17" t="s">
        <v>2872</v>
      </c>
      <c r="F539" s="24" t="s">
        <v>2878</v>
      </c>
      <c r="G539" s="17" t="s">
        <v>2012</v>
      </c>
      <c r="H539" s="15" t="s">
        <v>2840</v>
      </c>
    </row>
    <row r="540" spans="2:8" x14ac:dyDescent="0.3">
      <c r="B540" s="15" t="s">
        <v>3411</v>
      </c>
      <c r="C540" s="15" t="s">
        <v>489</v>
      </c>
      <c r="D540" s="17">
        <v>1</v>
      </c>
      <c r="E540" s="17" t="s">
        <v>2869</v>
      </c>
      <c r="F540" s="24" t="s">
        <v>2878</v>
      </c>
      <c r="G540" s="17" t="s">
        <v>2875</v>
      </c>
      <c r="H540" s="15" t="s">
        <v>2848</v>
      </c>
    </row>
    <row r="541" spans="2:8" x14ac:dyDescent="0.3">
      <c r="B541" s="15" t="s">
        <v>3412</v>
      </c>
      <c r="C541" s="15" t="s">
        <v>358</v>
      </c>
      <c r="D541" s="17">
        <v>1</v>
      </c>
      <c r="E541" s="17" t="s">
        <v>2871</v>
      </c>
      <c r="F541" s="24" t="s">
        <v>2878</v>
      </c>
      <c r="G541" s="17" t="s">
        <v>2012</v>
      </c>
      <c r="H541" s="15" t="s">
        <v>2851</v>
      </c>
    </row>
    <row r="542" spans="2:8" x14ac:dyDescent="0.3">
      <c r="B542" s="15" t="s">
        <v>3413</v>
      </c>
      <c r="C542" s="15" t="s">
        <v>354</v>
      </c>
      <c r="D542" s="17">
        <v>1</v>
      </c>
      <c r="E542" s="17" t="s">
        <v>2870</v>
      </c>
      <c r="F542" s="24" t="s">
        <v>2878</v>
      </c>
      <c r="G542" s="17" t="s">
        <v>2012</v>
      </c>
      <c r="H542" s="15" t="s">
        <v>2847</v>
      </c>
    </row>
    <row r="543" spans="2:8" x14ac:dyDescent="0.3">
      <c r="B543" s="15" t="s">
        <v>3414</v>
      </c>
      <c r="C543" s="15" t="s">
        <v>318</v>
      </c>
      <c r="D543" s="17">
        <v>2</v>
      </c>
      <c r="E543" s="17" t="s">
        <v>2872</v>
      </c>
      <c r="F543" s="24" t="s">
        <v>2878</v>
      </c>
      <c r="G543" s="17" t="s">
        <v>2875</v>
      </c>
      <c r="H543" s="15" t="s">
        <v>2843</v>
      </c>
    </row>
    <row r="544" spans="2:8" x14ac:dyDescent="0.3">
      <c r="B544" s="15" t="s">
        <v>3415</v>
      </c>
      <c r="C544" s="15" t="s">
        <v>918</v>
      </c>
      <c r="D544" s="17">
        <v>2</v>
      </c>
      <c r="E544" s="17" t="s">
        <v>2869</v>
      </c>
      <c r="F544" s="24" t="s">
        <v>2878</v>
      </c>
      <c r="G544" s="17" t="s">
        <v>2012</v>
      </c>
      <c r="H544" s="15" t="s">
        <v>2840</v>
      </c>
    </row>
    <row r="545" spans="2:8" x14ac:dyDescent="0.3">
      <c r="B545" s="15" t="s">
        <v>3416</v>
      </c>
      <c r="C545" s="15" t="s">
        <v>927</v>
      </c>
      <c r="D545" s="17">
        <v>2</v>
      </c>
      <c r="E545" s="17" t="s">
        <v>2871</v>
      </c>
      <c r="F545" s="24" t="s">
        <v>2878</v>
      </c>
      <c r="G545" s="17" t="s">
        <v>2875</v>
      </c>
      <c r="H545" s="15" t="s">
        <v>2846</v>
      </c>
    </row>
    <row r="546" spans="2:8" x14ac:dyDescent="0.3">
      <c r="B546" s="15" t="s">
        <v>3417</v>
      </c>
      <c r="C546" s="15" t="s">
        <v>172</v>
      </c>
      <c r="D546" s="17">
        <v>1</v>
      </c>
      <c r="E546" s="17" t="s">
        <v>2870</v>
      </c>
      <c r="F546" s="24" t="s">
        <v>2878</v>
      </c>
      <c r="G546" s="17" t="s">
        <v>2012</v>
      </c>
      <c r="H546" s="15" t="s">
        <v>2839</v>
      </c>
    </row>
    <row r="547" spans="2:8" x14ac:dyDescent="0.3">
      <c r="B547" s="15" t="s">
        <v>3418</v>
      </c>
      <c r="C547" s="15" t="s">
        <v>373</v>
      </c>
      <c r="D547" s="17">
        <v>2</v>
      </c>
      <c r="E547" s="17" t="s">
        <v>2872</v>
      </c>
      <c r="F547" s="24" t="s">
        <v>2878</v>
      </c>
      <c r="G547" s="17" t="s">
        <v>2012</v>
      </c>
      <c r="H547" s="15" t="s">
        <v>2840</v>
      </c>
    </row>
    <row r="548" spans="2:8" x14ac:dyDescent="0.3">
      <c r="B548" s="15" t="s">
        <v>3419</v>
      </c>
      <c r="C548" s="15" t="s">
        <v>527</v>
      </c>
      <c r="D548" s="17">
        <v>2</v>
      </c>
      <c r="E548" s="17" t="s">
        <v>2869</v>
      </c>
      <c r="F548" s="24" t="s">
        <v>2878</v>
      </c>
      <c r="G548" s="17" t="s">
        <v>2875</v>
      </c>
      <c r="H548" s="15" t="s">
        <v>2843</v>
      </c>
    </row>
    <row r="549" spans="2:8" x14ac:dyDescent="0.3">
      <c r="B549" s="15" t="s">
        <v>3420</v>
      </c>
      <c r="C549" s="15" t="s">
        <v>376</v>
      </c>
      <c r="D549" s="17">
        <v>2</v>
      </c>
      <c r="E549" s="17" t="s">
        <v>2871</v>
      </c>
      <c r="F549" s="24" t="s">
        <v>2878</v>
      </c>
      <c r="G549" s="17" t="s">
        <v>2875</v>
      </c>
      <c r="H549" s="15" t="s">
        <v>2843</v>
      </c>
    </row>
    <row r="550" spans="2:8" x14ac:dyDescent="0.3">
      <c r="B550" s="15" t="s">
        <v>3421</v>
      </c>
      <c r="C550" s="15" t="s">
        <v>711</v>
      </c>
      <c r="D550" s="17">
        <v>2</v>
      </c>
      <c r="E550" s="17" t="s">
        <v>2870</v>
      </c>
      <c r="F550" s="24" t="s">
        <v>2878</v>
      </c>
      <c r="G550" s="17" t="s">
        <v>2012</v>
      </c>
      <c r="H550" s="15" t="s">
        <v>2837</v>
      </c>
    </row>
    <row r="551" spans="2:8" x14ac:dyDescent="0.3">
      <c r="B551" s="15" t="s">
        <v>3422</v>
      </c>
      <c r="C551" s="15" t="s">
        <v>954</v>
      </c>
      <c r="D551" s="17">
        <v>3</v>
      </c>
      <c r="E551" s="17" t="s">
        <v>2872</v>
      </c>
      <c r="F551" s="24" t="s">
        <v>2878</v>
      </c>
      <c r="G551" s="17" t="s">
        <v>2012</v>
      </c>
      <c r="H551" s="15" t="s">
        <v>2838</v>
      </c>
    </row>
    <row r="552" spans="2:8" x14ac:dyDescent="0.3">
      <c r="B552" s="15" t="s">
        <v>3423</v>
      </c>
      <c r="C552" s="15" t="s">
        <v>694</v>
      </c>
      <c r="D552" s="17">
        <v>1</v>
      </c>
      <c r="E552" s="17" t="s">
        <v>2869</v>
      </c>
      <c r="F552" s="24" t="s">
        <v>2878</v>
      </c>
      <c r="G552" s="17" t="s">
        <v>2012</v>
      </c>
      <c r="H552" s="15" t="s">
        <v>2844</v>
      </c>
    </row>
    <row r="553" spans="2:8" x14ac:dyDescent="0.3">
      <c r="B553" s="15" t="s">
        <v>3424</v>
      </c>
      <c r="C553" s="15" t="s">
        <v>222</v>
      </c>
      <c r="D553" s="17">
        <v>2</v>
      </c>
      <c r="E553" s="17" t="s">
        <v>2871</v>
      </c>
      <c r="F553" s="24" t="s">
        <v>2878</v>
      </c>
      <c r="G553" s="17" t="s">
        <v>2875</v>
      </c>
      <c r="H553" s="15" t="s">
        <v>2846</v>
      </c>
    </row>
    <row r="554" spans="2:8" x14ac:dyDescent="0.3">
      <c r="B554" s="15" t="s">
        <v>3425</v>
      </c>
      <c r="C554" s="15" t="s">
        <v>517</v>
      </c>
      <c r="D554" s="17">
        <v>2</v>
      </c>
      <c r="E554" s="17" t="s">
        <v>2870</v>
      </c>
      <c r="F554" s="24" t="s">
        <v>2878</v>
      </c>
      <c r="G554" s="17" t="s">
        <v>2012</v>
      </c>
      <c r="H554" s="15" t="s">
        <v>2840</v>
      </c>
    </row>
    <row r="555" spans="2:8" x14ac:dyDescent="0.3">
      <c r="B555" s="15" t="s">
        <v>3426</v>
      </c>
      <c r="C555" s="15" t="s">
        <v>391</v>
      </c>
      <c r="D555" s="17">
        <v>1</v>
      </c>
      <c r="E555" s="17" t="s">
        <v>2872</v>
      </c>
      <c r="F555" s="24" t="s">
        <v>2878</v>
      </c>
      <c r="G555" s="17" t="s">
        <v>2875</v>
      </c>
      <c r="H555" s="15" t="s">
        <v>1949</v>
      </c>
    </row>
    <row r="556" spans="2:8" x14ac:dyDescent="0.3">
      <c r="B556" s="15" t="s">
        <v>3427</v>
      </c>
      <c r="C556" s="15" t="s">
        <v>546</v>
      </c>
      <c r="D556" s="17">
        <v>2</v>
      </c>
      <c r="E556" s="17" t="s">
        <v>2869</v>
      </c>
      <c r="F556" s="24" t="s">
        <v>2878</v>
      </c>
      <c r="G556" s="17" t="s">
        <v>2012</v>
      </c>
      <c r="H556" s="15" t="s">
        <v>2835</v>
      </c>
    </row>
    <row r="557" spans="2:8" x14ac:dyDescent="0.3">
      <c r="B557" s="15" t="s">
        <v>3428</v>
      </c>
      <c r="C557" s="15" t="s">
        <v>726</v>
      </c>
      <c r="D557" s="17">
        <v>2</v>
      </c>
      <c r="E557" s="17" t="s">
        <v>2871</v>
      </c>
      <c r="F557" s="24" t="s">
        <v>2878</v>
      </c>
      <c r="G557" s="17" t="s">
        <v>2875</v>
      </c>
      <c r="H557" s="15" t="s">
        <v>2846</v>
      </c>
    </row>
    <row r="558" spans="2:8" x14ac:dyDescent="0.3">
      <c r="B558" s="15" t="s">
        <v>3429</v>
      </c>
      <c r="C558" s="15" t="s">
        <v>724</v>
      </c>
      <c r="D558" s="17">
        <v>3</v>
      </c>
      <c r="E558" s="17" t="s">
        <v>2870</v>
      </c>
      <c r="F558" s="24" t="s">
        <v>2878</v>
      </c>
      <c r="G558" s="17" t="s">
        <v>2012</v>
      </c>
      <c r="H558" s="15" t="s">
        <v>2836</v>
      </c>
    </row>
    <row r="559" spans="2:8" x14ac:dyDescent="0.3">
      <c r="B559" s="15" t="s">
        <v>3430</v>
      </c>
      <c r="C559" s="15" t="s">
        <v>539</v>
      </c>
      <c r="D559" s="17">
        <v>3</v>
      </c>
      <c r="E559" s="17" t="s">
        <v>2872</v>
      </c>
      <c r="F559" s="24" t="s">
        <v>2878</v>
      </c>
      <c r="G559" s="17" t="s">
        <v>2875</v>
      </c>
      <c r="H559" s="15" t="s">
        <v>2849</v>
      </c>
    </row>
    <row r="560" spans="2:8" x14ac:dyDescent="0.3">
      <c r="B560" s="15" t="s">
        <v>3431</v>
      </c>
      <c r="C560" s="15" t="s">
        <v>742</v>
      </c>
      <c r="D560" s="17">
        <v>2</v>
      </c>
      <c r="E560" s="17" t="s">
        <v>2869</v>
      </c>
      <c r="F560" s="24" t="s">
        <v>2878</v>
      </c>
      <c r="G560" s="17" t="s">
        <v>2875</v>
      </c>
      <c r="H560" s="15" t="s">
        <v>2842</v>
      </c>
    </row>
    <row r="561" spans="2:8" x14ac:dyDescent="0.3">
      <c r="B561" s="15" t="s">
        <v>3432</v>
      </c>
      <c r="C561" s="15" t="s">
        <v>732</v>
      </c>
      <c r="D561" s="17">
        <v>3</v>
      </c>
      <c r="E561" s="17" t="s">
        <v>2871</v>
      </c>
      <c r="F561" s="24" t="s">
        <v>2878</v>
      </c>
      <c r="G561" s="17" t="s">
        <v>2875</v>
      </c>
      <c r="H561" s="15" t="s">
        <v>2849</v>
      </c>
    </row>
    <row r="562" spans="2:8" x14ac:dyDescent="0.3">
      <c r="B562" s="15" t="s">
        <v>3433</v>
      </c>
      <c r="C562" s="15" t="s">
        <v>567</v>
      </c>
      <c r="D562" s="17">
        <v>1</v>
      </c>
      <c r="E562" s="17" t="s">
        <v>2870</v>
      </c>
      <c r="F562" s="24" t="s">
        <v>2878</v>
      </c>
      <c r="G562" s="17" t="s">
        <v>2012</v>
      </c>
      <c r="H562" s="15" t="s">
        <v>2847</v>
      </c>
    </row>
    <row r="563" spans="2:8" x14ac:dyDescent="0.3">
      <c r="B563" s="15" t="s">
        <v>3434</v>
      </c>
      <c r="C563" s="15" t="s">
        <v>573</v>
      </c>
      <c r="D563" s="17">
        <v>3</v>
      </c>
      <c r="E563" s="17" t="s">
        <v>2872</v>
      </c>
      <c r="F563" s="24" t="s">
        <v>2878</v>
      </c>
      <c r="G563" s="17" t="s">
        <v>2875</v>
      </c>
      <c r="H563" s="15" t="s">
        <v>2850</v>
      </c>
    </row>
    <row r="564" spans="2:8" x14ac:dyDescent="0.3">
      <c r="B564" s="15" t="s">
        <v>3435</v>
      </c>
      <c r="C564" s="15" t="s">
        <v>893</v>
      </c>
      <c r="D564" s="17">
        <v>2</v>
      </c>
      <c r="E564" s="17" t="s">
        <v>2869</v>
      </c>
      <c r="F564" s="24" t="s">
        <v>2878</v>
      </c>
      <c r="G564" s="17" t="s">
        <v>2875</v>
      </c>
      <c r="H564" s="15" t="s">
        <v>2842</v>
      </c>
    </row>
    <row r="565" spans="2:8" x14ac:dyDescent="0.3">
      <c r="B565" s="15" t="s">
        <v>3436</v>
      </c>
      <c r="C565" s="15" t="s">
        <v>240</v>
      </c>
      <c r="D565" s="17">
        <v>1</v>
      </c>
      <c r="E565" s="17" t="s">
        <v>2871</v>
      </c>
      <c r="F565" s="24" t="s">
        <v>2878</v>
      </c>
      <c r="G565" s="17" t="s">
        <v>2875</v>
      </c>
      <c r="H565" s="15" t="s">
        <v>2848</v>
      </c>
    </row>
    <row r="566" spans="2:8" x14ac:dyDescent="0.3">
      <c r="B566" s="15" t="s">
        <v>3437</v>
      </c>
      <c r="C566" s="15" t="s">
        <v>787</v>
      </c>
      <c r="D566" s="17">
        <v>2</v>
      </c>
      <c r="E566" s="17" t="s">
        <v>2870</v>
      </c>
      <c r="F566" s="24" t="s">
        <v>2878</v>
      </c>
      <c r="G566" s="17" t="s">
        <v>2875</v>
      </c>
      <c r="H566" s="15" t="s">
        <v>1951</v>
      </c>
    </row>
    <row r="567" spans="2:8" x14ac:dyDescent="0.3">
      <c r="B567" s="15" t="s">
        <v>3438</v>
      </c>
      <c r="C567" s="15" t="s">
        <v>805</v>
      </c>
      <c r="D567" s="17">
        <v>2</v>
      </c>
      <c r="E567" s="17" t="s">
        <v>2872</v>
      </c>
      <c r="F567" s="24" t="s">
        <v>2878</v>
      </c>
      <c r="G567" s="17" t="s">
        <v>2012</v>
      </c>
      <c r="H567" s="15" t="s">
        <v>2840</v>
      </c>
    </row>
    <row r="568" spans="2:8" x14ac:dyDescent="0.3">
      <c r="B568" s="15" t="s">
        <v>3439</v>
      </c>
      <c r="C568" s="15" t="s">
        <v>747</v>
      </c>
      <c r="D568" s="17">
        <v>2</v>
      </c>
      <c r="E568" s="17" t="s">
        <v>2869</v>
      </c>
      <c r="F568" s="24" t="s">
        <v>2878</v>
      </c>
      <c r="G568" s="17" t="s">
        <v>2012</v>
      </c>
      <c r="H568" s="15" t="s">
        <v>2835</v>
      </c>
    </row>
    <row r="569" spans="2:8" x14ac:dyDescent="0.3">
      <c r="B569" s="15" t="s">
        <v>3440</v>
      </c>
      <c r="C569" s="15" t="s">
        <v>594</v>
      </c>
      <c r="D569" s="17">
        <v>1</v>
      </c>
      <c r="E569" s="17" t="s">
        <v>2871</v>
      </c>
      <c r="F569" s="24" t="s">
        <v>2878</v>
      </c>
      <c r="G569" s="17" t="s">
        <v>2012</v>
      </c>
      <c r="H569" s="15" t="s">
        <v>2839</v>
      </c>
    </row>
    <row r="570" spans="2:8" x14ac:dyDescent="0.3">
      <c r="B570" s="15" t="s">
        <v>3441</v>
      </c>
      <c r="C570" s="15" t="s">
        <v>395</v>
      </c>
      <c r="D570" s="17">
        <v>3</v>
      </c>
      <c r="E570" s="17" t="s">
        <v>2870</v>
      </c>
      <c r="F570" s="24" t="s">
        <v>2878</v>
      </c>
      <c r="G570" s="17" t="s">
        <v>2012</v>
      </c>
      <c r="H570" s="15" t="s">
        <v>2838</v>
      </c>
    </row>
    <row r="571" spans="2:8" x14ac:dyDescent="0.3">
      <c r="B571" s="15" t="s">
        <v>3442</v>
      </c>
      <c r="C571" s="15" t="s">
        <v>433</v>
      </c>
      <c r="D571" s="17">
        <v>2</v>
      </c>
      <c r="E571" s="17" t="s">
        <v>2872</v>
      </c>
      <c r="F571" s="24" t="s">
        <v>2878</v>
      </c>
      <c r="G571" s="17" t="s">
        <v>2875</v>
      </c>
      <c r="H571" s="15" t="s">
        <v>2842</v>
      </c>
    </row>
    <row r="572" spans="2:8" x14ac:dyDescent="0.3">
      <c r="B572" s="15" t="s">
        <v>3443</v>
      </c>
      <c r="C572" s="15" t="s">
        <v>333</v>
      </c>
      <c r="D572" s="17">
        <v>2</v>
      </c>
      <c r="E572" s="17" t="s">
        <v>2869</v>
      </c>
      <c r="F572" s="24" t="s">
        <v>2878</v>
      </c>
      <c r="G572" s="17" t="s">
        <v>2875</v>
      </c>
      <c r="H572" s="15" t="s">
        <v>2841</v>
      </c>
    </row>
    <row r="573" spans="2:8" x14ac:dyDescent="0.3">
      <c r="B573" s="15" t="s">
        <v>3444</v>
      </c>
      <c r="C573" s="15" t="s">
        <v>850</v>
      </c>
      <c r="D573" s="17">
        <v>1</v>
      </c>
      <c r="E573" s="17" t="s">
        <v>2871</v>
      </c>
      <c r="F573" s="24" t="s">
        <v>2878</v>
      </c>
      <c r="G573" s="17" t="s">
        <v>2875</v>
      </c>
      <c r="H573" s="15" t="s">
        <v>1949</v>
      </c>
    </row>
    <row r="574" spans="2:8" x14ac:dyDescent="0.3">
      <c r="B574" s="15" t="s">
        <v>3445</v>
      </c>
      <c r="C574" s="15" t="s">
        <v>868</v>
      </c>
      <c r="D574" s="17">
        <v>3</v>
      </c>
      <c r="E574" s="17" t="s">
        <v>2870</v>
      </c>
      <c r="F574" s="24" t="s">
        <v>2878</v>
      </c>
      <c r="G574" s="17" t="s">
        <v>2012</v>
      </c>
      <c r="H574" s="15" t="s">
        <v>2838</v>
      </c>
    </row>
    <row r="575" spans="2:8" x14ac:dyDescent="0.3">
      <c r="B575" s="15" t="s">
        <v>3446</v>
      </c>
      <c r="C575" s="15" t="s">
        <v>271</v>
      </c>
      <c r="D575" s="17">
        <v>1</v>
      </c>
      <c r="E575" s="17" t="s">
        <v>2872</v>
      </c>
      <c r="F575" s="24" t="s">
        <v>2878</v>
      </c>
      <c r="G575" s="17" t="s">
        <v>2012</v>
      </c>
      <c r="H575" s="15" t="s">
        <v>2851</v>
      </c>
    </row>
    <row r="576" spans="2:8" x14ac:dyDescent="0.3">
      <c r="B576" s="15" t="s">
        <v>3447</v>
      </c>
      <c r="C576" s="15" t="s">
        <v>587</v>
      </c>
      <c r="D576" s="17">
        <v>2</v>
      </c>
      <c r="E576" s="17" t="s">
        <v>2869</v>
      </c>
      <c r="F576" s="24" t="s">
        <v>2878</v>
      </c>
      <c r="G576" s="17" t="s">
        <v>2875</v>
      </c>
      <c r="H576" s="15" t="s">
        <v>1948</v>
      </c>
    </row>
    <row r="577" spans="2:8" x14ac:dyDescent="0.3">
      <c r="B577" s="15" t="s">
        <v>3448</v>
      </c>
      <c r="C577" s="15" t="s">
        <v>448</v>
      </c>
      <c r="D577" s="17">
        <v>2</v>
      </c>
      <c r="E577" s="17" t="s">
        <v>2871</v>
      </c>
      <c r="F577" s="24" t="s">
        <v>2878</v>
      </c>
      <c r="G577" s="17" t="s">
        <v>2875</v>
      </c>
      <c r="H577" s="15" t="s">
        <v>1948</v>
      </c>
    </row>
    <row r="578" spans="2:8" x14ac:dyDescent="0.3">
      <c r="B578" s="15" t="s">
        <v>3449</v>
      </c>
      <c r="C578" s="15" t="s">
        <v>451</v>
      </c>
      <c r="D578" s="17">
        <v>2</v>
      </c>
      <c r="E578" s="17" t="s">
        <v>2870</v>
      </c>
      <c r="F578" s="24" t="s">
        <v>2878</v>
      </c>
      <c r="G578" s="17" t="s">
        <v>2875</v>
      </c>
      <c r="H578" s="15" t="s">
        <v>1951</v>
      </c>
    </row>
    <row r="579" spans="2:8" x14ac:dyDescent="0.3">
      <c r="B579" s="15" t="s">
        <v>3450</v>
      </c>
      <c r="C579" s="15" t="s">
        <v>821</v>
      </c>
      <c r="D579" s="17">
        <v>1</v>
      </c>
      <c r="E579" s="17" t="s">
        <v>2872</v>
      </c>
      <c r="F579" s="24" t="s">
        <v>2878</v>
      </c>
      <c r="G579" s="17" t="s">
        <v>2012</v>
      </c>
      <c r="H579" s="15" t="s">
        <v>2847</v>
      </c>
    </row>
    <row r="580" spans="2:8" x14ac:dyDescent="0.3">
      <c r="B580" s="15" t="s">
        <v>3451</v>
      </c>
      <c r="C580" s="15" t="s">
        <v>913</v>
      </c>
      <c r="D580" s="17">
        <v>3</v>
      </c>
      <c r="E580" s="17" t="s">
        <v>2869</v>
      </c>
      <c r="F580" s="24" t="s">
        <v>2878</v>
      </c>
      <c r="G580" s="17" t="s">
        <v>2012</v>
      </c>
      <c r="H580" s="15" t="s">
        <v>1947</v>
      </c>
    </row>
    <row r="581" spans="2:8" x14ac:dyDescent="0.3">
      <c r="B581" s="15" t="s">
        <v>3452</v>
      </c>
      <c r="C581" s="15" t="s">
        <v>375</v>
      </c>
      <c r="D581" s="17">
        <v>2</v>
      </c>
      <c r="E581" s="17" t="s">
        <v>2871</v>
      </c>
      <c r="F581" s="24" t="s">
        <v>2878</v>
      </c>
      <c r="G581" s="17" t="s">
        <v>2875</v>
      </c>
      <c r="H581" s="15" t="s">
        <v>1948</v>
      </c>
    </row>
    <row r="582" spans="2:8" x14ac:dyDescent="0.3">
      <c r="B582" s="15" t="s">
        <v>3453</v>
      </c>
      <c r="C582" s="15" t="s">
        <v>931</v>
      </c>
      <c r="D582" s="17">
        <v>3</v>
      </c>
      <c r="E582" s="17" t="s">
        <v>2870</v>
      </c>
      <c r="F582" s="24" t="s">
        <v>2878</v>
      </c>
      <c r="G582" s="17" t="s">
        <v>2012</v>
      </c>
      <c r="H582" s="15" t="s">
        <v>2836</v>
      </c>
    </row>
    <row r="583" spans="2:8" x14ac:dyDescent="0.3">
      <c r="B583" s="15" t="s">
        <v>3454</v>
      </c>
      <c r="C583" s="15" t="s">
        <v>562</v>
      </c>
      <c r="D583" s="17">
        <v>3</v>
      </c>
      <c r="E583" s="17" t="s">
        <v>2872</v>
      </c>
      <c r="F583" s="24" t="s">
        <v>2878</v>
      </c>
      <c r="G583" s="17" t="s">
        <v>2012</v>
      </c>
      <c r="H583" s="15" t="s">
        <v>1947</v>
      </c>
    </row>
    <row r="584" spans="2:8" x14ac:dyDescent="0.3">
      <c r="B584" s="15" t="s">
        <v>3455</v>
      </c>
      <c r="C584" s="15" t="s">
        <v>466</v>
      </c>
      <c r="D584" s="17">
        <v>2</v>
      </c>
      <c r="E584" s="17" t="s">
        <v>2869</v>
      </c>
      <c r="F584" s="24" t="s">
        <v>2878</v>
      </c>
      <c r="G584" s="17" t="s">
        <v>2875</v>
      </c>
      <c r="H584" s="15" t="s">
        <v>2846</v>
      </c>
    </row>
    <row r="585" spans="2:8" x14ac:dyDescent="0.3">
      <c r="B585" s="15" t="s">
        <v>3456</v>
      </c>
      <c r="C585" s="15" t="s">
        <v>651</v>
      </c>
      <c r="D585" s="17">
        <v>3</v>
      </c>
      <c r="E585" s="17" t="s">
        <v>2871</v>
      </c>
      <c r="F585" s="24" t="s">
        <v>2878</v>
      </c>
      <c r="G585" s="17" t="s">
        <v>2875</v>
      </c>
      <c r="H585" s="15" t="s">
        <v>2849</v>
      </c>
    </row>
    <row r="586" spans="2:8" x14ac:dyDescent="0.3">
      <c r="B586" s="15" t="s">
        <v>3457</v>
      </c>
      <c r="C586" s="15" t="s">
        <v>171</v>
      </c>
      <c r="D586" s="17">
        <v>1</v>
      </c>
      <c r="E586" s="17" t="s">
        <v>2870</v>
      </c>
      <c r="F586" s="24" t="s">
        <v>2878</v>
      </c>
      <c r="G586" s="17" t="s">
        <v>2012</v>
      </c>
      <c r="H586" s="15" t="s">
        <v>2844</v>
      </c>
    </row>
    <row r="587" spans="2:8" x14ac:dyDescent="0.3">
      <c r="B587" s="15" t="s">
        <v>3458</v>
      </c>
      <c r="C587" s="15" t="s">
        <v>599</v>
      </c>
      <c r="D587" s="17">
        <v>2</v>
      </c>
      <c r="E587" s="17" t="s">
        <v>2872</v>
      </c>
      <c r="F587" s="24" t="s">
        <v>2878</v>
      </c>
      <c r="G587" s="17" t="s">
        <v>2012</v>
      </c>
      <c r="H587" s="15" t="s">
        <v>2837</v>
      </c>
    </row>
    <row r="588" spans="2:8" x14ac:dyDescent="0.3">
      <c r="B588" s="15" t="s">
        <v>3459</v>
      </c>
      <c r="C588" s="15" t="s">
        <v>976</v>
      </c>
      <c r="D588" s="17">
        <v>1</v>
      </c>
      <c r="E588" s="17" t="s">
        <v>2869</v>
      </c>
      <c r="F588" s="24" t="s">
        <v>2878</v>
      </c>
      <c r="G588" s="17" t="s">
        <v>2012</v>
      </c>
      <c r="H588" s="15" t="s">
        <v>2851</v>
      </c>
    </row>
    <row r="589" spans="2:8" x14ac:dyDescent="0.3">
      <c r="B589" s="15" t="s">
        <v>3460</v>
      </c>
      <c r="C589" s="15" t="s">
        <v>672</v>
      </c>
      <c r="D589" s="17">
        <v>3</v>
      </c>
      <c r="E589" s="17" t="s">
        <v>2871</v>
      </c>
      <c r="F589" s="24" t="s">
        <v>2878</v>
      </c>
      <c r="G589" s="17" t="s">
        <v>2012</v>
      </c>
      <c r="H589" s="15" t="s">
        <v>2838</v>
      </c>
    </row>
    <row r="590" spans="2:8" x14ac:dyDescent="0.3">
      <c r="B590" s="15" t="s">
        <v>3461</v>
      </c>
      <c r="C590" s="15" t="s">
        <v>795</v>
      </c>
      <c r="D590" s="17">
        <v>1</v>
      </c>
      <c r="E590" s="17" t="s">
        <v>2870</v>
      </c>
      <c r="F590" s="24" t="s">
        <v>2878</v>
      </c>
      <c r="G590" s="17" t="s">
        <v>2012</v>
      </c>
      <c r="H590" s="15" t="s">
        <v>2839</v>
      </c>
    </row>
    <row r="591" spans="2:8" x14ac:dyDescent="0.3">
      <c r="B591" s="15" t="s">
        <v>3462</v>
      </c>
      <c r="C591" s="15" t="s">
        <v>496</v>
      </c>
      <c r="D591" s="17">
        <v>1</v>
      </c>
      <c r="E591" s="17" t="s">
        <v>2872</v>
      </c>
      <c r="F591" s="24" t="s">
        <v>2878</v>
      </c>
      <c r="G591" s="17" t="s">
        <v>2012</v>
      </c>
      <c r="H591" s="15" t="s">
        <v>2847</v>
      </c>
    </row>
    <row r="592" spans="2:8" x14ac:dyDescent="0.3">
      <c r="B592" s="15" t="s">
        <v>3463</v>
      </c>
      <c r="C592" s="15" t="s">
        <v>381</v>
      </c>
      <c r="D592" s="17">
        <v>2</v>
      </c>
      <c r="E592" s="17" t="s">
        <v>2869</v>
      </c>
      <c r="F592" s="24" t="s">
        <v>2878</v>
      </c>
      <c r="G592" s="17" t="s">
        <v>2012</v>
      </c>
      <c r="H592" s="15" t="s">
        <v>2840</v>
      </c>
    </row>
    <row r="593" spans="2:8" x14ac:dyDescent="0.3">
      <c r="B593" s="15" t="s">
        <v>3464</v>
      </c>
      <c r="C593" s="15" t="s">
        <v>508</v>
      </c>
      <c r="D593" s="17">
        <v>2</v>
      </c>
      <c r="E593" s="17" t="s">
        <v>2871</v>
      </c>
      <c r="F593" s="24" t="s">
        <v>2878</v>
      </c>
      <c r="G593" s="17" t="s">
        <v>2875</v>
      </c>
      <c r="H593" s="15" t="s">
        <v>1950</v>
      </c>
    </row>
    <row r="594" spans="2:8" x14ac:dyDescent="0.3">
      <c r="B594" s="15" t="s">
        <v>3465</v>
      </c>
      <c r="C594" s="15" t="s">
        <v>184</v>
      </c>
      <c r="D594" s="17">
        <v>2</v>
      </c>
      <c r="E594" s="17" t="s">
        <v>2870</v>
      </c>
      <c r="F594" s="24" t="s">
        <v>2878</v>
      </c>
      <c r="G594" s="17" t="s">
        <v>2012</v>
      </c>
      <c r="H594" s="15" t="s">
        <v>2840</v>
      </c>
    </row>
    <row r="595" spans="2:8" x14ac:dyDescent="0.3">
      <c r="B595" s="15" t="s">
        <v>3466</v>
      </c>
      <c r="C595" s="15" t="s">
        <v>720</v>
      </c>
      <c r="D595" s="17">
        <v>2</v>
      </c>
      <c r="E595" s="17" t="s">
        <v>2872</v>
      </c>
      <c r="F595" s="24" t="s">
        <v>2878</v>
      </c>
      <c r="G595" s="17" t="s">
        <v>2875</v>
      </c>
      <c r="H595" s="15" t="s">
        <v>2842</v>
      </c>
    </row>
    <row r="596" spans="2:8" x14ac:dyDescent="0.3">
      <c r="B596" s="15" t="s">
        <v>3467</v>
      </c>
      <c r="C596" s="15" t="s">
        <v>735</v>
      </c>
      <c r="D596" s="17">
        <v>1</v>
      </c>
      <c r="E596" s="17" t="s">
        <v>2869</v>
      </c>
      <c r="F596" s="24" t="s">
        <v>2878</v>
      </c>
      <c r="G596" s="17" t="s">
        <v>2012</v>
      </c>
      <c r="H596" s="15" t="s">
        <v>2851</v>
      </c>
    </row>
    <row r="597" spans="2:8" x14ac:dyDescent="0.3">
      <c r="B597" s="15" t="s">
        <v>3468</v>
      </c>
      <c r="C597" s="15" t="s">
        <v>237</v>
      </c>
      <c r="D597" s="17">
        <v>1</v>
      </c>
      <c r="E597" s="17" t="s">
        <v>2871</v>
      </c>
      <c r="F597" s="24" t="s">
        <v>2878</v>
      </c>
      <c r="G597" s="17" t="s">
        <v>2012</v>
      </c>
      <c r="H597" s="15" t="s">
        <v>2844</v>
      </c>
    </row>
    <row r="598" spans="2:8" x14ac:dyDescent="0.3">
      <c r="B598" s="15" t="s">
        <v>3469</v>
      </c>
      <c r="C598" s="15" t="s">
        <v>810</v>
      </c>
      <c r="D598" s="17">
        <v>1</v>
      </c>
      <c r="E598" s="17" t="s">
        <v>2870</v>
      </c>
      <c r="F598" s="24" t="s">
        <v>2878</v>
      </c>
      <c r="G598" s="17" t="s">
        <v>2875</v>
      </c>
      <c r="H598" s="15" t="s">
        <v>2848</v>
      </c>
    </row>
    <row r="599" spans="2:8" x14ac:dyDescent="0.3">
      <c r="B599" s="15" t="s">
        <v>3470</v>
      </c>
      <c r="C599" s="15" t="s">
        <v>541</v>
      </c>
      <c r="D599" s="17">
        <v>2</v>
      </c>
      <c r="E599" s="17" t="s">
        <v>2872</v>
      </c>
      <c r="F599" s="24" t="s">
        <v>2878</v>
      </c>
      <c r="G599" s="17" t="s">
        <v>2012</v>
      </c>
      <c r="H599" s="15" t="s">
        <v>2837</v>
      </c>
    </row>
    <row r="600" spans="2:8" x14ac:dyDescent="0.3">
      <c r="B600" s="15" t="s">
        <v>3471</v>
      </c>
      <c r="C600" s="15" t="s">
        <v>553</v>
      </c>
      <c r="D600" s="17">
        <v>2</v>
      </c>
      <c r="E600" s="17" t="s">
        <v>2869</v>
      </c>
      <c r="F600" s="24" t="s">
        <v>2878</v>
      </c>
      <c r="G600" s="17" t="s">
        <v>2875</v>
      </c>
      <c r="H600" s="15" t="s">
        <v>2846</v>
      </c>
    </row>
    <row r="601" spans="2:8" x14ac:dyDescent="0.3">
      <c r="B601" s="15" t="s">
        <v>3472</v>
      </c>
      <c r="C601" s="15" t="s">
        <v>348</v>
      </c>
      <c r="D601" s="17">
        <v>1</v>
      </c>
      <c r="E601" s="17" t="s">
        <v>2871</v>
      </c>
      <c r="F601" s="24" t="s">
        <v>2878</v>
      </c>
      <c r="G601" s="17" t="s">
        <v>2012</v>
      </c>
      <c r="H601" s="15" t="s">
        <v>2839</v>
      </c>
    </row>
    <row r="602" spans="2:8" x14ac:dyDescent="0.3">
      <c r="B602" s="15" t="s">
        <v>3473</v>
      </c>
      <c r="C602" s="15" t="s">
        <v>783</v>
      </c>
      <c r="D602" s="17">
        <v>1</v>
      </c>
      <c r="E602" s="17" t="s">
        <v>2870</v>
      </c>
      <c r="F602" s="24" t="s">
        <v>2878</v>
      </c>
      <c r="G602" s="17" t="s">
        <v>2875</v>
      </c>
      <c r="H602" s="15" t="s">
        <v>1949</v>
      </c>
    </row>
    <row r="603" spans="2:8" x14ac:dyDescent="0.3">
      <c r="B603" s="15" t="s">
        <v>3474</v>
      </c>
      <c r="C603" s="15" t="s">
        <v>575</v>
      </c>
      <c r="D603" s="17">
        <v>1</v>
      </c>
      <c r="E603" s="17" t="s">
        <v>2872</v>
      </c>
      <c r="F603" s="24" t="s">
        <v>2878</v>
      </c>
      <c r="G603" s="17" t="s">
        <v>2012</v>
      </c>
      <c r="H603" s="15" t="s">
        <v>2847</v>
      </c>
    </row>
    <row r="604" spans="2:8" x14ac:dyDescent="0.3">
      <c r="B604" s="15" t="s">
        <v>3475</v>
      </c>
      <c r="C604" s="15" t="s">
        <v>798</v>
      </c>
      <c r="D604" s="17">
        <v>2</v>
      </c>
      <c r="E604" s="17" t="s">
        <v>2869</v>
      </c>
      <c r="F604" s="24" t="s">
        <v>2878</v>
      </c>
      <c r="G604" s="17" t="s">
        <v>2875</v>
      </c>
      <c r="H604" s="15" t="s">
        <v>2841</v>
      </c>
    </row>
    <row r="605" spans="2:8" x14ac:dyDescent="0.3">
      <c r="B605" s="15" t="s">
        <v>3476</v>
      </c>
      <c r="C605" s="15" t="s">
        <v>854</v>
      </c>
      <c r="D605" s="17">
        <v>2</v>
      </c>
      <c r="E605" s="17" t="s">
        <v>2871</v>
      </c>
      <c r="F605" s="24" t="s">
        <v>2878</v>
      </c>
      <c r="G605" s="17" t="s">
        <v>2875</v>
      </c>
      <c r="H605" s="15" t="s">
        <v>2842</v>
      </c>
    </row>
    <row r="606" spans="2:8" x14ac:dyDescent="0.3">
      <c r="B606" s="15" t="s">
        <v>3477</v>
      </c>
      <c r="C606" s="15" t="s">
        <v>586</v>
      </c>
      <c r="D606" s="17">
        <v>3</v>
      </c>
      <c r="E606" s="17" t="s">
        <v>2870</v>
      </c>
      <c r="F606" s="24" t="s">
        <v>2878</v>
      </c>
      <c r="G606" s="17" t="s">
        <v>2875</v>
      </c>
      <c r="H606" s="15" t="s">
        <v>2850</v>
      </c>
    </row>
    <row r="607" spans="2:8" x14ac:dyDescent="0.3">
      <c r="B607" s="15" t="s">
        <v>3478</v>
      </c>
      <c r="C607" s="15" t="s">
        <v>598</v>
      </c>
      <c r="D607" s="17">
        <v>3</v>
      </c>
      <c r="E607" s="17" t="s">
        <v>2872</v>
      </c>
      <c r="F607" s="24" t="s">
        <v>2878</v>
      </c>
      <c r="G607" s="17" t="s">
        <v>2012</v>
      </c>
      <c r="H607" s="15" t="s">
        <v>2836</v>
      </c>
    </row>
    <row r="608" spans="2:8" x14ac:dyDescent="0.3">
      <c r="B608" s="15" t="s">
        <v>3479</v>
      </c>
      <c r="C608" s="15" t="s">
        <v>581</v>
      </c>
      <c r="D608" s="17">
        <v>3</v>
      </c>
      <c r="E608" s="17" t="s">
        <v>2869</v>
      </c>
      <c r="F608" s="24" t="s">
        <v>2878</v>
      </c>
      <c r="G608" s="17" t="s">
        <v>2875</v>
      </c>
      <c r="H608" s="15" t="s">
        <v>2850</v>
      </c>
    </row>
    <row r="609" spans="2:8" x14ac:dyDescent="0.3">
      <c r="B609" s="15" t="s">
        <v>3480</v>
      </c>
      <c r="C609" s="15" t="s">
        <v>857</v>
      </c>
      <c r="D609" s="17">
        <v>2</v>
      </c>
      <c r="E609" s="17" t="s">
        <v>2871</v>
      </c>
      <c r="F609" s="24" t="s">
        <v>2878</v>
      </c>
      <c r="G609" s="17" t="s">
        <v>2012</v>
      </c>
      <c r="H609" s="15" t="s">
        <v>2845</v>
      </c>
    </row>
    <row r="610" spans="2:8" x14ac:dyDescent="0.3">
      <c r="B610" s="15" t="s">
        <v>3481</v>
      </c>
      <c r="C610" s="15" t="s">
        <v>846</v>
      </c>
      <c r="D610" s="17">
        <v>2</v>
      </c>
      <c r="E610" s="17" t="s">
        <v>2870</v>
      </c>
      <c r="F610" s="24" t="s">
        <v>2878</v>
      </c>
      <c r="G610" s="17" t="s">
        <v>2012</v>
      </c>
      <c r="H610" s="15" t="s">
        <v>2845</v>
      </c>
    </row>
    <row r="611" spans="2:8" x14ac:dyDescent="0.3">
      <c r="B611" s="15" t="s">
        <v>3482</v>
      </c>
      <c r="C611" s="15" t="s">
        <v>861</v>
      </c>
      <c r="D611" s="17">
        <v>2</v>
      </c>
      <c r="E611" s="17" t="s">
        <v>2872</v>
      </c>
      <c r="F611" s="24" t="s">
        <v>2878</v>
      </c>
      <c r="G611" s="17" t="s">
        <v>2875</v>
      </c>
      <c r="H611" s="15" t="s">
        <v>1948</v>
      </c>
    </row>
    <row r="612" spans="2:8" x14ac:dyDescent="0.3">
      <c r="B612" s="15" t="s">
        <v>3483</v>
      </c>
      <c r="C612" s="15" t="s">
        <v>607</v>
      </c>
      <c r="D612" s="17">
        <v>2</v>
      </c>
      <c r="E612" s="17" t="s">
        <v>2869</v>
      </c>
      <c r="F612" s="24" t="s">
        <v>2878</v>
      </c>
      <c r="G612" s="17" t="s">
        <v>2875</v>
      </c>
      <c r="H612" s="15" t="s">
        <v>2843</v>
      </c>
    </row>
    <row r="613" spans="2:8" x14ac:dyDescent="0.3">
      <c r="B613" s="15" t="s">
        <v>3484</v>
      </c>
      <c r="C613" s="15" t="s">
        <v>631</v>
      </c>
      <c r="D613" s="17">
        <v>2</v>
      </c>
      <c r="E613" s="17" t="s">
        <v>2871</v>
      </c>
      <c r="F613" s="24" t="s">
        <v>2878</v>
      </c>
      <c r="G613" s="17" t="s">
        <v>2012</v>
      </c>
      <c r="H613" s="15" t="s">
        <v>2840</v>
      </c>
    </row>
    <row r="614" spans="2:8" x14ac:dyDescent="0.3">
      <c r="B614" s="15" t="s">
        <v>3485</v>
      </c>
      <c r="C614" s="15" t="s">
        <v>962</v>
      </c>
      <c r="D614" s="17">
        <v>2</v>
      </c>
      <c r="E614" s="17" t="s">
        <v>2870</v>
      </c>
      <c r="F614" s="24" t="s">
        <v>2878</v>
      </c>
      <c r="G614" s="17" t="s">
        <v>2012</v>
      </c>
      <c r="H614" s="15" t="s">
        <v>2835</v>
      </c>
    </row>
    <row r="615" spans="2:8" x14ac:dyDescent="0.3">
      <c r="B615" s="15" t="s">
        <v>3486</v>
      </c>
      <c r="C615" s="15" t="s">
        <v>643</v>
      </c>
      <c r="D615" s="17">
        <v>3</v>
      </c>
      <c r="E615" s="17" t="s">
        <v>2872</v>
      </c>
      <c r="F615" s="24" t="s">
        <v>2878</v>
      </c>
      <c r="G615" s="17" t="s">
        <v>2875</v>
      </c>
      <c r="H615" s="15" t="s">
        <v>2849</v>
      </c>
    </row>
    <row r="616" spans="2:8" x14ac:dyDescent="0.3">
      <c r="B616" s="15" t="s">
        <v>3487</v>
      </c>
      <c r="C616" s="15" t="s">
        <v>190</v>
      </c>
      <c r="D616" s="17">
        <v>2</v>
      </c>
      <c r="E616" s="17" t="s">
        <v>2869</v>
      </c>
      <c r="F616" s="24" t="s">
        <v>2878</v>
      </c>
      <c r="G616" s="17" t="s">
        <v>2012</v>
      </c>
      <c r="H616" s="15" t="s">
        <v>2852</v>
      </c>
    </row>
    <row r="617" spans="2:8" x14ac:dyDescent="0.3">
      <c r="B617" s="15" t="s">
        <v>3488</v>
      </c>
      <c r="C617" s="15" t="s">
        <v>909</v>
      </c>
      <c r="D617" s="17">
        <v>2</v>
      </c>
      <c r="E617" s="17" t="s">
        <v>2871</v>
      </c>
      <c r="F617" s="24" t="s">
        <v>2878</v>
      </c>
      <c r="G617" s="17" t="s">
        <v>2012</v>
      </c>
      <c r="H617" s="15" t="s">
        <v>2835</v>
      </c>
    </row>
    <row r="618" spans="2:8" x14ac:dyDescent="0.3">
      <c r="B618" s="15" t="s">
        <v>3489</v>
      </c>
      <c r="C618" s="15" t="s">
        <v>924</v>
      </c>
      <c r="D618" s="17">
        <v>1</v>
      </c>
      <c r="E618" s="17" t="s">
        <v>2870</v>
      </c>
      <c r="F618" s="24" t="s">
        <v>2878</v>
      </c>
      <c r="G618" s="17" t="s">
        <v>2012</v>
      </c>
      <c r="H618" s="15" t="s">
        <v>2844</v>
      </c>
    </row>
    <row r="619" spans="2:8" x14ac:dyDescent="0.3">
      <c r="B619" s="15" t="s">
        <v>3490</v>
      </c>
      <c r="C619" s="15" t="s">
        <v>974</v>
      </c>
      <c r="D619" s="17">
        <v>2</v>
      </c>
      <c r="E619" s="17" t="s">
        <v>2872</v>
      </c>
      <c r="F619" s="24" t="s">
        <v>2878</v>
      </c>
      <c r="G619" s="17" t="s">
        <v>2875</v>
      </c>
      <c r="H619" s="15" t="s">
        <v>2841</v>
      </c>
    </row>
    <row r="620" spans="2:8" x14ac:dyDescent="0.3">
      <c r="B620" s="15" t="s">
        <v>3491</v>
      </c>
      <c r="C620" s="15" t="s">
        <v>858</v>
      </c>
      <c r="D620" s="17">
        <v>2</v>
      </c>
      <c r="E620" s="17" t="s">
        <v>2869</v>
      </c>
      <c r="F620" s="24" t="s">
        <v>2878</v>
      </c>
      <c r="G620" s="17" t="s">
        <v>2012</v>
      </c>
      <c r="H620" s="15" t="s">
        <v>2852</v>
      </c>
    </row>
    <row r="621" spans="2:8" x14ac:dyDescent="0.3">
      <c r="B621" s="15" t="s">
        <v>3492</v>
      </c>
      <c r="C621" s="15" t="s">
        <v>676</v>
      </c>
      <c r="D621" s="17">
        <v>3</v>
      </c>
      <c r="E621" s="17" t="s">
        <v>2871</v>
      </c>
      <c r="F621" s="24" t="s">
        <v>2878</v>
      </c>
      <c r="G621" s="17" t="s">
        <v>2012</v>
      </c>
      <c r="H621" s="15" t="s">
        <v>1947</v>
      </c>
    </row>
    <row r="622" spans="2:8" x14ac:dyDescent="0.3">
      <c r="B622" s="15" t="s">
        <v>3493</v>
      </c>
      <c r="C622" s="15" t="s">
        <v>688</v>
      </c>
      <c r="D622" s="17">
        <v>1</v>
      </c>
      <c r="E622" s="17" t="s">
        <v>2870</v>
      </c>
      <c r="F622" s="24" t="s">
        <v>2878</v>
      </c>
      <c r="G622" s="17" t="s">
        <v>2012</v>
      </c>
      <c r="H622" s="15" t="s">
        <v>2839</v>
      </c>
    </row>
    <row r="623" spans="2:8" x14ac:dyDescent="0.3">
      <c r="B623" s="15" t="s">
        <v>3494</v>
      </c>
      <c r="C623" s="15" t="s">
        <v>622</v>
      </c>
      <c r="D623" s="17">
        <v>1</v>
      </c>
      <c r="E623" s="17" t="s">
        <v>2872</v>
      </c>
      <c r="F623" s="24" t="s">
        <v>2878</v>
      </c>
      <c r="G623" s="17" t="s">
        <v>2875</v>
      </c>
      <c r="H623" s="15" t="s">
        <v>1949</v>
      </c>
    </row>
    <row r="624" spans="2:8" x14ac:dyDescent="0.3">
      <c r="B624" s="15" t="s">
        <v>3495</v>
      </c>
      <c r="C624" s="15" t="s">
        <v>972</v>
      </c>
      <c r="D624" s="17">
        <v>1</v>
      </c>
      <c r="E624" s="17" t="s">
        <v>2869</v>
      </c>
      <c r="F624" s="24" t="s">
        <v>2878</v>
      </c>
      <c r="G624" s="17" t="s">
        <v>2875</v>
      </c>
      <c r="H624" s="15" t="s">
        <v>2848</v>
      </c>
    </row>
    <row r="625" spans="2:8" x14ac:dyDescent="0.3">
      <c r="B625" s="15" t="s">
        <v>3496</v>
      </c>
      <c r="C625" s="15" t="s">
        <v>292</v>
      </c>
      <c r="D625" s="17">
        <v>1</v>
      </c>
      <c r="E625" s="17" t="s">
        <v>2871</v>
      </c>
      <c r="F625" s="24" t="s">
        <v>2878</v>
      </c>
      <c r="G625" s="17" t="s">
        <v>2012</v>
      </c>
      <c r="H625" s="15" t="s">
        <v>2844</v>
      </c>
    </row>
    <row r="626" spans="2:8" x14ac:dyDescent="0.3">
      <c r="B626" s="15" t="s">
        <v>3497</v>
      </c>
      <c r="C626" s="15" t="s">
        <v>718</v>
      </c>
      <c r="D626" s="17">
        <v>2</v>
      </c>
      <c r="E626" s="17" t="s">
        <v>2870</v>
      </c>
      <c r="F626" s="24" t="s">
        <v>2878</v>
      </c>
      <c r="G626" s="17" t="s">
        <v>2875</v>
      </c>
      <c r="H626" s="15" t="s">
        <v>1951</v>
      </c>
    </row>
    <row r="627" spans="2:8" x14ac:dyDescent="0.3">
      <c r="B627" s="15" t="s">
        <v>3498</v>
      </c>
      <c r="C627" s="15" t="s">
        <v>873</v>
      </c>
      <c r="D627" s="17">
        <v>3</v>
      </c>
      <c r="E627" s="17" t="s">
        <v>2872</v>
      </c>
      <c r="F627" s="24" t="s">
        <v>2878</v>
      </c>
      <c r="G627" s="17" t="s">
        <v>2012</v>
      </c>
      <c r="H627" s="15" t="s">
        <v>2838</v>
      </c>
    </row>
    <row r="628" spans="2:8" x14ac:dyDescent="0.3">
      <c r="B628" s="15" t="s">
        <v>3499</v>
      </c>
      <c r="C628" s="15" t="s">
        <v>745</v>
      </c>
      <c r="D628" s="17">
        <v>2</v>
      </c>
      <c r="E628" s="17" t="s">
        <v>2869</v>
      </c>
      <c r="F628" s="24" t="s">
        <v>2878</v>
      </c>
      <c r="G628" s="17" t="s">
        <v>2875</v>
      </c>
      <c r="H628" s="15" t="s">
        <v>2843</v>
      </c>
    </row>
    <row r="629" spans="2:8" x14ac:dyDescent="0.3">
      <c r="B629" s="15" t="s">
        <v>3500</v>
      </c>
      <c r="C629" s="15" t="s">
        <v>772</v>
      </c>
      <c r="D629" s="17">
        <v>2</v>
      </c>
      <c r="E629" s="17" t="s">
        <v>2871</v>
      </c>
      <c r="F629" s="24" t="s">
        <v>2878</v>
      </c>
      <c r="G629" s="17" t="s">
        <v>2012</v>
      </c>
      <c r="H629" s="15" t="s">
        <v>2852</v>
      </c>
    </row>
    <row r="630" spans="2:8" x14ac:dyDescent="0.3">
      <c r="B630" s="15" t="s">
        <v>3501</v>
      </c>
      <c r="C630" s="15" t="s">
        <v>434</v>
      </c>
      <c r="D630" s="17">
        <v>3</v>
      </c>
      <c r="E630" s="17" t="s">
        <v>2870</v>
      </c>
      <c r="F630" s="24" t="s">
        <v>2878</v>
      </c>
      <c r="G630" s="17" t="s">
        <v>2012</v>
      </c>
      <c r="H630" s="15" t="s">
        <v>2836</v>
      </c>
    </row>
    <row r="631" spans="2:8" x14ac:dyDescent="0.3">
      <c r="B631" s="15" t="s">
        <v>3502</v>
      </c>
      <c r="C631" s="15" t="s">
        <v>879</v>
      </c>
      <c r="D631" s="17">
        <v>2</v>
      </c>
      <c r="E631" s="17" t="s">
        <v>2872</v>
      </c>
      <c r="F631" s="24" t="s">
        <v>2878</v>
      </c>
      <c r="G631" s="17" t="s">
        <v>2875</v>
      </c>
      <c r="H631" s="15" t="s">
        <v>2841</v>
      </c>
    </row>
    <row r="632" spans="2:8" x14ac:dyDescent="0.3">
      <c r="B632" s="15" t="s">
        <v>3503</v>
      </c>
      <c r="C632" s="15" t="s">
        <v>799</v>
      </c>
      <c r="D632" s="17">
        <v>3</v>
      </c>
      <c r="E632" s="17" t="s">
        <v>2869</v>
      </c>
      <c r="F632" s="24" t="s">
        <v>2878</v>
      </c>
      <c r="G632" s="17" t="s">
        <v>2012</v>
      </c>
      <c r="H632" s="15" t="s">
        <v>2838</v>
      </c>
    </row>
    <row r="633" spans="2:8" x14ac:dyDescent="0.3">
      <c r="B633" s="15" t="s">
        <v>3504</v>
      </c>
      <c r="C633" s="15" t="s">
        <v>826</v>
      </c>
      <c r="D633" s="17">
        <v>1</v>
      </c>
      <c r="E633" s="17" t="s">
        <v>2871</v>
      </c>
      <c r="F633" s="24" t="s">
        <v>2878</v>
      </c>
      <c r="G633" s="17" t="s">
        <v>2012</v>
      </c>
      <c r="H633" s="15" t="s">
        <v>2847</v>
      </c>
    </row>
    <row r="634" spans="2:8" x14ac:dyDescent="0.3">
      <c r="B634" s="15" t="s">
        <v>3505</v>
      </c>
      <c r="C634" s="15" t="s">
        <v>890</v>
      </c>
      <c r="D634" s="17">
        <v>2</v>
      </c>
      <c r="E634" s="17" t="s">
        <v>2870</v>
      </c>
      <c r="F634" s="24" t="s">
        <v>2878</v>
      </c>
      <c r="G634" s="17" t="s">
        <v>2012</v>
      </c>
      <c r="H634" s="15" t="s">
        <v>2840</v>
      </c>
    </row>
    <row r="635" spans="2:8" x14ac:dyDescent="0.3">
      <c r="B635" s="15" t="s">
        <v>3506</v>
      </c>
      <c r="C635" s="15" t="s">
        <v>853</v>
      </c>
      <c r="D635" s="17">
        <v>2</v>
      </c>
      <c r="E635" s="17" t="s">
        <v>2872</v>
      </c>
      <c r="F635" s="24" t="s">
        <v>2878</v>
      </c>
      <c r="G635" s="17" t="s">
        <v>2875</v>
      </c>
      <c r="H635" s="15" t="s">
        <v>1950</v>
      </c>
    </row>
    <row r="636" spans="2:8" x14ac:dyDescent="0.3">
      <c r="B636" s="15" t="s">
        <v>3507</v>
      </c>
      <c r="C636" s="15" t="s">
        <v>417</v>
      </c>
      <c r="D636" s="17">
        <v>3</v>
      </c>
      <c r="E636" s="17" t="s">
        <v>2869</v>
      </c>
      <c r="F636" s="24" t="s">
        <v>2878</v>
      </c>
      <c r="G636" s="17" t="s">
        <v>2012</v>
      </c>
      <c r="H636" s="15" t="s">
        <v>1947</v>
      </c>
    </row>
    <row r="637" spans="2:8" x14ac:dyDescent="0.3">
      <c r="B637" s="15" t="s">
        <v>3508</v>
      </c>
      <c r="C637" s="15" t="s">
        <v>880</v>
      </c>
      <c r="D637" s="17">
        <v>2</v>
      </c>
      <c r="E637" s="17" t="s">
        <v>2871</v>
      </c>
      <c r="F637" s="24" t="s">
        <v>2878</v>
      </c>
      <c r="G637" s="17" t="s">
        <v>2875</v>
      </c>
      <c r="H637" s="15" t="s">
        <v>2842</v>
      </c>
    </row>
    <row r="638" spans="2:8" x14ac:dyDescent="0.3">
      <c r="B638" s="15" t="s">
        <v>3509</v>
      </c>
      <c r="C638" s="15" t="s">
        <v>896</v>
      </c>
      <c r="D638" s="17">
        <v>2</v>
      </c>
      <c r="E638" s="17" t="s">
        <v>2870</v>
      </c>
      <c r="F638" s="24" t="s">
        <v>2878</v>
      </c>
      <c r="G638" s="17" t="s">
        <v>2875</v>
      </c>
      <c r="H638" s="15" t="s">
        <v>2843</v>
      </c>
    </row>
    <row r="639" spans="2:8" x14ac:dyDescent="0.3">
      <c r="B639" s="15" t="s">
        <v>3510</v>
      </c>
      <c r="C639" s="15" t="s">
        <v>907</v>
      </c>
      <c r="D639" s="17">
        <v>1</v>
      </c>
      <c r="E639" s="17" t="s">
        <v>2872</v>
      </c>
      <c r="F639" s="24" t="s">
        <v>2878</v>
      </c>
      <c r="G639" s="17" t="s">
        <v>2012</v>
      </c>
      <c r="H639" s="15" t="s">
        <v>2851</v>
      </c>
    </row>
    <row r="640" spans="2:8" x14ac:dyDescent="0.3">
      <c r="B640" s="15" t="s">
        <v>3511</v>
      </c>
      <c r="C640" s="15" t="s">
        <v>934</v>
      </c>
      <c r="D640" s="17">
        <v>2</v>
      </c>
      <c r="E640" s="17" t="s">
        <v>2869</v>
      </c>
      <c r="F640" s="24" t="s">
        <v>2878</v>
      </c>
      <c r="G640" s="17" t="s">
        <v>2012</v>
      </c>
      <c r="H640" s="15" t="s">
        <v>2837</v>
      </c>
    </row>
    <row r="641" spans="2:8" x14ac:dyDescent="0.3">
      <c r="B641" s="15" t="s">
        <v>3512</v>
      </c>
      <c r="C641" s="15" t="s">
        <v>252</v>
      </c>
      <c r="D641" s="17">
        <v>2</v>
      </c>
      <c r="E641" s="17" t="s">
        <v>2871</v>
      </c>
      <c r="F641" s="24" t="s">
        <v>2878</v>
      </c>
      <c r="G641" s="17" t="s">
        <v>2875</v>
      </c>
      <c r="H641" s="15" t="s">
        <v>2842</v>
      </c>
    </row>
    <row r="642" spans="2:8" x14ac:dyDescent="0.3">
      <c r="B642" s="15" t="s">
        <v>3513</v>
      </c>
      <c r="C642" s="15" t="s">
        <v>369</v>
      </c>
      <c r="D642" s="17">
        <v>2</v>
      </c>
      <c r="E642" s="17" t="s">
        <v>2870</v>
      </c>
      <c r="F642" s="24" t="s">
        <v>2878</v>
      </c>
      <c r="G642" s="17" t="s">
        <v>2875</v>
      </c>
      <c r="H642" s="15" t="s">
        <v>2846</v>
      </c>
    </row>
    <row r="643" spans="2:8" x14ac:dyDescent="0.3">
      <c r="B643" s="15" t="s">
        <v>3514</v>
      </c>
      <c r="C643" s="15" t="s">
        <v>961</v>
      </c>
      <c r="D643" s="17">
        <v>2</v>
      </c>
      <c r="E643" s="17" t="s">
        <v>2872</v>
      </c>
      <c r="F643" s="24" t="s">
        <v>2878</v>
      </c>
      <c r="G643" s="17" t="s">
        <v>2875</v>
      </c>
      <c r="H643" s="15" t="s">
        <v>2846</v>
      </c>
    </row>
    <row r="644" spans="2:8" x14ac:dyDescent="0.3">
      <c r="B644" s="15" t="s">
        <v>3515</v>
      </c>
      <c r="C644" s="15" t="s">
        <v>270</v>
      </c>
      <c r="D644" s="17">
        <v>1</v>
      </c>
      <c r="E644" s="17" t="s">
        <v>2869</v>
      </c>
      <c r="F644" s="24" t="s">
        <v>2878</v>
      </c>
      <c r="G644" s="17" t="s">
        <v>2012</v>
      </c>
      <c r="H644" s="15" t="s">
        <v>2844</v>
      </c>
    </row>
    <row r="645" spans="2:8" x14ac:dyDescent="0.3">
      <c r="B645" s="15" t="s">
        <v>3516</v>
      </c>
      <c r="C645" s="15" t="s">
        <v>432</v>
      </c>
      <c r="D645" s="17">
        <v>1</v>
      </c>
      <c r="E645" s="17" t="s">
        <v>2871</v>
      </c>
      <c r="F645" s="24" t="s">
        <v>2878</v>
      </c>
      <c r="G645" s="17" t="s">
        <v>2012</v>
      </c>
      <c r="H645" s="15" t="s">
        <v>2839</v>
      </c>
    </row>
    <row r="646" spans="2:8" x14ac:dyDescent="0.3">
      <c r="B646" s="15" t="s">
        <v>3517</v>
      </c>
      <c r="C646" s="15" t="s">
        <v>921</v>
      </c>
      <c r="D646" s="17">
        <v>2</v>
      </c>
      <c r="E646" s="17" t="s">
        <v>2870</v>
      </c>
      <c r="F646" s="24" t="s">
        <v>2878</v>
      </c>
      <c r="G646" s="17" t="s">
        <v>2875</v>
      </c>
      <c r="H646" s="15" t="s">
        <v>2842</v>
      </c>
    </row>
    <row r="647" spans="2:8" x14ac:dyDescent="0.3">
      <c r="B647" s="15" t="s">
        <v>3518</v>
      </c>
      <c r="C647" s="15" t="s">
        <v>617</v>
      </c>
      <c r="D647" s="17">
        <v>1</v>
      </c>
      <c r="E647" s="17" t="s">
        <v>2872</v>
      </c>
      <c r="F647" s="24" t="s">
        <v>2878</v>
      </c>
      <c r="G647" s="17" t="s">
        <v>2875</v>
      </c>
      <c r="H647" s="15" t="s">
        <v>2848</v>
      </c>
    </row>
    <row r="648" spans="2:8" x14ac:dyDescent="0.3">
      <c r="B648" s="15" t="s">
        <v>3519</v>
      </c>
      <c r="C648" s="15" t="s">
        <v>667</v>
      </c>
      <c r="D648" s="17">
        <v>2</v>
      </c>
      <c r="E648" s="17" t="s">
        <v>2869</v>
      </c>
      <c r="F648" s="24" t="s">
        <v>2878</v>
      </c>
      <c r="G648" s="17" t="s">
        <v>2012</v>
      </c>
      <c r="H648" s="15" t="s">
        <v>2845</v>
      </c>
    </row>
    <row r="649" spans="2:8" x14ac:dyDescent="0.3">
      <c r="B649" s="15" t="s">
        <v>3520</v>
      </c>
      <c r="C649" s="15" t="s">
        <v>662</v>
      </c>
      <c r="D649" s="17">
        <v>3</v>
      </c>
      <c r="E649" s="17" t="s">
        <v>2871</v>
      </c>
      <c r="F649" s="24" t="s">
        <v>2878</v>
      </c>
      <c r="G649" s="17" t="s">
        <v>2875</v>
      </c>
      <c r="H649" s="15" t="s">
        <v>2850</v>
      </c>
    </row>
    <row r="650" spans="2:8" x14ac:dyDescent="0.3">
      <c r="B650" s="15" t="s">
        <v>3521</v>
      </c>
      <c r="C650" s="15" t="s">
        <v>325</v>
      </c>
      <c r="D650" s="17">
        <v>1</v>
      </c>
      <c r="E650" s="17" t="s">
        <v>2870</v>
      </c>
      <c r="F650" s="24" t="s">
        <v>2878</v>
      </c>
      <c r="G650" s="17" t="s">
        <v>2875</v>
      </c>
      <c r="H650" s="15" t="s">
        <v>2848</v>
      </c>
    </row>
    <row r="651" spans="2:8" x14ac:dyDescent="0.3">
      <c r="B651" s="15" t="s">
        <v>3522</v>
      </c>
      <c r="C651" s="15" t="s">
        <v>942</v>
      </c>
      <c r="D651" s="17">
        <v>2</v>
      </c>
      <c r="E651" s="17" t="s">
        <v>2872</v>
      </c>
      <c r="F651" s="24" t="s">
        <v>2878</v>
      </c>
      <c r="G651" s="17" t="s">
        <v>2875</v>
      </c>
      <c r="H651" s="15" t="s">
        <v>1948</v>
      </c>
    </row>
    <row r="652" spans="2:8" x14ac:dyDescent="0.3">
      <c r="B652" s="15" t="s">
        <v>3523</v>
      </c>
      <c r="C652" s="15" t="s">
        <v>455</v>
      </c>
      <c r="D652" s="17">
        <v>1</v>
      </c>
      <c r="E652" s="17" t="s">
        <v>2869</v>
      </c>
      <c r="F652" s="24" t="s">
        <v>2878</v>
      </c>
      <c r="G652" s="17" t="s">
        <v>2875</v>
      </c>
      <c r="H652" s="15" t="s">
        <v>2848</v>
      </c>
    </row>
    <row r="653" spans="2:8" x14ac:dyDescent="0.3">
      <c r="B653" s="15" t="s">
        <v>3524</v>
      </c>
      <c r="C653" s="15" t="s">
        <v>929</v>
      </c>
      <c r="D653" s="17">
        <v>3</v>
      </c>
      <c r="E653" s="17" t="s">
        <v>2871</v>
      </c>
      <c r="F653" s="24" t="s">
        <v>2878</v>
      </c>
      <c r="G653" s="17" t="s">
        <v>2012</v>
      </c>
      <c r="H653" s="15" t="s">
        <v>2838</v>
      </c>
    </row>
    <row r="654" spans="2:8" x14ac:dyDescent="0.3">
      <c r="B654" s="15" t="s">
        <v>3525</v>
      </c>
      <c r="C654" s="15" t="s">
        <v>957</v>
      </c>
      <c r="D654" s="17">
        <v>2</v>
      </c>
      <c r="E654" s="17" t="s">
        <v>2870</v>
      </c>
      <c r="F654" s="24" t="s">
        <v>2878</v>
      </c>
      <c r="G654" s="17" t="s">
        <v>2012</v>
      </c>
      <c r="H654" s="15" t="s">
        <v>2840</v>
      </c>
    </row>
    <row r="655" spans="2:8" x14ac:dyDescent="0.3">
      <c r="B655" s="15" t="s">
        <v>3526</v>
      </c>
      <c r="C655" s="15" t="s">
        <v>337</v>
      </c>
      <c r="D655" s="17">
        <v>2</v>
      </c>
      <c r="E655" s="17" t="s">
        <v>2872</v>
      </c>
      <c r="F655" s="24" t="s">
        <v>2878</v>
      </c>
      <c r="G655" s="17" t="s">
        <v>2875</v>
      </c>
      <c r="H655" s="15" t="s">
        <v>1951</v>
      </c>
    </row>
    <row r="656" spans="2:8" x14ac:dyDescent="0.3">
      <c r="B656" s="15" t="s">
        <v>3527</v>
      </c>
      <c r="C656" s="15" t="s">
        <v>938</v>
      </c>
      <c r="D656" s="17">
        <v>1</v>
      </c>
      <c r="E656" s="17" t="s">
        <v>2869</v>
      </c>
      <c r="F656" s="24" t="s">
        <v>2878</v>
      </c>
      <c r="G656" s="17" t="s">
        <v>2012</v>
      </c>
      <c r="H656" s="15" t="s">
        <v>2844</v>
      </c>
    </row>
    <row r="657" spans="2:8" x14ac:dyDescent="0.3">
      <c r="B657" s="15" t="s">
        <v>3528</v>
      </c>
      <c r="C657" s="15" t="s">
        <v>458</v>
      </c>
      <c r="D657" s="17">
        <v>1</v>
      </c>
      <c r="E657" s="17" t="s">
        <v>2871</v>
      </c>
      <c r="F657" s="24" t="s">
        <v>2878</v>
      </c>
      <c r="G657" s="17" t="s">
        <v>2012</v>
      </c>
      <c r="H657" s="15" t="s">
        <v>2851</v>
      </c>
    </row>
    <row r="658" spans="2:8" x14ac:dyDescent="0.3">
      <c r="B658" s="15" t="s">
        <v>3529</v>
      </c>
      <c r="C658" s="15" t="s">
        <v>700</v>
      </c>
      <c r="D658" s="17">
        <v>3</v>
      </c>
      <c r="E658" s="17" t="s">
        <v>2870</v>
      </c>
      <c r="F658" s="24" t="s">
        <v>2878</v>
      </c>
      <c r="G658" s="17" t="s">
        <v>2875</v>
      </c>
      <c r="H658" s="15" t="s">
        <v>2849</v>
      </c>
    </row>
    <row r="659" spans="2:8" x14ac:dyDescent="0.3">
      <c r="B659" s="15" t="s">
        <v>3530</v>
      </c>
      <c r="C659" s="15" t="s">
        <v>950</v>
      </c>
      <c r="D659" s="17">
        <v>3</v>
      </c>
      <c r="E659" s="17" t="s">
        <v>2872</v>
      </c>
      <c r="F659" s="24" t="s">
        <v>2878</v>
      </c>
      <c r="G659" s="17" t="s">
        <v>2875</v>
      </c>
      <c r="H659" s="15" t="s">
        <v>2850</v>
      </c>
    </row>
    <row r="660" spans="2:8" x14ac:dyDescent="0.3">
      <c r="B660" s="15" t="s">
        <v>3531</v>
      </c>
      <c r="C660" s="15" t="s">
        <v>480</v>
      </c>
      <c r="D660" s="17">
        <v>2</v>
      </c>
      <c r="E660" s="17" t="s">
        <v>2869</v>
      </c>
      <c r="F660" s="24" t="s">
        <v>2878</v>
      </c>
      <c r="G660" s="17" t="s">
        <v>2875</v>
      </c>
      <c r="H660" s="15" t="s">
        <v>2843</v>
      </c>
    </row>
    <row r="661" spans="2:8" x14ac:dyDescent="0.3">
      <c r="B661" s="15" t="s">
        <v>3532</v>
      </c>
      <c r="C661" s="15" t="s">
        <v>721</v>
      </c>
      <c r="D661" s="17">
        <v>2</v>
      </c>
      <c r="E661" s="17" t="s">
        <v>2871</v>
      </c>
      <c r="F661" s="24" t="s">
        <v>2878</v>
      </c>
      <c r="G661" s="17" t="s">
        <v>2012</v>
      </c>
      <c r="H661" s="15" t="s">
        <v>2835</v>
      </c>
    </row>
    <row r="662" spans="2:8" x14ac:dyDescent="0.3">
      <c r="B662" s="15" t="s">
        <v>3533</v>
      </c>
      <c r="C662" s="15" t="s">
        <v>352</v>
      </c>
      <c r="D662" s="17">
        <v>2</v>
      </c>
      <c r="E662" s="17" t="s">
        <v>2870</v>
      </c>
      <c r="F662" s="24" t="s">
        <v>2878</v>
      </c>
      <c r="G662" s="17" t="s">
        <v>2875</v>
      </c>
      <c r="H662" s="15" t="s">
        <v>2846</v>
      </c>
    </row>
    <row r="663" spans="2:8" x14ac:dyDescent="0.3">
      <c r="B663" s="15" t="s">
        <v>3534</v>
      </c>
      <c r="C663" s="15" t="s">
        <v>689</v>
      </c>
      <c r="D663" s="17">
        <v>2</v>
      </c>
      <c r="E663" s="17" t="s">
        <v>2872</v>
      </c>
      <c r="F663" s="24" t="s">
        <v>2878</v>
      </c>
      <c r="G663" s="17" t="s">
        <v>2875</v>
      </c>
      <c r="H663" s="15" t="s">
        <v>2842</v>
      </c>
    </row>
    <row r="664" spans="2:8" x14ac:dyDescent="0.3">
      <c r="B664" s="15" t="s">
        <v>3535</v>
      </c>
      <c r="C664" s="15" t="s">
        <v>748</v>
      </c>
      <c r="D664" s="17">
        <v>1</v>
      </c>
      <c r="E664" s="17" t="s">
        <v>2869</v>
      </c>
      <c r="F664" s="24" t="s">
        <v>2878</v>
      </c>
      <c r="G664" s="17" t="s">
        <v>2012</v>
      </c>
      <c r="H664" s="15" t="s">
        <v>2844</v>
      </c>
    </row>
    <row r="665" spans="2:8" x14ac:dyDescent="0.3">
      <c r="B665" s="15" t="s">
        <v>3536</v>
      </c>
      <c r="C665" s="15" t="s">
        <v>470</v>
      </c>
      <c r="D665" s="17">
        <v>2</v>
      </c>
      <c r="E665" s="17" t="s">
        <v>2871</v>
      </c>
      <c r="F665" s="24" t="s">
        <v>2878</v>
      </c>
      <c r="G665" s="17" t="s">
        <v>2875</v>
      </c>
      <c r="H665" s="15" t="s">
        <v>1951</v>
      </c>
    </row>
    <row r="666" spans="2:8" x14ac:dyDescent="0.3">
      <c r="B666" s="15" t="s">
        <v>3537</v>
      </c>
      <c r="C666" s="15" t="s">
        <v>757</v>
      </c>
      <c r="D666" s="17">
        <v>1</v>
      </c>
      <c r="E666" s="17" t="s">
        <v>2870</v>
      </c>
      <c r="F666" s="24" t="s">
        <v>2878</v>
      </c>
      <c r="G666" s="17" t="s">
        <v>2012</v>
      </c>
      <c r="H666" s="15" t="s">
        <v>2847</v>
      </c>
    </row>
    <row r="667" spans="2:8" x14ac:dyDescent="0.3">
      <c r="B667" s="15" t="s">
        <v>3538</v>
      </c>
      <c r="C667" s="15" t="s">
        <v>656</v>
      </c>
      <c r="D667" s="17">
        <v>2</v>
      </c>
      <c r="E667" s="17" t="s">
        <v>2872</v>
      </c>
      <c r="F667" s="24" t="s">
        <v>2878</v>
      </c>
      <c r="G667" s="17" t="s">
        <v>2875</v>
      </c>
      <c r="H667" s="15" t="s">
        <v>2846</v>
      </c>
    </row>
    <row r="668" spans="2:8" x14ac:dyDescent="0.3">
      <c r="B668" s="15" t="s">
        <v>3539</v>
      </c>
      <c r="C668" s="15" t="s">
        <v>775</v>
      </c>
      <c r="D668" s="17">
        <v>3</v>
      </c>
      <c r="E668" s="17" t="s">
        <v>2869</v>
      </c>
      <c r="F668" s="24" t="s">
        <v>2878</v>
      </c>
      <c r="G668" s="17" t="s">
        <v>2012</v>
      </c>
      <c r="H668" s="15" t="s">
        <v>1947</v>
      </c>
    </row>
    <row r="669" spans="2:8" x14ac:dyDescent="0.3">
      <c r="B669" s="15" t="s">
        <v>3540</v>
      </c>
      <c r="C669" s="15" t="s">
        <v>399</v>
      </c>
      <c r="D669" s="17">
        <v>2</v>
      </c>
      <c r="E669" s="17" t="s">
        <v>2871</v>
      </c>
      <c r="F669" s="24" t="s">
        <v>2878</v>
      </c>
      <c r="G669" s="17" t="s">
        <v>2875</v>
      </c>
      <c r="H669" s="15" t="s">
        <v>2842</v>
      </c>
    </row>
    <row r="670" spans="2:8" x14ac:dyDescent="0.3">
      <c r="B670" s="15" t="s">
        <v>3541</v>
      </c>
      <c r="C670" s="15" t="s">
        <v>273</v>
      </c>
      <c r="D670" s="17">
        <v>3</v>
      </c>
      <c r="E670" s="17" t="s">
        <v>2870</v>
      </c>
      <c r="F670" s="24" t="s">
        <v>2878</v>
      </c>
      <c r="G670" s="17" t="s">
        <v>2875</v>
      </c>
      <c r="H670" s="15" t="s">
        <v>2849</v>
      </c>
    </row>
    <row r="671" spans="2:8" x14ac:dyDescent="0.3">
      <c r="B671" s="15" t="s">
        <v>3542</v>
      </c>
      <c r="C671" s="15" t="s">
        <v>402</v>
      </c>
      <c r="D671" s="17">
        <v>2</v>
      </c>
      <c r="E671" s="17" t="s">
        <v>2872</v>
      </c>
      <c r="F671" s="24" t="s">
        <v>2878</v>
      </c>
      <c r="G671" s="17" t="s">
        <v>2012</v>
      </c>
      <c r="H671" s="15" t="s">
        <v>2845</v>
      </c>
    </row>
    <row r="672" spans="2:8" x14ac:dyDescent="0.3">
      <c r="B672" s="15" t="s">
        <v>3543</v>
      </c>
      <c r="C672" s="15" t="s">
        <v>201</v>
      </c>
      <c r="D672" s="17">
        <v>2</v>
      </c>
      <c r="E672" s="17" t="s">
        <v>2869</v>
      </c>
      <c r="F672" s="24" t="s">
        <v>2878</v>
      </c>
      <c r="G672" s="17" t="s">
        <v>2012</v>
      </c>
      <c r="H672" s="15" t="s">
        <v>2840</v>
      </c>
    </row>
    <row r="673" spans="2:8" x14ac:dyDescent="0.3">
      <c r="B673" s="15" t="s">
        <v>3544</v>
      </c>
      <c r="C673" s="15" t="s">
        <v>408</v>
      </c>
      <c r="D673" s="17">
        <v>1</v>
      </c>
      <c r="E673" s="17" t="s">
        <v>2871</v>
      </c>
      <c r="F673" s="24" t="s">
        <v>2878</v>
      </c>
      <c r="G673" s="17" t="s">
        <v>2875</v>
      </c>
      <c r="H673" s="15" t="s">
        <v>2848</v>
      </c>
    </row>
    <row r="674" spans="2:8" x14ac:dyDescent="0.3">
      <c r="B674" s="15" t="s">
        <v>3545</v>
      </c>
      <c r="C674" s="15" t="s">
        <v>829</v>
      </c>
      <c r="D674" s="17">
        <v>1</v>
      </c>
      <c r="E674" s="17" t="s">
        <v>2870</v>
      </c>
      <c r="F674" s="24" t="s">
        <v>2878</v>
      </c>
      <c r="G674" s="17" t="s">
        <v>2875</v>
      </c>
      <c r="H674" s="15" t="s">
        <v>2848</v>
      </c>
    </row>
    <row r="675" spans="2:8" x14ac:dyDescent="0.3">
      <c r="B675" s="15" t="s">
        <v>3546</v>
      </c>
      <c r="C675" s="15" t="s">
        <v>382</v>
      </c>
      <c r="D675" s="17">
        <v>1</v>
      </c>
      <c r="E675" s="17" t="s">
        <v>2872</v>
      </c>
      <c r="F675" s="24" t="s">
        <v>2878</v>
      </c>
      <c r="G675" s="17" t="s">
        <v>2012</v>
      </c>
      <c r="H675" s="15" t="s">
        <v>2847</v>
      </c>
    </row>
    <row r="676" spans="2:8" x14ac:dyDescent="0.3">
      <c r="B676" s="15" t="s">
        <v>3547</v>
      </c>
      <c r="C676" s="15" t="s">
        <v>716</v>
      </c>
      <c r="D676" s="17">
        <v>2</v>
      </c>
      <c r="E676" s="17" t="s">
        <v>2869</v>
      </c>
      <c r="F676" s="24" t="s">
        <v>2878</v>
      </c>
      <c r="G676" s="17" t="s">
        <v>2875</v>
      </c>
      <c r="H676" s="15" t="s">
        <v>1951</v>
      </c>
    </row>
    <row r="677" spans="2:8" x14ac:dyDescent="0.3">
      <c r="B677" s="15" t="s">
        <v>3548</v>
      </c>
      <c r="C677" s="15" t="s">
        <v>385</v>
      </c>
      <c r="D677" s="17">
        <v>3</v>
      </c>
      <c r="E677" s="17" t="s">
        <v>2871</v>
      </c>
      <c r="F677" s="24" t="s">
        <v>2878</v>
      </c>
      <c r="G677" s="17" t="s">
        <v>2875</v>
      </c>
      <c r="H677" s="15" t="s">
        <v>2850</v>
      </c>
    </row>
    <row r="678" spans="2:8" x14ac:dyDescent="0.3">
      <c r="B678" s="15" t="s">
        <v>3549</v>
      </c>
      <c r="C678" s="15" t="s">
        <v>856</v>
      </c>
      <c r="D678" s="17">
        <v>2</v>
      </c>
      <c r="E678" s="17" t="s">
        <v>2870</v>
      </c>
      <c r="F678" s="24" t="s">
        <v>2878</v>
      </c>
      <c r="G678" s="17" t="s">
        <v>2875</v>
      </c>
      <c r="H678" s="15" t="s">
        <v>1951</v>
      </c>
    </row>
    <row r="679" spans="2:8" x14ac:dyDescent="0.3">
      <c r="B679" s="15" t="s">
        <v>3550</v>
      </c>
      <c r="C679" s="15" t="s">
        <v>865</v>
      </c>
      <c r="D679" s="17">
        <v>2</v>
      </c>
      <c r="E679" s="17" t="s">
        <v>2872</v>
      </c>
      <c r="F679" s="24" t="s">
        <v>2878</v>
      </c>
      <c r="G679" s="17" t="s">
        <v>2012</v>
      </c>
      <c r="H679" s="15" t="s">
        <v>2837</v>
      </c>
    </row>
    <row r="680" spans="2:8" x14ac:dyDescent="0.3">
      <c r="B680" s="15" t="s">
        <v>3551</v>
      </c>
      <c r="C680" s="15" t="s">
        <v>543</v>
      </c>
      <c r="D680" s="17">
        <v>2</v>
      </c>
      <c r="E680" s="17" t="s">
        <v>2869</v>
      </c>
      <c r="F680" s="24" t="s">
        <v>2878</v>
      </c>
      <c r="G680" s="17" t="s">
        <v>2875</v>
      </c>
      <c r="H680" s="15" t="s">
        <v>1950</v>
      </c>
    </row>
    <row r="681" spans="2:8" x14ac:dyDescent="0.3">
      <c r="B681" s="15" t="s">
        <v>3552</v>
      </c>
      <c r="C681" s="15" t="s">
        <v>300</v>
      </c>
      <c r="D681" s="17">
        <v>2</v>
      </c>
      <c r="E681" s="17" t="s">
        <v>2871</v>
      </c>
      <c r="F681" s="24" t="s">
        <v>2878</v>
      </c>
      <c r="G681" s="17" t="s">
        <v>2012</v>
      </c>
      <c r="H681" s="15" t="s">
        <v>2840</v>
      </c>
    </row>
    <row r="682" spans="2:8" x14ac:dyDescent="0.3">
      <c r="B682" s="15" t="s">
        <v>3553</v>
      </c>
      <c r="C682" s="15" t="s">
        <v>397</v>
      </c>
      <c r="D682" s="17">
        <v>3</v>
      </c>
      <c r="E682" s="17" t="s">
        <v>2870</v>
      </c>
      <c r="F682" s="24" t="s">
        <v>2878</v>
      </c>
      <c r="G682" s="17" t="s">
        <v>2012</v>
      </c>
      <c r="H682" s="15" t="s">
        <v>2836</v>
      </c>
    </row>
    <row r="683" spans="2:8" x14ac:dyDescent="0.3">
      <c r="B683" s="15" t="s">
        <v>3554</v>
      </c>
      <c r="C683" s="15" t="s">
        <v>892</v>
      </c>
      <c r="D683" s="17">
        <v>2</v>
      </c>
      <c r="E683" s="17" t="s">
        <v>2872</v>
      </c>
      <c r="F683" s="24" t="s">
        <v>2878</v>
      </c>
      <c r="G683" s="17" t="s">
        <v>2875</v>
      </c>
      <c r="H683" s="15" t="s">
        <v>2846</v>
      </c>
    </row>
    <row r="684" spans="2:8" x14ac:dyDescent="0.3">
      <c r="B684" s="15" t="s">
        <v>3555</v>
      </c>
      <c r="C684" s="15" t="s">
        <v>319</v>
      </c>
      <c r="D684" s="17">
        <v>2</v>
      </c>
      <c r="E684" s="17" t="s">
        <v>2869</v>
      </c>
      <c r="F684" s="24" t="s">
        <v>2878</v>
      </c>
      <c r="G684" s="17" t="s">
        <v>2875</v>
      </c>
      <c r="H684" s="15" t="s">
        <v>2843</v>
      </c>
    </row>
    <row r="685" spans="2:8" x14ac:dyDescent="0.3">
      <c r="B685" s="15" t="s">
        <v>3556</v>
      </c>
      <c r="C685" s="15" t="s">
        <v>497</v>
      </c>
      <c r="D685" s="17">
        <v>3</v>
      </c>
      <c r="E685" s="17" t="s">
        <v>2871</v>
      </c>
      <c r="F685" s="24" t="s">
        <v>2878</v>
      </c>
      <c r="G685" s="17" t="s">
        <v>2875</v>
      </c>
      <c r="H685" s="15" t="s">
        <v>2849</v>
      </c>
    </row>
    <row r="686" spans="2:8" x14ac:dyDescent="0.3">
      <c r="B686" s="15" t="s">
        <v>3557</v>
      </c>
      <c r="C686" s="15" t="s">
        <v>444</v>
      </c>
      <c r="D686" s="17">
        <v>2</v>
      </c>
      <c r="E686" s="17" t="s">
        <v>2870</v>
      </c>
      <c r="F686" s="24" t="s">
        <v>2878</v>
      </c>
      <c r="G686" s="17" t="s">
        <v>2875</v>
      </c>
      <c r="H686" s="15" t="s">
        <v>2846</v>
      </c>
    </row>
    <row r="687" spans="2:8" x14ac:dyDescent="0.3">
      <c r="B687" s="15" t="s">
        <v>3558</v>
      </c>
      <c r="C687" s="15" t="s">
        <v>564</v>
      </c>
      <c r="D687" s="17">
        <v>2</v>
      </c>
      <c r="E687" s="17" t="s">
        <v>2872</v>
      </c>
      <c r="F687" s="24" t="s">
        <v>2878</v>
      </c>
      <c r="G687" s="17" t="s">
        <v>2012</v>
      </c>
      <c r="H687" s="15" t="s">
        <v>2845</v>
      </c>
    </row>
    <row r="688" spans="2:8" x14ac:dyDescent="0.3">
      <c r="B688" s="15" t="s">
        <v>3559</v>
      </c>
      <c r="C688" s="15" t="s">
        <v>450</v>
      </c>
      <c r="D688" s="17">
        <v>3</v>
      </c>
      <c r="E688" s="17" t="s">
        <v>2869</v>
      </c>
      <c r="F688" s="24" t="s">
        <v>2878</v>
      </c>
      <c r="G688" s="17" t="s">
        <v>2875</v>
      </c>
      <c r="H688" s="15" t="s">
        <v>2849</v>
      </c>
    </row>
    <row r="689" spans="2:8" x14ac:dyDescent="0.3">
      <c r="B689" s="15" t="s">
        <v>3560</v>
      </c>
      <c r="C689" s="15" t="s">
        <v>946</v>
      </c>
      <c r="D689" s="17">
        <v>2</v>
      </c>
      <c r="E689" s="17" t="s">
        <v>2871</v>
      </c>
      <c r="F689" s="24" t="s">
        <v>2878</v>
      </c>
      <c r="G689" s="17" t="s">
        <v>2875</v>
      </c>
      <c r="H689" s="15" t="s">
        <v>2841</v>
      </c>
    </row>
    <row r="690" spans="2:8" x14ac:dyDescent="0.3">
      <c r="B690" s="15" t="s">
        <v>3561</v>
      </c>
      <c r="C690" s="15" t="s">
        <v>698</v>
      </c>
      <c r="D690" s="17">
        <v>1</v>
      </c>
      <c r="E690" s="17" t="s">
        <v>2870</v>
      </c>
      <c r="F690" s="24" t="s">
        <v>2878</v>
      </c>
      <c r="G690" s="17" t="s">
        <v>2012</v>
      </c>
      <c r="H690" s="15" t="s">
        <v>2847</v>
      </c>
    </row>
    <row r="691" spans="2:8" x14ac:dyDescent="0.3">
      <c r="B691" s="15" t="s">
        <v>3562</v>
      </c>
      <c r="C691" s="15" t="s">
        <v>964</v>
      </c>
      <c r="D691" s="17">
        <v>1</v>
      </c>
      <c r="E691" s="17" t="s">
        <v>2872</v>
      </c>
      <c r="F691" s="24" t="s">
        <v>2878</v>
      </c>
      <c r="G691" s="17" t="s">
        <v>2012</v>
      </c>
      <c r="H691" s="15" t="s">
        <v>2847</v>
      </c>
    </row>
    <row r="692" spans="2:8" x14ac:dyDescent="0.3">
      <c r="B692" s="15" t="s">
        <v>3563</v>
      </c>
      <c r="C692" s="15" t="s">
        <v>509</v>
      </c>
      <c r="D692" s="17">
        <v>1</v>
      </c>
      <c r="E692" s="17" t="s">
        <v>2869</v>
      </c>
      <c r="F692" s="24" t="s">
        <v>2878</v>
      </c>
      <c r="G692" s="17" t="s">
        <v>2875</v>
      </c>
      <c r="H692" s="15" t="s">
        <v>1949</v>
      </c>
    </row>
    <row r="693" spans="2:8" x14ac:dyDescent="0.3">
      <c r="B693" s="15" t="s">
        <v>3564</v>
      </c>
      <c r="C693" s="15" t="s">
        <v>973</v>
      </c>
      <c r="D693" s="17">
        <v>3</v>
      </c>
      <c r="E693" s="17" t="s">
        <v>2871</v>
      </c>
      <c r="F693" s="24" t="s">
        <v>2878</v>
      </c>
      <c r="G693" s="17" t="s">
        <v>2875</v>
      </c>
      <c r="H693" s="15" t="s">
        <v>2850</v>
      </c>
    </row>
    <row r="694" spans="2:8" x14ac:dyDescent="0.3">
      <c r="B694" s="15" t="s">
        <v>3565</v>
      </c>
      <c r="C694" s="15" t="s">
        <v>471</v>
      </c>
      <c r="D694" s="17">
        <v>3</v>
      </c>
      <c r="E694" s="17" t="s">
        <v>2870</v>
      </c>
      <c r="F694" s="24" t="s">
        <v>2878</v>
      </c>
      <c r="G694" s="17" t="s">
        <v>2012</v>
      </c>
      <c r="H694" s="15" t="s">
        <v>2838</v>
      </c>
    </row>
    <row r="695" spans="2:8" x14ac:dyDescent="0.3">
      <c r="B695" s="15" t="s">
        <v>3566</v>
      </c>
      <c r="C695" s="15" t="s">
        <v>214</v>
      </c>
      <c r="D695" s="17">
        <v>3</v>
      </c>
      <c r="E695" s="17" t="s">
        <v>2872</v>
      </c>
      <c r="F695" s="24" t="s">
        <v>2878</v>
      </c>
      <c r="G695" s="17" t="s">
        <v>2012</v>
      </c>
      <c r="H695" s="15" t="s">
        <v>1947</v>
      </c>
    </row>
    <row r="696" spans="2:8" x14ac:dyDescent="0.3">
      <c r="B696" s="15" t="s">
        <v>3567</v>
      </c>
      <c r="C696" s="15" t="s">
        <v>349</v>
      </c>
      <c r="D696" s="17">
        <v>1</v>
      </c>
      <c r="E696" s="17" t="s">
        <v>2869</v>
      </c>
      <c r="F696" s="24" t="s">
        <v>2878</v>
      </c>
      <c r="G696" s="17" t="s">
        <v>2012</v>
      </c>
      <c r="H696" s="15" t="s">
        <v>2844</v>
      </c>
    </row>
    <row r="697" spans="2:8" x14ac:dyDescent="0.3">
      <c r="B697" s="15" t="s">
        <v>3568</v>
      </c>
      <c r="C697" s="15" t="s">
        <v>430</v>
      </c>
      <c r="D697" s="17">
        <v>2</v>
      </c>
      <c r="E697" s="17" t="s">
        <v>2871</v>
      </c>
      <c r="F697" s="24" t="s">
        <v>2878</v>
      </c>
      <c r="G697" s="17" t="s">
        <v>2012</v>
      </c>
      <c r="H697" s="15" t="s">
        <v>2840</v>
      </c>
    </row>
    <row r="698" spans="2:8" x14ac:dyDescent="0.3">
      <c r="B698" s="15" t="s">
        <v>3569</v>
      </c>
      <c r="C698" s="15" t="s">
        <v>770</v>
      </c>
      <c r="D698" s="17">
        <v>2</v>
      </c>
      <c r="E698" s="17" t="s">
        <v>2870</v>
      </c>
      <c r="F698" s="24" t="s">
        <v>2878</v>
      </c>
      <c r="G698" s="17" t="s">
        <v>2875</v>
      </c>
      <c r="H698" s="15" t="s">
        <v>2841</v>
      </c>
    </row>
    <row r="699" spans="2:8" x14ac:dyDescent="0.3">
      <c r="B699" s="15" t="s">
        <v>3570</v>
      </c>
      <c r="C699" s="15" t="s">
        <v>498</v>
      </c>
      <c r="D699" s="17">
        <v>3</v>
      </c>
      <c r="E699" s="17" t="s">
        <v>2872</v>
      </c>
      <c r="F699" s="24" t="s">
        <v>2878</v>
      </c>
      <c r="G699" s="17" t="s">
        <v>2012</v>
      </c>
      <c r="H699" s="15" t="s">
        <v>1947</v>
      </c>
    </row>
    <row r="700" spans="2:8" x14ac:dyDescent="0.3">
      <c r="B700" s="15" t="s">
        <v>3571</v>
      </c>
      <c r="C700" s="15" t="s">
        <v>518</v>
      </c>
      <c r="D700" s="17">
        <v>3</v>
      </c>
      <c r="E700" s="17" t="s">
        <v>2869</v>
      </c>
      <c r="F700" s="24" t="s">
        <v>2878</v>
      </c>
      <c r="G700" s="17" t="s">
        <v>2012</v>
      </c>
      <c r="H700" s="15" t="s">
        <v>2838</v>
      </c>
    </row>
    <row r="701" spans="2:8" x14ac:dyDescent="0.3">
      <c r="B701" s="15" t="s">
        <v>3572</v>
      </c>
      <c r="C701" s="15" t="s">
        <v>507</v>
      </c>
      <c r="D701" s="17">
        <v>3</v>
      </c>
      <c r="E701" s="17" t="s">
        <v>2871</v>
      </c>
      <c r="F701" s="24" t="s">
        <v>2878</v>
      </c>
      <c r="G701" s="17" t="s">
        <v>2012</v>
      </c>
      <c r="H701" s="15" t="s">
        <v>2836</v>
      </c>
    </row>
    <row r="702" spans="2:8" x14ac:dyDescent="0.3">
      <c r="B702" s="15" t="s">
        <v>3573</v>
      </c>
      <c r="C702" s="15" t="s">
        <v>442</v>
      </c>
      <c r="D702" s="17">
        <v>3</v>
      </c>
      <c r="E702" s="17" t="s">
        <v>2870</v>
      </c>
      <c r="F702" s="24" t="s">
        <v>2878</v>
      </c>
      <c r="G702" s="17" t="s">
        <v>2875</v>
      </c>
      <c r="H702" s="15" t="s">
        <v>2849</v>
      </c>
    </row>
    <row r="703" spans="2:8" x14ac:dyDescent="0.3">
      <c r="B703" s="15" t="s">
        <v>3574</v>
      </c>
      <c r="C703" s="15" t="s">
        <v>519</v>
      </c>
      <c r="D703" s="17">
        <v>2</v>
      </c>
      <c r="E703" s="17" t="s">
        <v>2872</v>
      </c>
      <c r="F703" s="24" t="s">
        <v>2878</v>
      </c>
      <c r="G703" s="17" t="s">
        <v>2875</v>
      </c>
      <c r="H703" s="15" t="s">
        <v>2842</v>
      </c>
    </row>
    <row r="704" spans="2:8" x14ac:dyDescent="0.3">
      <c r="B704" s="15" t="s">
        <v>3575</v>
      </c>
      <c r="C704" s="15" t="s">
        <v>327</v>
      </c>
      <c r="D704" s="17">
        <v>2</v>
      </c>
      <c r="E704" s="17" t="s">
        <v>2869</v>
      </c>
      <c r="F704" s="24" t="s">
        <v>2878</v>
      </c>
      <c r="G704" s="17" t="s">
        <v>2875</v>
      </c>
      <c r="H704" s="15" t="s">
        <v>1950</v>
      </c>
    </row>
    <row r="705" spans="2:8" x14ac:dyDescent="0.3">
      <c r="B705" s="15" t="s">
        <v>3576</v>
      </c>
      <c r="C705" s="15" t="s">
        <v>524</v>
      </c>
      <c r="D705" s="17">
        <v>2</v>
      </c>
      <c r="E705" s="17" t="s">
        <v>2871</v>
      </c>
      <c r="F705" s="24" t="s">
        <v>2878</v>
      </c>
      <c r="G705" s="17" t="s">
        <v>2875</v>
      </c>
      <c r="H705" s="15" t="s">
        <v>2841</v>
      </c>
    </row>
    <row r="706" spans="2:8" x14ac:dyDescent="0.3">
      <c r="B706" s="15" t="s">
        <v>3577</v>
      </c>
      <c r="C706" s="15" t="s">
        <v>534</v>
      </c>
      <c r="D706" s="17">
        <v>1</v>
      </c>
      <c r="E706" s="17" t="s">
        <v>2870</v>
      </c>
      <c r="F706" s="24" t="s">
        <v>2878</v>
      </c>
      <c r="G706" s="17" t="s">
        <v>2012</v>
      </c>
      <c r="H706" s="15" t="s">
        <v>2851</v>
      </c>
    </row>
    <row r="707" spans="2:8" x14ac:dyDescent="0.3">
      <c r="B707" s="15" t="s">
        <v>3578</v>
      </c>
      <c r="C707" s="15" t="s">
        <v>627</v>
      </c>
      <c r="D707" s="17">
        <v>2</v>
      </c>
      <c r="E707" s="17" t="s">
        <v>2872</v>
      </c>
      <c r="F707" s="24" t="s">
        <v>2878</v>
      </c>
      <c r="G707" s="17" t="s">
        <v>2012</v>
      </c>
      <c r="H707" s="15" t="s">
        <v>2835</v>
      </c>
    </row>
    <row r="708" spans="2:8" x14ac:dyDescent="0.3">
      <c r="B708" s="15" t="s">
        <v>3579</v>
      </c>
      <c r="C708" s="15" t="s">
        <v>394</v>
      </c>
      <c r="D708" s="17">
        <v>2</v>
      </c>
      <c r="E708" s="17" t="s">
        <v>2869</v>
      </c>
      <c r="F708" s="24" t="s">
        <v>2878</v>
      </c>
      <c r="G708" s="17" t="s">
        <v>2875</v>
      </c>
      <c r="H708" s="15" t="s">
        <v>1951</v>
      </c>
    </row>
    <row r="709" spans="2:8" x14ac:dyDescent="0.3">
      <c r="B709" s="15" t="s">
        <v>3580</v>
      </c>
      <c r="C709" s="15" t="s">
        <v>555</v>
      </c>
      <c r="D709" s="17">
        <v>2</v>
      </c>
      <c r="E709" s="17" t="s">
        <v>2871</v>
      </c>
      <c r="F709" s="24" t="s">
        <v>2878</v>
      </c>
      <c r="G709" s="17" t="s">
        <v>2012</v>
      </c>
      <c r="H709" s="15" t="s">
        <v>2840</v>
      </c>
    </row>
    <row r="710" spans="2:8" x14ac:dyDescent="0.3">
      <c r="B710" s="15" t="s">
        <v>3581</v>
      </c>
      <c r="C710" s="15" t="s">
        <v>303</v>
      </c>
      <c r="D710" s="17">
        <v>2</v>
      </c>
      <c r="E710" s="17" t="s">
        <v>2870</v>
      </c>
      <c r="F710" s="24" t="s">
        <v>2878</v>
      </c>
      <c r="G710" s="17" t="s">
        <v>2012</v>
      </c>
      <c r="H710" s="15" t="s">
        <v>2845</v>
      </c>
    </row>
    <row r="711" spans="2:8" x14ac:dyDescent="0.3">
      <c r="B711" s="15" t="s">
        <v>3582</v>
      </c>
      <c r="C711" s="15" t="s">
        <v>824</v>
      </c>
      <c r="D711" s="17">
        <v>1</v>
      </c>
      <c r="E711" s="17" t="s">
        <v>2872</v>
      </c>
      <c r="F711" s="24" t="s">
        <v>2878</v>
      </c>
      <c r="G711" s="17" t="s">
        <v>2875</v>
      </c>
      <c r="H711" s="15" t="s">
        <v>2848</v>
      </c>
    </row>
    <row r="712" spans="2:8" x14ac:dyDescent="0.3">
      <c r="B712" s="15" t="s">
        <v>3583</v>
      </c>
      <c r="C712" s="15" t="s">
        <v>223</v>
      </c>
      <c r="D712" s="17">
        <v>1</v>
      </c>
      <c r="E712" s="17" t="s">
        <v>2869</v>
      </c>
      <c r="F712" s="24" t="s">
        <v>2878</v>
      </c>
      <c r="G712" s="17" t="s">
        <v>2875</v>
      </c>
      <c r="H712" s="15" t="s">
        <v>2848</v>
      </c>
    </row>
    <row r="713" spans="2:8" x14ac:dyDescent="0.3">
      <c r="B713" s="15" t="s">
        <v>3584</v>
      </c>
      <c r="C713" s="15" t="s">
        <v>570</v>
      </c>
      <c r="D713" s="17">
        <v>3</v>
      </c>
      <c r="E713" s="17" t="s">
        <v>2871</v>
      </c>
      <c r="F713" s="24" t="s">
        <v>2878</v>
      </c>
      <c r="G713" s="17" t="s">
        <v>2875</v>
      </c>
      <c r="H713" s="15" t="s">
        <v>2849</v>
      </c>
    </row>
    <row r="714" spans="2:8" x14ac:dyDescent="0.3">
      <c r="B714" s="15" t="s">
        <v>3585</v>
      </c>
      <c r="C714" s="15" t="s">
        <v>582</v>
      </c>
      <c r="D714" s="17">
        <v>1</v>
      </c>
      <c r="E714" s="17" t="s">
        <v>2870</v>
      </c>
      <c r="F714" s="24" t="s">
        <v>2878</v>
      </c>
      <c r="G714" s="17" t="s">
        <v>2875</v>
      </c>
      <c r="H714" s="15" t="s">
        <v>1949</v>
      </c>
    </row>
    <row r="715" spans="2:8" x14ac:dyDescent="0.3">
      <c r="B715" s="15" t="s">
        <v>3586</v>
      </c>
      <c r="C715" s="15" t="s">
        <v>746</v>
      </c>
      <c r="D715" s="17">
        <v>1</v>
      </c>
      <c r="E715" s="17" t="s">
        <v>2872</v>
      </c>
      <c r="F715" s="24" t="s">
        <v>2878</v>
      </c>
      <c r="G715" s="17" t="s">
        <v>2012</v>
      </c>
      <c r="H715" s="15" t="s">
        <v>2851</v>
      </c>
    </row>
    <row r="716" spans="2:8" x14ac:dyDescent="0.3">
      <c r="B716" s="15" t="s">
        <v>3587</v>
      </c>
      <c r="C716" s="15" t="s">
        <v>591</v>
      </c>
      <c r="D716" s="17">
        <v>3</v>
      </c>
      <c r="E716" s="17" t="s">
        <v>2869</v>
      </c>
      <c r="F716" s="24" t="s">
        <v>2878</v>
      </c>
      <c r="G716" s="17" t="s">
        <v>2012</v>
      </c>
      <c r="H716" s="15" t="s">
        <v>2838</v>
      </c>
    </row>
    <row r="717" spans="2:8" x14ac:dyDescent="0.3">
      <c r="B717" s="15" t="s">
        <v>3588</v>
      </c>
      <c r="C717" s="15" t="s">
        <v>475</v>
      </c>
      <c r="D717" s="17">
        <v>3</v>
      </c>
      <c r="E717" s="17" t="s">
        <v>2871</v>
      </c>
      <c r="F717" s="24" t="s">
        <v>2878</v>
      </c>
      <c r="G717" s="17" t="s">
        <v>2012</v>
      </c>
      <c r="H717" s="15" t="s">
        <v>1947</v>
      </c>
    </row>
    <row r="718" spans="2:8" x14ac:dyDescent="0.3">
      <c r="B718" s="15" t="s">
        <v>3589</v>
      </c>
      <c r="C718" s="15" t="s">
        <v>848</v>
      </c>
      <c r="D718" s="17">
        <v>2</v>
      </c>
      <c r="E718" s="17" t="s">
        <v>2870</v>
      </c>
      <c r="F718" s="24" t="s">
        <v>2878</v>
      </c>
      <c r="G718" s="17" t="s">
        <v>2012</v>
      </c>
      <c r="H718" s="15" t="s">
        <v>2840</v>
      </c>
    </row>
    <row r="719" spans="2:8" x14ac:dyDescent="0.3">
      <c r="B719" s="15" t="s">
        <v>3590</v>
      </c>
      <c r="C719" s="15" t="s">
        <v>439</v>
      </c>
      <c r="D719" s="17">
        <v>1</v>
      </c>
      <c r="E719" s="17" t="s">
        <v>2872</v>
      </c>
      <c r="F719" s="24" t="s">
        <v>2878</v>
      </c>
      <c r="G719" s="17" t="s">
        <v>2012</v>
      </c>
      <c r="H719" s="15" t="s">
        <v>2847</v>
      </c>
    </row>
    <row r="720" spans="2:8" x14ac:dyDescent="0.3">
      <c r="B720" s="15" t="s">
        <v>3591</v>
      </c>
      <c r="C720" s="15" t="s">
        <v>545</v>
      </c>
      <c r="D720" s="17">
        <v>3</v>
      </c>
      <c r="E720" s="17" t="s">
        <v>2869</v>
      </c>
      <c r="F720" s="24" t="s">
        <v>2878</v>
      </c>
      <c r="G720" s="17" t="s">
        <v>2012</v>
      </c>
      <c r="H720" s="15" t="s">
        <v>1947</v>
      </c>
    </row>
    <row r="721" spans="2:8" x14ac:dyDescent="0.3">
      <c r="B721" s="15" t="s">
        <v>3592</v>
      </c>
      <c r="C721" s="15" t="s">
        <v>618</v>
      </c>
      <c r="D721" s="17">
        <v>3</v>
      </c>
      <c r="E721" s="17" t="s">
        <v>2871</v>
      </c>
      <c r="F721" s="24" t="s">
        <v>2878</v>
      </c>
      <c r="G721" s="17" t="s">
        <v>2012</v>
      </c>
      <c r="H721" s="15" t="s">
        <v>1947</v>
      </c>
    </row>
    <row r="722" spans="2:8" x14ac:dyDescent="0.3">
      <c r="B722" s="15" t="s">
        <v>3593</v>
      </c>
      <c r="C722" s="15" t="s">
        <v>487</v>
      </c>
      <c r="D722" s="17">
        <v>1</v>
      </c>
      <c r="E722" s="17" t="s">
        <v>2870</v>
      </c>
      <c r="F722" s="24" t="s">
        <v>2878</v>
      </c>
      <c r="G722" s="17" t="s">
        <v>2012</v>
      </c>
      <c r="H722" s="15" t="s">
        <v>2839</v>
      </c>
    </row>
    <row r="723" spans="2:8" x14ac:dyDescent="0.3">
      <c r="B723" s="15" t="s">
        <v>3594</v>
      </c>
      <c r="C723" s="15" t="s">
        <v>454</v>
      </c>
      <c r="D723" s="17">
        <v>3</v>
      </c>
      <c r="E723" s="17" t="s">
        <v>2872</v>
      </c>
      <c r="F723" s="24" t="s">
        <v>2878</v>
      </c>
      <c r="G723" s="17" t="s">
        <v>2012</v>
      </c>
      <c r="H723" s="15" t="s">
        <v>2836</v>
      </c>
    </row>
    <row r="724" spans="2:8" x14ac:dyDescent="0.3">
      <c r="B724" s="15" t="s">
        <v>3595</v>
      </c>
      <c r="C724" s="15" t="s">
        <v>262</v>
      </c>
      <c r="D724" s="17">
        <v>1</v>
      </c>
      <c r="E724" s="17" t="s">
        <v>2869</v>
      </c>
      <c r="F724" s="24" t="s">
        <v>2878</v>
      </c>
      <c r="G724" s="17" t="s">
        <v>2875</v>
      </c>
      <c r="H724" s="15" t="s">
        <v>1949</v>
      </c>
    </row>
    <row r="725" spans="2:8" x14ac:dyDescent="0.3">
      <c r="B725" s="15" t="s">
        <v>3596</v>
      </c>
      <c r="C725" s="15" t="s">
        <v>490</v>
      </c>
      <c r="D725" s="17">
        <v>2</v>
      </c>
      <c r="E725" s="17" t="s">
        <v>2871</v>
      </c>
      <c r="F725" s="24" t="s">
        <v>2878</v>
      </c>
      <c r="G725" s="17" t="s">
        <v>2875</v>
      </c>
      <c r="H725" s="15" t="s">
        <v>2842</v>
      </c>
    </row>
    <row r="726" spans="2:8" x14ac:dyDescent="0.3">
      <c r="B726" s="15" t="s">
        <v>3597</v>
      </c>
      <c r="C726" s="15" t="s">
        <v>645</v>
      </c>
      <c r="D726" s="17">
        <v>2</v>
      </c>
      <c r="E726" s="17" t="s">
        <v>2870</v>
      </c>
      <c r="F726" s="24" t="s">
        <v>2878</v>
      </c>
      <c r="G726" s="17" t="s">
        <v>2012</v>
      </c>
      <c r="H726" s="15" t="s">
        <v>2845</v>
      </c>
    </row>
    <row r="727" spans="2:8" x14ac:dyDescent="0.3">
      <c r="B727" s="15" t="s">
        <v>3598</v>
      </c>
      <c r="C727" s="15" t="s">
        <v>690</v>
      </c>
      <c r="D727" s="17">
        <v>1</v>
      </c>
      <c r="E727" s="17" t="s">
        <v>2872</v>
      </c>
      <c r="F727" s="24" t="s">
        <v>2878</v>
      </c>
      <c r="G727" s="17" t="s">
        <v>2875</v>
      </c>
      <c r="H727" s="15" t="s">
        <v>2848</v>
      </c>
    </row>
    <row r="728" spans="2:8" x14ac:dyDescent="0.3">
      <c r="B728" s="15" t="s">
        <v>3599</v>
      </c>
      <c r="C728" s="15" t="s">
        <v>654</v>
      </c>
      <c r="D728" s="17">
        <v>1</v>
      </c>
      <c r="E728" s="17" t="s">
        <v>2869</v>
      </c>
      <c r="F728" s="24" t="s">
        <v>2878</v>
      </c>
      <c r="G728" s="17" t="s">
        <v>2012</v>
      </c>
      <c r="H728" s="15" t="s">
        <v>2851</v>
      </c>
    </row>
    <row r="729" spans="2:8" x14ac:dyDescent="0.3">
      <c r="B729" s="15" t="s">
        <v>3600</v>
      </c>
      <c r="C729" s="15" t="s">
        <v>666</v>
      </c>
      <c r="D729" s="17">
        <v>2</v>
      </c>
      <c r="E729" s="17" t="s">
        <v>2871</v>
      </c>
      <c r="F729" s="24" t="s">
        <v>2878</v>
      </c>
      <c r="G729" s="17" t="s">
        <v>2875</v>
      </c>
      <c r="H729" s="15" t="s">
        <v>1951</v>
      </c>
    </row>
    <row r="730" spans="2:8" x14ac:dyDescent="0.3">
      <c r="B730" s="15" t="s">
        <v>3601</v>
      </c>
      <c r="C730" s="15" t="s">
        <v>502</v>
      </c>
      <c r="D730" s="17">
        <v>1</v>
      </c>
      <c r="E730" s="17" t="s">
        <v>2870</v>
      </c>
      <c r="F730" s="24" t="s">
        <v>2878</v>
      </c>
      <c r="G730" s="17" t="s">
        <v>2012</v>
      </c>
      <c r="H730" s="15" t="s">
        <v>2851</v>
      </c>
    </row>
    <row r="731" spans="2:8" x14ac:dyDescent="0.3">
      <c r="B731" s="15" t="s">
        <v>3602</v>
      </c>
      <c r="C731" s="15" t="s">
        <v>902</v>
      </c>
      <c r="D731" s="17">
        <v>1</v>
      </c>
      <c r="E731" s="17" t="s">
        <v>2872</v>
      </c>
      <c r="F731" s="24" t="s">
        <v>2878</v>
      </c>
      <c r="G731" s="17" t="s">
        <v>2012</v>
      </c>
      <c r="H731" s="15" t="s">
        <v>2847</v>
      </c>
    </row>
    <row r="732" spans="2:8" x14ac:dyDescent="0.3">
      <c r="B732" s="15" t="s">
        <v>3603</v>
      </c>
      <c r="C732" s="15" t="s">
        <v>779</v>
      </c>
      <c r="D732" s="17">
        <v>2</v>
      </c>
      <c r="E732" s="17" t="s">
        <v>2869</v>
      </c>
      <c r="F732" s="24" t="s">
        <v>2878</v>
      </c>
      <c r="G732" s="17" t="s">
        <v>2875</v>
      </c>
      <c r="H732" s="15" t="s">
        <v>2846</v>
      </c>
    </row>
    <row r="733" spans="2:8" x14ac:dyDescent="0.3">
      <c r="B733" s="15" t="s">
        <v>3604</v>
      </c>
      <c r="C733" s="15" t="s">
        <v>681</v>
      </c>
      <c r="D733" s="17">
        <v>2</v>
      </c>
      <c r="E733" s="17" t="s">
        <v>2871</v>
      </c>
      <c r="F733" s="24" t="s">
        <v>2878</v>
      </c>
      <c r="G733" s="17" t="s">
        <v>2875</v>
      </c>
      <c r="H733" s="15" t="s">
        <v>2843</v>
      </c>
    </row>
    <row r="734" spans="2:8" x14ac:dyDescent="0.3">
      <c r="B734" s="15" t="s">
        <v>3605</v>
      </c>
      <c r="C734" s="15" t="s">
        <v>499</v>
      </c>
      <c r="D734" s="17">
        <v>3</v>
      </c>
      <c r="E734" s="17" t="s">
        <v>2870</v>
      </c>
      <c r="F734" s="24" t="s">
        <v>2878</v>
      </c>
      <c r="G734" s="17" t="s">
        <v>2875</v>
      </c>
      <c r="H734" s="15" t="s">
        <v>2849</v>
      </c>
    </row>
    <row r="735" spans="2:8" x14ac:dyDescent="0.3">
      <c r="B735" s="15" t="s">
        <v>3606</v>
      </c>
      <c r="C735" s="15" t="s">
        <v>235</v>
      </c>
      <c r="D735" s="17">
        <v>3</v>
      </c>
      <c r="E735" s="17" t="s">
        <v>2872</v>
      </c>
      <c r="F735" s="24" t="s">
        <v>2878</v>
      </c>
      <c r="G735" s="17" t="s">
        <v>2875</v>
      </c>
      <c r="H735" s="15" t="s">
        <v>2849</v>
      </c>
    </row>
    <row r="736" spans="2:8" x14ac:dyDescent="0.3">
      <c r="B736" s="15" t="s">
        <v>3607</v>
      </c>
      <c r="C736" s="15" t="s">
        <v>702</v>
      </c>
      <c r="D736" s="17">
        <v>1</v>
      </c>
      <c r="E736" s="17" t="s">
        <v>2869</v>
      </c>
      <c r="F736" s="24" t="s">
        <v>2878</v>
      </c>
      <c r="G736" s="17" t="s">
        <v>2875</v>
      </c>
      <c r="H736" s="15" t="s">
        <v>1949</v>
      </c>
    </row>
    <row r="737" spans="2:8" x14ac:dyDescent="0.3">
      <c r="B737" s="15" t="s">
        <v>3608</v>
      </c>
      <c r="C737" s="15" t="s">
        <v>788</v>
      </c>
      <c r="D737" s="17">
        <v>2</v>
      </c>
      <c r="E737" s="17" t="s">
        <v>2871</v>
      </c>
      <c r="F737" s="24" t="s">
        <v>2878</v>
      </c>
      <c r="G737" s="17" t="s">
        <v>2012</v>
      </c>
      <c r="H737" s="15" t="s">
        <v>2852</v>
      </c>
    </row>
    <row r="738" spans="2:8" x14ac:dyDescent="0.3">
      <c r="B738" s="15" t="s">
        <v>3609</v>
      </c>
      <c r="C738" s="15" t="s">
        <v>277</v>
      </c>
      <c r="D738" s="17">
        <v>1</v>
      </c>
      <c r="E738" s="17" t="s">
        <v>2870</v>
      </c>
      <c r="F738" s="24" t="s">
        <v>2878</v>
      </c>
      <c r="G738" s="17" t="s">
        <v>2012</v>
      </c>
      <c r="H738" s="15" t="s">
        <v>2839</v>
      </c>
    </row>
    <row r="739" spans="2:8" x14ac:dyDescent="0.3">
      <c r="B739" s="15" t="s">
        <v>3610</v>
      </c>
      <c r="C739" s="15" t="s">
        <v>717</v>
      </c>
      <c r="D739" s="17">
        <v>2</v>
      </c>
      <c r="E739" s="17" t="s">
        <v>2872</v>
      </c>
      <c r="F739" s="24" t="s">
        <v>2878</v>
      </c>
      <c r="G739" s="17" t="s">
        <v>2875</v>
      </c>
      <c r="H739" s="15" t="s">
        <v>2841</v>
      </c>
    </row>
    <row r="740" spans="2:8" x14ac:dyDescent="0.3">
      <c r="B740" s="15" t="s">
        <v>3611</v>
      </c>
      <c r="C740" s="15" t="s">
        <v>572</v>
      </c>
      <c r="D740" s="17">
        <v>2</v>
      </c>
      <c r="E740" s="17" t="s">
        <v>2869</v>
      </c>
      <c r="F740" s="24" t="s">
        <v>2878</v>
      </c>
      <c r="G740" s="17" t="s">
        <v>2012</v>
      </c>
      <c r="H740" s="15" t="s">
        <v>2845</v>
      </c>
    </row>
    <row r="741" spans="2:8" x14ac:dyDescent="0.3">
      <c r="B741" s="15" t="s">
        <v>3612</v>
      </c>
      <c r="C741" s="15" t="s">
        <v>729</v>
      </c>
      <c r="D741" s="17">
        <v>1</v>
      </c>
      <c r="E741" s="17" t="s">
        <v>2871</v>
      </c>
      <c r="F741" s="24" t="s">
        <v>2878</v>
      </c>
      <c r="G741" s="17" t="s">
        <v>2012</v>
      </c>
      <c r="H741" s="15" t="s">
        <v>2847</v>
      </c>
    </row>
    <row r="742" spans="2:8" x14ac:dyDescent="0.3">
      <c r="B742" s="15" t="s">
        <v>3613</v>
      </c>
      <c r="C742" s="15" t="s">
        <v>532</v>
      </c>
      <c r="D742" s="17">
        <v>2</v>
      </c>
      <c r="E742" s="17" t="s">
        <v>2870</v>
      </c>
      <c r="F742" s="24" t="s">
        <v>2878</v>
      </c>
      <c r="G742" s="17" t="s">
        <v>2012</v>
      </c>
      <c r="H742" s="15" t="s">
        <v>2852</v>
      </c>
    </row>
    <row r="743" spans="2:8" x14ac:dyDescent="0.3">
      <c r="B743" s="15" t="s">
        <v>3614</v>
      </c>
      <c r="C743" s="15" t="s">
        <v>738</v>
      </c>
      <c r="D743" s="17">
        <v>3</v>
      </c>
      <c r="E743" s="17" t="s">
        <v>2872</v>
      </c>
      <c r="F743" s="24" t="s">
        <v>2878</v>
      </c>
      <c r="G743" s="17" t="s">
        <v>2012</v>
      </c>
      <c r="H743" s="15" t="s">
        <v>1947</v>
      </c>
    </row>
    <row r="744" spans="2:8" x14ac:dyDescent="0.3">
      <c r="B744" s="15" t="s">
        <v>3615</v>
      </c>
      <c r="C744" s="15" t="s">
        <v>956</v>
      </c>
      <c r="D744" s="17">
        <v>2</v>
      </c>
      <c r="E744" s="17" t="s">
        <v>2869</v>
      </c>
      <c r="F744" s="24" t="s">
        <v>2878</v>
      </c>
      <c r="G744" s="17" t="s">
        <v>2875</v>
      </c>
      <c r="H744" s="15" t="s">
        <v>1948</v>
      </c>
    </row>
    <row r="745" spans="2:8" x14ac:dyDescent="0.3">
      <c r="B745" s="15" t="s">
        <v>3616</v>
      </c>
      <c r="C745" s="15" t="s">
        <v>535</v>
      </c>
      <c r="D745" s="17">
        <v>1</v>
      </c>
      <c r="E745" s="17" t="s">
        <v>2871</v>
      </c>
      <c r="F745" s="24" t="s">
        <v>2878</v>
      </c>
      <c r="G745" s="17" t="s">
        <v>2875</v>
      </c>
      <c r="H745" s="15" t="s">
        <v>1949</v>
      </c>
    </row>
    <row r="746" spans="2:8" x14ac:dyDescent="0.3">
      <c r="B746" s="15" t="s">
        <v>3617</v>
      </c>
      <c r="C746" s="15" t="s">
        <v>544</v>
      </c>
      <c r="D746" s="17">
        <v>1</v>
      </c>
      <c r="E746" s="17" t="s">
        <v>2870</v>
      </c>
      <c r="F746" s="24" t="s">
        <v>2878</v>
      </c>
      <c r="G746" s="17" t="s">
        <v>2012</v>
      </c>
      <c r="H746" s="15" t="s">
        <v>2839</v>
      </c>
    </row>
    <row r="747" spans="2:8" x14ac:dyDescent="0.3">
      <c r="B747" s="15" t="s">
        <v>3618</v>
      </c>
      <c r="C747" s="15" t="s">
        <v>178</v>
      </c>
      <c r="D747" s="17">
        <v>1</v>
      </c>
      <c r="E747" s="17" t="s">
        <v>2872</v>
      </c>
      <c r="F747" s="24" t="s">
        <v>2878</v>
      </c>
      <c r="G747" s="17" t="s">
        <v>2012</v>
      </c>
      <c r="H747" s="15" t="s">
        <v>2851</v>
      </c>
    </row>
    <row r="748" spans="2:8" x14ac:dyDescent="0.3">
      <c r="B748" s="15" t="s">
        <v>3619</v>
      </c>
      <c r="C748" s="15" t="s">
        <v>765</v>
      </c>
      <c r="D748" s="17">
        <v>2</v>
      </c>
      <c r="E748" s="17" t="s">
        <v>2869</v>
      </c>
      <c r="F748" s="24" t="s">
        <v>2878</v>
      </c>
      <c r="G748" s="17" t="s">
        <v>2012</v>
      </c>
      <c r="H748" s="15" t="s">
        <v>2845</v>
      </c>
    </row>
    <row r="749" spans="2:8" x14ac:dyDescent="0.3">
      <c r="B749" s="15" t="s">
        <v>3620</v>
      </c>
      <c r="C749" s="15" t="s">
        <v>559</v>
      </c>
      <c r="D749" s="17">
        <v>1</v>
      </c>
      <c r="E749" s="17" t="s">
        <v>2871</v>
      </c>
      <c r="F749" s="24" t="s">
        <v>2878</v>
      </c>
      <c r="G749" s="17" t="s">
        <v>2012</v>
      </c>
      <c r="H749" s="15" t="s">
        <v>2851</v>
      </c>
    </row>
    <row r="750" spans="2:8" x14ac:dyDescent="0.3">
      <c r="B750" s="15" t="s">
        <v>3621</v>
      </c>
      <c r="C750" s="15" t="s">
        <v>547</v>
      </c>
      <c r="D750" s="17">
        <v>2</v>
      </c>
      <c r="E750" s="17" t="s">
        <v>2870</v>
      </c>
      <c r="F750" s="24" t="s">
        <v>2878</v>
      </c>
      <c r="G750" s="17" t="s">
        <v>2875</v>
      </c>
      <c r="H750" s="15" t="s">
        <v>2841</v>
      </c>
    </row>
    <row r="751" spans="2:8" x14ac:dyDescent="0.3">
      <c r="B751" s="15" t="s">
        <v>3622</v>
      </c>
      <c r="C751" s="15" t="s">
        <v>405</v>
      </c>
      <c r="D751" s="17">
        <v>2</v>
      </c>
      <c r="E751" s="17" t="s">
        <v>2872</v>
      </c>
      <c r="F751" s="24" t="s">
        <v>2878</v>
      </c>
      <c r="G751" s="17" t="s">
        <v>2875</v>
      </c>
      <c r="H751" s="15" t="s">
        <v>2846</v>
      </c>
    </row>
    <row r="752" spans="2:8" x14ac:dyDescent="0.3">
      <c r="B752" s="15" t="s">
        <v>3623</v>
      </c>
      <c r="C752" s="15" t="s">
        <v>815</v>
      </c>
      <c r="D752" s="17">
        <v>1</v>
      </c>
      <c r="E752" s="17" t="s">
        <v>2869</v>
      </c>
      <c r="F752" s="24" t="s">
        <v>2878</v>
      </c>
      <c r="G752" s="17" t="s">
        <v>2012</v>
      </c>
      <c r="H752" s="15" t="s">
        <v>2844</v>
      </c>
    </row>
    <row r="753" spans="2:8" x14ac:dyDescent="0.3">
      <c r="B753" s="15" t="s">
        <v>3624</v>
      </c>
      <c r="C753" s="15" t="s">
        <v>792</v>
      </c>
      <c r="D753" s="17">
        <v>2</v>
      </c>
      <c r="E753" s="17" t="s">
        <v>2871</v>
      </c>
      <c r="F753" s="24" t="s">
        <v>2878</v>
      </c>
      <c r="G753" s="17" t="s">
        <v>2012</v>
      </c>
      <c r="H753" s="15" t="s">
        <v>2837</v>
      </c>
    </row>
    <row r="754" spans="2:8" x14ac:dyDescent="0.3">
      <c r="B754" s="15" t="s">
        <v>3625</v>
      </c>
      <c r="C754" s="15" t="s">
        <v>801</v>
      </c>
      <c r="D754" s="17">
        <v>2</v>
      </c>
      <c r="E754" s="17" t="s">
        <v>2870</v>
      </c>
      <c r="F754" s="24" t="s">
        <v>2878</v>
      </c>
      <c r="G754" s="17" t="s">
        <v>2875</v>
      </c>
      <c r="H754" s="15" t="s">
        <v>2843</v>
      </c>
    </row>
    <row r="755" spans="2:8" x14ac:dyDescent="0.3">
      <c r="B755" s="15" t="s">
        <v>3626</v>
      </c>
      <c r="C755" s="15" t="s">
        <v>774</v>
      </c>
      <c r="D755" s="17">
        <v>3</v>
      </c>
      <c r="E755" s="17" t="s">
        <v>2872</v>
      </c>
      <c r="F755" s="24" t="s">
        <v>2878</v>
      </c>
      <c r="G755" s="17" t="s">
        <v>2875</v>
      </c>
      <c r="H755" s="15" t="s">
        <v>2850</v>
      </c>
    </row>
    <row r="756" spans="2:8" x14ac:dyDescent="0.3">
      <c r="B756" s="15" t="s">
        <v>3627</v>
      </c>
      <c r="C756" s="15" t="s">
        <v>813</v>
      </c>
      <c r="D756" s="17">
        <v>3</v>
      </c>
      <c r="E756" s="17" t="s">
        <v>2869</v>
      </c>
      <c r="F756" s="24" t="s">
        <v>2878</v>
      </c>
      <c r="G756" s="17" t="s">
        <v>2875</v>
      </c>
      <c r="H756" s="15" t="s">
        <v>2849</v>
      </c>
    </row>
    <row r="757" spans="2:8" x14ac:dyDescent="0.3">
      <c r="B757" s="15" t="s">
        <v>3628</v>
      </c>
      <c r="C757" s="15" t="s">
        <v>339</v>
      </c>
      <c r="D757" s="17">
        <v>3</v>
      </c>
      <c r="E757" s="17" t="s">
        <v>2871</v>
      </c>
      <c r="F757" s="24" t="s">
        <v>2878</v>
      </c>
      <c r="G757" s="17" t="s">
        <v>2875</v>
      </c>
      <c r="H757" s="15" t="s">
        <v>2850</v>
      </c>
    </row>
    <row r="758" spans="2:8" x14ac:dyDescent="0.3">
      <c r="B758" s="15" t="s">
        <v>3629</v>
      </c>
      <c r="C758" s="15" t="s">
        <v>313</v>
      </c>
      <c r="D758" s="17">
        <v>3</v>
      </c>
      <c r="E758" s="17" t="s">
        <v>2870</v>
      </c>
      <c r="F758" s="24" t="s">
        <v>2878</v>
      </c>
      <c r="G758" s="17" t="s">
        <v>2012</v>
      </c>
      <c r="H758" s="15" t="s">
        <v>2838</v>
      </c>
    </row>
    <row r="759" spans="2:8" x14ac:dyDescent="0.3">
      <c r="B759" s="15" t="s">
        <v>3630</v>
      </c>
      <c r="C759" s="15" t="s">
        <v>828</v>
      </c>
      <c r="D759" s="17">
        <v>2</v>
      </c>
      <c r="E759" s="17" t="s">
        <v>2872</v>
      </c>
      <c r="F759" s="24" t="s">
        <v>2878</v>
      </c>
      <c r="G759" s="17" t="s">
        <v>2012</v>
      </c>
      <c r="H759" s="15" t="s">
        <v>2835</v>
      </c>
    </row>
    <row r="760" spans="2:8" x14ac:dyDescent="0.3">
      <c r="B760" s="15" t="s">
        <v>3631</v>
      </c>
      <c r="C760" s="15" t="s">
        <v>789</v>
      </c>
      <c r="D760" s="17">
        <v>3</v>
      </c>
      <c r="E760" s="17" t="s">
        <v>2869</v>
      </c>
      <c r="F760" s="24" t="s">
        <v>2878</v>
      </c>
      <c r="G760" s="17" t="s">
        <v>2012</v>
      </c>
      <c r="H760" s="15" t="s">
        <v>2836</v>
      </c>
    </row>
    <row r="761" spans="2:8" x14ac:dyDescent="0.3">
      <c r="B761" s="15" t="s">
        <v>3632</v>
      </c>
      <c r="C761" s="15" t="s">
        <v>604</v>
      </c>
      <c r="D761" s="17">
        <v>2</v>
      </c>
      <c r="E761" s="17" t="s">
        <v>2871</v>
      </c>
      <c r="F761" s="24" t="s">
        <v>2878</v>
      </c>
      <c r="G761" s="17" t="s">
        <v>2875</v>
      </c>
      <c r="H761" s="15" t="s">
        <v>2841</v>
      </c>
    </row>
    <row r="762" spans="2:8" x14ac:dyDescent="0.3">
      <c r="B762" s="15" t="s">
        <v>3633</v>
      </c>
      <c r="C762" s="15" t="s">
        <v>836</v>
      </c>
      <c r="D762" s="17">
        <v>2</v>
      </c>
      <c r="E762" s="17" t="s">
        <v>2870</v>
      </c>
      <c r="F762" s="24" t="s">
        <v>2878</v>
      </c>
      <c r="G762" s="17" t="s">
        <v>2875</v>
      </c>
      <c r="H762" s="15" t="s">
        <v>1950</v>
      </c>
    </row>
    <row r="763" spans="2:8" x14ac:dyDescent="0.3">
      <c r="B763" s="15" t="s">
        <v>3634</v>
      </c>
      <c r="C763" s="15" t="s">
        <v>849</v>
      </c>
      <c r="D763" s="17">
        <v>1</v>
      </c>
      <c r="E763" s="17" t="s">
        <v>2872</v>
      </c>
      <c r="F763" s="24" t="s">
        <v>2878</v>
      </c>
      <c r="G763" s="17" t="s">
        <v>2012</v>
      </c>
      <c r="H763" s="15" t="s">
        <v>2847</v>
      </c>
    </row>
    <row r="764" spans="2:8" x14ac:dyDescent="0.3">
      <c r="B764" s="15" t="s">
        <v>3635</v>
      </c>
      <c r="C764" s="15" t="s">
        <v>331</v>
      </c>
      <c r="D764" s="17">
        <v>3</v>
      </c>
      <c r="E764" s="17" t="s">
        <v>2869</v>
      </c>
      <c r="F764" s="24" t="s">
        <v>2878</v>
      </c>
      <c r="G764" s="17" t="s">
        <v>2012</v>
      </c>
      <c r="H764" s="15" t="s">
        <v>1947</v>
      </c>
    </row>
    <row r="765" spans="2:8" x14ac:dyDescent="0.3">
      <c r="B765" s="15" t="s">
        <v>3636</v>
      </c>
      <c r="C765" s="15" t="s">
        <v>580</v>
      </c>
      <c r="D765" s="17">
        <v>2</v>
      </c>
      <c r="E765" s="17" t="s">
        <v>2871</v>
      </c>
      <c r="F765" s="24" t="s">
        <v>2878</v>
      </c>
      <c r="G765" s="17" t="s">
        <v>2012</v>
      </c>
      <c r="H765" s="15" t="s">
        <v>2845</v>
      </c>
    </row>
    <row r="766" spans="2:8" x14ac:dyDescent="0.3">
      <c r="B766" s="15" t="s">
        <v>3637</v>
      </c>
      <c r="C766" s="15" t="s">
        <v>864</v>
      </c>
      <c r="D766" s="17">
        <v>2</v>
      </c>
      <c r="E766" s="17" t="s">
        <v>2870</v>
      </c>
      <c r="F766" s="24" t="s">
        <v>2878</v>
      </c>
      <c r="G766" s="17" t="s">
        <v>2875</v>
      </c>
      <c r="H766" s="15" t="s">
        <v>1950</v>
      </c>
    </row>
    <row r="767" spans="2:8" x14ac:dyDescent="0.3">
      <c r="B767" s="15" t="s">
        <v>3638</v>
      </c>
      <c r="C767" s="15" t="s">
        <v>608</v>
      </c>
      <c r="D767" s="17">
        <v>2</v>
      </c>
      <c r="E767" s="17" t="s">
        <v>2872</v>
      </c>
      <c r="F767" s="24" t="s">
        <v>2878</v>
      </c>
      <c r="G767" s="17" t="s">
        <v>2875</v>
      </c>
      <c r="H767" s="15" t="s">
        <v>2843</v>
      </c>
    </row>
    <row r="768" spans="2:8" x14ac:dyDescent="0.3">
      <c r="B768" s="15" t="s">
        <v>3639</v>
      </c>
      <c r="C768" s="15" t="s">
        <v>876</v>
      </c>
      <c r="D768" s="17">
        <v>1</v>
      </c>
      <c r="E768" s="17" t="s">
        <v>2869</v>
      </c>
      <c r="F768" s="24" t="s">
        <v>2878</v>
      </c>
      <c r="G768" s="17" t="s">
        <v>2012</v>
      </c>
      <c r="H768" s="15" t="s">
        <v>2839</v>
      </c>
    </row>
    <row r="769" spans="2:8" x14ac:dyDescent="0.3">
      <c r="B769" s="15" t="s">
        <v>3640</v>
      </c>
      <c r="C769" s="15" t="s">
        <v>885</v>
      </c>
      <c r="D769" s="17">
        <v>2</v>
      </c>
      <c r="E769" s="17" t="s">
        <v>2871</v>
      </c>
      <c r="F769" s="24" t="s">
        <v>2878</v>
      </c>
      <c r="G769" s="17" t="s">
        <v>2012</v>
      </c>
      <c r="H769" s="15" t="s">
        <v>2845</v>
      </c>
    </row>
    <row r="770" spans="2:8" x14ac:dyDescent="0.3">
      <c r="B770" s="15" t="s">
        <v>3641</v>
      </c>
      <c r="C770" s="15" t="s">
        <v>592</v>
      </c>
      <c r="D770" s="17">
        <v>2</v>
      </c>
      <c r="E770" s="17" t="s">
        <v>2870</v>
      </c>
      <c r="F770" s="24" t="s">
        <v>2878</v>
      </c>
      <c r="G770" s="17" t="s">
        <v>2875</v>
      </c>
      <c r="H770" s="15" t="s">
        <v>1948</v>
      </c>
    </row>
    <row r="771" spans="2:8" x14ac:dyDescent="0.3">
      <c r="B771" s="15" t="s">
        <v>3642</v>
      </c>
      <c r="C771" s="15" t="s">
        <v>483</v>
      </c>
      <c r="D771" s="17">
        <v>2</v>
      </c>
      <c r="E771" s="17" t="s">
        <v>2872</v>
      </c>
      <c r="F771" s="24" t="s">
        <v>2878</v>
      </c>
      <c r="G771" s="17" t="s">
        <v>2012</v>
      </c>
      <c r="H771" s="15" t="s">
        <v>2845</v>
      </c>
    </row>
    <row r="772" spans="2:8" x14ac:dyDescent="0.3">
      <c r="B772" s="15" t="s">
        <v>3643</v>
      </c>
      <c r="C772" s="15" t="s">
        <v>595</v>
      </c>
      <c r="D772" s="17">
        <v>2</v>
      </c>
      <c r="E772" s="17" t="s">
        <v>2869</v>
      </c>
      <c r="F772" s="24" t="s">
        <v>2878</v>
      </c>
      <c r="G772" s="17" t="s">
        <v>2875</v>
      </c>
      <c r="H772" s="15" t="s">
        <v>1951</v>
      </c>
    </row>
    <row r="773" spans="2:8" x14ac:dyDescent="0.3">
      <c r="B773" s="15" t="s">
        <v>3644</v>
      </c>
      <c r="C773" s="15" t="s">
        <v>649</v>
      </c>
      <c r="D773" s="17">
        <v>2</v>
      </c>
      <c r="E773" s="17" t="s">
        <v>2871</v>
      </c>
      <c r="F773" s="24" t="s">
        <v>2878</v>
      </c>
      <c r="G773" s="17" t="s">
        <v>2875</v>
      </c>
      <c r="H773" s="15" t="s">
        <v>1948</v>
      </c>
    </row>
    <row r="774" spans="2:8" x14ac:dyDescent="0.3">
      <c r="B774" s="15" t="s">
        <v>3645</v>
      </c>
      <c r="C774" s="15" t="s">
        <v>912</v>
      </c>
      <c r="D774" s="17">
        <v>2</v>
      </c>
      <c r="E774" s="17" t="s">
        <v>2870</v>
      </c>
      <c r="F774" s="24" t="s">
        <v>2878</v>
      </c>
      <c r="G774" s="17" t="s">
        <v>2012</v>
      </c>
      <c r="H774" s="15" t="s">
        <v>2837</v>
      </c>
    </row>
    <row r="775" spans="2:8" x14ac:dyDescent="0.3">
      <c r="B775" s="15" t="s">
        <v>3646</v>
      </c>
      <c r="C775" s="15" t="s">
        <v>837</v>
      </c>
      <c r="D775" s="17">
        <v>2</v>
      </c>
      <c r="E775" s="17" t="s">
        <v>2872</v>
      </c>
      <c r="F775" s="24" t="s">
        <v>2878</v>
      </c>
      <c r="G775" s="17" t="s">
        <v>2012</v>
      </c>
      <c r="H775" s="15" t="s">
        <v>2840</v>
      </c>
    </row>
    <row r="776" spans="2:8" x14ac:dyDescent="0.3">
      <c r="B776" s="15" t="s">
        <v>3647</v>
      </c>
      <c r="C776" s="15" t="s">
        <v>664</v>
      </c>
      <c r="D776" s="17">
        <v>2</v>
      </c>
      <c r="E776" s="17" t="s">
        <v>2869</v>
      </c>
      <c r="F776" s="24" t="s">
        <v>2878</v>
      </c>
      <c r="G776" s="17" t="s">
        <v>2875</v>
      </c>
      <c r="H776" s="15" t="s">
        <v>2843</v>
      </c>
    </row>
    <row r="777" spans="2:8" x14ac:dyDescent="0.3">
      <c r="B777" s="15" t="s">
        <v>3648</v>
      </c>
      <c r="C777" s="15" t="s">
        <v>863</v>
      </c>
      <c r="D777" s="17">
        <v>1</v>
      </c>
      <c r="E777" s="17" t="s">
        <v>2871</v>
      </c>
      <c r="F777" s="24" t="s">
        <v>2878</v>
      </c>
      <c r="G777" s="17" t="s">
        <v>2875</v>
      </c>
      <c r="H777" s="15" t="s">
        <v>2848</v>
      </c>
    </row>
    <row r="778" spans="2:8" x14ac:dyDescent="0.3">
      <c r="B778" s="15" t="s">
        <v>3649</v>
      </c>
      <c r="C778" s="15" t="s">
        <v>510</v>
      </c>
      <c r="D778" s="17">
        <v>2</v>
      </c>
      <c r="E778" s="17" t="s">
        <v>2870</v>
      </c>
      <c r="F778" s="24" t="s">
        <v>2878</v>
      </c>
      <c r="G778" s="17" t="s">
        <v>2012</v>
      </c>
      <c r="H778" s="15" t="s">
        <v>2837</v>
      </c>
    </row>
    <row r="779" spans="2:8" x14ac:dyDescent="0.3">
      <c r="B779" s="15" t="s">
        <v>3650</v>
      </c>
      <c r="C779" s="15" t="s">
        <v>939</v>
      </c>
      <c r="D779" s="17">
        <v>2</v>
      </c>
      <c r="E779" s="17" t="s">
        <v>2872</v>
      </c>
      <c r="F779" s="24" t="s">
        <v>2878</v>
      </c>
      <c r="G779" s="17" t="s">
        <v>2012</v>
      </c>
      <c r="H779" s="15" t="s">
        <v>2852</v>
      </c>
    </row>
    <row r="780" spans="2:8" x14ac:dyDescent="0.3">
      <c r="B780" s="15" t="s">
        <v>3651</v>
      </c>
      <c r="C780" s="15" t="s">
        <v>869</v>
      </c>
      <c r="D780" s="17">
        <v>1</v>
      </c>
      <c r="E780" s="17" t="s">
        <v>2869</v>
      </c>
      <c r="F780" s="24" t="s">
        <v>2878</v>
      </c>
      <c r="G780" s="17" t="s">
        <v>2012</v>
      </c>
      <c r="H780" s="15" t="s">
        <v>2851</v>
      </c>
    </row>
    <row r="781" spans="2:8" x14ac:dyDescent="0.3">
      <c r="B781" s="15" t="s">
        <v>3652</v>
      </c>
      <c r="C781" s="15" t="s">
        <v>948</v>
      </c>
      <c r="D781" s="17">
        <v>2</v>
      </c>
      <c r="E781" s="17" t="s">
        <v>2871</v>
      </c>
      <c r="F781" s="24" t="s">
        <v>2878</v>
      </c>
      <c r="G781" s="17" t="s">
        <v>2012</v>
      </c>
      <c r="H781" s="15" t="s">
        <v>2835</v>
      </c>
    </row>
    <row r="782" spans="2:8" x14ac:dyDescent="0.3">
      <c r="B782" s="15" t="s">
        <v>3653</v>
      </c>
      <c r="C782" s="15" t="s">
        <v>875</v>
      </c>
      <c r="D782" s="17">
        <v>2</v>
      </c>
      <c r="E782" s="17" t="s">
        <v>2870</v>
      </c>
      <c r="F782" s="24" t="s">
        <v>2878</v>
      </c>
      <c r="G782" s="17" t="s">
        <v>2875</v>
      </c>
      <c r="H782" s="15" t="s">
        <v>1948</v>
      </c>
    </row>
    <row r="783" spans="2:8" x14ac:dyDescent="0.3">
      <c r="B783" s="15" t="s">
        <v>3654</v>
      </c>
      <c r="C783" s="15" t="s">
        <v>960</v>
      </c>
      <c r="D783" s="17">
        <v>2</v>
      </c>
      <c r="E783" s="17" t="s">
        <v>2872</v>
      </c>
      <c r="F783" s="24" t="s">
        <v>2878</v>
      </c>
      <c r="G783" s="17" t="s">
        <v>2875</v>
      </c>
      <c r="H783" s="15" t="s">
        <v>2841</v>
      </c>
    </row>
    <row r="784" spans="2:8" x14ac:dyDescent="0.3">
      <c r="B784" s="15" t="s">
        <v>3655</v>
      </c>
      <c r="C784" s="15" t="s">
        <v>388</v>
      </c>
      <c r="D784" s="17">
        <v>2</v>
      </c>
      <c r="E784" s="17" t="s">
        <v>2869</v>
      </c>
      <c r="F784" s="24" t="s">
        <v>2878</v>
      </c>
      <c r="G784" s="17" t="s">
        <v>2012</v>
      </c>
      <c r="H784" s="15" t="s">
        <v>2852</v>
      </c>
    </row>
    <row r="785" spans="2:8" x14ac:dyDescent="0.3">
      <c r="B785" s="15" t="s">
        <v>3656</v>
      </c>
      <c r="C785" s="15" t="s">
        <v>625</v>
      </c>
      <c r="D785" s="17">
        <v>2</v>
      </c>
      <c r="E785" s="17" t="s">
        <v>2871</v>
      </c>
      <c r="F785" s="24" t="s">
        <v>2878</v>
      </c>
      <c r="G785" s="17" t="s">
        <v>2012</v>
      </c>
      <c r="H785" s="15" t="s">
        <v>2835</v>
      </c>
    </row>
    <row r="786" spans="2:8" x14ac:dyDescent="0.3">
      <c r="B786" s="15" t="s">
        <v>3657</v>
      </c>
      <c r="C786" s="15" t="s">
        <v>975</v>
      </c>
      <c r="D786" s="17">
        <v>3</v>
      </c>
      <c r="E786" s="17" t="s">
        <v>2870</v>
      </c>
      <c r="F786" s="24" t="s">
        <v>2878</v>
      </c>
      <c r="G786" s="17" t="s">
        <v>2875</v>
      </c>
      <c r="H786" s="15" t="s">
        <v>2850</v>
      </c>
    </row>
    <row r="787" spans="2:8" x14ac:dyDescent="0.3">
      <c r="B787" s="15" t="s">
        <v>3658</v>
      </c>
      <c r="C787" s="15" t="s">
        <v>193</v>
      </c>
      <c r="D787" s="17">
        <v>2</v>
      </c>
      <c r="E787" s="17" t="s">
        <v>2872</v>
      </c>
      <c r="F787" s="24" t="s">
        <v>2878</v>
      </c>
      <c r="G787" s="17" t="s">
        <v>2012</v>
      </c>
      <c r="H787" s="15" t="s">
        <v>2835</v>
      </c>
    </row>
    <row r="788" spans="2:8" x14ac:dyDescent="0.3">
      <c r="B788" s="15" t="s">
        <v>3659</v>
      </c>
      <c r="C788" s="15" t="s">
        <v>715</v>
      </c>
      <c r="D788" s="17">
        <v>2</v>
      </c>
      <c r="E788" s="17" t="s">
        <v>2869</v>
      </c>
      <c r="F788" s="24" t="s">
        <v>2878</v>
      </c>
      <c r="G788" s="17" t="s">
        <v>2875</v>
      </c>
      <c r="H788" s="15" t="s">
        <v>1950</v>
      </c>
    </row>
    <row r="789" spans="2:8" x14ac:dyDescent="0.3">
      <c r="B789" s="15" t="s">
        <v>3660</v>
      </c>
      <c r="C789" s="15" t="s">
        <v>733</v>
      </c>
      <c r="D789" s="17">
        <v>1</v>
      </c>
      <c r="E789" s="17" t="s">
        <v>2871</v>
      </c>
      <c r="F789" s="24" t="s">
        <v>2878</v>
      </c>
      <c r="G789" s="17" t="s">
        <v>2012</v>
      </c>
      <c r="H789" s="15" t="s">
        <v>2839</v>
      </c>
    </row>
    <row r="790" spans="2:8" x14ac:dyDescent="0.3">
      <c r="B790" s="15" t="s">
        <v>3661</v>
      </c>
      <c r="C790" s="15" t="s">
        <v>637</v>
      </c>
      <c r="D790" s="17">
        <v>1</v>
      </c>
      <c r="E790" s="17" t="s">
        <v>2870</v>
      </c>
      <c r="F790" s="24" t="s">
        <v>2878</v>
      </c>
      <c r="G790" s="17" t="s">
        <v>2012</v>
      </c>
      <c r="H790" s="15" t="s">
        <v>2844</v>
      </c>
    </row>
    <row r="791" spans="2:8" x14ac:dyDescent="0.3">
      <c r="B791" s="15" t="s">
        <v>3662</v>
      </c>
      <c r="C791" s="15" t="s">
        <v>406</v>
      </c>
      <c r="D791" s="17">
        <v>1</v>
      </c>
      <c r="E791" s="17" t="s">
        <v>2872</v>
      </c>
      <c r="F791" s="24" t="s">
        <v>2878</v>
      </c>
      <c r="G791" s="17" t="s">
        <v>2012</v>
      </c>
      <c r="H791" s="15" t="s">
        <v>2844</v>
      </c>
    </row>
    <row r="792" spans="2:8" x14ac:dyDescent="0.3">
      <c r="B792" s="15" t="s">
        <v>3663</v>
      </c>
      <c r="C792" s="15" t="s">
        <v>640</v>
      </c>
      <c r="D792" s="17">
        <v>1</v>
      </c>
      <c r="E792" s="17" t="s">
        <v>2869</v>
      </c>
      <c r="F792" s="24" t="s">
        <v>2878</v>
      </c>
      <c r="G792" s="17" t="s">
        <v>2012</v>
      </c>
      <c r="H792" s="15" t="s">
        <v>2847</v>
      </c>
    </row>
    <row r="793" spans="2:8" x14ac:dyDescent="0.3">
      <c r="B793" s="15" t="s">
        <v>3664</v>
      </c>
      <c r="C793" s="15" t="s">
        <v>760</v>
      </c>
      <c r="D793" s="17">
        <v>1</v>
      </c>
      <c r="E793" s="17" t="s">
        <v>2871</v>
      </c>
      <c r="F793" s="24" t="s">
        <v>2878</v>
      </c>
      <c r="G793" s="17" t="s">
        <v>2875</v>
      </c>
      <c r="H793" s="15" t="s">
        <v>2848</v>
      </c>
    </row>
    <row r="794" spans="2:8" x14ac:dyDescent="0.3">
      <c r="B794" s="15" t="s">
        <v>3665</v>
      </c>
      <c r="C794" s="15" t="s">
        <v>778</v>
      </c>
      <c r="D794" s="17">
        <v>2</v>
      </c>
      <c r="E794" s="17" t="s">
        <v>2870</v>
      </c>
      <c r="F794" s="24" t="s">
        <v>2878</v>
      </c>
      <c r="G794" s="17" t="s">
        <v>2875</v>
      </c>
      <c r="H794" s="15" t="s">
        <v>1948</v>
      </c>
    </row>
    <row r="795" spans="2:8" x14ac:dyDescent="0.3">
      <c r="B795" s="15" t="s">
        <v>3666</v>
      </c>
      <c r="C795" s="15" t="s">
        <v>196</v>
      </c>
      <c r="D795" s="17">
        <v>2</v>
      </c>
      <c r="E795" s="17" t="s">
        <v>2872</v>
      </c>
      <c r="F795" s="24" t="s">
        <v>2878</v>
      </c>
      <c r="G795" s="17" t="s">
        <v>2875</v>
      </c>
      <c r="H795" s="15" t="s">
        <v>2841</v>
      </c>
    </row>
    <row r="796" spans="2:8" x14ac:dyDescent="0.3">
      <c r="B796" s="15" t="s">
        <v>3667</v>
      </c>
      <c r="C796" s="15" t="s">
        <v>796</v>
      </c>
      <c r="D796" s="17">
        <v>2</v>
      </c>
      <c r="E796" s="17" t="s">
        <v>2869</v>
      </c>
      <c r="F796" s="24" t="s">
        <v>2878</v>
      </c>
      <c r="G796" s="17" t="s">
        <v>2012</v>
      </c>
      <c r="H796" s="15" t="s">
        <v>2837</v>
      </c>
    </row>
    <row r="797" spans="2:8" x14ac:dyDescent="0.3">
      <c r="B797" s="15" t="s">
        <v>3668</v>
      </c>
      <c r="C797" s="15" t="s">
        <v>652</v>
      </c>
      <c r="D797" s="17">
        <v>2</v>
      </c>
      <c r="E797" s="17" t="s">
        <v>2871</v>
      </c>
      <c r="F797" s="24" t="s">
        <v>2878</v>
      </c>
      <c r="G797" s="17" t="s">
        <v>2875</v>
      </c>
      <c r="H797" s="15" t="s">
        <v>1950</v>
      </c>
    </row>
    <row r="798" spans="2:8" x14ac:dyDescent="0.3">
      <c r="B798" s="15" t="s">
        <v>3669</v>
      </c>
      <c r="C798" s="15" t="s">
        <v>588</v>
      </c>
      <c r="D798" s="17">
        <v>3</v>
      </c>
      <c r="E798" s="17" t="s">
        <v>2870</v>
      </c>
      <c r="F798" s="24" t="s">
        <v>2878</v>
      </c>
      <c r="G798" s="17" t="s">
        <v>2012</v>
      </c>
      <c r="H798" s="15" t="s">
        <v>2836</v>
      </c>
    </row>
    <row r="799" spans="2:8" x14ac:dyDescent="0.3">
      <c r="B799" s="15" t="s">
        <v>3670</v>
      </c>
      <c r="C799" s="15" t="s">
        <v>823</v>
      </c>
      <c r="D799" s="17">
        <v>2</v>
      </c>
      <c r="E799" s="17" t="s">
        <v>2872</v>
      </c>
      <c r="F799" s="24" t="s">
        <v>2878</v>
      </c>
      <c r="G799" s="17" t="s">
        <v>2875</v>
      </c>
      <c r="H799" s="15" t="s">
        <v>2846</v>
      </c>
    </row>
    <row r="800" spans="2:8" x14ac:dyDescent="0.3">
      <c r="B800" s="15" t="s">
        <v>3671</v>
      </c>
      <c r="C800" s="15" t="s">
        <v>372</v>
      </c>
      <c r="D800" s="17">
        <v>3</v>
      </c>
      <c r="E800" s="17" t="s">
        <v>2869</v>
      </c>
      <c r="F800" s="24" t="s">
        <v>2878</v>
      </c>
      <c r="G800" s="17" t="s">
        <v>2875</v>
      </c>
      <c r="H800" s="15" t="s">
        <v>2849</v>
      </c>
    </row>
    <row r="801" spans="2:8" x14ac:dyDescent="0.3">
      <c r="B801" s="15" t="s">
        <v>3672</v>
      </c>
      <c r="C801" s="15" t="s">
        <v>841</v>
      </c>
      <c r="D801" s="17">
        <v>2</v>
      </c>
      <c r="E801" s="17" t="s">
        <v>2871</v>
      </c>
      <c r="F801" s="24" t="s">
        <v>2878</v>
      </c>
      <c r="G801" s="17" t="s">
        <v>2012</v>
      </c>
      <c r="H801" s="15" t="s">
        <v>2852</v>
      </c>
    </row>
    <row r="802" spans="2:8" x14ac:dyDescent="0.3">
      <c r="B802" s="15" t="s">
        <v>3673</v>
      </c>
      <c r="C802" s="15" t="s">
        <v>911</v>
      </c>
      <c r="D802" s="17">
        <v>2</v>
      </c>
      <c r="E802" s="17" t="s">
        <v>2870</v>
      </c>
      <c r="F802" s="24" t="s">
        <v>2878</v>
      </c>
      <c r="G802" s="17" t="s">
        <v>2012</v>
      </c>
      <c r="H802" s="15" t="s">
        <v>2852</v>
      </c>
    </row>
    <row r="803" spans="2:8" x14ac:dyDescent="0.3">
      <c r="B803" s="15" t="s">
        <v>3674</v>
      </c>
      <c r="C803" s="15" t="s">
        <v>859</v>
      </c>
      <c r="D803" s="17">
        <v>2</v>
      </c>
      <c r="E803" s="17" t="s">
        <v>2872</v>
      </c>
      <c r="F803" s="24" t="s">
        <v>2878</v>
      </c>
      <c r="G803" s="17" t="s">
        <v>2012</v>
      </c>
      <c r="H803" s="15" t="s">
        <v>2835</v>
      </c>
    </row>
    <row r="804" spans="2:8" x14ac:dyDescent="0.3">
      <c r="B804" s="15" t="s">
        <v>3675</v>
      </c>
      <c r="C804" s="15" t="s">
        <v>615</v>
      </c>
      <c r="D804" s="17">
        <v>1</v>
      </c>
      <c r="E804" s="17" t="s">
        <v>2869</v>
      </c>
      <c r="F804" s="24" t="s">
        <v>2878</v>
      </c>
      <c r="G804" s="17" t="s">
        <v>2012</v>
      </c>
      <c r="H804" s="15" t="s">
        <v>2851</v>
      </c>
    </row>
    <row r="805" spans="2:8" x14ac:dyDescent="0.3">
      <c r="B805" s="15" t="s">
        <v>3676</v>
      </c>
      <c r="C805" s="15" t="s">
        <v>917</v>
      </c>
      <c r="D805" s="17">
        <v>1</v>
      </c>
      <c r="E805" s="17" t="s">
        <v>2871</v>
      </c>
      <c r="F805" s="24" t="s">
        <v>2878</v>
      </c>
      <c r="G805" s="17" t="s">
        <v>2875</v>
      </c>
      <c r="H805" s="15" t="s">
        <v>1949</v>
      </c>
    </row>
    <row r="806" spans="2:8" x14ac:dyDescent="0.3">
      <c r="B806" s="15" t="s">
        <v>3677</v>
      </c>
      <c r="C806" s="15" t="s">
        <v>886</v>
      </c>
      <c r="D806" s="17">
        <v>1</v>
      </c>
      <c r="E806" s="17" t="s">
        <v>2870</v>
      </c>
      <c r="F806" s="24" t="s">
        <v>2878</v>
      </c>
      <c r="G806" s="17" t="s">
        <v>2012</v>
      </c>
      <c r="H806" s="15" t="s">
        <v>2844</v>
      </c>
    </row>
    <row r="807" spans="2:8" x14ac:dyDescent="0.3">
      <c r="B807" s="15" t="s">
        <v>3678</v>
      </c>
      <c r="C807" s="15" t="s">
        <v>936</v>
      </c>
      <c r="D807" s="17">
        <v>1</v>
      </c>
      <c r="E807" s="17" t="s">
        <v>2872</v>
      </c>
      <c r="F807" s="24" t="s">
        <v>2878</v>
      </c>
      <c r="G807" s="17" t="s">
        <v>2012</v>
      </c>
      <c r="H807" s="15" t="s">
        <v>2851</v>
      </c>
    </row>
    <row r="808" spans="2:8" x14ac:dyDescent="0.3">
      <c r="B808" s="15" t="s">
        <v>3679</v>
      </c>
      <c r="C808" s="15" t="s">
        <v>904</v>
      </c>
      <c r="D808" s="17">
        <v>3</v>
      </c>
      <c r="E808" s="17" t="s">
        <v>2869</v>
      </c>
      <c r="F808" s="24" t="s">
        <v>2878</v>
      </c>
      <c r="G808" s="17" t="s">
        <v>2875</v>
      </c>
      <c r="H808" s="15" t="s">
        <v>2850</v>
      </c>
    </row>
    <row r="809" spans="2:8" x14ac:dyDescent="0.3">
      <c r="B809" s="15" t="s">
        <v>3680</v>
      </c>
      <c r="C809" s="15" t="s">
        <v>922</v>
      </c>
      <c r="D809" s="17">
        <v>2</v>
      </c>
      <c r="E809" s="17" t="s">
        <v>2871</v>
      </c>
      <c r="F809" s="24" t="s">
        <v>2878</v>
      </c>
      <c r="G809" s="17" t="s">
        <v>2875</v>
      </c>
      <c r="H809" s="15" t="s">
        <v>1950</v>
      </c>
    </row>
    <row r="810" spans="2:8" x14ac:dyDescent="0.3">
      <c r="B810" s="15" t="s">
        <v>3681</v>
      </c>
      <c r="C810" s="15" t="s">
        <v>682</v>
      </c>
      <c r="D810" s="17">
        <v>2</v>
      </c>
      <c r="E810" s="17" t="s">
        <v>2870</v>
      </c>
      <c r="F810" s="24" t="s">
        <v>2878</v>
      </c>
      <c r="G810" s="17" t="s">
        <v>2875</v>
      </c>
      <c r="H810" s="15" t="s">
        <v>1951</v>
      </c>
    </row>
    <row r="811" spans="2:8" x14ac:dyDescent="0.3">
      <c r="B811" s="15" t="s">
        <v>3682</v>
      </c>
      <c r="C811" s="15" t="s">
        <v>463</v>
      </c>
      <c r="D811" s="17">
        <v>2</v>
      </c>
      <c r="E811" s="17" t="s">
        <v>2872</v>
      </c>
      <c r="F811" s="24" t="s">
        <v>2878</v>
      </c>
      <c r="G811" s="17" t="s">
        <v>2875</v>
      </c>
      <c r="H811" s="15" t="s">
        <v>2843</v>
      </c>
    </row>
    <row r="812" spans="2:8" x14ac:dyDescent="0.3">
      <c r="B812" s="15" t="s">
        <v>3683</v>
      </c>
      <c r="C812" s="15" t="s">
        <v>685</v>
      </c>
      <c r="D812" s="17">
        <v>2</v>
      </c>
      <c r="E812" s="17" t="s">
        <v>2869</v>
      </c>
      <c r="F812" s="24" t="s">
        <v>2878</v>
      </c>
      <c r="G812" s="17" t="s">
        <v>2012</v>
      </c>
      <c r="H812" s="15" t="s">
        <v>2837</v>
      </c>
    </row>
    <row r="813" spans="2:8" x14ac:dyDescent="0.3">
      <c r="B813" s="15" t="s">
        <v>3684</v>
      </c>
      <c r="C813" s="15" t="s">
        <v>949</v>
      </c>
      <c r="D813" s="17">
        <v>2</v>
      </c>
      <c r="E813" s="17" t="s">
        <v>2871</v>
      </c>
      <c r="F813" s="24" t="s">
        <v>2878</v>
      </c>
      <c r="G813" s="17" t="s">
        <v>2875</v>
      </c>
      <c r="H813" s="15" t="s">
        <v>2842</v>
      </c>
    </row>
    <row r="814" spans="2:8" x14ac:dyDescent="0.3">
      <c r="B814" s="15" t="s">
        <v>3685</v>
      </c>
      <c r="C814" s="15" t="s">
        <v>967</v>
      </c>
      <c r="D814" s="17">
        <v>1</v>
      </c>
      <c r="E814" s="17" t="s">
        <v>2870</v>
      </c>
      <c r="F814" s="24" t="s">
        <v>2878</v>
      </c>
      <c r="G814" s="17" t="s">
        <v>2875</v>
      </c>
      <c r="H814" s="15" t="s">
        <v>2848</v>
      </c>
    </row>
    <row r="815" spans="2:8" x14ac:dyDescent="0.3">
      <c r="B815" s="15" t="s">
        <v>3686</v>
      </c>
      <c r="C815" s="15" t="s">
        <v>674</v>
      </c>
      <c r="D815" s="17">
        <v>2</v>
      </c>
      <c r="E815" s="17" t="s">
        <v>2872</v>
      </c>
      <c r="F815" s="24" t="s">
        <v>2878</v>
      </c>
      <c r="G815" s="17" t="s">
        <v>2875</v>
      </c>
      <c r="H815" s="15" t="s">
        <v>1950</v>
      </c>
    </row>
    <row r="816" spans="2:8" x14ac:dyDescent="0.3">
      <c r="B816" s="15" t="s">
        <v>3687</v>
      </c>
      <c r="C816" s="15" t="s">
        <v>478</v>
      </c>
      <c r="D816" s="17">
        <v>1</v>
      </c>
      <c r="E816" s="17" t="s">
        <v>2869</v>
      </c>
      <c r="F816" s="24" t="s">
        <v>2878</v>
      </c>
      <c r="G816" s="17" t="s">
        <v>2875</v>
      </c>
      <c r="H816" s="15" t="s">
        <v>1949</v>
      </c>
    </row>
    <row r="817" spans="2:8" x14ac:dyDescent="0.3">
      <c r="B817" s="15" t="s">
        <v>3688</v>
      </c>
      <c r="C817" s="15" t="s">
        <v>697</v>
      </c>
      <c r="D817" s="17">
        <v>2</v>
      </c>
      <c r="E817" s="17" t="s">
        <v>2871</v>
      </c>
      <c r="F817" s="24" t="s">
        <v>2878</v>
      </c>
      <c r="G817" s="17" t="s">
        <v>2875</v>
      </c>
      <c r="H817" s="15" t="s">
        <v>2846</v>
      </c>
    </row>
    <row r="818" spans="2:8" x14ac:dyDescent="0.3">
      <c r="B818" s="15" t="s">
        <v>3689</v>
      </c>
      <c r="C818" s="15" t="s">
        <v>678</v>
      </c>
      <c r="D818" s="17">
        <v>2</v>
      </c>
      <c r="E818" s="17" t="s">
        <v>2870</v>
      </c>
      <c r="F818" s="24" t="s">
        <v>2878</v>
      </c>
      <c r="G818" s="17" t="s">
        <v>2875</v>
      </c>
      <c r="H818" s="15" t="s">
        <v>2841</v>
      </c>
    </row>
    <row r="819" spans="2:8" x14ac:dyDescent="0.3">
      <c r="B819" s="15" t="s">
        <v>3690</v>
      </c>
      <c r="C819" s="15" t="s">
        <v>693</v>
      </c>
      <c r="D819" s="17">
        <v>3</v>
      </c>
      <c r="E819" s="17" t="s">
        <v>2872</v>
      </c>
      <c r="F819" s="24" t="s">
        <v>2878</v>
      </c>
      <c r="G819" s="17" t="s">
        <v>2875</v>
      </c>
      <c r="H819" s="15" t="s">
        <v>2850</v>
      </c>
    </row>
    <row r="820" spans="2:8" x14ac:dyDescent="0.3">
      <c r="B820" s="15" t="s">
        <v>3691</v>
      </c>
      <c r="C820" s="15" t="s">
        <v>944</v>
      </c>
      <c r="D820" s="17">
        <v>1</v>
      </c>
      <c r="E820" s="17" t="s">
        <v>2869</v>
      </c>
      <c r="F820" s="24" t="s">
        <v>2878</v>
      </c>
      <c r="G820" s="17" t="s">
        <v>2012</v>
      </c>
      <c r="H820" s="15" t="s">
        <v>2847</v>
      </c>
    </row>
    <row r="821" spans="2:8" x14ac:dyDescent="0.3">
      <c r="B821" s="15" t="s">
        <v>3692</v>
      </c>
      <c r="C821" s="15" t="s">
        <v>511</v>
      </c>
      <c r="D821" s="17">
        <v>3</v>
      </c>
      <c r="E821" s="17" t="s">
        <v>2871</v>
      </c>
      <c r="F821" s="24" t="s">
        <v>2878</v>
      </c>
      <c r="G821" s="17" t="s">
        <v>2012</v>
      </c>
      <c r="H821" s="15" t="s">
        <v>2836</v>
      </c>
    </row>
    <row r="822" spans="2:8" x14ac:dyDescent="0.3">
      <c r="B822" s="15" t="s">
        <v>3693</v>
      </c>
      <c r="C822" s="15" t="s">
        <v>712</v>
      </c>
      <c r="D822" s="17">
        <v>1</v>
      </c>
      <c r="E822" s="17" t="s">
        <v>2870</v>
      </c>
      <c r="F822" s="24" t="s">
        <v>2878</v>
      </c>
      <c r="G822" s="17" t="s">
        <v>2875</v>
      </c>
      <c r="H822" s="15" t="s">
        <v>1949</v>
      </c>
    </row>
    <row r="823" spans="2:8" x14ac:dyDescent="0.3">
      <c r="B823" s="15" t="s">
        <v>3694</v>
      </c>
      <c r="C823" s="15" t="s">
        <v>523</v>
      </c>
      <c r="D823" s="17">
        <v>2</v>
      </c>
      <c r="E823" s="17" t="s">
        <v>2872</v>
      </c>
      <c r="F823" s="24" t="s">
        <v>2878</v>
      </c>
      <c r="G823" s="17" t="s">
        <v>2012</v>
      </c>
      <c r="H823" s="15" t="s">
        <v>2845</v>
      </c>
    </row>
    <row r="824" spans="2:8" x14ac:dyDescent="0.3">
      <c r="B824" s="15" t="s">
        <v>3695</v>
      </c>
      <c r="C824" s="15" t="s">
        <v>741</v>
      </c>
      <c r="D824" s="17">
        <v>2</v>
      </c>
      <c r="E824" s="17" t="s">
        <v>2869</v>
      </c>
      <c r="F824" s="24" t="s">
        <v>2878</v>
      </c>
      <c r="G824" s="17" t="s">
        <v>2875</v>
      </c>
      <c r="H824" s="15" t="s">
        <v>1948</v>
      </c>
    </row>
    <row r="825" spans="2:8" x14ac:dyDescent="0.3">
      <c r="B825" s="15" t="s">
        <v>3696</v>
      </c>
      <c r="C825" s="15" t="s">
        <v>953</v>
      </c>
      <c r="D825" s="17">
        <v>3</v>
      </c>
      <c r="E825" s="17" t="s">
        <v>2871</v>
      </c>
      <c r="F825" s="24" t="s">
        <v>2878</v>
      </c>
      <c r="G825" s="17" t="s">
        <v>2012</v>
      </c>
      <c r="H825" s="15" t="s">
        <v>1947</v>
      </c>
    </row>
    <row r="826" spans="2:8" x14ac:dyDescent="0.3">
      <c r="B826" s="15" t="s">
        <v>3697</v>
      </c>
      <c r="C826" s="15" t="s">
        <v>756</v>
      </c>
      <c r="D826" s="17">
        <v>2</v>
      </c>
      <c r="E826" s="17" t="s">
        <v>2870</v>
      </c>
      <c r="F826" s="24" t="s">
        <v>2878</v>
      </c>
      <c r="G826" s="17" t="s">
        <v>2012</v>
      </c>
      <c r="H826" s="15" t="s">
        <v>2840</v>
      </c>
    </row>
    <row r="827" spans="2:8" x14ac:dyDescent="0.3">
      <c r="B827" s="15" t="s">
        <v>3698</v>
      </c>
      <c r="C827" s="15" t="s">
        <v>739</v>
      </c>
      <c r="D827" s="17">
        <v>2</v>
      </c>
      <c r="E827" s="17" t="s">
        <v>2872</v>
      </c>
      <c r="F827" s="24" t="s">
        <v>2878</v>
      </c>
      <c r="G827" s="17" t="s">
        <v>2875</v>
      </c>
      <c r="H827" s="15" t="s">
        <v>2841</v>
      </c>
    </row>
    <row r="828" spans="2:8" x14ac:dyDescent="0.3">
      <c r="B828" s="15" t="s">
        <v>3699</v>
      </c>
      <c r="C828" s="15" t="s">
        <v>556</v>
      </c>
      <c r="D828" s="17">
        <v>3</v>
      </c>
      <c r="E828" s="17" t="s">
        <v>2869</v>
      </c>
      <c r="F828" s="24" t="s">
        <v>2878</v>
      </c>
      <c r="G828" s="17" t="s">
        <v>2875</v>
      </c>
      <c r="H828" s="15" t="s">
        <v>2849</v>
      </c>
    </row>
    <row r="829" spans="2:8" x14ac:dyDescent="0.3">
      <c r="B829" s="15" t="s">
        <v>3700</v>
      </c>
      <c r="C829" s="15" t="s">
        <v>568</v>
      </c>
      <c r="D829" s="17">
        <v>2</v>
      </c>
      <c r="E829" s="17" t="s">
        <v>2871</v>
      </c>
      <c r="F829" s="24" t="s">
        <v>2878</v>
      </c>
      <c r="G829" s="17" t="s">
        <v>2012</v>
      </c>
      <c r="H829" s="15" t="s">
        <v>2835</v>
      </c>
    </row>
    <row r="830" spans="2:8" x14ac:dyDescent="0.3">
      <c r="B830" s="15" t="s">
        <v>3701</v>
      </c>
      <c r="C830" s="15" t="s">
        <v>695</v>
      </c>
      <c r="D830" s="17">
        <v>2</v>
      </c>
      <c r="E830" s="17" t="s">
        <v>2870</v>
      </c>
      <c r="F830" s="24" t="s">
        <v>2878</v>
      </c>
      <c r="G830" s="17" t="s">
        <v>2012</v>
      </c>
      <c r="H830" s="15" t="s">
        <v>2845</v>
      </c>
    </row>
    <row r="831" spans="2:8" x14ac:dyDescent="0.3">
      <c r="B831" s="15" t="s">
        <v>3702</v>
      </c>
      <c r="C831" s="15" t="s">
        <v>804</v>
      </c>
      <c r="D831" s="17">
        <v>1</v>
      </c>
      <c r="E831" s="17" t="s">
        <v>2872</v>
      </c>
      <c r="F831" s="24" t="s">
        <v>2878</v>
      </c>
      <c r="G831" s="17" t="s">
        <v>2012</v>
      </c>
      <c r="H831" s="15" t="s">
        <v>2844</v>
      </c>
    </row>
    <row r="832" spans="2:8" x14ac:dyDescent="0.3">
      <c r="B832" s="15" t="s">
        <v>3703</v>
      </c>
      <c r="C832" s="15" t="s">
        <v>766</v>
      </c>
      <c r="D832" s="17">
        <v>3</v>
      </c>
      <c r="E832" s="17" t="s">
        <v>2869</v>
      </c>
      <c r="F832" s="24" t="s">
        <v>2878</v>
      </c>
      <c r="G832" s="17" t="s">
        <v>2875</v>
      </c>
      <c r="H832" s="15" t="s">
        <v>2850</v>
      </c>
    </row>
    <row r="833" spans="2:8" x14ac:dyDescent="0.3">
      <c r="B833" s="15" t="s">
        <v>3704</v>
      </c>
      <c r="C833" s="15" t="s">
        <v>819</v>
      </c>
      <c r="D833" s="17">
        <v>3</v>
      </c>
      <c r="E833" s="17" t="s">
        <v>2871</v>
      </c>
      <c r="F833" s="24" t="s">
        <v>2878</v>
      </c>
      <c r="G833" s="17" t="s">
        <v>2012</v>
      </c>
      <c r="H833" s="15" t="s">
        <v>1947</v>
      </c>
    </row>
    <row r="834" spans="2:8" x14ac:dyDescent="0.3">
      <c r="B834" s="15" t="s">
        <v>3705</v>
      </c>
      <c r="C834" s="15" t="s">
        <v>601</v>
      </c>
      <c r="D834" s="17">
        <v>1</v>
      </c>
      <c r="E834" s="17" t="s">
        <v>2870</v>
      </c>
      <c r="F834" s="24" t="s">
        <v>2878</v>
      </c>
      <c r="G834" s="17" t="s">
        <v>2012</v>
      </c>
      <c r="H834" s="15" t="s">
        <v>2839</v>
      </c>
    </row>
    <row r="835" spans="2:8" x14ac:dyDescent="0.3">
      <c r="B835" s="15" t="s">
        <v>3706</v>
      </c>
      <c r="C835" s="15" t="s">
        <v>211</v>
      </c>
      <c r="D835" s="17">
        <v>1</v>
      </c>
      <c r="E835" s="17" t="s">
        <v>2872</v>
      </c>
      <c r="F835" s="24" t="s">
        <v>2878</v>
      </c>
      <c r="G835" s="17" t="s">
        <v>2875</v>
      </c>
      <c r="H835" s="15" t="s">
        <v>2848</v>
      </c>
    </row>
    <row r="836" spans="2:8" x14ac:dyDescent="0.3">
      <c r="B836" s="15" t="s">
        <v>3707</v>
      </c>
      <c r="C836" s="15" t="s">
        <v>613</v>
      </c>
      <c r="D836" s="17">
        <v>1</v>
      </c>
      <c r="E836" s="17" t="s">
        <v>2869</v>
      </c>
      <c r="F836" s="24" t="s">
        <v>2878</v>
      </c>
      <c r="G836" s="17" t="s">
        <v>2875</v>
      </c>
      <c r="H836" s="15" t="s">
        <v>2848</v>
      </c>
    </row>
    <row r="837" spans="2:8" x14ac:dyDescent="0.3">
      <c r="B837" s="15" t="s">
        <v>3708</v>
      </c>
      <c r="C837" s="15" t="s">
        <v>793</v>
      </c>
      <c r="D837" s="17">
        <v>3</v>
      </c>
      <c r="E837" s="17" t="s">
        <v>2871</v>
      </c>
      <c r="F837" s="24" t="s">
        <v>2878</v>
      </c>
      <c r="G837" s="17" t="s">
        <v>2012</v>
      </c>
      <c r="H837" s="15" t="s">
        <v>2836</v>
      </c>
    </row>
    <row r="838" spans="2:8" x14ac:dyDescent="0.3">
      <c r="B838" s="15" t="s">
        <v>3709</v>
      </c>
      <c r="C838" s="15" t="s">
        <v>867</v>
      </c>
      <c r="D838" s="17">
        <v>2</v>
      </c>
      <c r="E838" s="17" t="s">
        <v>2870</v>
      </c>
      <c r="F838" s="24" t="s">
        <v>2878</v>
      </c>
      <c r="G838" s="17" t="s">
        <v>2875</v>
      </c>
      <c r="H838" s="15" t="s">
        <v>1951</v>
      </c>
    </row>
    <row r="839" spans="2:8" x14ac:dyDescent="0.3">
      <c r="B839" s="15" t="s">
        <v>3710</v>
      </c>
      <c r="C839" s="15" t="s">
        <v>882</v>
      </c>
      <c r="D839" s="17">
        <v>2</v>
      </c>
      <c r="E839" s="17" t="s">
        <v>2872</v>
      </c>
      <c r="F839" s="24" t="s">
        <v>2878</v>
      </c>
      <c r="G839" s="17" t="s">
        <v>2875</v>
      </c>
      <c r="H839" s="15" t="s">
        <v>2843</v>
      </c>
    </row>
    <row r="840" spans="2:8" x14ac:dyDescent="0.3">
      <c r="B840" s="15" t="s">
        <v>3711</v>
      </c>
      <c r="C840" s="15" t="s">
        <v>802</v>
      </c>
      <c r="D840" s="17">
        <v>1</v>
      </c>
      <c r="E840" s="17" t="s">
        <v>2869</v>
      </c>
      <c r="F840" s="24" t="s">
        <v>2878</v>
      </c>
      <c r="G840" s="17" t="s">
        <v>2012</v>
      </c>
      <c r="H840" s="15" t="s">
        <v>2839</v>
      </c>
    </row>
    <row r="841" spans="2:8" x14ac:dyDescent="0.3">
      <c r="B841" s="15" t="s">
        <v>3712</v>
      </c>
      <c r="C841" s="15" t="s">
        <v>646</v>
      </c>
      <c r="D841" s="17">
        <v>2</v>
      </c>
      <c r="E841" s="17" t="s">
        <v>2871</v>
      </c>
      <c r="F841" s="24" t="s">
        <v>2878</v>
      </c>
      <c r="G841" s="17" t="s">
        <v>2012</v>
      </c>
      <c r="H841" s="15" t="s">
        <v>2852</v>
      </c>
    </row>
    <row r="842" spans="2:8" x14ac:dyDescent="0.3">
      <c r="B842" s="15" t="s">
        <v>3713</v>
      </c>
      <c r="C842" s="15" t="s">
        <v>710</v>
      </c>
      <c r="D842" s="17">
        <v>2</v>
      </c>
      <c r="E842" s="17" t="s">
        <v>2870</v>
      </c>
      <c r="F842" s="24" t="s">
        <v>2878</v>
      </c>
      <c r="G842" s="17" t="s">
        <v>2875</v>
      </c>
      <c r="H842" s="15" t="s">
        <v>1948</v>
      </c>
    </row>
    <row r="843" spans="2:8" x14ac:dyDescent="0.3">
      <c r="B843" s="15" t="s">
        <v>3714</v>
      </c>
      <c r="C843" s="15" t="s">
        <v>658</v>
      </c>
      <c r="D843" s="17">
        <v>3</v>
      </c>
      <c r="E843" s="17" t="s">
        <v>2872</v>
      </c>
      <c r="F843" s="24" t="s">
        <v>2878</v>
      </c>
      <c r="G843" s="17" t="s">
        <v>2012</v>
      </c>
      <c r="H843" s="15" t="s">
        <v>2838</v>
      </c>
    </row>
    <row r="844" spans="2:8" x14ac:dyDescent="0.3">
      <c r="B844" s="15" t="s">
        <v>3715</v>
      </c>
      <c r="C844" s="15" t="s">
        <v>930</v>
      </c>
      <c r="D844" s="17">
        <v>1</v>
      </c>
      <c r="E844" s="17" t="s">
        <v>2869</v>
      </c>
      <c r="F844" s="24" t="s">
        <v>2878</v>
      </c>
      <c r="G844" s="17" t="s">
        <v>2012</v>
      </c>
      <c r="H844" s="15" t="s">
        <v>2847</v>
      </c>
    </row>
    <row r="845" spans="2:8" x14ac:dyDescent="0.3">
      <c r="B845" s="15" t="s">
        <v>3716</v>
      </c>
      <c r="C845" s="15" t="s">
        <v>414</v>
      </c>
      <c r="D845" s="17">
        <v>1</v>
      </c>
      <c r="E845" s="17" t="s">
        <v>2871</v>
      </c>
      <c r="F845" s="24" t="s">
        <v>2878</v>
      </c>
      <c r="G845" s="17" t="s">
        <v>2012</v>
      </c>
      <c r="H845" s="15" t="s">
        <v>2851</v>
      </c>
    </row>
    <row r="846" spans="2:8" x14ac:dyDescent="0.3">
      <c r="B846" s="15" t="s">
        <v>3717</v>
      </c>
      <c r="C846" s="15" t="s">
        <v>945</v>
      </c>
      <c r="D846" s="17">
        <v>2</v>
      </c>
      <c r="E846" s="17" t="s">
        <v>2870</v>
      </c>
      <c r="F846" s="24" t="s">
        <v>2878</v>
      </c>
      <c r="G846" s="17" t="s">
        <v>2875</v>
      </c>
      <c r="H846" s="15" t="s">
        <v>1950</v>
      </c>
    </row>
    <row r="847" spans="2:8" x14ac:dyDescent="0.3">
      <c r="B847" s="15" t="s">
        <v>3718</v>
      </c>
      <c r="C847" s="15" t="s">
        <v>304</v>
      </c>
      <c r="D847" s="17">
        <v>2</v>
      </c>
      <c r="E847" s="17" t="s">
        <v>2872</v>
      </c>
      <c r="F847" s="24" t="s">
        <v>2878</v>
      </c>
      <c r="G847" s="17" t="s">
        <v>2875</v>
      </c>
      <c r="H847" s="15" t="s">
        <v>1948</v>
      </c>
    </row>
    <row r="848" spans="2:8" x14ac:dyDescent="0.3">
      <c r="B848" s="15" t="s">
        <v>3719</v>
      </c>
      <c r="C848" s="15" t="s">
        <v>691</v>
      </c>
      <c r="D848" s="17">
        <v>2</v>
      </c>
      <c r="E848" s="17" t="s">
        <v>2869</v>
      </c>
      <c r="F848" s="24" t="s">
        <v>2878</v>
      </c>
      <c r="G848" s="17" t="s">
        <v>2875</v>
      </c>
      <c r="H848" s="15" t="s">
        <v>2842</v>
      </c>
    </row>
    <row r="849" spans="2:8" x14ac:dyDescent="0.3">
      <c r="B849" s="15" t="s">
        <v>3720</v>
      </c>
      <c r="C849" s="15" t="s">
        <v>703</v>
      </c>
      <c r="D849" s="17">
        <v>1</v>
      </c>
      <c r="E849" s="17" t="s">
        <v>2871</v>
      </c>
      <c r="F849" s="24" t="s">
        <v>2878</v>
      </c>
      <c r="G849" s="17" t="s">
        <v>2012</v>
      </c>
      <c r="H849" s="15" t="s">
        <v>2851</v>
      </c>
    </row>
    <row r="850" spans="2:8" x14ac:dyDescent="0.3">
      <c r="B850" s="15" t="s">
        <v>3721</v>
      </c>
      <c r="C850" s="15" t="s">
        <v>297</v>
      </c>
      <c r="D850" s="17">
        <v>2</v>
      </c>
      <c r="E850" s="17" t="s">
        <v>2870</v>
      </c>
      <c r="F850" s="24" t="s">
        <v>2878</v>
      </c>
      <c r="G850" s="17" t="s">
        <v>2012</v>
      </c>
      <c r="H850" s="15" t="s">
        <v>2837</v>
      </c>
    </row>
    <row r="851" spans="2:8" x14ac:dyDescent="0.3">
      <c r="B851" s="15" t="s">
        <v>3722</v>
      </c>
      <c r="C851" s="15" t="s">
        <v>727</v>
      </c>
      <c r="D851" s="17">
        <v>2</v>
      </c>
      <c r="E851" s="17" t="s">
        <v>2872</v>
      </c>
      <c r="F851" s="24" t="s">
        <v>2878</v>
      </c>
      <c r="G851" s="17" t="s">
        <v>2012</v>
      </c>
      <c r="H851" s="15" t="s">
        <v>2837</v>
      </c>
    </row>
    <row r="852" spans="2:8" x14ac:dyDescent="0.3">
      <c r="B852" s="15" t="s">
        <v>3723</v>
      </c>
      <c r="C852" s="15" t="s">
        <v>874</v>
      </c>
      <c r="D852" s="17">
        <v>2</v>
      </c>
      <c r="E852" s="17" t="s">
        <v>2869</v>
      </c>
      <c r="F852" s="24" t="s">
        <v>2878</v>
      </c>
      <c r="G852" s="17" t="s">
        <v>2012</v>
      </c>
      <c r="H852" s="15" t="s">
        <v>2840</v>
      </c>
    </row>
    <row r="853" spans="2:8" x14ac:dyDescent="0.3">
      <c r="B853" s="15" t="s">
        <v>3724</v>
      </c>
      <c r="C853" s="15" t="s">
        <v>754</v>
      </c>
      <c r="D853" s="17">
        <v>2</v>
      </c>
      <c r="E853" s="17" t="s">
        <v>2871</v>
      </c>
      <c r="F853" s="24" t="s">
        <v>2878</v>
      </c>
      <c r="G853" s="17" t="s">
        <v>2875</v>
      </c>
      <c r="H853" s="15" t="s">
        <v>2846</v>
      </c>
    </row>
    <row r="854" spans="2:8" x14ac:dyDescent="0.3">
      <c r="B854" s="15" t="s">
        <v>3725</v>
      </c>
      <c r="C854" s="15" t="s">
        <v>781</v>
      </c>
      <c r="D854" s="17">
        <v>1</v>
      </c>
      <c r="E854" s="17" t="s">
        <v>2870</v>
      </c>
      <c r="F854" s="24" t="s">
        <v>2878</v>
      </c>
      <c r="G854" s="17" t="s">
        <v>2875</v>
      </c>
      <c r="H854" s="15" t="s">
        <v>1949</v>
      </c>
    </row>
    <row r="855" spans="2:8" x14ac:dyDescent="0.3">
      <c r="B855" s="15" t="s">
        <v>3726</v>
      </c>
      <c r="C855" s="15" t="s">
        <v>883</v>
      </c>
      <c r="D855" s="17">
        <v>2</v>
      </c>
      <c r="E855" s="17" t="s">
        <v>2872</v>
      </c>
      <c r="F855" s="24" t="s">
        <v>2878</v>
      </c>
      <c r="G855" s="17" t="s">
        <v>2875</v>
      </c>
      <c r="H855" s="15" t="s">
        <v>2843</v>
      </c>
    </row>
    <row r="856" spans="2:8" x14ac:dyDescent="0.3">
      <c r="B856" s="15" t="s">
        <v>3727</v>
      </c>
      <c r="C856" s="15" t="s">
        <v>808</v>
      </c>
      <c r="D856" s="17">
        <v>2</v>
      </c>
      <c r="E856" s="17" t="s">
        <v>2869</v>
      </c>
      <c r="F856" s="24" t="s">
        <v>2878</v>
      </c>
      <c r="G856" s="17" t="s">
        <v>2875</v>
      </c>
      <c r="H856" s="15" t="s">
        <v>2841</v>
      </c>
    </row>
    <row r="857" spans="2:8" x14ac:dyDescent="0.3">
      <c r="B857" s="15" t="s">
        <v>3728</v>
      </c>
      <c r="C857" s="15" t="s">
        <v>901</v>
      </c>
      <c r="D857" s="17">
        <v>3</v>
      </c>
      <c r="E857" s="17" t="s">
        <v>2871</v>
      </c>
      <c r="F857" s="24" t="s">
        <v>2878</v>
      </c>
      <c r="G857" s="17" t="s">
        <v>2875</v>
      </c>
      <c r="H857" s="15" t="s">
        <v>2849</v>
      </c>
    </row>
    <row r="858" spans="2:8" x14ac:dyDescent="0.3">
      <c r="B858" s="15" t="s">
        <v>3729</v>
      </c>
      <c r="C858" s="15" t="s">
        <v>835</v>
      </c>
      <c r="D858" s="17">
        <v>3</v>
      </c>
      <c r="E858" s="17" t="s">
        <v>2870</v>
      </c>
      <c r="F858" s="24" t="s">
        <v>2878</v>
      </c>
      <c r="G858" s="17" t="s">
        <v>2875</v>
      </c>
      <c r="H858" s="15" t="s">
        <v>2850</v>
      </c>
    </row>
    <row r="859" spans="2:8" x14ac:dyDescent="0.3">
      <c r="B859" s="15" t="s">
        <v>3730</v>
      </c>
      <c r="C859" s="15" t="s">
        <v>862</v>
      </c>
      <c r="D859" s="17">
        <v>3</v>
      </c>
      <c r="E859" s="17" t="s">
        <v>2872</v>
      </c>
      <c r="F859" s="24" t="s">
        <v>2878</v>
      </c>
      <c r="G859" s="17" t="s">
        <v>2012</v>
      </c>
      <c r="H859" s="15" t="s">
        <v>2836</v>
      </c>
    </row>
    <row r="860" spans="2:8" x14ac:dyDescent="0.3">
      <c r="B860" s="15" t="s">
        <v>3731</v>
      </c>
      <c r="C860" s="15" t="s">
        <v>910</v>
      </c>
      <c r="D860" s="17">
        <v>2</v>
      </c>
      <c r="E860" s="17" t="s">
        <v>2869</v>
      </c>
      <c r="F860" s="24" t="s">
        <v>2878</v>
      </c>
      <c r="G860" s="17" t="s">
        <v>2012</v>
      </c>
      <c r="H860" s="15" t="s">
        <v>2852</v>
      </c>
    </row>
    <row r="861" spans="2:8" x14ac:dyDescent="0.3">
      <c r="B861" s="15" t="s">
        <v>3732</v>
      </c>
      <c r="C861" s="15" t="s">
        <v>889</v>
      </c>
      <c r="D861" s="17">
        <v>2</v>
      </c>
      <c r="E861" s="17" t="s">
        <v>2871</v>
      </c>
      <c r="F861" s="24" t="s">
        <v>2878</v>
      </c>
      <c r="G861" s="17" t="s">
        <v>2012</v>
      </c>
      <c r="H861" s="15" t="s">
        <v>2845</v>
      </c>
    </row>
    <row r="862" spans="2:8" x14ac:dyDescent="0.3">
      <c r="B862" s="15" t="s">
        <v>3733</v>
      </c>
      <c r="C862" s="15" t="s">
        <v>737</v>
      </c>
      <c r="D862" s="17">
        <v>2</v>
      </c>
      <c r="E862" s="17" t="s">
        <v>2870</v>
      </c>
      <c r="F862" s="24" t="s">
        <v>2878</v>
      </c>
      <c r="G862" s="17" t="s">
        <v>2875</v>
      </c>
      <c r="H862" s="15" t="s">
        <v>2846</v>
      </c>
    </row>
    <row r="863" spans="2:8" x14ac:dyDescent="0.3">
      <c r="B863" s="15" t="s">
        <v>3734</v>
      </c>
      <c r="C863" s="15" t="s">
        <v>916</v>
      </c>
      <c r="D863" s="17">
        <v>2</v>
      </c>
      <c r="E863" s="17" t="s">
        <v>2872</v>
      </c>
      <c r="F863" s="24" t="s">
        <v>2878</v>
      </c>
      <c r="G863" s="17" t="s">
        <v>2875</v>
      </c>
      <c r="H863" s="15" t="s">
        <v>1948</v>
      </c>
    </row>
    <row r="864" spans="2:8" x14ac:dyDescent="0.3">
      <c r="B864" s="15" t="s">
        <v>3735</v>
      </c>
      <c r="C864" s="15" t="s">
        <v>943</v>
      </c>
      <c r="D864" s="17">
        <v>2</v>
      </c>
      <c r="E864" s="17" t="s">
        <v>2869</v>
      </c>
      <c r="F864" s="24" t="s">
        <v>2878</v>
      </c>
      <c r="G864" s="17" t="s">
        <v>2012</v>
      </c>
      <c r="H864" s="15" t="s">
        <v>2840</v>
      </c>
    </row>
    <row r="865" spans="2:8" x14ac:dyDescent="0.3">
      <c r="B865" s="15" t="s">
        <v>3736</v>
      </c>
      <c r="C865" s="15" t="s">
        <v>937</v>
      </c>
      <c r="D865" s="17">
        <v>3</v>
      </c>
      <c r="E865" s="17" t="s">
        <v>2871</v>
      </c>
      <c r="F865" s="24" t="s">
        <v>2878</v>
      </c>
      <c r="G865" s="17" t="s">
        <v>2012</v>
      </c>
      <c r="H865" s="15" t="s">
        <v>2838</v>
      </c>
    </row>
    <row r="866" spans="2:8" x14ac:dyDescent="0.3">
      <c r="B866" s="15" t="s">
        <v>3737</v>
      </c>
      <c r="C866" s="15" t="s">
        <v>970</v>
      </c>
      <c r="D866" s="17">
        <v>3</v>
      </c>
      <c r="E866" s="17" t="s">
        <v>2870</v>
      </c>
      <c r="F866" s="24" t="s">
        <v>2878</v>
      </c>
      <c r="G866" s="17" t="s">
        <v>2875</v>
      </c>
      <c r="H866" s="15" t="s">
        <v>2849</v>
      </c>
    </row>
    <row r="867" spans="2:8" x14ac:dyDescent="0.3">
      <c r="B867" s="15" t="s">
        <v>3738</v>
      </c>
      <c r="C867" s="15" t="s">
        <v>456</v>
      </c>
      <c r="D867" s="17">
        <v>2</v>
      </c>
      <c r="E867" s="17" t="s">
        <v>2872</v>
      </c>
      <c r="F867" s="24" t="s">
        <v>2878</v>
      </c>
      <c r="G867" s="17" t="s">
        <v>2012</v>
      </c>
      <c r="H867" s="15" t="s">
        <v>2852</v>
      </c>
    </row>
    <row r="868" spans="2:8" x14ac:dyDescent="0.3">
      <c r="B868" s="15" t="s">
        <v>3739</v>
      </c>
      <c r="C868" s="15" t="s">
        <v>749</v>
      </c>
      <c r="D868" s="17">
        <v>2</v>
      </c>
      <c r="E868" s="17" t="s">
        <v>2869</v>
      </c>
      <c r="F868" s="24" t="s">
        <v>2878</v>
      </c>
      <c r="G868" s="17" t="s">
        <v>2012</v>
      </c>
      <c r="H868" s="15" t="s">
        <v>2852</v>
      </c>
    </row>
    <row r="869" spans="2:8" x14ac:dyDescent="0.3">
      <c r="B869" s="15" t="s">
        <v>3740</v>
      </c>
      <c r="C869" s="15" t="s">
        <v>465</v>
      </c>
      <c r="D869" s="17">
        <v>2</v>
      </c>
      <c r="E869" s="17" t="s">
        <v>2871</v>
      </c>
      <c r="F869" s="24" t="s">
        <v>2878</v>
      </c>
      <c r="G869" s="17" t="s">
        <v>2012</v>
      </c>
      <c r="H869" s="15" t="s">
        <v>2835</v>
      </c>
    </row>
    <row r="870" spans="2:8" x14ac:dyDescent="0.3">
      <c r="B870" s="15" t="s">
        <v>3741</v>
      </c>
      <c r="C870" s="15" t="s">
        <v>758</v>
      </c>
      <c r="D870" s="17">
        <v>2</v>
      </c>
      <c r="E870" s="17" t="s">
        <v>2870</v>
      </c>
      <c r="F870" s="24" t="s">
        <v>2878</v>
      </c>
      <c r="G870" s="17" t="s">
        <v>2012</v>
      </c>
      <c r="H870" s="15" t="s">
        <v>2835</v>
      </c>
    </row>
    <row r="871" spans="2:8" x14ac:dyDescent="0.3">
      <c r="B871" s="15" t="s">
        <v>3742</v>
      </c>
      <c r="C871" s="15" t="s">
        <v>764</v>
      </c>
      <c r="D871" s="17">
        <v>3</v>
      </c>
      <c r="E871" s="17" t="s">
        <v>2872</v>
      </c>
      <c r="F871" s="24" t="s">
        <v>2878</v>
      </c>
      <c r="G871" s="17" t="s">
        <v>2012</v>
      </c>
      <c r="H871" s="15" t="s">
        <v>2838</v>
      </c>
    </row>
    <row r="872" spans="2:8" x14ac:dyDescent="0.3">
      <c r="B872" s="15" t="s">
        <v>3743</v>
      </c>
      <c r="C872" s="15" t="s">
        <v>492</v>
      </c>
      <c r="D872" s="17">
        <v>3</v>
      </c>
      <c r="E872" s="17" t="s">
        <v>2869</v>
      </c>
      <c r="F872" s="24" t="s">
        <v>2878</v>
      </c>
      <c r="G872" s="17" t="s">
        <v>2875</v>
      </c>
      <c r="H872" s="15" t="s">
        <v>2850</v>
      </c>
    </row>
    <row r="873" spans="2:8" x14ac:dyDescent="0.3">
      <c r="B873" s="15" t="s">
        <v>3744</v>
      </c>
      <c r="C873" s="15" t="s">
        <v>364</v>
      </c>
      <c r="D873" s="17">
        <v>2</v>
      </c>
      <c r="E873" s="17" t="s">
        <v>2871</v>
      </c>
      <c r="F873" s="24" t="s">
        <v>2878</v>
      </c>
      <c r="G873" s="17" t="s">
        <v>2875</v>
      </c>
      <c r="H873" s="15" t="s">
        <v>1950</v>
      </c>
    </row>
    <row r="874" spans="2:8" x14ac:dyDescent="0.3">
      <c r="B874" s="15" t="s">
        <v>3745</v>
      </c>
      <c r="C874" s="15" t="s">
        <v>785</v>
      </c>
      <c r="D874" s="17">
        <v>3</v>
      </c>
      <c r="E874" s="17" t="s">
        <v>2870</v>
      </c>
      <c r="F874" s="24" t="s">
        <v>2878</v>
      </c>
      <c r="G874" s="17" t="s">
        <v>2875</v>
      </c>
      <c r="H874" s="15" t="s">
        <v>2850</v>
      </c>
    </row>
    <row r="875" spans="2:8" x14ac:dyDescent="0.3">
      <c r="B875" s="15" t="s">
        <v>3746</v>
      </c>
      <c r="C875" s="15" t="s">
        <v>791</v>
      </c>
      <c r="D875" s="17">
        <v>3</v>
      </c>
      <c r="E875" s="17" t="s">
        <v>2872</v>
      </c>
      <c r="F875" s="24" t="s">
        <v>2878</v>
      </c>
      <c r="G875" s="17" t="s">
        <v>2012</v>
      </c>
      <c r="H875" s="15" t="s">
        <v>1947</v>
      </c>
    </row>
    <row r="876" spans="2:8" x14ac:dyDescent="0.3">
      <c r="B876" s="15" t="s">
        <v>3747</v>
      </c>
      <c r="C876" s="15" t="s">
        <v>528</v>
      </c>
      <c r="D876" s="17">
        <v>1</v>
      </c>
      <c r="E876" s="17" t="s">
        <v>2869</v>
      </c>
      <c r="F876" s="24" t="s">
        <v>2878</v>
      </c>
      <c r="G876" s="17" t="s">
        <v>2875</v>
      </c>
      <c r="H876" s="15" t="s">
        <v>2848</v>
      </c>
    </row>
    <row r="877" spans="2:8" x14ac:dyDescent="0.3">
      <c r="B877" s="15" t="s">
        <v>3748</v>
      </c>
      <c r="C877" s="15" t="s">
        <v>540</v>
      </c>
      <c r="D877" s="17">
        <v>2</v>
      </c>
      <c r="E877" s="17" t="s">
        <v>2871</v>
      </c>
      <c r="F877" s="24" t="s">
        <v>2878</v>
      </c>
      <c r="G877" s="17" t="s">
        <v>2875</v>
      </c>
      <c r="H877" s="15" t="s">
        <v>1948</v>
      </c>
    </row>
    <row r="878" spans="2:8" x14ac:dyDescent="0.3">
      <c r="B878" s="15" t="s">
        <v>3749</v>
      </c>
      <c r="C878" s="15" t="s">
        <v>812</v>
      </c>
      <c r="D878" s="17">
        <v>2</v>
      </c>
      <c r="E878" s="17" t="s">
        <v>2870</v>
      </c>
      <c r="F878" s="24" t="s">
        <v>2878</v>
      </c>
      <c r="G878" s="17" t="s">
        <v>2875</v>
      </c>
      <c r="H878" s="15" t="s">
        <v>2842</v>
      </c>
    </row>
    <row r="879" spans="2:8" x14ac:dyDescent="0.3">
      <c r="B879" s="15" t="s">
        <v>3750</v>
      </c>
      <c r="C879" s="15" t="s">
        <v>336</v>
      </c>
      <c r="D879" s="17">
        <v>2</v>
      </c>
      <c r="E879" s="17" t="s">
        <v>2872</v>
      </c>
      <c r="F879" s="24" t="s">
        <v>2878</v>
      </c>
      <c r="G879" s="17" t="s">
        <v>2012</v>
      </c>
      <c r="H879" s="15" t="s">
        <v>2845</v>
      </c>
    </row>
    <row r="880" spans="2:8" x14ac:dyDescent="0.3">
      <c r="B880" s="15" t="s">
        <v>3751</v>
      </c>
      <c r="C880" s="15" t="s">
        <v>409</v>
      </c>
      <c r="D880" s="17">
        <v>2</v>
      </c>
      <c r="E880" s="17" t="s">
        <v>2869</v>
      </c>
      <c r="F880" s="24" t="s">
        <v>2878</v>
      </c>
      <c r="G880" s="17" t="s">
        <v>2875</v>
      </c>
      <c r="H880" s="15" t="s">
        <v>2846</v>
      </c>
    </row>
    <row r="881" spans="2:8" x14ac:dyDescent="0.3">
      <c r="B881" s="15" t="s">
        <v>3752</v>
      </c>
      <c r="C881" s="15" t="s">
        <v>576</v>
      </c>
      <c r="D881" s="17">
        <v>2</v>
      </c>
      <c r="E881" s="17" t="s">
        <v>2871</v>
      </c>
      <c r="F881" s="24" t="s">
        <v>2878</v>
      </c>
      <c r="G881" s="17" t="s">
        <v>2012</v>
      </c>
      <c r="H881" s="15" t="s">
        <v>2852</v>
      </c>
    </row>
    <row r="882" spans="2:8" x14ac:dyDescent="0.3">
      <c r="B882" s="15" t="s">
        <v>3753</v>
      </c>
      <c r="C882" s="15" t="s">
        <v>839</v>
      </c>
      <c r="D882" s="17">
        <v>2</v>
      </c>
      <c r="E882" s="17" t="s">
        <v>2870</v>
      </c>
      <c r="F882" s="24" t="s">
        <v>2878</v>
      </c>
      <c r="G882" s="17" t="s">
        <v>2875</v>
      </c>
      <c r="H882" s="15" t="s">
        <v>1951</v>
      </c>
    </row>
    <row r="883" spans="2:8" x14ac:dyDescent="0.3">
      <c r="B883" s="15" t="s">
        <v>3754</v>
      </c>
      <c r="C883" s="15" t="s">
        <v>845</v>
      </c>
      <c r="D883" s="17">
        <v>2</v>
      </c>
      <c r="E883" s="17" t="s">
        <v>2872</v>
      </c>
      <c r="F883" s="24" t="s">
        <v>2878</v>
      </c>
      <c r="G883" s="17" t="s">
        <v>2012</v>
      </c>
      <c r="H883" s="15" t="s">
        <v>2837</v>
      </c>
    </row>
    <row r="884" spans="2:8" x14ac:dyDescent="0.3">
      <c r="B884" s="15" t="s">
        <v>3755</v>
      </c>
      <c r="C884" s="15" t="s">
        <v>603</v>
      </c>
      <c r="D884" s="17">
        <v>1</v>
      </c>
      <c r="E884" s="17" t="s">
        <v>2869</v>
      </c>
      <c r="F884" s="24" t="s">
        <v>2878</v>
      </c>
      <c r="G884" s="17" t="s">
        <v>2012</v>
      </c>
      <c r="H884" s="15" t="s">
        <v>2844</v>
      </c>
    </row>
    <row r="885" spans="2:8" x14ac:dyDescent="0.3">
      <c r="B885" s="15" t="s">
        <v>3756</v>
      </c>
      <c r="C885" s="15" t="s">
        <v>612</v>
      </c>
      <c r="D885" s="17">
        <v>3</v>
      </c>
      <c r="E885" s="17" t="s">
        <v>2871</v>
      </c>
      <c r="F885" s="24" t="s">
        <v>2878</v>
      </c>
      <c r="G885" s="17" t="s">
        <v>2875</v>
      </c>
      <c r="H885" s="15" t="s">
        <v>2850</v>
      </c>
    </row>
    <row r="886" spans="2:8" x14ac:dyDescent="0.3">
      <c r="B886" s="15" t="s">
        <v>3757</v>
      </c>
      <c r="C886" s="15" t="s">
        <v>866</v>
      </c>
      <c r="D886" s="17">
        <v>3</v>
      </c>
      <c r="E886" s="17" t="s">
        <v>2870</v>
      </c>
      <c r="F886" s="24" t="s">
        <v>2878</v>
      </c>
      <c r="G886" s="17" t="s">
        <v>2875</v>
      </c>
      <c r="H886" s="15" t="s">
        <v>2849</v>
      </c>
    </row>
    <row r="887" spans="2:8" x14ac:dyDescent="0.3">
      <c r="B887" s="15" t="s">
        <v>3758</v>
      </c>
      <c r="C887" s="15" t="s">
        <v>357</v>
      </c>
      <c r="D887" s="17">
        <v>2</v>
      </c>
      <c r="E887" s="17" t="s">
        <v>2872</v>
      </c>
      <c r="F887" s="24" t="s">
        <v>2878</v>
      </c>
      <c r="G887" s="17" t="s">
        <v>2012</v>
      </c>
      <c r="H887" s="15" t="s">
        <v>2852</v>
      </c>
    </row>
    <row r="888" spans="2:8" x14ac:dyDescent="0.3">
      <c r="B888" s="15" t="s">
        <v>3759</v>
      </c>
      <c r="C888" s="15" t="s">
        <v>639</v>
      </c>
      <c r="D888" s="17">
        <v>2</v>
      </c>
      <c r="E888" s="17" t="s">
        <v>2869</v>
      </c>
      <c r="F888" s="24" t="s">
        <v>2878</v>
      </c>
      <c r="G888" s="17" t="s">
        <v>2875</v>
      </c>
      <c r="H888" s="15" t="s">
        <v>2842</v>
      </c>
    </row>
    <row r="889" spans="2:8" x14ac:dyDescent="0.3">
      <c r="B889" s="15" t="s">
        <v>3760</v>
      </c>
      <c r="C889" s="15" t="s">
        <v>469</v>
      </c>
      <c r="D889" s="17">
        <v>1</v>
      </c>
      <c r="E889" s="17" t="s">
        <v>2871</v>
      </c>
      <c r="F889" s="24" t="s">
        <v>2878</v>
      </c>
      <c r="G889" s="17" t="s">
        <v>2875</v>
      </c>
      <c r="H889" s="15" t="s">
        <v>2848</v>
      </c>
    </row>
    <row r="890" spans="2:8" x14ac:dyDescent="0.3">
      <c r="B890" s="15" t="s">
        <v>3761</v>
      </c>
      <c r="C890" s="15" t="s">
        <v>366</v>
      </c>
      <c r="D890" s="17">
        <v>2</v>
      </c>
      <c r="E890" s="17" t="s">
        <v>2870</v>
      </c>
      <c r="F890" s="24" t="s">
        <v>2878</v>
      </c>
      <c r="G890" s="17" t="s">
        <v>2875</v>
      </c>
      <c r="H890" s="15" t="s">
        <v>2841</v>
      </c>
    </row>
    <row r="891" spans="2:8" x14ac:dyDescent="0.3">
      <c r="B891" s="15" t="s">
        <v>3762</v>
      </c>
      <c r="C891" s="15" t="s">
        <v>268</v>
      </c>
      <c r="D891" s="17">
        <v>1</v>
      </c>
      <c r="E891" s="17" t="s">
        <v>2872</v>
      </c>
      <c r="F891" s="24" t="s">
        <v>2878</v>
      </c>
      <c r="G891" s="17" t="s">
        <v>2012</v>
      </c>
      <c r="H891" s="15" t="s">
        <v>2844</v>
      </c>
    </row>
    <row r="892" spans="2:8" x14ac:dyDescent="0.3">
      <c r="B892" s="15" t="s">
        <v>3763</v>
      </c>
      <c r="C892" s="15" t="s">
        <v>675</v>
      </c>
      <c r="D892" s="17">
        <v>2</v>
      </c>
      <c r="E892" s="17" t="s">
        <v>2869</v>
      </c>
      <c r="F892" s="24" t="s">
        <v>2878</v>
      </c>
      <c r="G892" s="17" t="s">
        <v>2012</v>
      </c>
      <c r="H892" s="15" t="s">
        <v>2840</v>
      </c>
    </row>
    <row r="893" spans="2:8" x14ac:dyDescent="0.3">
      <c r="B893" s="15" t="s">
        <v>3764</v>
      </c>
      <c r="C893" s="15" t="s">
        <v>687</v>
      </c>
      <c r="D893" s="17">
        <v>2</v>
      </c>
      <c r="E893" s="17" t="s">
        <v>2871</v>
      </c>
      <c r="F893" s="24" t="s">
        <v>2878</v>
      </c>
      <c r="G893" s="17" t="s">
        <v>2875</v>
      </c>
      <c r="H893" s="15" t="s">
        <v>2846</v>
      </c>
    </row>
    <row r="894" spans="2:8" x14ac:dyDescent="0.3">
      <c r="B894" s="15" t="s">
        <v>3765</v>
      </c>
      <c r="C894" s="15" t="s">
        <v>274</v>
      </c>
      <c r="D894" s="17">
        <v>2</v>
      </c>
      <c r="E894" s="17" t="s">
        <v>2870</v>
      </c>
      <c r="F894" s="24" t="s">
        <v>2878</v>
      </c>
      <c r="G894" s="17" t="s">
        <v>2875</v>
      </c>
      <c r="H894" s="15" t="s">
        <v>1950</v>
      </c>
    </row>
    <row r="895" spans="2:8" x14ac:dyDescent="0.3">
      <c r="B895" s="15" t="s">
        <v>3766</v>
      </c>
      <c r="C895" s="15" t="s">
        <v>923</v>
      </c>
      <c r="D895" s="17">
        <v>3</v>
      </c>
      <c r="E895" s="17" t="s">
        <v>2872</v>
      </c>
      <c r="F895" s="24" t="s">
        <v>2878</v>
      </c>
      <c r="G895" s="17" t="s">
        <v>2012</v>
      </c>
      <c r="H895" s="15" t="s">
        <v>2836</v>
      </c>
    </row>
    <row r="896" spans="2:8" x14ac:dyDescent="0.3">
      <c r="B896" s="15" t="s">
        <v>3767</v>
      </c>
      <c r="C896" s="15" t="s">
        <v>514</v>
      </c>
      <c r="D896" s="17">
        <v>3</v>
      </c>
      <c r="E896" s="17" t="s">
        <v>2869</v>
      </c>
      <c r="F896" s="24" t="s">
        <v>2878</v>
      </c>
      <c r="G896" s="17" t="s">
        <v>2012</v>
      </c>
      <c r="H896" s="15" t="s">
        <v>2838</v>
      </c>
    </row>
    <row r="897" spans="2:8" x14ac:dyDescent="0.3">
      <c r="B897" s="15" t="s">
        <v>3768</v>
      </c>
      <c r="C897" s="15" t="s">
        <v>723</v>
      </c>
      <c r="D897" s="17">
        <v>1</v>
      </c>
      <c r="E897" s="17" t="s">
        <v>2871</v>
      </c>
      <c r="F897" s="24" t="s">
        <v>2878</v>
      </c>
      <c r="G897" s="17" t="s">
        <v>2012</v>
      </c>
      <c r="H897" s="15" t="s">
        <v>2844</v>
      </c>
    </row>
    <row r="898" spans="2:8" x14ac:dyDescent="0.3">
      <c r="B898" s="15" t="s">
        <v>3769</v>
      </c>
      <c r="C898" s="15" t="s">
        <v>387</v>
      </c>
      <c r="D898" s="17">
        <v>1</v>
      </c>
      <c r="E898" s="17" t="s">
        <v>2870</v>
      </c>
      <c r="F898" s="24" t="s">
        <v>2878</v>
      </c>
      <c r="G898" s="17" t="s">
        <v>2875</v>
      </c>
      <c r="H898" s="15" t="s">
        <v>2848</v>
      </c>
    </row>
    <row r="899" spans="2:8" x14ac:dyDescent="0.3">
      <c r="B899" s="15" t="s">
        <v>3770</v>
      </c>
      <c r="C899" s="15" t="s">
        <v>283</v>
      </c>
      <c r="D899" s="17">
        <v>1</v>
      </c>
      <c r="E899" s="17" t="s">
        <v>2872</v>
      </c>
      <c r="F899" s="24" t="s">
        <v>2878</v>
      </c>
      <c r="G899" s="17" t="s">
        <v>2012</v>
      </c>
      <c r="H899" s="15" t="s">
        <v>2851</v>
      </c>
    </row>
    <row r="900" spans="2:8" x14ac:dyDescent="0.3">
      <c r="B900" s="15" t="s">
        <v>3771</v>
      </c>
      <c r="C900" s="15" t="s">
        <v>750</v>
      </c>
      <c r="D900" s="17">
        <v>3</v>
      </c>
      <c r="E900" s="17" t="s">
        <v>2869</v>
      </c>
      <c r="F900" s="24" t="s">
        <v>2878</v>
      </c>
      <c r="G900" s="17" t="s">
        <v>2012</v>
      </c>
      <c r="H900" s="15" t="s">
        <v>2836</v>
      </c>
    </row>
    <row r="901" spans="2:8" x14ac:dyDescent="0.3">
      <c r="B901" s="15" t="s">
        <v>3772</v>
      </c>
      <c r="C901" s="15" t="s">
        <v>759</v>
      </c>
      <c r="D901" s="17">
        <v>2</v>
      </c>
      <c r="E901" s="17" t="s">
        <v>2871</v>
      </c>
      <c r="F901" s="24" t="s">
        <v>2878</v>
      </c>
      <c r="G901" s="17" t="s">
        <v>2875</v>
      </c>
      <c r="H901" s="15" t="s">
        <v>2842</v>
      </c>
    </row>
    <row r="902" spans="2:8" x14ac:dyDescent="0.3">
      <c r="B902" s="15" t="s">
        <v>3773</v>
      </c>
      <c r="C902" s="15" t="s">
        <v>289</v>
      </c>
      <c r="D902" s="17">
        <v>2</v>
      </c>
      <c r="E902" s="17" t="s">
        <v>2870</v>
      </c>
      <c r="F902" s="24" t="s">
        <v>2878</v>
      </c>
      <c r="G902" s="17" t="s">
        <v>2012</v>
      </c>
      <c r="H902" s="15" t="s">
        <v>2840</v>
      </c>
    </row>
    <row r="903" spans="2:8" x14ac:dyDescent="0.3">
      <c r="B903" s="15" t="s">
        <v>3774</v>
      </c>
      <c r="C903" s="15" t="s">
        <v>977</v>
      </c>
      <c r="D903" s="17">
        <v>2</v>
      </c>
      <c r="E903" s="17" t="s">
        <v>2872</v>
      </c>
      <c r="F903" s="24" t="s">
        <v>2878</v>
      </c>
      <c r="G903" s="17" t="s">
        <v>2875</v>
      </c>
      <c r="H903" s="15" t="s">
        <v>2843</v>
      </c>
    </row>
    <row r="904" spans="2:8" x14ac:dyDescent="0.3">
      <c r="B904" s="15" t="s">
        <v>3775</v>
      </c>
      <c r="C904" s="15" t="s">
        <v>786</v>
      </c>
      <c r="D904" s="17">
        <v>2</v>
      </c>
      <c r="E904" s="17" t="s">
        <v>2869</v>
      </c>
      <c r="F904" s="24" t="s">
        <v>2878</v>
      </c>
      <c r="G904" s="17" t="s">
        <v>2875</v>
      </c>
      <c r="H904" s="15" t="s">
        <v>1951</v>
      </c>
    </row>
    <row r="905" spans="2:8" x14ac:dyDescent="0.3">
      <c r="B905" s="15" t="s">
        <v>3776</v>
      </c>
      <c r="C905" s="15" t="s">
        <v>574</v>
      </c>
      <c r="D905" s="17">
        <v>2</v>
      </c>
      <c r="E905" s="17" t="s">
        <v>2871</v>
      </c>
      <c r="F905" s="24" t="s">
        <v>2878</v>
      </c>
      <c r="G905" s="17" t="s">
        <v>2012</v>
      </c>
      <c r="H905" s="15" t="s">
        <v>2840</v>
      </c>
    </row>
    <row r="906" spans="2:8" x14ac:dyDescent="0.3">
      <c r="B906" s="15" t="s">
        <v>3777</v>
      </c>
      <c r="C906" s="15" t="s">
        <v>420</v>
      </c>
      <c r="D906" s="17">
        <v>1</v>
      </c>
      <c r="E906" s="17" t="s">
        <v>2870</v>
      </c>
      <c r="F906" s="24" t="s">
        <v>2878</v>
      </c>
      <c r="G906" s="17" t="s">
        <v>2875</v>
      </c>
      <c r="H906" s="15" t="s">
        <v>1949</v>
      </c>
    </row>
    <row r="907" spans="2:8" x14ac:dyDescent="0.3">
      <c r="B907" s="15" t="s">
        <v>3778</v>
      </c>
      <c r="C907" s="15" t="s">
        <v>426</v>
      </c>
      <c r="D907" s="17">
        <v>2</v>
      </c>
      <c r="E907" s="17" t="s">
        <v>2872</v>
      </c>
      <c r="F907" s="24" t="s">
        <v>2878</v>
      </c>
      <c r="G907" s="17" t="s">
        <v>2012</v>
      </c>
      <c r="H907" s="15" t="s">
        <v>2835</v>
      </c>
    </row>
    <row r="908" spans="2:8" x14ac:dyDescent="0.3">
      <c r="B908" s="15" t="s">
        <v>3779</v>
      </c>
      <c r="C908" s="15" t="s">
        <v>822</v>
      </c>
      <c r="D908" s="17">
        <v>1</v>
      </c>
      <c r="E908" s="17" t="s">
        <v>2869</v>
      </c>
      <c r="F908" s="24" t="s">
        <v>2878</v>
      </c>
      <c r="G908" s="17" t="s">
        <v>2875</v>
      </c>
      <c r="H908" s="15" t="s">
        <v>1949</v>
      </c>
    </row>
    <row r="909" spans="2:8" x14ac:dyDescent="0.3">
      <c r="B909" s="15" t="s">
        <v>3780</v>
      </c>
      <c r="C909" s="15" t="s">
        <v>834</v>
      </c>
      <c r="D909" s="17">
        <v>3</v>
      </c>
      <c r="E909" s="17" t="s">
        <v>2871</v>
      </c>
      <c r="F909" s="24" t="s">
        <v>2878</v>
      </c>
      <c r="G909" s="17" t="s">
        <v>2012</v>
      </c>
      <c r="H909" s="15" t="s">
        <v>2838</v>
      </c>
    </row>
    <row r="910" spans="2:8" x14ac:dyDescent="0.3">
      <c r="B910" s="15" t="s">
        <v>3781</v>
      </c>
      <c r="C910" s="15" t="s">
        <v>447</v>
      </c>
      <c r="D910" s="17">
        <v>1</v>
      </c>
      <c r="E910" s="17" t="s">
        <v>2870</v>
      </c>
      <c r="F910" s="24" t="s">
        <v>2878</v>
      </c>
      <c r="G910" s="17" t="s">
        <v>2012</v>
      </c>
      <c r="H910" s="15" t="s">
        <v>2847</v>
      </c>
    </row>
    <row r="911" spans="2:8" x14ac:dyDescent="0.3">
      <c r="B911" s="15" t="s">
        <v>3782</v>
      </c>
      <c r="C911" s="15" t="s">
        <v>328</v>
      </c>
      <c r="D911" s="17">
        <v>3</v>
      </c>
      <c r="E911" s="17" t="s">
        <v>2872</v>
      </c>
      <c r="F911" s="24" t="s">
        <v>2878</v>
      </c>
      <c r="G911" s="17" t="s">
        <v>2875</v>
      </c>
      <c r="H911" s="15" t="s">
        <v>2850</v>
      </c>
    </row>
    <row r="912" spans="2:8" x14ac:dyDescent="0.3">
      <c r="B912" s="15" t="s">
        <v>3783</v>
      </c>
      <c r="C912" s="15" t="s">
        <v>619</v>
      </c>
      <c r="D912" s="17">
        <v>3</v>
      </c>
      <c r="E912" s="17" t="s">
        <v>2869</v>
      </c>
      <c r="F912" s="24" t="s">
        <v>2878</v>
      </c>
      <c r="G912" s="17" t="s">
        <v>2012</v>
      </c>
      <c r="H912" s="15" t="s">
        <v>1947</v>
      </c>
    </row>
    <row r="913" spans="2:8" x14ac:dyDescent="0.3">
      <c r="B913" s="15" t="s">
        <v>3784</v>
      </c>
      <c r="C913" s="15" t="s">
        <v>870</v>
      </c>
      <c r="D913" s="17">
        <v>3</v>
      </c>
      <c r="E913" s="17" t="s">
        <v>2871</v>
      </c>
      <c r="F913" s="24" t="s">
        <v>2878</v>
      </c>
      <c r="G913" s="17" t="s">
        <v>2012</v>
      </c>
      <c r="H913" s="15" t="s">
        <v>2836</v>
      </c>
    </row>
    <row r="914" spans="2:8" x14ac:dyDescent="0.3">
      <c r="B914" s="15" t="s">
        <v>3785</v>
      </c>
      <c r="C914" s="15" t="s">
        <v>343</v>
      </c>
      <c r="D914" s="17">
        <v>1</v>
      </c>
      <c r="E914" s="17" t="s">
        <v>2870</v>
      </c>
      <c r="F914" s="24" t="s">
        <v>2878</v>
      </c>
      <c r="G914" s="17" t="s">
        <v>2012</v>
      </c>
      <c r="H914" s="15" t="s">
        <v>2839</v>
      </c>
    </row>
    <row r="915" spans="2:8" x14ac:dyDescent="0.3">
      <c r="B915" s="15" t="s">
        <v>3786</v>
      </c>
      <c r="C915" s="15" t="s">
        <v>346</v>
      </c>
      <c r="D915" s="17">
        <v>2</v>
      </c>
      <c r="E915" s="17" t="s">
        <v>2872</v>
      </c>
      <c r="F915" s="24" t="s">
        <v>2878</v>
      </c>
      <c r="G915" s="17" t="s">
        <v>2875</v>
      </c>
      <c r="H915" s="15" t="s">
        <v>2842</v>
      </c>
    </row>
    <row r="916" spans="2:8" x14ac:dyDescent="0.3">
      <c r="B916" s="15" t="s">
        <v>3787</v>
      </c>
      <c r="C916" s="15" t="s">
        <v>897</v>
      </c>
      <c r="D916" s="17">
        <v>1</v>
      </c>
      <c r="E916" s="17" t="s">
        <v>2869</v>
      </c>
      <c r="F916" s="24" t="s">
        <v>2878</v>
      </c>
      <c r="G916" s="17" t="s">
        <v>2012</v>
      </c>
      <c r="H916" s="15" t="s">
        <v>2851</v>
      </c>
    </row>
    <row r="917" spans="2:8" x14ac:dyDescent="0.3">
      <c r="B917" s="15" t="s">
        <v>3788</v>
      </c>
      <c r="C917" s="15" t="s">
        <v>906</v>
      </c>
      <c r="D917" s="17">
        <v>2</v>
      </c>
      <c r="E917" s="17" t="s">
        <v>2871</v>
      </c>
      <c r="F917" s="24" t="s">
        <v>2878</v>
      </c>
      <c r="G917" s="17" t="s">
        <v>2875</v>
      </c>
      <c r="H917" s="15" t="s">
        <v>1951</v>
      </c>
    </row>
    <row r="918" spans="2:8" x14ac:dyDescent="0.3">
      <c r="B918" s="15" t="s">
        <v>3789</v>
      </c>
      <c r="C918" s="15" t="s">
        <v>361</v>
      </c>
      <c r="D918" s="17">
        <v>2</v>
      </c>
      <c r="E918" s="17" t="s">
        <v>2870</v>
      </c>
      <c r="F918" s="24" t="s">
        <v>2878</v>
      </c>
      <c r="G918" s="17" t="s">
        <v>2875</v>
      </c>
      <c r="H918" s="15" t="s">
        <v>1948</v>
      </c>
    </row>
    <row r="919" spans="2:8" x14ac:dyDescent="0.3">
      <c r="B919" s="15" t="s">
        <v>3790</v>
      </c>
      <c r="C919" s="15" t="s">
        <v>504</v>
      </c>
      <c r="D919" s="17">
        <v>2</v>
      </c>
      <c r="E919" s="17" t="s">
        <v>2872</v>
      </c>
      <c r="F919" s="24" t="s">
        <v>2878</v>
      </c>
      <c r="G919" s="17" t="s">
        <v>2875</v>
      </c>
      <c r="H919" s="15" t="s">
        <v>1951</v>
      </c>
    </row>
    <row r="920" spans="2:8" x14ac:dyDescent="0.3">
      <c r="B920" s="15" t="s">
        <v>3791</v>
      </c>
      <c r="C920" s="15" t="s">
        <v>933</v>
      </c>
      <c r="D920" s="17">
        <v>3</v>
      </c>
      <c r="E920" s="17" t="s">
        <v>2869</v>
      </c>
      <c r="F920" s="24" t="s">
        <v>2878</v>
      </c>
      <c r="G920" s="17" t="s">
        <v>2875</v>
      </c>
      <c r="H920" s="15" t="s">
        <v>2849</v>
      </c>
    </row>
    <row r="921" spans="2:8" x14ac:dyDescent="0.3">
      <c r="B921" s="15" t="s">
        <v>3792</v>
      </c>
      <c r="C921" s="15" t="s">
        <v>679</v>
      </c>
      <c r="D921" s="17">
        <v>1</v>
      </c>
      <c r="E921" s="17" t="s">
        <v>2871</v>
      </c>
      <c r="F921" s="24" t="s">
        <v>2878</v>
      </c>
      <c r="G921" s="17" t="s">
        <v>2875</v>
      </c>
      <c r="H921" s="15" t="s">
        <v>1949</v>
      </c>
    </row>
    <row r="922" spans="2:8" x14ac:dyDescent="0.3">
      <c r="B922" s="15" t="s">
        <v>3793</v>
      </c>
      <c r="C922" s="15" t="s">
        <v>525</v>
      </c>
      <c r="D922" s="17">
        <v>2</v>
      </c>
      <c r="E922" s="17" t="s">
        <v>2870</v>
      </c>
      <c r="F922" s="24" t="s">
        <v>2878</v>
      </c>
      <c r="G922" s="17" t="s">
        <v>2875</v>
      </c>
      <c r="H922" s="15" t="s">
        <v>2846</v>
      </c>
    </row>
    <row r="923" spans="2:8" x14ac:dyDescent="0.3">
      <c r="B923" s="15" t="s">
        <v>3794</v>
      </c>
      <c r="C923" s="15" t="s">
        <v>531</v>
      </c>
      <c r="D923" s="17">
        <v>3</v>
      </c>
      <c r="E923" s="17" t="s">
        <v>2872</v>
      </c>
      <c r="F923" s="24" t="s">
        <v>2878</v>
      </c>
      <c r="G923" s="17" t="s">
        <v>2875</v>
      </c>
      <c r="H923" s="15" t="s">
        <v>2849</v>
      </c>
    </row>
    <row r="924" spans="2:8" x14ac:dyDescent="0.3">
      <c r="B924" s="15" t="s">
        <v>3795</v>
      </c>
      <c r="C924" s="15" t="s">
        <v>969</v>
      </c>
      <c r="D924" s="17">
        <v>1</v>
      </c>
      <c r="E924" s="17" t="s">
        <v>2869</v>
      </c>
      <c r="F924" s="24" t="s">
        <v>2878</v>
      </c>
      <c r="G924" s="17" t="s">
        <v>2012</v>
      </c>
      <c r="H924" s="15" t="s">
        <v>2847</v>
      </c>
    </row>
    <row r="925" spans="2:8" x14ac:dyDescent="0.3">
      <c r="B925" s="15" t="s">
        <v>3796</v>
      </c>
      <c r="C925" s="15" t="s">
        <v>706</v>
      </c>
      <c r="D925" s="17">
        <v>3</v>
      </c>
      <c r="E925" s="17" t="s">
        <v>2871</v>
      </c>
      <c r="F925" s="24" t="s">
        <v>2878</v>
      </c>
      <c r="G925" s="17" t="s">
        <v>2012</v>
      </c>
      <c r="H925" s="15" t="s">
        <v>1947</v>
      </c>
    </row>
    <row r="926" spans="2:8" x14ac:dyDescent="0.3">
      <c r="B926" s="15" t="s">
        <v>3797</v>
      </c>
      <c r="C926" s="15" t="s">
        <v>552</v>
      </c>
      <c r="D926" s="17">
        <v>3</v>
      </c>
      <c r="E926" s="17" t="s">
        <v>2870</v>
      </c>
      <c r="F926" s="24" t="s">
        <v>2878</v>
      </c>
      <c r="G926" s="17" t="s">
        <v>2012</v>
      </c>
      <c r="H926" s="15" t="s">
        <v>2838</v>
      </c>
    </row>
    <row r="927" spans="2:8" x14ac:dyDescent="0.3">
      <c r="B927" s="15" t="s">
        <v>3798</v>
      </c>
      <c r="C927" s="15" t="s">
        <v>403</v>
      </c>
      <c r="D927" s="17">
        <v>2</v>
      </c>
      <c r="E927" s="17" t="s">
        <v>2872</v>
      </c>
      <c r="F927" s="24" t="s">
        <v>2878</v>
      </c>
      <c r="G927" s="17" t="s">
        <v>2875</v>
      </c>
      <c r="H927" s="15" t="s">
        <v>2841</v>
      </c>
    </row>
    <row r="928" spans="2:8" x14ac:dyDescent="0.3">
      <c r="B928" s="15" t="s">
        <v>3799</v>
      </c>
      <c r="C928" s="15" t="s">
        <v>751</v>
      </c>
      <c r="D928" s="17">
        <v>2</v>
      </c>
      <c r="E928" s="17" t="s">
        <v>2869</v>
      </c>
      <c r="F928" s="24" t="s">
        <v>2878</v>
      </c>
      <c r="G928" s="17" t="s">
        <v>2012</v>
      </c>
      <c r="H928" s="15" t="s">
        <v>2845</v>
      </c>
    </row>
    <row r="929" spans="2:8" x14ac:dyDescent="0.3">
      <c r="B929" s="15" t="s">
        <v>3800</v>
      </c>
      <c r="C929" s="15" t="s">
        <v>769</v>
      </c>
      <c r="D929" s="17">
        <v>1</v>
      </c>
      <c r="E929" s="17" t="s">
        <v>2871</v>
      </c>
      <c r="F929" s="24" t="s">
        <v>2878</v>
      </c>
      <c r="G929" s="17" t="s">
        <v>2012</v>
      </c>
      <c r="H929" s="15" t="s">
        <v>2851</v>
      </c>
    </row>
    <row r="930" spans="2:8" x14ac:dyDescent="0.3">
      <c r="B930" s="15" t="s">
        <v>3801</v>
      </c>
      <c r="C930" s="15" t="s">
        <v>418</v>
      </c>
      <c r="D930" s="17">
        <v>3</v>
      </c>
      <c r="E930" s="17" t="s">
        <v>2870</v>
      </c>
      <c r="F930" s="24" t="s">
        <v>2878</v>
      </c>
      <c r="G930" s="17" t="s">
        <v>2012</v>
      </c>
      <c r="H930" s="15" t="s">
        <v>1947</v>
      </c>
    </row>
    <row r="931" spans="2:8" x14ac:dyDescent="0.3">
      <c r="B931" s="15" t="s">
        <v>3802</v>
      </c>
      <c r="C931" s="15" t="s">
        <v>421</v>
      </c>
      <c r="D931" s="17">
        <v>2</v>
      </c>
      <c r="E931" s="17" t="s">
        <v>2872</v>
      </c>
      <c r="F931" s="24" t="s">
        <v>2878</v>
      </c>
      <c r="G931" s="17" t="s">
        <v>2875</v>
      </c>
      <c r="H931" s="15" t="s">
        <v>1950</v>
      </c>
    </row>
    <row r="932" spans="2:8" x14ac:dyDescent="0.3">
      <c r="B932" s="15" t="s">
        <v>3803</v>
      </c>
      <c r="C932" s="15" t="s">
        <v>814</v>
      </c>
      <c r="D932" s="17">
        <v>2</v>
      </c>
      <c r="E932" s="17" t="s">
        <v>2869</v>
      </c>
      <c r="F932" s="24" t="s">
        <v>2878</v>
      </c>
      <c r="G932" s="17" t="s">
        <v>2875</v>
      </c>
      <c r="H932" s="15" t="s">
        <v>2843</v>
      </c>
    </row>
    <row r="933" spans="2:8" x14ac:dyDescent="0.3">
      <c r="B933" s="15" t="s">
        <v>3804</v>
      </c>
      <c r="C933" s="15" t="s">
        <v>832</v>
      </c>
      <c r="D933" s="17">
        <v>3</v>
      </c>
      <c r="E933" s="17" t="s">
        <v>2871</v>
      </c>
      <c r="F933" s="24" t="s">
        <v>2878</v>
      </c>
      <c r="G933" s="17" t="s">
        <v>2875</v>
      </c>
      <c r="H933" s="15" t="s">
        <v>2849</v>
      </c>
    </row>
    <row r="934" spans="2:8" x14ac:dyDescent="0.3">
      <c r="B934" s="15" t="s">
        <v>3805</v>
      </c>
      <c r="C934" s="15" t="s">
        <v>436</v>
      </c>
      <c r="D934" s="17">
        <v>2</v>
      </c>
      <c r="E934" s="17" t="s">
        <v>2870</v>
      </c>
      <c r="F934" s="24" t="s">
        <v>2878</v>
      </c>
      <c r="G934" s="17" t="s">
        <v>2012</v>
      </c>
      <c r="H934" s="15" t="s">
        <v>2845</v>
      </c>
    </row>
    <row r="935" spans="2:8" x14ac:dyDescent="0.3">
      <c r="B935" s="15" t="s">
        <v>3806</v>
      </c>
      <c r="C935" s="15" t="s">
        <v>609</v>
      </c>
      <c r="D935" s="17">
        <v>1</v>
      </c>
      <c r="E935" s="17" t="s">
        <v>2872</v>
      </c>
      <c r="F935" s="24" t="s">
        <v>2878</v>
      </c>
      <c r="G935" s="17" t="s">
        <v>2875</v>
      </c>
      <c r="H935" s="15" t="s">
        <v>2848</v>
      </c>
    </row>
    <row r="936" spans="2:8" x14ac:dyDescent="0.3">
      <c r="B936" s="15" t="s">
        <v>3807</v>
      </c>
      <c r="C936" s="15" t="s">
        <v>877</v>
      </c>
      <c r="D936" s="17">
        <v>2</v>
      </c>
      <c r="E936" s="17" t="s">
        <v>2869</v>
      </c>
      <c r="F936" s="24" t="s">
        <v>2878</v>
      </c>
      <c r="G936" s="17" t="s">
        <v>2875</v>
      </c>
      <c r="H936" s="15" t="s">
        <v>2841</v>
      </c>
    </row>
    <row r="937" spans="2:8" x14ac:dyDescent="0.3">
      <c r="B937" s="15" t="s">
        <v>3808</v>
      </c>
      <c r="C937" s="15" t="s">
        <v>895</v>
      </c>
      <c r="D937" s="17">
        <v>1</v>
      </c>
      <c r="E937" s="17" t="s">
        <v>2871</v>
      </c>
      <c r="F937" s="24" t="s">
        <v>2878</v>
      </c>
      <c r="G937" s="17" t="s">
        <v>2012</v>
      </c>
      <c r="H937" s="15" t="s">
        <v>2847</v>
      </c>
    </row>
    <row r="938" spans="2:8" x14ac:dyDescent="0.3">
      <c r="B938" s="15" t="s">
        <v>3809</v>
      </c>
      <c r="C938" s="15" t="s">
        <v>630</v>
      </c>
      <c r="D938" s="17">
        <v>2</v>
      </c>
      <c r="E938" s="17" t="s">
        <v>2870</v>
      </c>
      <c r="F938" s="24" t="s">
        <v>2878</v>
      </c>
      <c r="G938" s="17" t="s">
        <v>2012</v>
      </c>
      <c r="H938" s="15" t="s">
        <v>2837</v>
      </c>
    </row>
    <row r="939" spans="2:8" x14ac:dyDescent="0.3">
      <c r="B939" s="15" t="s">
        <v>3810</v>
      </c>
      <c r="C939" s="15" t="s">
        <v>636</v>
      </c>
      <c r="D939" s="17">
        <v>2</v>
      </c>
      <c r="E939" s="17" t="s">
        <v>2872</v>
      </c>
      <c r="F939" s="24" t="s">
        <v>2878</v>
      </c>
      <c r="G939" s="17" t="s">
        <v>2012</v>
      </c>
      <c r="H939" s="15" t="s">
        <v>2840</v>
      </c>
    </row>
    <row r="940" spans="2:8" x14ac:dyDescent="0.3">
      <c r="B940" s="15" t="s">
        <v>3811</v>
      </c>
      <c r="C940" s="15" t="s">
        <v>940</v>
      </c>
      <c r="D940" s="17">
        <v>1</v>
      </c>
      <c r="E940" s="17" t="s">
        <v>2869</v>
      </c>
      <c r="F940" s="24" t="s">
        <v>2878</v>
      </c>
      <c r="G940" s="17" t="s">
        <v>2012</v>
      </c>
      <c r="H940" s="15" t="s">
        <v>2839</v>
      </c>
    </row>
    <row r="941" spans="2:8" x14ac:dyDescent="0.3">
      <c r="B941" s="15" t="s">
        <v>3812</v>
      </c>
      <c r="C941" s="15" t="s">
        <v>958</v>
      </c>
      <c r="D941" s="17">
        <v>2</v>
      </c>
      <c r="E941" s="17" t="s">
        <v>2871</v>
      </c>
      <c r="F941" s="24" t="s">
        <v>2878</v>
      </c>
      <c r="G941" s="17" t="s">
        <v>2012</v>
      </c>
      <c r="H941" s="15" t="s">
        <v>2845</v>
      </c>
    </row>
    <row r="942" spans="2:8" x14ac:dyDescent="0.3">
      <c r="B942" s="15" t="s">
        <v>3813</v>
      </c>
      <c r="C942" s="15" t="s">
        <v>657</v>
      </c>
      <c r="D942" s="17">
        <v>2</v>
      </c>
      <c r="E942" s="17" t="s">
        <v>2870</v>
      </c>
      <c r="F942" s="24" t="s">
        <v>2878</v>
      </c>
      <c r="G942" s="17" t="s">
        <v>2012</v>
      </c>
      <c r="H942" s="15" t="s">
        <v>2852</v>
      </c>
    </row>
    <row r="943" spans="2:8" x14ac:dyDescent="0.3">
      <c r="B943" s="15" t="s">
        <v>3814</v>
      </c>
      <c r="C943" s="15" t="s">
        <v>481</v>
      </c>
      <c r="D943" s="17">
        <v>2</v>
      </c>
      <c r="E943" s="17" t="s">
        <v>2872</v>
      </c>
      <c r="F943" s="24" t="s">
        <v>2878</v>
      </c>
      <c r="G943" s="17" t="s">
        <v>2012</v>
      </c>
      <c r="H943" s="15" t="s">
        <v>2835</v>
      </c>
    </row>
    <row r="944" spans="2:8" x14ac:dyDescent="0.3">
      <c r="B944" s="15" t="s">
        <v>3815</v>
      </c>
      <c r="C944" s="15" t="s">
        <v>493</v>
      </c>
      <c r="D944" s="17">
        <v>1</v>
      </c>
      <c r="E944" s="17" t="s">
        <v>2869</v>
      </c>
      <c r="F944" s="24" t="s">
        <v>2878</v>
      </c>
      <c r="G944" s="17" t="s">
        <v>2012</v>
      </c>
      <c r="H944" s="15" t="s">
        <v>2844</v>
      </c>
    </row>
    <row r="945" spans="2:8" x14ac:dyDescent="0.3">
      <c r="B945" s="15" t="s">
        <v>3816</v>
      </c>
      <c r="C945" s="15" t="s">
        <v>699</v>
      </c>
      <c r="D945" s="17">
        <v>3</v>
      </c>
      <c r="E945" s="17" t="s">
        <v>2871</v>
      </c>
      <c r="F945" s="24" t="s">
        <v>2878</v>
      </c>
      <c r="G945" s="17" t="s">
        <v>2012</v>
      </c>
      <c r="H945" s="15" t="s">
        <v>1947</v>
      </c>
    </row>
    <row r="946" spans="2:8" x14ac:dyDescent="0.3">
      <c r="B946" s="15" t="s">
        <v>3817</v>
      </c>
      <c r="C946" s="15" t="s">
        <v>714</v>
      </c>
      <c r="D946" s="17">
        <v>1</v>
      </c>
      <c r="E946" s="17" t="s">
        <v>2870</v>
      </c>
      <c r="F946" s="24" t="s">
        <v>2878</v>
      </c>
      <c r="G946" s="17" t="s">
        <v>2012</v>
      </c>
      <c r="H946" s="15" t="s">
        <v>2839</v>
      </c>
    </row>
    <row r="947" spans="2:8" x14ac:dyDescent="0.3">
      <c r="B947" s="15" t="s">
        <v>3818</v>
      </c>
      <c r="C947" s="15" t="s">
        <v>526</v>
      </c>
      <c r="D947" s="17">
        <v>1</v>
      </c>
      <c r="E947" s="17" t="s">
        <v>2872</v>
      </c>
      <c r="F947" s="24" t="s">
        <v>2878</v>
      </c>
      <c r="G947" s="17" t="s">
        <v>2875</v>
      </c>
      <c r="H947" s="15" t="s">
        <v>2848</v>
      </c>
    </row>
    <row r="948" spans="2:8" x14ac:dyDescent="0.3">
      <c r="B948" s="15" t="s">
        <v>3819</v>
      </c>
      <c r="C948" s="15" t="s">
        <v>538</v>
      </c>
      <c r="D948" s="17">
        <v>2</v>
      </c>
      <c r="E948" s="17" t="s">
        <v>2869</v>
      </c>
      <c r="F948" s="24" t="s">
        <v>2878</v>
      </c>
      <c r="G948" s="17" t="s">
        <v>2875</v>
      </c>
      <c r="H948" s="15" t="s">
        <v>1951</v>
      </c>
    </row>
    <row r="949" spans="2:8" x14ac:dyDescent="0.3">
      <c r="B949" s="15" t="s">
        <v>3820</v>
      </c>
      <c r="C949" s="15" t="s">
        <v>762</v>
      </c>
      <c r="D949" s="17">
        <v>2</v>
      </c>
      <c r="E949" s="17" t="s">
        <v>2871</v>
      </c>
      <c r="F949" s="24" t="s">
        <v>2878</v>
      </c>
      <c r="G949" s="17" t="s">
        <v>2875</v>
      </c>
      <c r="H949" s="15" t="s">
        <v>2843</v>
      </c>
    </row>
    <row r="950" spans="2:8" x14ac:dyDescent="0.3">
      <c r="B950" s="15" t="s">
        <v>3821</v>
      </c>
      <c r="C950" s="15" t="s">
        <v>777</v>
      </c>
      <c r="D950" s="17">
        <v>2</v>
      </c>
      <c r="E950" s="17" t="s">
        <v>2870</v>
      </c>
      <c r="F950" s="24" t="s">
        <v>2878</v>
      </c>
      <c r="G950" s="17" t="s">
        <v>2012</v>
      </c>
      <c r="H950" s="15" t="s">
        <v>2852</v>
      </c>
    </row>
    <row r="951" spans="2:8" x14ac:dyDescent="0.3">
      <c r="B951" s="15" t="s">
        <v>3822</v>
      </c>
      <c r="C951" s="15" t="s">
        <v>571</v>
      </c>
      <c r="D951" s="17">
        <v>3</v>
      </c>
      <c r="E951" s="17" t="s">
        <v>2872</v>
      </c>
      <c r="F951" s="24" t="s">
        <v>2878</v>
      </c>
      <c r="G951" s="17" t="s">
        <v>2012</v>
      </c>
      <c r="H951" s="15" t="s">
        <v>2838</v>
      </c>
    </row>
    <row r="952" spans="2:8" x14ac:dyDescent="0.3">
      <c r="B952" s="15" t="s">
        <v>3823</v>
      </c>
      <c r="C952" s="15" t="s">
        <v>583</v>
      </c>
      <c r="D952" s="17">
        <v>1</v>
      </c>
      <c r="E952" s="17" t="s">
        <v>2869</v>
      </c>
      <c r="F952" s="24" t="s">
        <v>2878</v>
      </c>
      <c r="G952" s="17" t="s">
        <v>2012</v>
      </c>
      <c r="H952" s="15" t="s">
        <v>2847</v>
      </c>
    </row>
    <row r="953" spans="2:8" x14ac:dyDescent="0.3">
      <c r="B953" s="15" t="s">
        <v>3824</v>
      </c>
      <c r="C953" s="15" t="s">
        <v>825</v>
      </c>
      <c r="D953" s="17">
        <v>2</v>
      </c>
      <c r="E953" s="17" t="s">
        <v>2871</v>
      </c>
      <c r="F953" s="24" t="s">
        <v>2878</v>
      </c>
      <c r="G953" s="17" t="s">
        <v>2875</v>
      </c>
      <c r="H953" s="15" t="s">
        <v>1950</v>
      </c>
    </row>
    <row r="954" spans="2:8" x14ac:dyDescent="0.3">
      <c r="B954" s="15" t="s">
        <v>3825</v>
      </c>
      <c r="C954" s="15" t="s">
        <v>840</v>
      </c>
      <c r="D954" s="17">
        <v>2</v>
      </c>
      <c r="E954" s="17" t="s">
        <v>2870</v>
      </c>
      <c r="F954" s="24" t="s">
        <v>2878</v>
      </c>
      <c r="G954" s="17" t="s">
        <v>2875</v>
      </c>
      <c r="H954" s="15" t="s">
        <v>2842</v>
      </c>
    </row>
    <row r="955" spans="2:8" x14ac:dyDescent="0.3">
      <c r="B955" s="15" t="s">
        <v>3826</v>
      </c>
      <c r="C955" s="15" t="s">
        <v>616</v>
      </c>
      <c r="D955" s="17">
        <v>1</v>
      </c>
      <c r="E955" s="17" t="s">
        <v>2872</v>
      </c>
      <c r="F955" s="24" t="s">
        <v>2878</v>
      </c>
      <c r="G955" s="17" t="s">
        <v>2012</v>
      </c>
      <c r="H955" s="15" t="s">
        <v>2851</v>
      </c>
    </row>
    <row r="956" spans="2:8" x14ac:dyDescent="0.3">
      <c r="B956" s="15" t="s">
        <v>3827</v>
      </c>
      <c r="C956" s="15" t="s">
        <v>628</v>
      </c>
      <c r="D956" s="17">
        <v>2</v>
      </c>
      <c r="E956" s="17" t="s">
        <v>2869</v>
      </c>
      <c r="F956" s="24" t="s">
        <v>2878</v>
      </c>
      <c r="G956" s="17" t="s">
        <v>2012</v>
      </c>
      <c r="H956" s="15" t="s">
        <v>2837</v>
      </c>
    </row>
    <row r="957" spans="2:8" x14ac:dyDescent="0.3">
      <c r="B957" s="15" t="s">
        <v>3828</v>
      </c>
      <c r="C957" s="15" t="s">
        <v>888</v>
      </c>
      <c r="D957" s="17">
        <v>2</v>
      </c>
      <c r="E957" s="17" t="s">
        <v>2871</v>
      </c>
      <c r="F957" s="24" t="s">
        <v>2878</v>
      </c>
      <c r="G957" s="17" t="s">
        <v>2875</v>
      </c>
      <c r="H957" s="15" t="s">
        <v>2846</v>
      </c>
    </row>
    <row r="958" spans="2:8" x14ac:dyDescent="0.3">
      <c r="B958" s="15" t="s">
        <v>3829</v>
      </c>
      <c r="C958" s="15" t="s">
        <v>903</v>
      </c>
      <c r="D958" s="17">
        <v>1</v>
      </c>
      <c r="E958" s="17" t="s">
        <v>2870</v>
      </c>
      <c r="F958" s="24" t="s">
        <v>2878</v>
      </c>
      <c r="G958" s="17" t="s">
        <v>2875</v>
      </c>
      <c r="H958" s="15" t="s">
        <v>1949</v>
      </c>
    </row>
    <row r="959" spans="2:8" x14ac:dyDescent="0.3">
      <c r="B959" s="15" t="s">
        <v>3830</v>
      </c>
      <c r="C959" s="15" t="s">
        <v>661</v>
      </c>
      <c r="D959" s="17">
        <v>2</v>
      </c>
      <c r="E959" s="17" t="s">
        <v>2872</v>
      </c>
      <c r="F959" s="24" t="s">
        <v>2878</v>
      </c>
      <c r="G959" s="17" t="s">
        <v>2875</v>
      </c>
      <c r="H959" s="15" t="s">
        <v>2841</v>
      </c>
    </row>
    <row r="960" spans="2:8" x14ac:dyDescent="0.3">
      <c r="B960" s="15" t="s">
        <v>3831</v>
      </c>
      <c r="C960" s="15" t="s">
        <v>673</v>
      </c>
      <c r="D960" s="17">
        <v>3</v>
      </c>
      <c r="E960" s="17" t="s">
        <v>2869</v>
      </c>
      <c r="F960" s="24" t="s">
        <v>2878</v>
      </c>
      <c r="G960" s="17" t="s">
        <v>2875</v>
      </c>
      <c r="H960" s="15" t="s">
        <v>2850</v>
      </c>
    </row>
    <row r="961" spans="2:8" x14ac:dyDescent="0.3">
      <c r="B961" s="15" t="s">
        <v>3832</v>
      </c>
      <c r="C961" s="15" t="s">
        <v>951</v>
      </c>
      <c r="D961" s="17">
        <v>3</v>
      </c>
      <c r="E961" s="17" t="s">
        <v>2871</v>
      </c>
      <c r="F961" s="24" t="s">
        <v>2878</v>
      </c>
      <c r="G961" s="17" t="s">
        <v>2012</v>
      </c>
      <c r="H961" s="15" t="s">
        <v>2836</v>
      </c>
    </row>
    <row r="962" spans="2:8" x14ac:dyDescent="0.3">
      <c r="B962" s="15" t="s">
        <v>3833</v>
      </c>
      <c r="C962" s="15" t="s">
        <v>966</v>
      </c>
      <c r="D962" s="17">
        <v>2</v>
      </c>
      <c r="E962" s="17" t="s">
        <v>2870</v>
      </c>
      <c r="F962" s="24" t="s">
        <v>2878</v>
      </c>
      <c r="G962" s="17" t="s">
        <v>2012</v>
      </c>
      <c r="H962" s="15" t="s">
        <v>2845</v>
      </c>
    </row>
    <row r="963" spans="2:8" x14ac:dyDescent="0.3">
      <c r="B963" s="15" t="s">
        <v>3834</v>
      </c>
      <c r="C963" s="15" t="s">
        <v>709</v>
      </c>
      <c r="D963" s="17">
        <v>2</v>
      </c>
      <c r="E963" s="17" t="s">
        <v>2872</v>
      </c>
      <c r="F963" s="24" t="s">
        <v>2878</v>
      </c>
      <c r="G963" s="17" t="s">
        <v>2875</v>
      </c>
      <c r="H963" s="15" t="s">
        <v>1948</v>
      </c>
    </row>
    <row r="964" spans="2:8" x14ac:dyDescent="0.3">
      <c r="B964" s="15" t="s">
        <v>3835</v>
      </c>
      <c r="C964" s="15" t="s">
        <v>736</v>
      </c>
      <c r="D964" s="17">
        <v>2</v>
      </c>
      <c r="E964" s="17" t="s">
        <v>2869</v>
      </c>
      <c r="F964" s="24" t="s">
        <v>2878</v>
      </c>
      <c r="G964" s="17" t="s">
        <v>2012</v>
      </c>
      <c r="H964" s="15" t="s">
        <v>2840</v>
      </c>
    </row>
    <row r="965" spans="2:8" x14ac:dyDescent="0.3">
      <c r="B965" s="15" t="s">
        <v>3836</v>
      </c>
      <c r="C965" s="15" t="s">
        <v>763</v>
      </c>
      <c r="D965" s="17">
        <v>3</v>
      </c>
      <c r="E965" s="17" t="s">
        <v>2871</v>
      </c>
      <c r="F965" s="24" t="s">
        <v>2878</v>
      </c>
      <c r="G965" s="17" t="s">
        <v>2875</v>
      </c>
      <c r="H965" s="15" t="s">
        <v>2849</v>
      </c>
    </row>
    <row r="966" spans="2:8" x14ac:dyDescent="0.3">
      <c r="B966" s="15" t="s">
        <v>3837</v>
      </c>
      <c r="C966" s="15" t="s">
        <v>790</v>
      </c>
      <c r="D966" s="17">
        <v>2</v>
      </c>
      <c r="E966" s="17" t="s">
        <v>2870</v>
      </c>
      <c r="F966" s="24" t="s">
        <v>2878</v>
      </c>
      <c r="G966" s="17" t="s">
        <v>2012</v>
      </c>
      <c r="H966" s="15" t="s">
        <v>2835</v>
      </c>
    </row>
    <row r="967" spans="2:8" x14ac:dyDescent="0.3">
      <c r="B967" s="15" t="s">
        <v>3838</v>
      </c>
      <c r="C967" s="15" t="s">
        <v>817</v>
      </c>
      <c r="D967" s="17">
        <v>1</v>
      </c>
      <c r="E967" s="17" t="s">
        <v>2872</v>
      </c>
      <c r="F967" s="24" t="s">
        <v>2878</v>
      </c>
      <c r="G967" s="17" t="s">
        <v>2012</v>
      </c>
      <c r="H967" s="15" t="s">
        <v>2844</v>
      </c>
    </row>
    <row r="968" spans="2:8" x14ac:dyDescent="0.3">
      <c r="B968" s="15" t="s">
        <v>3839</v>
      </c>
      <c r="C968" s="15" t="s">
        <v>844</v>
      </c>
      <c r="D968" s="17">
        <v>3</v>
      </c>
      <c r="E968" s="17" t="s">
        <v>2869</v>
      </c>
      <c r="F968" s="24" t="s">
        <v>2878</v>
      </c>
      <c r="G968" s="17" t="s">
        <v>2012</v>
      </c>
      <c r="H968" s="15" t="s">
        <v>1947</v>
      </c>
    </row>
    <row r="969" spans="2:8" x14ac:dyDescent="0.3">
      <c r="B969" s="15" t="s">
        <v>3840</v>
      </c>
      <c r="C969" s="15" t="s">
        <v>871</v>
      </c>
      <c r="D969" s="17">
        <v>1</v>
      </c>
      <c r="E969" s="17" t="s">
        <v>2871</v>
      </c>
      <c r="F969" s="24" t="s">
        <v>2878</v>
      </c>
      <c r="G969" s="17" t="s">
        <v>2012</v>
      </c>
      <c r="H969" s="15" t="s">
        <v>2839</v>
      </c>
    </row>
    <row r="970" spans="2:8" x14ac:dyDescent="0.3">
      <c r="B970" s="15" t="s">
        <v>3841</v>
      </c>
      <c r="C970" s="15" t="s">
        <v>898</v>
      </c>
      <c r="D970" s="17">
        <v>1</v>
      </c>
      <c r="E970" s="17" t="s">
        <v>2870</v>
      </c>
      <c r="F970" s="24" t="s">
        <v>2878</v>
      </c>
      <c r="G970" s="17" t="s">
        <v>2875</v>
      </c>
      <c r="H970" s="15" t="s">
        <v>2848</v>
      </c>
    </row>
    <row r="971" spans="2:8" x14ac:dyDescent="0.3">
      <c r="B971" s="15" t="s">
        <v>3842</v>
      </c>
      <c r="C971" s="15" t="s">
        <v>925</v>
      </c>
      <c r="D971" s="17">
        <v>2</v>
      </c>
      <c r="E971" s="17" t="s">
        <v>2872</v>
      </c>
      <c r="F971" s="24" t="s">
        <v>2878</v>
      </c>
      <c r="G971" s="17" t="s">
        <v>2875</v>
      </c>
      <c r="H971" s="15" t="s">
        <v>1951</v>
      </c>
    </row>
    <row r="972" spans="2:8" x14ac:dyDescent="0.3">
      <c r="B972" s="15" t="s">
        <v>3843</v>
      </c>
      <c r="C972" s="15" t="s">
        <v>952</v>
      </c>
      <c r="D972" s="17">
        <v>2</v>
      </c>
      <c r="E972" s="17" t="s">
        <v>2869</v>
      </c>
      <c r="F972" s="24" t="s">
        <v>2878</v>
      </c>
      <c r="G972" s="17" t="s">
        <v>2875</v>
      </c>
      <c r="H972" s="15" t="s">
        <v>2843</v>
      </c>
    </row>
    <row r="973" spans="2:8" x14ac:dyDescent="0.3">
      <c r="B973" s="15" t="s">
        <v>3844</v>
      </c>
      <c r="C973" s="15" t="s">
        <v>979</v>
      </c>
      <c r="D973" s="17">
        <v>2</v>
      </c>
      <c r="E973" s="17" t="s">
        <v>2871</v>
      </c>
      <c r="F973" s="24" t="s">
        <v>2878</v>
      </c>
      <c r="G973" s="17" t="s">
        <v>2012</v>
      </c>
      <c r="H973" s="15" t="s">
        <v>2852</v>
      </c>
    </row>
  </sheetData>
  <autoFilter ref="B7:H973"/>
  <sortState ref="A8:C973">
    <sortCondition ref="A8"/>
  </sortSt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SelectNextSheet">
                <anchor moveWithCells="1" sizeWithCells="1">
                  <from>
                    <xdr:col>26</xdr:col>
                    <xdr:colOff>548640</xdr:colOff>
                    <xdr:row>0</xdr:row>
                    <xdr:rowOff>175260</xdr:rowOff>
                  </from>
                  <to>
                    <xdr:col>27</xdr:col>
                    <xdr:colOff>495300</xdr:colOff>
                    <xdr:row>3</xdr:row>
                    <xdr:rowOff>0</xdr:rowOff>
                  </to>
                </anchor>
              </controlPr>
            </control>
          </mc:Choice>
        </mc:AlternateContent>
        <mc:AlternateContent xmlns:mc="http://schemas.openxmlformats.org/markup-compatibility/2006">
          <mc:Choice Requires="x14">
            <control shapeId="3074" r:id="rId5" name="Button 2">
              <controlPr defaultSize="0" print="0" autoFill="0" autoPict="0" macro="[0]!SelectMenu">
                <anchor moveWithCells="1" sizeWithCells="1">
                  <from>
                    <xdr:col>23</xdr:col>
                    <xdr:colOff>441960</xdr:colOff>
                    <xdr:row>0</xdr:row>
                    <xdr:rowOff>175260</xdr:rowOff>
                  </from>
                  <to>
                    <xdr:col>25</xdr:col>
                    <xdr:colOff>259080</xdr:colOff>
                    <xdr:row>3</xdr:row>
                    <xdr:rowOff>15240</xdr:rowOff>
                  </to>
                </anchor>
              </controlPr>
            </control>
          </mc:Choice>
        </mc:AlternateContent>
        <mc:AlternateContent xmlns:mc="http://schemas.openxmlformats.org/markup-compatibility/2006">
          <mc:Choice Requires="x14">
            <control shapeId="3075" r:id="rId6" name="Button 3">
              <controlPr defaultSize="0" print="0" autoFill="0" autoPict="0" macro="[0]!SelectPreviousSheet">
                <anchor moveWithCells="1" sizeWithCells="1">
                  <from>
                    <xdr:col>25</xdr:col>
                    <xdr:colOff>441960</xdr:colOff>
                    <xdr:row>1</xdr:row>
                    <xdr:rowOff>0</xdr:rowOff>
                  </from>
                  <to>
                    <xdr:col>26</xdr:col>
                    <xdr:colOff>388620</xdr:colOff>
                    <xdr:row>3</xdr:row>
                    <xdr:rowOff>7620</xdr:rowOff>
                  </to>
                </anchor>
              </controlPr>
            </control>
          </mc:Choice>
        </mc:AlternateContent>
        <mc:AlternateContent xmlns:mc="http://schemas.openxmlformats.org/markup-compatibility/2006">
          <mc:Choice Requires="x14">
            <control shapeId="3076" r:id="rId7" name="Button 4">
              <controlPr defaultSize="0" print="0" autoFill="0" autoPict="0" macro="[0]!SelectDashboard">
                <anchor moveWithCells="1" sizeWithCells="1">
                  <from>
                    <xdr:col>19</xdr:col>
                    <xdr:colOff>68580</xdr:colOff>
                    <xdr:row>0</xdr:row>
                    <xdr:rowOff>175260</xdr:rowOff>
                  </from>
                  <to>
                    <xdr:col>20</xdr:col>
                    <xdr:colOff>571500</xdr:colOff>
                    <xdr:row>3</xdr:row>
                    <xdr:rowOff>22860</xdr:rowOff>
                  </to>
                </anchor>
              </controlPr>
            </control>
          </mc:Choice>
        </mc:AlternateContent>
        <mc:AlternateContent xmlns:mc="http://schemas.openxmlformats.org/markup-compatibility/2006">
          <mc:Choice Requires="x14">
            <control shapeId="3077" r:id="rId8" name="Button 5">
              <controlPr defaultSize="0" print="0" autoFill="0" autoPict="0" macro="[0]!SelectPriorityBatches">
                <anchor>
                  <from>
                    <xdr:col>21</xdr:col>
                    <xdr:colOff>99060</xdr:colOff>
                    <xdr:row>0</xdr:row>
                    <xdr:rowOff>175260</xdr:rowOff>
                  </from>
                  <to>
                    <xdr:col>23</xdr:col>
                    <xdr:colOff>266700</xdr:colOff>
                    <xdr:row>3</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0" tint="-0.34998626667073579"/>
  </sheetPr>
  <dimension ref="A1:FM34"/>
  <sheetViews>
    <sheetView showGridLines="0" zoomScale="70" zoomScaleNormal="70" workbookViewId="0">
      <pane ySplit="9" topLeftCell="A10" activePane="bottomLeft" state="frozen"/>
      <selection pane="bottomLeft" activeCell="B2" sqref="B2"/>
    </sheetView>
  </sheetViews>
  <sheetFormatPr defaultRowHeight="14.4" x14ac:dyDescent="0.3"/>
  <cols>
    <col min="2" max="2" width="8.5546875" customWidth="1"/>
    <col min="3" max="4" width="15.5546875" customWidth="1"/>
    <col min="5" max="5" width="17.5546875" bestFit="1" customWidth="1"/>
    <col min="6" max="6" width="2.5546875" customWidth="1"/>
    <col min="7" max="7" width="15.5546875" customWidth="1"/>
    <col min="8" max="8" width="2.5546875" customWidth="1"/>
    <col min="9" max="9" width="15.5546875" customWidth="1"/>
  </cols>
  <sheetData>
    <row r="1" spans="1:169" x14ac:dyDescent="0.3">
      <c r="A1" s="1"/>
      <c r="B1" s="1"/>
      <c r="C1" s="1"/>
      <c r="D1" s="1"/>
      <c r="E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U1" s="1"/>
      <c r="AW1" s="1"/>
      <c r="AX1" s="1"/>
      <c r="AY1" s="1"/>
      <c r="AZ1" s="1"/>
      <c r="BA1" s="1"/>
      <c r="BB1" s="1"/>
      <c r="BC1" s="1"/>
      <c r="BD1" s="1"/>
      <c r="BF1" s="1"/>
      <c r="BG1" s="1"/>
      <c r="BH1" s="1"/>
      <c r="BI1" s="1"/>
      <c r="BJ1" s="1"/>
      <c r="BK1" s="1"/>
      <c r="CG1" s="2"/>
      <c r="CI1" s="2"/>
      <c r="CJ1" s="2"/>
      <c r="CK1" s="2"/>
      <c r="CL1" s="2"/>
      <c r="CM1" s="2"/>
      <c r="CN1" s="2"/>
      <c r="CO1" s="2"/>
      <c r="CP1" s="2"/>
      <c r="CX1" s="1"/>
      <c r="CY1" s="1"/>
      <c r="CZ1" s="1"/>
      <c r="DA1" s="1"/>
      <c r="DB1" s="1"/>
      <c r="DC1" s="1"/>
      <c r="DH1" s="1"/>
      <c r="DI1" s="1"/>
      <c r="DJ1" s="1"/>
      <c r="DK1" s="1"/>
      <c r="DM1" s="1"/>
      <c r="DN1" s="1"/>
      <c r="DO1" s="1"/>
      <c r="DP1" s="1"/>
      <c r="DQ1" s="1"/>
      <c r="DS1" s="1"/>
      <c r="DT1" s="1"/>
    </row>
    <row r="2" spans="1:169" ht="21" x14ac:dyDescent="0.4">
      <c r="A2" s="1"/>
      <c r="B2" s="3" t="s">
        <v>3989</v>
      </c>
      <c r="E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U2" s="1"/>
      <c r="AW2" s="1"/>
      <c r="AX2" s="1"/>
      <c r="AY2" s="1"/>
      <c r="AZ2" s="1"/>
      <c r="BA2" s="1"/>
      <c r="BB2" s="1"/>
      <c r="BC2" s="1"/>
      <c r="BD2" s="1"/>
      <c r="BF2" s="1"/>
      <c r="BG2" s="1"/>
      <c r="BH2" s="1"/>
      <c r="BI2" s="1"/>
      <c r="BJ2" s="1"/>
      <c r="BK2" s="1"/>
      <c r="CG2" s="2"/>
      <c r="CI2" s="2"/>
      <c r="CJ2" s="2"/>
      <c r="CK2" s="2"/>
      <c r="CL2" s="2"/>
      <c r="CM2" s="2"/>
      <c r="CN2" s="2"/>
      <c r="CO2" s="2"/>
      <c r="CP2" s="2"/>
      <c r="CX2" s="1"/>
      <c r="CY2" s="1"/>
      <c r="CZ2" s="1"/>
      <c r="DA2" s="1"/>
      <c r="DB2" s="1"/>
      <c r="DC2" s="1"/>
      <c r="DH2" s="1"/>
      <c r="DI2" s="1"/>
      <c r="DJ2" s="1"/>
      <c r="DK2" s="1"/>
      <c r="DM2" s="1"/>
      <c r="DN2" s="1"/>
      <c r="DO2" s="1"/>
      <c r="DP2" s="1"/>
      <c r="DQ2" s="1"/>
      <c r="DS2" s="1"/>
      <c r="DT2" s="1"/>
    </row>
    <row r="3" spans="1:169" x14ac:dyDescent="0.3">
      <c r="A3" s="1"/>
      <c r="B3" s="4" t="s">
        <v>0</v>
      </c>
      <c r="C3" s="5" t="str">
        <f ca="1">MID(CELL("filename",A1),FIND("]",CELL("‪filename",A1))+1,999)</f>
        <v>PRIORITY BATCHES</v>
      </c>
      <c r="G3" s="6"/>
      <c r="H3" s="1"/>
      <c r="I3" s="6"/>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U3" s="1"/>
      <c r="AW3" s="1"/>
      <c r="AX3" s="1"/>
      <c r="AY3" s="1"/>
      <c r="AZ3" s="1"/>
      <c r="BA3" s="1"/>
      <c r="BB3" s="1"/>
      <c r="BC3" s="1"/>
      <c r="BD3" s="1"/>
      <c r="BF3" s="1"/>
      <c r="BG3" s="1"/>
      <c r="BH3" s="1"/>
      <c r="BI3" s="1"/>
      <c r="BJ3" s="1"/>
      <c r="BK3" s="1"/>
      <c r="CG3" s="2"/>
      <c r="CI3" s="2"/>
      <c r="CJ3" s="2"/>
      <c r="CK3" s="2"/>
      <c r="CL3" s="2"/>
      <c r="CM3" s="2"/>
      <c r="CN3" s="2"/>
      <c r="CO3" s="2"/>
      <c r="CP3" s="2"/>
      <c r="CX3" s="1"/>
      <c r="CY3" s="1"/>
      <c r="CZ3" s="1"/>
      <c r="DA3" s="1"/>
      <c r="DB3" s="1"/>
      <c r="DC3" s="1"/>
      <c r="DH3" s="1"/>
      <c r="DI3" s="1"/>
      <c r="DJ3" s="1"/>
      <c r="DK3" s="1"/>
      <c r="DM3" s="1"/>
      <c r="DN3" s="1"/>
      <c r="DO3" s="1"/>
      <c r="DP3" s="1"/>
      <c r="DQ3" s="1"/>
      <c r="DS3" s="1"/>
      <c r="DT3" s="1"/>
    </row>
    <row r="4" spans="1:169" x14ac:dyDescent="0.3">
      <c r="A4" s="7"/>
      <c r="B4" s="7"/>
      <c r="C4" s="7"/>
      <c r="D4" s="7"/>
      <c r="E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S4" s="7"/>
      <c r="AU4" s="8"/>
      <c r="AW4" s="7"/>
      <c r="AX4" s="7"/>
      <c r="AY4" s="7"/>
      <c r="AZ4" s="7"/>
      <c r="BA4" s="7"/>
      <c r="BB4" s="7"/>
      <c r="BC4" s="7"/>
      <c r="BD4" s="7"/>
      <c r="BF4" s="7"/>
      <c r="BG4" s="7"/>
      <c r="BH4" s="7"/>
      <c r="BI4" s="7"/>
      <c r="BJ4" s="7"/>
      <c r="BK4" s="8"/>
      <c r="CG4" s="2"/>
      <c r="CI4" s="2"/>
      <c r="CJ4" s="2"/>
      <c r="CK4" s="2"/>
      <c r="CL4" s="2"/>
      <c r="CM4" s="2"/>
      <c r="CN4" s="2"/>
      <c r="CO4" s="2"/>
      <c r="CP4" s="2"/>
      <c r="CX4" s="7"/>
      <c r="CY4" s="7"/>
      <c r="CZ4" s="7"/>
      <c r="DA4" s="7"/>
      <c r="DB4" s="7"/>
      <c r="DC4" s="8"/>
      <c r="DH4" s="7"/>
      <c r="DI4" s="7"/>
      <c r="DJ4" s="7"/>
      <c r="DK4" s="7"/>
      <c r="DM4" s="8"/>
      <c r="DN4" s="8"/>
      <c r="DO4" s="8"/>
      <c r="DP4" s="8"/>
      <c r="DQ4" s="8"/>
      <c r="DS4" s="7"/>
      <c r="DT4" s="7"/>
    </row>
    <row r="5" spans="1:169" s="12" customFormat="1" x14ac:dyDescent="0.3">
      <c r="A5" s="67" t="str">
        <f ca="1">_xlfn.SHEET()&amp;"."</f>
        <v>5.</v>
      </c>
      <c r="B5" s="41" t="str">
        <f ca="1">MID(CELL("filename",A1),FIND("]",CELL("‪filename",A1))+1,999)</f>
        <v>PRIORITY BATCHES</v>
      </c>
      <c r="C5" s="9"/>
      <c r="D5" s="9"/>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0"/>
      <c r="BJ5" s="10"/>
      <c r="BK5" s="10"/>
      <c r="BL5" s="10"/>
      <c r="BM5" s="10"/>
      <c r="BN5" s="10"/>
      <c r="BO5" s="10"/>
      <c r="BP5" s="10"/>
      <c r="BQ5" s="10"/>
      <c r="BR5" s="10"/>
      <c r="BS5" s="10"/>
      <c r="BT5" s="10"/>
      <c r="BU5" s="10"/>
      <c r="BV5" s="10"/>
      <c r="BW5" s="10"/>
      <c r="BX5" s="10"/>
      <c r="BY5" s="10"/>
      <c r="BZ5" s="10"/>
      <c r="CA5" s="10"/>
      <c r="CB5" s="10"/>
      <c r="CC5" s="10"/>
      <c r="CD5" s="10"/>
      <c r="CE5" s="10"/>
      <c r="CF5" s="10"/>
      <c r="CG5" s="11"/>
      <c r="CH5" s="10"/>
      <c r="CI5" s="11"/>
      <c r="CJ5" s="11"/>
      <c r="CK5" s="11"/>
      <c r="CL5" s="11"/>
      <c r="CM5" s="11"/>
      <c r="CN5" s="11"/>
      <c r="CO5" s="11"/>
      <c r="CP5" s="11"/>
      <c r="CQ5" s="10"/>
      <c r="CR5" s="10"/>
      <c r="CS5" s="10"/>
      <c r="CT5" s="10"/>
      <c r="CU5" s="10"/>
      <c r="CV5" s="10"/>
      <c r="CW5" s="10"/>
      <c r="CX5" s="10"/>
      <c r="CY5" s="10"/>
      <c r="CZ5" s="10"/>
      <c r="DA5" s="10"/>
      <c r="DB5" s="10"/>
      <c r="DC5" s="10"/>
      <c r="DD5" s="10"/>
      <c r="DE5" s="10"/>
      <c r="DF5" s="10"/>
      <c r="DG5" s="10"/>
      <c r="DH5" s="10"/>
      <c r="DI5" s="10"/>
      <c r="DJ5" s="10"/>
      <c r="DK5" s="10"/>
      <c r="DL5" s="10"/>
      <c r="DM5" s="10"/>
      <c r="DN5" s="10"/>
      <c r="DO5" s="10"/>
      <c r="DP5" s="10"/>
      <c r="DQ5" s="10"/>
      <c r="DR5" s="10"/>
      <c r="DS5" s="10"/>
      <c r="DT5" s="10"/>
      <c r="DU5" s="10"/>
      <c r="DV5" s="10"/>
      <c r="DW5" s="10"/>
      <c r="DX5" s="10"/>
      <c r="DY5" s="10"/>
      <c r="DZ5" s="10"/>
      <c r="EA5" s="10"/>
      <c r="EB5" s="10"/>
      <c r="EC5" s="10"/>
      <c r="ED5" s="10"/>
      <c r="EE5" s="10"/>
      <c r="EF5" s="10"/>
      <c r="EG5" s="10"/>
      <c r="EH5" s="10"/>
      <c r="EI5" s="10"/>
      <c r="EJ5" s="10"/>
      <c r="EK5" s="10"/>
      <c r="EL5" s="10"/>
      <c r="EM5" s="10"/>
      <c r="EN5" s="10"/>
      <c r="EO5" s="10"/>
      <c r="EP5" s="10"/>
      <c r="EQ5" s="10"/>
      <c r="ER5" s="10"/>
      <c r="ES5" s="10"/>
      <c r="ET5" s="10"/>
      <c r="EU5" s="10"/>
      <c r="EV5" s="10"/>
      <c r="EW5" s="10"/>
      <c r="FE5" s="10"/>
      <c r="FM5" s="10"/>
    </row>
    <row r="7" spans="1:169" x14ac:dyDescent="0.3">
      <c r="B7" s="18" t="s">
        <v>3970</v>
      </c>
      <c r="E7" s="17">
        <f>COUNTIF(E10:E34,"SKU*")</f>
        <v>20</v>
      </c>
    </row>
    <row r="9" spans="1:169" x14ac:dyDescent="0.3">
      <c r="B9" s="26" t="s">
        <v>2832</v>
      </c>
      <c r="C9" s="13" t="s">
        <v>3</v>
      </c>
      <c r="D9" s="13" t="s">
        <v>4</v>
      </c>
      <c r="E9" s="13" t="s">
        <v>5</v>
      </c>
      <c r="G9" s="14" t="s">
        <v>10</v>
      </c>
      <c r="I9" s="25" t="s">
        <v>9</v>
      </c>
    </row>
    <row r="10" spans="1:169" x14ac:dyDescent="0.3">
      <c r="B10" s="17">
        <f>IF(E10="","",1)</f>
        <v>1</v>
      </c>
      <c r="C10" s="95" t="str">
        <f>IFERROR(INDEX('DATA - Warehouse Data'!$B$11:$B$974,MATCH(E10,'DATA - Warehouse Data'!$N$11:$N$974,0)),"")</f>
        <v>Product C</v>
      </c>
      <c r="D10" s="95" t="str">
        <f>IFERROR(INDEX('DATA - Warehouse Data'!$C$11:$C$974,MATCH(E10,'DATA - Warehouse Data'!$N$11:$N$974,0)),"")</f>
        <v>BA0003</v>
      </c>
      <c r="E10" s="95" t="str">
        <f t="array" ref="E10">IFERROR(INDEX('DATA - Warehouse Data'!$N$11:$N$974,SMALL(IF('DATA - Warehouse Data'!$Q$11:$Q$974="Yes",ROW('DATA - Warehouse Data'!$N$11:$N$974)-MIN(ROW('DATA - Warehouse Data'!$N$11:$N$974))+1),ROWS($E$10:E10))),"")</f>
        <v>SKU003</v>
      </c>
      <c r="G10" s="27">
        <f>IFERROR('DATA - Warehouse Data'!$C$7-(INDEX('DATA - Warehouse Data'!$G$11:$G$974,MATCH(E10,'DATA - Warehouse Data'!$N$11:$N$974,0))),"")</f>
        <v>93</v>
      </c>
      <c r="I10" s="95" t="str">
        <f>IFERROR(INDEX('DATA - Destination Database'!$H$8:$H$973,MATCH(E10,'DATA - Destination Database'!$C$8:$C$973,0)),"")</f>
        <v>Malta</v>
      </c>
    </row>
    <row r="11" spans="1:169" x14ac:dyDescent="0.3">
      <c r="B11" s="17">
        <f>IF(E11="","",B10+1)</f>
        <v>2</v>
      </c>
      <c r="C11" s="95" t="str">
        <f>IFERROR(INDEX('DATA - Warehouse Data'!$B$11:$B$974,MATCH(E11,'DATA - Warehouse Data'!$N$11:$N$974,0)),"")</f>
        <v>Product D</v>
      </c>
      <c r="D11" s="95" t="str">
        <f>IFERROR(INDEX('DATA - Warehouse Data'!$C$11:$C$974,MATCH(E11,'DATA - Warehouse Data'!$N$11:$N$974,0)),"")</f>
        <v>BA0003</v>
      </c>
      <c r="E11" s="95" t="str">
        <f t="array" ref="E11">IFERROR(INDEX('DATA - Warehouse Data'!$N$11:$N$974,SMALL(IF('DATA - Warehouse Data'!$Q$11:$Q$974="Yes",ROW('DATA - Warehouse Data'!$N$11:$N$974)-MIN(ROW('DATA - Warehouse Data'!$N$11:$N$974))+1),ROWS($E$10:E11))),"")</f>
        <v>SKU004</v>
      </c>
      <c r="G11" s="27">
        <f>IFERROR('DATA - Warehouse Data'!$C$7-(INDEX('DATA - Warehouse Data'!$G$11:$G$974,MATCH(E11,'DATA - Warehouse Data'!$N$11:$N$974,0))),"")</f>
        <v>93</v>
      </c>
      <c r="I11" s="95" t="str">
        <f>IFERROR(INDEX('DATA - Destination Database'!$H$8:$H$973,MATCH(E11,'DATA - Destination Database'!$C$8:$C$973,0)),"")</f>
        <v>Turkey</v>
      </c>
    </row>
    <row r="12" spans="1:169" x14ac:dyDescent="0.3">
      <c r="B12" s="17">
        <f t="shared" ref="B12:B34" si="0">IF(E12="","",B11+1)</f>
        <v>3</v>
      </c>
      <c r="C12" s="95" t="str">
        <f>IFERROR(INDEX('DATA - Warehouse Data'!$B$11:$B$974,MATCH(E12,'DATA - Warehouse Data'!$N$11:$N$974,0)),"")</f>
        <v>Product E</v>
      </c>
      <c r="D12" s="95" t="str">
        <f>IFERROR(INDEX('DATA - Warehouse Data'!$C$11:$C$974,MATCH(E12,'DATA - Warehouse Data'!$N$11:$N$974,0)),"")</f>
        <v>BA0007</v>
      </c>
      <c r="E12" s="95" t="str">
        <f t="array" ref="E12">IFERROR(INDEX('DATA - Warehouse Data'!$N$11:$N$974,SMALL(IF('DATA - Warehouse Data'!$Q$11:$Q$974="Yes",ROW('DATA - Warehouse Data'!$N$11:$N$974)-MIN(ROW('DATA - Warehouse Data'!$N$11:$N$974))+1),ROWS($E$10:E12))),"")</f>
        <v>SKU005</v>
      </c>
      <c r="G12" s="27">
        <f>IFERROR('DATA - Warehouse Data'!$C$7-(INDEX('DATA - Warehouse Data'!$G$11:$G$974,MATCH(E12,'DATA - Warehouse Data'!$N$11:$N$974,0))),"")</f>
        <v>93</v>
      </c>
      <c r="I12" s="95" t="str">
        <f>IFERROR(INDEX('DATA - Destination Database'!$H$8:$H$973,MATCH(E12,'DATA - Destination Database'!$C$8:$C$973,0)),"")</f>
        <v>Iceland</v>
      </c>
    </row>
    <row r="13" spans="1:169" x14ac:dyDescent="0.3">
      <c r="B13" s="17">
        <f t="shared" si="0"/>
        <v>4</v>
      </c>
      <c r="C13" s="95" t="str">
        <f>IFERROR(INDEX('DATA - Warehouse Data'!$B$11:$B$974,MATCH(E13,'DATA - Warehouse Data'!$N$11:$N$974,0)),"")</f>
        <v>Product A</v>
      </c>
      <c r="D13" s="95" t="str">
        <f>IFERROR(INDEX('DATA - Warehouse Data'!$C$11:$C$974,MATCH(E13,'DATA - Warehouse Data'!$N$11:$N$974,0)),"")</f>
        <v>BA0010</v>
      </c>
      <c r="E13" s="95" t="str">
        <f t="array" ref="E13">IFERROR(INDEX('DATA - Warehouse Data'!$N$11:$N$974,SMALL(IF('DATA - Warehouse Data'!$Q$11:$Q$974="Yes",ROW('DATA - Warehouse Data'!$N$11:$N$974)-MIN(ROW('DATA - Warehouse Data'!$N$11:$N$974))+1),ROWS($E$10:E13))),"")</f>
        <v>SKU006</v>
      </c>
      <c r="G13" s="27">
        <f>IFERROR('DATA - Warehouse Data'!$C$7-(INDEX('DATA - Warehouse Data'!$G$11:$G$974,MATCH(E13,'DATA - Warehouse Data'!$N$11:$N$974,0))),"")</f>
        <v>93</v>
      </c>
      <c r="I13" s="95" t="str">
        <f>IFERROR(INDEX('DATA - Destination Database'!$H$8:$H$973,MATCH(E13,'DATA - Destination Database'!$C$8:$C$973,0)),"")</f>
        <v>Spain</v>
      </c>
    </row>
    <row r="14" spans="1:169" x14ac:dyDescent="0.3">
      <c r="B14" s="17">
        <f t="shared" si="0"/>
        <v>5</v>
      </c>
      <c r="C14" s="95" t="str">
        <f>IFERROR(INDEX('DATA - Warehouse Data'!$B$11:$B$974,MATCH(E14,'DATA - Warehouse Data'!$N$11:$N$974,0)),"")</f>
        <v>Product D</v>
      </c>
      <c r="D14" s="95" t="str">
        <f>IFERROR(INDEX('DATA - Warehouse Data'!$C$11:$C$974,MATCH(E14,'DATA - Warehouse Data'!$N$11:$N$974,0)),"")</f>
        <v>BA0043</v>
      </c>
      <c r="E14" s="95" t="str">
        <f t="array" ref="E14">IFERROR(INDEX('DATA - Warehouse Data'!$N$11:$N$974,SMALL(IF('DATA - Warehouse Data'!$Q$11:$Q$974="Yes",ROW('DATA - Warehouse Data'!$N$11:$N$974)-MIN(ROW('DATA - Warehouse Data'!$N$11:$N$974))+1),ROWS($E$10:E14))),"")</f>
        <v>SKU064</v>
      </c>
      <c r="G14" s="27">
        <f>IFERROR('DATA - Warehouse Data'!$C$7-(INDEX('DATA - Warehouse Data'!$G$11:$G$974,MATCH(E14,'DATA - Warehouse Data'!$N$11:$N$974,0))),"")</f>
        <v>87</v>
      </c>
      <c r="I14" s="95" t="str">
        <f>IFERROR(INDEX('DATA - Destination Database'!$H$8:$H$973,MATCH(E14,'DATA - Destination Database'!$C$8:$C$973,0)),"")</f>
        <v xml:space="preserve">Eritrea </v>
      </c>
    </row>
    <row r="15" spans="1:169" x14ac:dyDescent="0.3">
      <c r="B15" s="17">
        <f t="shared" si="0"/>
        <v>6</v>
      </c>
      <c r="C15" s="95" t="str">
        <f>IFERROR(INDEX('DATA - Warehouse Data'!$B$11:$B$974,MATCH(E15,'DATA - Warehouse Data'!$N$11:$N$974,0)),"")</f>
        <v>Product C</v>
      </c>
      <c r="D15" s="95" t="str">
        <f>IFERROR(INDEX('DATA - Warehouse Data'!$C$11:$C$974,MATCH(E15,'DATA - Warehouse Data'!$N$11:$N$974,0)),"")</f>
        <v>BA0143</v>
      </c>
      <c r="E15" s="95" t="str">
        <f t="array" ref="E15">IFERROR(INDEX('DATA - Warehouse Data'!$N$11:$N$974,SMALL(IF('DATA - Warehouse Data'!$Q$11:$Q$974="Yes",ROW('DATA - Warehouse Data'!$N$11:$N$974)-MIN(ROW('DATA - Warehouse Data'!$N$11:$N$974))+1),ROWS($E$10:E15))),"")</f>
        <v>SKU063</v>
      </c>
      <c r="G15" s="27">
        <f>IFERROR('DATA - Warehouse Data'!$C$7-(INDEX('DATA - Warehouse Data'!$G$11:$G$974,MATCH(E15,'DATA - Warehouse Data'!$N$11:$N$974,0))),"")</f>
        <v>87</v>
      </c>
      <c r="I15" s="95" t="str">
        <f>IFERROR(INDEX('DATA - Destination Database'!$H$8:$H$973,MATCH(E15,'DATA - Destination Database'!$C$8:$C$973,0)),"")</f>
        <v>Iceland</v>
      </c>
    </row>
    <row r="16" spans="1:169" x14ac:dyDescent="0.3">
      <c r="B16" s="17">
        <f t="shared" si="0"/>
        <v>7</v>
      </c>
      <c r="C16" s="95" t="str">
        <f>IFERROR(INDEX('DATA - Warehouse Data'!$B$11:$B$974,MATCH(E16,'DATA - Warehouse Data'!$N$11:$N$974,0)),"")</f>
        <v>Product B</v>
      </c>
      <c r="D16" s="95" t="str">
        <f>IFERROR(INDEX('DATA - Warehouse Data'!$C$11:$C$974,MATCH(E16,'DATA - Warehouse Data'!$N$11:$N$974,0)),"")</f>
        <v>BA0164</v>
      </c>
      <c r="E16" s="95" t="str">
        <f t="array" ref="E16">IFERROR(INDEX('DATA - Warehouse Data'!$N$11:$N$974,SMALL(IF('DATA - Warehouse Data'!$Q$11:$Q$974="Yes",ROW('DATA - Warehouse Data'!$N$11:$N$974)-MIN(ROW('DATA - Warehouse Data'!$N$11:$N$974))+1),ROWS($E$10:E16))),"")</f>
        <v>SKU072</v>
      </c>
      <c r="G16" s="27">
        <f>IFERROR('DATA - Warehouse Data'!$C$7-(INDEX('DATA - Warehouse Data'!$G$11:$G$974,MATCH(E16,'DATA - Warehouse Data'!$N$11:$N$974,0))),"")</f>
        <v>87</v>
      </c>
      <c r="I16" s="95" t="str">
        <f>IFERROR(INDEX('DATA - Destination Database'!$H$8:$H$973,MATCH(E16,'DATA - Destination Database'!$C$8:$C$973,0)),"")</f>
        <v>Ireland</v>
      </c>
    </row>
    <row r="17" spans="2:9" x14ac:dyDescent="0.3">
      <c r="B17" s="17">
        <f t="shared" si="0"/>
        <v>8</v>
      </c>
      <c r="C17" s="95" t="str">
        <f>IFERROR(INDEX('DATA - Warehouse Data'!$B$11:$B$974,MATCH(E17,'DATA - Warehouse Data'!$N$11:$N$974,0)),"")</f>
        <v>Product D</v>
      </c>
      <c r="D17" s="95" t="str">
        <f>IFERROR(INDEX('DATA - Warehouse Data'!$C$11:$C$974,MATCH(E17,'DATA - Warehouse Data'!$N$11:$N$974,0)),"")</f>
        <v>BA0123</v>
      </c>
      <c r="E17" s="95" t="str">
        <f t="array" ref="E17">IFERROR(INDEX('DATA - Warehouse Data'!$N$11:$N$974,SMALL(IF('DATA - Warehouse Data'!$Q$11:$Q$974="Yes",ROW('DATA - Warehouse Data'!$N$11:$N$974)-MIN(ROW('DATA - Warehouse Data'!$N$11:$N$974))+1),ROWS($E$10:E17))),"")</f>
        <v>SKU184</v>
      </c>
      <c r="G17" s="27">
        <f>IFERROR('DATA - Warehouse Data'!$C$7-(INDEX('DATA - Warehouse Data'!$G$11:$G$974,MATCH(E17,'DATA - Warehouse Data'!$N$11:$N$974,0))),"")</f>
        <v>83</v>
      </c>
      <c r="I17" s="95" t="str">
        <f>IFERROR(INDEX('DATA - Destination Database'!$H$8:$H$973,MATCH(E17,'DATA - Destination Database'!$C$8:$C$973,0)),"")</f>
        <v xml:space="preserve">India </v>
      </c>
    </row>
    <row r="18" spans="2:9" x14ac:dyDescent="0.3">
      <c r="B18" s="17">
        <f t="shared" si="0"/>
        <v>9</v>
      </c>
      <c r="C18" s="95" t="str">
        <f>IFERROR(INDEX('DATA - Warehouse Data'!$B$11:$B$974,MATCH(E18,'DATA - Warehouse Data'!$N$11:$N$974,0)),"")</f>
        <v>Product E</v>
      </c>
      <c r="D18" s="95" t="str">
        <f>IFERROR(INDEX('DATA - Warehouse Data'!$C$11:$C$974,MATCH(E18,'DATA - Warehouse Data'!$N$11:$N$974,0)),"")</f>
        <v>BA0486</v>
      </c>
      <c r="E18" s="95" t="str">
        <f t="array" ref="E18">IFERROR(INDEX('DATA - Warehouse Data'!$N$11:$N$974,SMALL(IF('DATA - Warehouse Data'!$Q$11:$Q$974="Yes",ROW('DATA - Warehouse Data'!$N$11:$N$974)-MIN(ROW('DATA - Warehouse Data'!$N$11:$N$974))+1),ROWS($E$10:E18))),"")</f>
        <v>SKU210</v>
      </c>
      <c r="G18" s="27">
        <f>IFERROR('DATA - Warehouse Data'!$C$7-(INDEX('DATA - Warehouse Data'!$G$11:$G$974,MATCH(E18,'DATA - Warehouse Data'!$N$11:$N$974,0))),"")</f>
        <v>80</v>
      </c>
      <c r="I18" s="95" t="str">
        <f>IFERROR(INDEX('DATA - Destination Database'!$H$8:$H$973,MATCH(E18,'DATA - Destination Database'!$C$8:$C$973,0)),"")</f>
        <v>Belgium</v>
      </c>
    </row>
    <row r="19" spans="2:9" x14ac:dyDescent="0.3">
      <c r="B19" s="17">
        <f t="shared" si="0"/>
        <v>10</v>
      </c>
      <c r="C19" s="95" t="str">
        <f>IFERROR(INDEX('DATA - Warehouse Data'!$B$11:$B$974,MATCH(E19,'DATA - Warehouse Data'!$N$11:$N$974,0)),"")</f>
        <v>Product C</v>
      </c>
      <c r="D19" s="95" t="str">
        <f>IFERROR(INDEX('DATA - Warehouse Data'!$C$11:$C$974,MATCH(E19,'DATA - Warehouse Data'!$N$11:$N$974,0)),"")</f>
        <v>BA0441</v>
      </c>
      <c r="E19" s="95" t="str">
        <f t="array" ref="E19">IFERROR(INDEX('DATA - Warehouse Data'!$N$11:$N$974,SMALL(IF('DATA - Warehouse Data'!$Q$11:$Q$974="Yes",ROW('DATA - Warehouse Data'!$N$11:$N$974)-MIN(ROW('DATA - Warehouse Data'!$N$11:$N$974))+1),ROWS($E$10:E19))),"")</f>
        <v>SKU688</v>
      </c>
      <c r="G19" s="27">
        <f>IFERROR('DATA - Warehouse Data'!$C$7-(INDEX('DATA - Warehouse Data'!$G$11:$G$974,MATCH(E19,'DATA - Warehouse Data'!$N$11:$N$974,0))),"")</f>
        <v>37</v>
      </c>
      <c r="I19" s="95" t="str">
        <f>IFERROR(INDEX('DATA - Destination Database'!$H$8:$H$973,MATCH(E19,'DATA - Destination Database'!$C$8:$C$973,0)),"")</f>
        <v>Turkey</v>
      </c>
    </row>
    <row r="20" spans="2:9" x14ac:dyDescent="0.3">
      <c r="B20" s="17">
        <f t="shared" si="0"/>
        <v>11</v>
      </c>
      <c r="C20" s="95" t="str">
        <f>IFERROR(INDEX('DATA - Warehouse Data'!$B$11:$B$974,MATCH(E20,'DATA - Warehouse Data'!$N$11:$N$974,0)),"")</f>
        <v>Product A</v>
      </c>
      <c r="D20" s="95" t="str">
        <f>IFERROR(INDEX('DATA - Warehouse Data'!$C$11:$C$974,MATCH(E20,'DATA - Warehouse Data'!$N$11:$N$974,0)),"")</f>
        <v>BA0443</v>
      </c>
      <c r="E20" s="95" t="str">
        <f t="array" ref="E20">IFERROR(INDEX('DATA - Warehouse Data'!$N$11:$N$974,SMALL(IF('DATA - Warehouse Data'!$Q$11:$Q$974="Yes",ROW('DATA - Warehouse Data'!$N$11:$N$974)-MIN(ROW('DATA - Warehouse Data'!$N$11:$N$974))+1),ROWS($E$10:E20))),"")</f>
        <v>SKU691</v>
      </c>
      <c r="G20" s="27">
        <f>IFERROR('DATA - Warehouse Data'!$C$7-(INDEX('DATA - Warehouse Data'!$G$11:$G$974,MATCH(E20,'DATA - Warehouse Data'!$N$11:$N$974,0))),"")</f>
        <v>37</v>
      </c>
      <c r="I20" s="95" t="str">
        <f>IFERROR(INDEX('DATA - Destination Database'!$H$8:$H$973,MATCH(E20,'DATA - Destination Database'!$C$8:$C$973,0)),"")</f>
        <v>Iceland</v>
      </c>
    </row>
    <row r="21" spans="2:9" x14ac:dyDescent="0.3">
      <c r="B21" s="17">
        <f t="shared" si="0"/>
        <v>12</v>
      </c>
      <c r="C21" s="95" t="str">
        <f>IFERROR(INDEX('DATA - Warehouse Data'!$B$11:$B$974,MATCH(E21,'DATA - Warehouse Data'!$N$11:$N$974,0)),"")</f>
        <v>Product A</v>
      </c>
      <c r="D21" s="95" t="str">
        <f>IFERROR(INDEX('DATA - Warehouse Data'!$C$11:$C$974,MATCH(E21,'DATA - Warehouse Data'!$N$11:$N$974,0)),"")</f>
        <v>BA1097</v>
      </c>
      <c r="E21" s="95" t="str">
        <f t="array" ref="E21">IFERROR(INDEX('DATA - Warehouse Data'!$N$11:$N$974,SMALL(IF('DATA - Warehouse Data'!$Q$11:$Q$974="Yes",ROW('DATA - Warehouse Data'!$N$11:$N$974)-MIN(ROW('DATA - Warehouse Data'!$N$11:$N$974))+1),ROWS($E$10:E21))),"")</f>
        <v>SKU686</v>
      </c>
      <c r="G21" s="27">
        <f>IFERROR('DATA - Warehouse Data'!$C$7-(INDEX('DATA - Warehouse Data'!$G$11:$G$974,MATCH(E21,'DATA - Warehouse Data'!$N$11:$N$974,0))),"")</f>
        <v>37</v>
      </c>
      <c r="I21" s="95" t="str">
        <f>IFERROR(INDEX('DATA - Destination Database'!$H$8:$H$973,MATCH(E21,'DATA - Destination Database'!$C$8:$C$973,0)),"")</f>
        <v>Spain</v>
      </c>
    </row>
    <row r="22" spans="2:9" x14ac:dyDescent="0.3">
      <c r="B22" s="17">
        <f t="shared" si="0"/>
        <v>13</v>
      </c>
      <c r="C22" s="95" t="str">
        <f>IFERROR(INDEX('DATA - Warehouse Data'!$B$11:$B$974,MATCH(E22,'DATA - Warehouse Data'!$N$11:$N$974,0)),"")</f>
        <v>Product D</v>
      </c>
      <c r="D22" s="95" t="str">
        <f>IFERROR(INDEX('DATA - Warehouse Data'!$C$11:$C$974,MATCH(E22,'DATA - Warehouse Data'!$N$11:$N$974,0)),"")</f>
        <v>BA1102</v>
      </c>
      <c r="E22" s="95" t="str">
        <f t="array" ref="E22">IFERROR(INDEX('DATA - Warehouse Data'!$N$11:$N$974,SMALL(IF('DATA - Warehouse Data'!$Q$11:$Q$974="Yes",ROW('DATA - Warehouse Data'!$N$11:$N$974)-MIN(ROW('DATA - Warehouse Data'!$N$11:$N$974))+1),ROWS($E$10:E22))),"")</f>
        <v>SKU689</v>
      </c>
      <c r="G22" s="27">
        <f>IFERROR('DATA - Warehouse Data'!$C$7-(INDEX('DATA - Warehouse Data'!$G$11:$G$974,MATCH(E22,'DATA - Warehouse Data'!$N$11:$N$974,0))),"")</f>
        <v>37</v>
      </c>
      <c r="I22" s="95" t="str">
        <f>IFERROR(INDEX('DATA - Destination Database'!$H$8:$H$973,MATCH(E22,'DATA - Destination Database'!$C$8:$C$973,0)),"")</f>
        <v>Germany</v>
      </c>
    </row>
    <row r="23" spans="2:9" x14ac:dyDescent="0.3">
      <c r="B23" s="17">
        <f t="shared" si="0"/>
        <v>14</v>
      </c>
      <c r="C23" s="95" t="str">
        <f>IFERROR(INDEX('DATA - Warehouse Data'!$B$11:$B$974,MATCH(E23,'DATA - Warehouse Data'!$N$11:$N$974,0)),"")</f>
        <v>Product B</v>
      </c>
      <c r="D23" s="95" t="str">
        <f>IFERROR(INDEX('DATA - Warehouse Data'!$C$11:$C$974,MATCH(E23,'DATA - Warehouse Data'!$N$11:$N$974,0)),"")</f>
        <v>BA1536</v>
      </c>
      <c r="E23" s="95" t="str">
        <f t="array" ref="E23">IFERROR(INDEX('DATA - Warehouse Data'!$N$11:$N$974,SMALL(IF('DATA - Warehouse Data'!$Q$11:$Q$974="Yes",ROW('DATA - Warehouse Data'!$N$11:$N$974)-MIN(ROW('DATA - Warehouse Data'!$N$11:$N$974))+1),ROWS($E$10:E23))),"")</f>
        <v>SKU687</v>
      </c>
      <c r="G23" s="27">
        <f>IFERROR('DATA - Warehouse Data'!$C$7-(INDEX('DATA - Warehouse Data'!$G$11:$G$974,MATCH(E23,'DATA - Warehouse Data'!$N$11:$N$974,0))),"")</f>
        <v>37</v>
      </c>
      <c r="I23" s="95" t="str">
        <f>IFERROR(INDEX('DATA - Destination Database'!$H$8:$H$973,MATCH(E23,'DATA - Destination Database'!$C$8:$C$973,0)),"")</f>
        <v>Maldives</v>
      </c>
    </row>
    <row r="24" spans="2:9" x14ac:dyDescent="0.3">
      <c r="B24" s="17">
        <f t="shared" si="0"/>
        <v>15</v>
      </c>
      <c r="C24" s="95" t="str">
        <f>IFERROR(INDEX('DATA - Warehouse Data'!$B$11:$B$974,MATCH(E24,'DATA - Warehouse Data'!$N$11:$N$974,0)),"")</f>
        <v>Product D</v>
      </c>
      <c r="D24" s="95" t="str">
        <f>IFERROR(INDEX('DATA - Warehouse Data'!$C$11:$C$974,MATCH(E24,'DATA - Warehouse Data'!$N$11:$N$974,0)),"")</f>
        <v>BA1152</v>
      </c>
      <c r="E24" s="95" t="str">
        <f t="array" ref="E24">IFERROR(INDEX('DATA - Warehouse Data'!$N$11:$N$974,SMALL(IF('DATA - Warehouse Data'!$Q$11:$Q$974="Yes",ROW('DATA - Warehouse Data'!$N$11:$N$974)-MIN(ROW('DATA - Warehouse Data'!$N$11:$N$974))+1),ROWS($E$10:E24))),"")</f>
        <v>SKU719</v>
      </c>
      <c r="G24" s="27">
        <f>IFERROR('DATA - Warehouse Data'!$C$7-(INDEX('DATA - Warehouse Data'!$G$11:$G$974,MATCH(E24,'DATA - Warehouse Data'!$N$11:$N$974,0))),"")</f>
        <v>36</v>
      </c>
      <c r="I24" s="95" t="str">
        <f>IFERROR(INDEX('DATA - Destination Database'!$H$8:$H$973,MATCH(E24,'DATA - Destination Database'!$C$8:$C$973,0)),"")</f>
        <v>Mexico</v>
      </c>
    </row>
    <row r="25" spans="2:9" x14ac:dyDescent="0.3">
      <c r="B25" s="17">
        <f t="shared" si="0"/>
        <v>16</v>
      </c>
      <c r="C25" s="95" t="str">
        <f>IFERROR(INDEX('DATA - Warehouse Data'!$B$11:$B$974,MATCH(E25,'DATA - Warehouse Data'!$N$11:$N$974,0)),"")</f>
        <v>Product E</v>
      </c>
      <c r="D25" s="95" t="str">
        <f>IFERROR(INDEX('DATA - Warehouse Data'!$C$11:$C$974,MATCH(E25,'DATA - Warehouse Data'!$N$11:$N$974,0)),"")</f>
        <v>BA1187</v>
      </c>
      <c r="E25" s="95" t="str">
        <f t="array" ref="E25">IFERROR(INDEX('DATA - Warehouse Data'!$N$11:$N$974,SMALL(IF('DATA - Warehouse Data'!$Q$11:$Q$974="Yes",ROW('DATA - Warehouse Data'!$N$11:$N$974)-MIN(ROW('DATA - Warehouse Data'!$N$11:$N$974))+1),ROWS($E$10:E25))),"")</f>
        <v>SKU740</v>
      </c>
      <c r="G25" s="27">
        <f>IFERROR('DATA - Warehouse Data'!$C$7-(INDEX('DATA - Warehouse Data'!$G$11:$G$974,MATCH(E25,'DATA - Warehouse Data'!$N$11:$N$974,0))),"")</f>
        <v>35</v>
      </c>
      <c r="I25" s="95" t="str">
        <f>IFERROR(INDEX('DATA - Destination Database'!$H$8:$H$973,MATCH(E25,'DATA - Destination Database'!$C$8:$C$973,0)),"")</f>
        <v>Hong Kong</v>
      </c>
    </row>
    <row r="26" spans="2:9" x14ac:dyDescent="0.3">
      <c r="B26" s="17">
        <f t="shared" si="0"/>
        <v>17</v>
      </c>
      <c r="C26" s="95" t="str">
        <f>IFERROR(INDEX('DATA - Warehouse Data'!$B$11:$B$974,MATCH(E26,'DATA - Warehouse Data'!$N$11:$N$974,0)),"")</f>
        <v>Product C</v>
      </c>
      <c r="D26" s="95" t="str">
        <f>IFERROR(INDEX('DATA - Warehouse Data'!$C$11:$C$974,MATCH(E26,'DATA - Warehouse Data'!$N$11:$N$974,0)),"")</f>
        <v>BA1192</v>
      </c>
      <c r="E26" s="95" t="str">
        <f t="array" ref="E26">IFERROR(INDEX('DATA - Warehouse Data'!$N$11:$N$974,SMALL(IF('DATA - Warehouse Data'!$Q$11:$Q$974="Yes",ROW('DATA - Warehouse Data'!$N$11:$N$974)-MIN(ROW('DATA - Warehouse Data'!$N$11:$N$974))+1),ROWS($E$10:E26))),"")</f>
        <v>SKU743</v>
      </c>
      <c r="G26" s="27">
        <f>IFERROR('DATA - Warehouse Data'!$C$7-(INDEX('DATA - Warehouse Data'!$G$11:$G$974,MATCH(E26,'DATA - Warehouse Data'!$N$11:$N$974,0))),"")</f>
        <v>35</v>
      </c>
      <c r="I26" s="95" t="str">
        <f>IFERROR(INDEX('DATA - Destination Database'!$H$8:$H$973,MATCH(E26,'DATA - Destination Database'!$C$8:$C$973,0)),"")</f>
        <v>Italy</v>
      </c>
    </row>
    <row r="27" spans="2:9" x14ac:dyDescent="0.3">
      <c r="B27" s="17">
        <f t="shared" si="0"/>
        <v>18</v>
      </c>
      <c r="C27" s="95" t="str">
        <f>IFERROR(INDEX('DATA - Warehouse Data'!$B$11:$B$974,MATCH(E27,'DATA - Warehouse Data'!$N$11:$N$974,0)),"")</f>
        <v>Product D</v>
      </c>
      <c r="D27" s="95" t="str">
        <f>IFERROR(INDEX('DATA - Warehouse Data'!$C$11:$C$974,MATCH(E27,'DATA - Warehouse Data'!$N$11:$N$974,0)),"")</f>
        <v>BA1202</v>
      </c>
      <c r="E27" s="95" t="str">
        <f t="array" ref="E27">IFERROR(INDEX('DATA - Warehouse Data'!$N$11:$N$974,SMALL(IF('DATA - Warehouse Data'!$Q$11:$Q$974="Yes",ROW('DATA - Warehouse Data'!$N$11:$N$974)-MIN(ROW('DATA - Warehouse Data'!$N$11:$N$974))+1),ROWS($E$10:E27))),"")</f>
        <v>SKU749</v>
      </c>
      <c r="G27" s="27">
        <f>IFERROR('DATA - Warehouse Data'!$C$7-(INDEX('DATA - Warehouse Data'!$G$11:$G$974,MATCH(E27,'DATA - Warehouse Data'!$N$11:$N$974,0))),"")</f>
        <v>35</v>
      </c>
      <c r="I27" s="95" t="str">
        <f>IFERROR(INDEX('DATA - Destination Database'!$H$8:$H$973,MATCH(E27,'DATA - Destination Database'!$C$8:$C$973,0)),"")</f>
        <v>China</v>
      </c>
    </row>
    <row r="28" spans="2:9" x14ac:dyDescent="0.3">
      <c r="B28" s="17">
        <f t="shared" si="0"/>
        <v>19</v>
      </c>
      <c r="C28" s="95" t="str">
        <f>IFERROR(INDEX('DATA - Warehouse Data'!$B$11:$B$974,MATCH(E28,'DATA - Warehouse Data'!$N$11:$N$974,0)),"")</f>
        <v>Product D</v>
      </c>
      <c r="D28" s="95" t="str">
        <f>IFERROR(INDEX('DATA - Warehouse Data'!$C$11:$C$974,MATCH(E28,'DATA - Warehouse Data'!$N$11:$N$974,0)),"")</f>
        <v>BA1669</v>
      </c>
      <c r="E28" s="95" t="str">
        <f t="array" ref="E28">IFERROR(INDEX('DATA - Warehouse Data'!$N$11:$N$974,SMALL(IF('DATA - Warehouse Data'!$Q$11:$Q$974="Yes",ROW('DATA - Warehouse Data'!$N$11:$N$974)-MIN(ROW('DATA - Warehouse Data'!$N$11:$N$974))+1),ROWS($E$10:E28))),"")</f>
        <v>SKU744</v>
      </c>
      <c r="G28" s="27">
        <f>IFERROR('DATA - Warehouse Data'!$C$7-(INDEX('DATA - Warehouse Data'!$G$11:$G$974,MATCH(E28,'DATA - Warehouse Data'!$N$11:$N$974,0))),"")</f>
        <v>35</v>
      </c>
      <c r="I28" s="95" t="str">
        <f>IFERROR(INDEX('DATA - Destination Database'!$H$8:$H$973,MATCH(E28,'DATA - Destination Database'!$C$8:$C$973,0)),"")</f>
        <v>Spain</v>
      </c>
    </row>
    <row r="29" spans="2:9" x14ac:dyDescent="0.3">
      <c r="B29" s="17">
        <f t="shared" si="0"/>
        <v>20</v>
      </c>
      <c r="C29" s="95" t="str">
        <f>IFERROR(INDEX('DATA - Warehouse Data'!$B$11:$B$974,MATCH(E29,'DATA - Warehouse Data'!$N$11:$N$974,0)),"")</f>
        <v>Product E</v>
      </c>
      <c r="D29" s="95" t="str">
        <f>IFERROR(INDEX('DATA - Warehouse Data'!$C$11:$C$974,MATCH(E29,'DATA - Warehouse Data'!$N$11:$N$974,0)),"")</f>
        <v>BA1683</v>
      </c>
      <c r="E29" s="95" t="str">
        <f t="array" ref="E29">IFERROR(INDEX('DATA - Warehouse Data'!$N$11:$N$974,SMALL(IF('DATA - Warehouse Data'!$Q$11:$Q$974="Yes",ROW('DATA - Warehouse Data'!$N$11:$N$974)-MIN(ROW('DATA - Warehouse Data'!$N$11:$N$974))+1),ROWS($E$10:E29))),"")</f>
        <v>SKU750</v>
      </c>
      <c r="G29" s="27">
        <f>IFERROR('DATA - Warehouse Data'!$C$7-(INDEX('DATA - Warehouse Data'!$G$11:$G$974,MATCH(E29,'DATA - Warehouse Data'!$N$11:$N$974,0))),"")</f>
        <v>35</v>
      </c>
      <c r="I29" s="95" t="str">
        <f>IFERROR(INDEX('DATA - Destination Database'!$H$8:$H$973,MATCH(E29,'DATA - Destination Database'!$C$8:$C$973,0)),"")</f>
        <v>Germany</v>
      </c>
    </row>
    <row r="30" spans="2:9" x14ac:dyDescent="0.3">
      <c r="B30" s="17" t="str">
        <f t="shared" si="0"/>
        <v/>
      </c>
      <c r="C30" s="15" t="str">
        <f>IFERROR(INDEX('DATA - Warehouse Data'!$B$11:$B$974,MATCH(E30,'DATA - Warehouse Data'!$N$11:$N$974,0)),"")</f>
        <v/>
      </c>
      <c r="D30" s="15" t="str">
        <f>IFERROR(INDEX('DATA - Warehouse Data'!$C$11:$C$974,MATCH(E30,'DATA - Warehouse Data'!$N$11:$N$974,0)),"")</f>
        <v/>
      </c>
      <c r="E30" s="15" t="str">
        <f t="array" ref="E30">IFERROR(INDEX('DATA - Warehouse Data'!$N$11:$N$974,SMALL(IF('DATA - Warehouse Data'!$Q$11:$Q$974="Yes",ROW('DATA - Warehouse Data'!$N$11:$N$974)-MIN(ROW('DATA - Warehouse Data'!$N$11:$N$974))+1),ROWS($E$10:E30))),"")</f>
        <v/>
      </c>
      <c r="G30" s="27" t="str">
        <f>IFERROR('DATA - Warehouse Data'!$C$7-(INDEX('DATA - Warehouse Data'!$G$11:$G$974,MATCH(E30,'DATA - Warehouse Data'!$N$11:$N$974,0))),"")</f>
        <v/>
      </c>
      <c r="I30" s="17" t="str">
        <f>IFERROR(INDEX('DATA - Destination Database'!$H$8:$H$973,MATCH(E30,'DATA - Destination Database'!$C$8:$C$973,0)),"")</f>
        <v/>
      </c>
    </row>
    <row r="31" spans="2:9" x14ac:dyDescent="0.3">
      <c r="B31" s="17" t="str">
        <f t="shared" si="0"/>
        <v/>
      </c>
      <c r="C31" s="15" t="str">
        <f>IFERROR(INDEX('DATA - Warehouse Data'!$B$11:$B$974,MATCH(E31,'DATA - Warehouse Data'!$N$11:$N$974,0)),"")</f>
        <v/>
      </c>
      <c r="D31" s="15" t="str">
        <f>IFERROR(INDEX('DATA - Warehouse Data'!$C$11:$C$974,MATCH(E31,'DATA - Warehouse Data'!$N$11:$N$974,0)),"")</f>
        <v/>
      </c>
      <c r="E31" s="15" t="str">
        <f t="array" ref="E31">IFERROR(INDEX('DATA - Warehouse Data'!$N$11:$N$974,SMALL(IF('DATA - Warehouse Data'!$Q$11:$Q$974="Yes",ROW('DATA - Warehouse Data'!$N$11:$N$974)-MIN(ROW('DATA - Warehouse Data'!$N$11:$N$974))+1),ROWS($E$10:E31))),"")</f>
        <v/>
      </c>
      <c r="G31" s="27" t="str">
        <f>IFERROR('DATA - Warehouse Data'!$C$7-(INDEX('DATA - Warehouse Data'!$G$11:$G$974,MATCH(E31,'DATA - Warehouse Data'!$N$11:$N$974,0))),"")</f>
        <v/>
      </c>
      <c r="I31" s="17" t="str">
        <f>IFERROR(INDEX('DATA - Destination Database'!$H$8:$H$973,MATCH(E31,'DATA - Destination Database'!$C$8:$C$973,0)),"")</f>
        <v/>
      </c>
    </row>
    <row r="32" spans="2:9" x14ac:dyDescent="0.3">
      <c r="B32" s="17" t="str">
        <f t="shared" si="0"/>
        <v/>
      </c>
      <c r="C32" s="15" t="str">
        <f>IFERROR(INDEX('DATA - Warehouse Data'!$B$11:$B$974,MATCH(E32,'DATA - Warehouse Data'!$N$11:$N$974,0)),"")</f>
        <v/>
      </c>
      <c r="D32" s="15" t="str">
        <f>IFERROR(INDEX('DATA - Warehouse Data'!$C$11:$C$974,MATCH(E32,'DATA - Warehouse Data'!$N$11:$N$974,0)),"")</f>
        <v/>
      </c>
      <c r="E32" s="15" t="str">
        <f t="array" ref="E32">IFERROR(INDEX('DATA - Warehouse Data'!$N$11:$N$974,SMALL(IF('DATA - Warehouse Data'!$Q$11:$Q$974="Yes",ROW('DATA - Warehouse Data'!$N$11:$N$974)-MIN(ROW('DATA - Warehouse Data'!$N$11:$N$974))+1),ROWS($E$10:E32))),"")</f>
        <v/>
      </c>
      <c r="G32" s="27" t="str">
        <f>IFERROR('DATA - Warehouse Data'!$C$7-(INDEX('DATA - Warehouse Data'!$G$11:$G$974,MATCH(E32,'DATA - Warehouse Data'!$N$11:$N$974,0))),"")</f>
        <v/>
      </c>
      <c r="I32" s="17" t="str">
        <f>IFERROR(INDEX('DATA - Destination Database'!$H$8:$H$973,MATCH(E32,'DATA - Destination Database'!$C$8:$C$973,0)),"")</f>
        <v/>
      </c>
    </row>
    <row r="33" spans="2:9" x14ac:dyDescent="0.3">
      <c r="B33" s="17" t="str">
        <f t="shared" si="0"/>
        <v/>
      </c>
      <c r="C33" s="15" t="str">
        <f>IFERROR(INDEX('DATA - Warehouse Data'!$B$11:$B$974,MATCH(E33,'DATA - Warehouse Data'!$N$11:$N$974,0)),"")</f>
        <v/>
      </c>
      <c r="D33" s="15" t="str">
        <f>IFERROR(INDEX('DATA - Warehouse Data'!$C$11:$C$974,MATCH(E33,'DATA - Warehouse Data'!$N$11:$N$974,0)),"")</f>
        <v/>
      </c>
      <c r="E33" s="15" t="str">
        <f t="array" ref="E33">IFERROR(INDEX('DATA - Warehouse Data'!$N$11:$N$974,SMALL(IF('DATA - Warehouse Data'!$Q$11:$Q$974="Yes",ROW('DATA - Warehouse Data'!$N$11:$N$974)-MIN(ROW('DATA - Warehouse Data'!$N$11:$N$974))+1),ROWS($E$10:E33))),"")</f>
        <v/>
      </c>
      <c r="G33" s="27" t="str">
        <f>IFERROR('DATA - Warehouse Data'!$C$7-(INDEX('DATA - Warehouse Data'!$G$11:$G$974,MATCH(E33,'DATA - Warehouse Data'!$N$11:$N$974,0))),"")</f>
        <v/>
      </c>
      <c r="I33" s="17" t="str">
        <f>IFERROR(INDEX('DATA - Destination Database'!$H$8:$H$973,MATCH(E33,'DATA - Destination Database'!$C$8:$C$973,0)),"")</f>
        <v/>
      </c>
    </row>
    <row r="34" spans="2:9" x14ac:dyDescent="0.3">
      <c r="B34" s="17" t="str">
        <f t="shared" si="0"/>
        <v/>
      </c>
      <c r="C34" s="15" t="str">
        <f>IFERROR(INDEX('DATA - Warehouse Data'!$B$11:$B$974,MATCH(E34,'DATA - Warehouse Data'!$N$11:$N$974,0)),"")</f>
        <v/>
      </c>
      <c r="D34" s="15" t="str">
        <f>IFERROR(INDEX('DATA - Warehouse Data'!$C$11:$C$974,MATCH(E34,'DATA - Warehouse Data'!$N$11:$N$974,0)),"")</f>
        <v/>
      </c>
      <c r="E34" s="15" t="str">
        <f t="array" ref="E34">IFERROR(INDEX('DATA - Warehouse Data'!$N$11:$N$974,SMALL(IF('DATA - Warehouse Data'!$Q$11:$Q$974="Yes",ROW('DATA - Warehouse Data'!$N$11:$N$974)-MIN(ROW('DATA - Warehouse Data'!$N$11:$N$974))+1),ROWS($E$10:E34))),"")</f>
        <v/>
      </c>
      <c r="G34" s="27" t="str">
        <f>IFERROR('DATA - Warehouse Data'!$C$7-(INDEX('DATA - Warehouse Data'!$G$11:$G$974,MATCH(E34,'DATA - Warehouse Data'!$N$11:$N$974,0))),"")</f>
        <v/>
      </c>
      <c r="I34" s="17" t="str">
        <f>IFERROR(INDEX('DATA - Destination Database'!$H$8:$H$973,MATCH(E34,'DATA - Destination Database'!$C$8:$C$973,0)),"")</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SelectNextSheet">
                <anchor moveWithCells="1" sizeWithCells="1">
                  <from>
                    <xdr:col>29</xdr:col>
                    <xdr:colOff>373380</xdr:colOff>
                    <xdr:row>0</xdr:row>
                    <xdr:rowOff>175260</xdr:rowOff>
                  </from>
                  <to>
                    <xdr:col>30</xdr:col>
                    <xdr:colOff>320040</xdr:colOff>
                    <xdr:row>3</xdr:row>
                    <xdr:rowOff>7620</xdr:rowOff>
                  </to>
                </anchor>
              </controlPr>
            </control>
          </mc:Choice>
        </mc:AlternateContent>
        <mc:AlternateContent xmlns:mc="http://schemas.openxmlformats.org/markup-compatibility/2006">
          <mc:Choice Requires="x14">
            <control shapeId="22530" r:id="rId5" name="Button 2">
              <controlPr defaultSize="0" print="0" autoFill="0" autoPict="0" macro="[0]!SelectMenu">
                <anchor moveWithCells="1" sizeWithCells="1">
                  <from>
                    <xdr:col>26</xdr:col>
                    <xdr:colOff>266700</xdr:colOff>
                    <xdr:row>0</xdr:row>
                    <xdr:rowOff>175260</xdr:rowOff>
                  </from>
                  <to>
                    <xdr:col>28</xdr:col>
                    <xdr:colOff>83820</xdr:colOff>
                    <xdr:row>3</xdr:row>
                    <xdr:rowOff>22860</xdr:rowOff>
                  </to>
                </anchor>
              </controlPr>
            </control>
          </mc:Choice>
        </mc:AlternateContent>
        <mc:AlternateContent xmlns:mc="http://schemas.openxmlformats.org/markup-compatibility/2006">
          <mc:Choice Requires="x14">
            <control shapeId="22531" r:id="rId6" name="Button 3">
              <controlPr defaultSize="0" print="0" autoFill="0" autoPict="0" macro="[0]!SelectPreviousSheet">
                <anchor moveWithCells="1" sizeWithCells="1">
                  <from>
                    <xdr:col>28</xdr:col>
                    <xdr:colOff>266700</xdr:colOff>
                    <xdr:row>1</xdr:row>
                    <xdr:rowOff>0</xdr:rowOff>
                  </from>
                  <to>
                    <xdr:col>29</xdr:col>
                    <xdr:colOff>213360</xdr:colOff>
                    <xdr:row>3</xdr:row>
                    <xdr:rowOff>15240</xdr:rowOff>
                  </to>
                </anchor>
              </controlPr>
            </control>
          </mc:Choice>
        </mc:AlternateContent>
        <mc:AlternateContent xmlns:mc="http://schemas.openxmlformats.org/markup-compatibility/2006">
          <mc:Choice Requires="x14">
            <control shapeId="22532" r:id="rId7" name="Button 4">
              <controlPr defaultSize="0" print="0" autoFill="0" autoPict="0" macro="[0]!SelectDashboard">
                <anchor moveWithCells="1" sizeWithCells="1">
                  <from>
                    <xdr:col>24</xdr:col>
                    <xdr:colOff>213360</xdr:colOff>
                    <xdr:row>0</xdr:row>
                    <xdr:rowOff>175260</xdr:rowOff>
                  </from>
                  <to>
                    <xdr:col>26</xdr:col>
                    <xdr:colOff>114300</xdr:colOff>
                    <xdr:row>3</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249977111117893"/>
    <pageSetUpPr fitToPage="1"/>
  </sheetPr>
  <dimension ref="A1:FG293"/>
  <sheetViews>
    <sheetView showGridLines="0" view="pageBreakPreview" zoomScale="85" zoomScaleNormal="85" zoomScaleSheetLayoutView="85" workbookViewId="0">
      <selection activeCell="B2" sqref="B2"/>
    </sheetView>
  </sheetViews>
  <sheetFormatPr defaultRowHeight="14.4" x14ac:dyDescent="0.3"/>
  <cols>
    <col min="1" max="1" width="5.6640625" customWidth="1"/>
    <col min="2" max="2" width="17.77734375" customWidth="1"/>
    <col min="3" max="3" width="8.5546875" customWidth="1"/>
    <col min="4" max="4" width="8.21875" customWidth="1"/>
    <col min="5" max="7" width="25.21875" customWidth="1"/>
    <col min="8" max="9" width="5.6640625" customWidth="1"/>
    <col min="10" max="12" width="25.21875" customWidth="1"/>
    <col min="13" max="14" width="5.6640625" customWidth="1"/>
    <col min="17" max="17" width="11.5546875" customWidth="1"/>
  </cols>
  <sheetData>
    <row r="1" spans="1:163" ht="14.4" customHeight="1" x14ac:dyDescent="0.3">
      <c r="A1" s="1"/>
      <c r="B1" s="1"/>
      <c r="C1" s="1"/>
      <c r="D1" s="1"/>
      <c r="E1" s="1"/>
      <c r="G1" s="1"/>
      <c r="H1" s="1"/>
      <c r="I1" s="1"/>
      <c r="J1" s="1"/>
      <c r="K1" s="1"/>
      <c r="L1" s="1"/>
      <c r="M1" s="93"/>
      <c r="N1" s="93"/>
      <c r="O1" s="93"/>
      <c r="P1" s="93"/>
      <c r="Q1" s="93"/>
      <c r="R1" s="1"/>
      <c r="S1" s="1"/>
      <c r="T1" s="1"/>
      <c r="U1" s="1"/>
      <c r="V1" s="1"/>
      <c r="W1" s="1"/>
      <c r="X1" s="1"/>
      <c r="Y1" s="1"/>
      <c r="Z1" s="1"/>
      <c r="AA1" s="1"/>
      <c r="AB1" s="1"/>
      <c r="AC1" s="1"/>
      <c r="AD1" s="1"/>
      <c r="AE1" s="1"/>
      <c r="AF1" s="1"/>
      <c r="AG1" s="1"/>
      <c r="AH1" s="1"/>
      <c r="AI1" s="1"/>
      <c r="AJ1" s="1"/>
      <c r="AK1" s="1"/>
      <c r="AL1" s="1"/>
      <c r="AM1" s="1"/>
      <c r="AO1" s="1"/>
      <c r="AQ1" s="1"/>
      <c r="AR1" s="1"/>
      <c r="AS1" s="1"/>
      <c r="AT1" s="1"/>
      <c r="AU1" s="1"/>
      <c r="AV1" s="1"/>
      <c r="AW1" s="1"/>
      <c r="AX1" s="1"/>
      <c r="AZ1" s="1"/>
      <c r="BA1" s="1"/>
      <c r="BB1" s="1"/>
      <c r="BC1" s="1"/>
      <c r="BD1" s="1"/>
      <c r="BE1" s="1"/>
      <c r="CA1" s="2"/>
      <c r="CC1" s="2"/>
      <c r="CD1" s="2"/>
      <c r="CE1" s="2"/>
      <c r="CF1" s="2"/>
      <c r="CG1" s="2"/>
      <c r="CH1" s="2"/>
      <c r="CI1" s="2"/>
      <c r="CJ1" s="2"/>
      <c r="CR1" s="1"/>
      <c r="CS1" s="1"/>
      <c r="CT1" s="1"/>
      <c r="CU1" s="1"/>
      <c r="CV1" s="1"/>
      <c r="CW1" s="1"/>
      <c r="DB1" s="1"/>
      <c r="DC1" s="1"/>
      <c r="DD1" s="1"/>
      <c r="DE1" s="1"/>
      <c r="DG1" s="1"/>
      <c r="DH1" s="1"/>
      <c r="DI1" s="1"/>
      <c r="DJ1" s="1"/>
      <c r="DK1" s="1"/>
      <c r="DM1" s="1"/>
      <c r="DN1" s="1"/>
    </row>
    <row r="2" spans="1:163" ht="21" customHeight="1" x14ac:dyDescent="0.4">
      <c r="A2" s="1"/>
      <c r="B2" s="3" t="s">
        <v>3989</v>
      </c>
      <c r="E2" s="1"/>
      <c r="G2" s="1"/>
      <c r="H2" s="1"/>
      <c r="I2" s="1"/>
      <c r="J2" s="1"/>
      <c r="K2" s="1"/>
      <c r="L2" s="1"/>
      <c r="M2" s="93"/>
      <c r="N2" s="93"/>
      <c r="O2" s="93"/>
      <c r="P2" s="93"/>
      <c r="Q2" s="93"/>
      <c r="R2" s="1"/>
      <c r="S2" s="1"/>
      <c r="T2" s="1"/>
      <c r="U2" s="1"/>
      <c r="V2" s="1"/>
      <c r="W2" s="1"/>
      <c r="X2" s="1"/>
      <c r="Y2" s="1"/>
      <c r="Z2" s="1"/>
      <c r="AA2" s="1"/>
      <c r="AB2" s="1"/>
      <c r="AC2" s="1"/>
      <c r="AD2" s="1"/>
      <c r="AE2" s="1"/>
      <c r="AF2" s="1"/>
      <c r="AG2" s="1"/>
      <c r="AH2" s="1"/>
      <c r="AI2" s="1"/>
      <c r="AJ2" s="1"/>
      <c r="AK2" s="1"/>
      <c r="AL2" s="1"/>
      <c r="AM2" s="1"/>
      <c r="AO2" s="1"/>
      <c r="AQ2" s="1"/>
      <c r="AR2" s="1"/>
      <c r="AS2" s="1"/>
      <c r="AT2" s="1"/>
      <c r="AU2" s="1"/>
      <c r="AV2" s="1"/>
      <c r="AW2" s="1"/>
      <c r="AX2" s="1"/>
      <c r="AZ2" s="1"/>
      <c r="BA2" s="1"/>
      <c r="BB2" s="1"/>
      <c r="BC2" s="1"/>
      <c r="BD2" s="1"/>
      <c r="BE2" s="1"/>
      <c r="CA2" s="2"/>
      <c r="CC2" s="2"/>
      <c r="CD2" s="2"/>
      <c r="CE2" s="2"/>
      <c r="CF2" s="2"/>
      <c r="CG2" s="2"/>
      <c r="CH2" s="2"/>
      <c r="CI2" s="2"/>
      <c r="CJ2" s="2"/>
      <c r="CR2" s="1"/>
      <c r="CS2" s="1"/>
      <c r="CT2" s="1"/>
      <c r="CU2" s="1"/>
      <c r="CV2" s="1"/>
      <c r="CW2" s="1"/>
      <c r="DB2" s="1"/>
      <c r="DC2" s="1"/>
      <c r="DD2" s="1"/>
      <c r="DE2" s="1"/>
      <c r="DG2" s="1"/>
      <c r="DH2" s="1"/>
      <c r="DI2" s="1"/>
      <c r="DJ2" s="1"/>
      <c r="DK2" s="1"/>
      <c r="DM2" s="1"/>
      <c r="DN2" s="1"/>
    </row>
    <row r="3" spans="1:163" ht="14.4" customHeight="1" x14ac:dyDescent="0.3">
      <c r="A3" s="1"/>
      <c r="B3" s="4" t="s">
        <v>0</v>
      </c>
      <c r="C3" s="5" t="str">
        <f ca="1">MID(CELL("filename",A1),FIND("]",CELL("‪filename",A1))+1,999)</f>
        <v>DASHBOARD</v>
      </c>
      <c r="G3" s="6"/>
      <c r="H3" s="1"/>
      <c r="I3" s="6"/>
      <c r="J3" s="1"/>
      <c r="K3" s="1"/>
      <c r="L3" s="1"/>
      <c r="M3" s="93"/>
      <c r="N3" s="93"/>
      <c r="O3" s="93"/>
      <c r="P3" s="93"/>
      <c r="Q3" s="93"/>
      <c r="R3" s="1"/>
      <c r="S3" s="1"/>
      <c r="T3" s="1"/>
      <c r="U3" s="1"/>
      <c r="V3" s="1"/>
      <c r="W3" s="1"/>
      <c r="X3" s="1"/>
      <c r="Y3" s="1"/>
      <c r="Z3" s="1"/>
      <c r="AA3" s="1"/>
      <c r="AB3" s="1"/>
      <c r="AC3" s="1"/>
      <c r="AD3" s="1"/>
      <c r="AE3" s="1"/>
      <c r="AF3" s="1"/>
      <c r="AG3" s="1"/>
      <c r="AH3" s="1"/>
      <c r="AI3" s="1"/>
      <c r="AJ3" s="1"/>
      <c r="AK3" s="1"/>
      <c r="AL3" s="1"/>
      <c r="AM3" s="1"/>
      <c r="AO3" s="1"/>
      <c r="AQ3" s="1"/>
      <c r="AR3" s="1"/>
      <c r="AS3" s="1"/>
      <c r="AT3" s="1"/>
      <c r="AU3" s="1"/>
      <c r="AV3" s="1"/>
      <c r="AW3" s="1"/>
      <c r="AX3" s="1"/>
      <c r="AZ3" s="1"/>
      <c r="BA3" s="1"/>
      <c r="BB3" s="1"/>
      <c r="BC3" s="1"/>
      <c r="BD3" s="1"/>
      <c r="BE3" s="1"/>
      <c r="CA3" s="2"/>
      <c r="CC3" s="2"/>
      <c r="CD3" s="2"/>
      <c r="CE3" s="2"/>
      <c r="CF3" s="2"/>
      <c r="CG3" s="2"/>
      <c r="CH3" s="2"/>
      <c r="CI3" s="2"/>
      <c r="CJ3" s="2"/>
      <c r="CR3" s="1"/>
      <c r="CS3" s="1"/>
      <c r="CT3" s="1"/>
      <c r="CU3" s="1"/>
      <c r="CV3" s="1"/>
      <c r="CW3" s="1"/>
      <c r="DB3" s="1"/>
      <c r="DC3" s="1"/>
      <c r="DD3" s="1"/>
      <c r="DE3" s="1"/>
      <c r="DG3" s="1"/>
      <c r="DH3" s="1"/>
      <c r="DI3" s="1"/>
      <c r="DJ3" s="1"/>
      <c r="DK3" s="1"/>
      <c r="DM3" s="1"/>
      <c r="DN3" s="1"/>
    </row>
    <row r="4" spans="1:163" ht="14.4" customHeight="1" x14ac:dyDescent="0.3">
      <c r="A4" s="7"/>
      <c r="B4" s="7"/>
      <c r="C4" s="7"/>
      <c r="D4" s="7"/>
      <c r="E4" s="7"/>
      <c r="G4" s="7"/>
      <c r="H4" s="7"/>
      <c r="I4" s="7"/>
      <c r="J4" s="7"/>
      <c r="K4" s="7"/>
      <c r="L4" s="7"/>
      <c r="M4" s="93"/>
      <c r="N4" s="93"/>
      <c r="O4" s="93"/>
      <c r="P4" s="93"/>
      <c r="Q4" s="93"/>
      <c r="R4" s="7"/>
      <c r="S4" s="7"/>
      <c r="T4" s="7"/>
      <c r="U4" s="7"/>
      <c r="V4" s="7"/>
      <c r="W4" s="7"/>
      <c r="X4" s="7"/>
      <c r="Y4" s="7"/>
      <c r="Z4" s="7"/>
      <c r="AA4" s="7"/>
      <c r="AB4" s="7"/>
      <c r="AC4" s="7"/>
      <c r="AD4" s="7"/>
      <c r="AE4" s="7"/>
      <c r="AF4" s="7"/>
      <c r="AG4" s="7"/>
      <c r="AH4" s="7"/>
      <c r="AI4" s="7"/>
      <c r="AJ4" s="7"/>
      <c r="AK4" s="7"/>
      <c r="AL4" s="7"/>
      <c r="AM4" s="7"/>
      <c r="AO4" s="8"/>
      <c r="AQ4" s="7"/>
      <c r="AR4" s="7"/>
      <c r="AS4" s="7"/>
      <c r="AT4" s="7"/>
      <c r="AU4" s="7"/>
      <c r="AV4" s="7"/>
      <c r="AW4" s="7"/>
      <c r="AX4" s="7"/>
      <c r="AZ4" s="7"/>
      <c r="BA4" s="7"/>
      <c r="BB4" s="7"/>
      <c r="BC4" s="7"/>
      <c r="BD4" s="7"/>
      <c r="BE4" s="8"/>
      <c r="CA4" s="2"/>
      <c r="CC4" s="2"/>
      <c r="CD4" s="2"/>
      <c r="CE4" s="2"/>
      <c r="CF4" s="2"/>
      <c r="CG4" s="2"/>
      <c r="CH4" s="2"/>
      <c r="CI4" s="2"/>
      <c r="CJ4" s="2"/>
      <c r="CR4" s="7"/>
      <c r="CS4" s="7"/>
      <c r="CT4" s="7"/>
      <c r="CU4" s="7"/>
      <c r="CV4" s="7"/>
      <c r="CW4" s="8"/>
      <c r="DB4" s="7"/>
      <c r="DC4" s="7"/>
      <c r="DD4" s="7"/>
      <c r="DE4" s="7"/>
      <c r="DG4" s="8"/>
      <c r="DH4" s="8"/>
      <c r="DI4" s="8"/>
      <c r="DJ4" s="8"/>
      <c r="DK4" s="8"/>
      <c r="DM4" s="7"/>
      <c r="DN4" s="7"/>
    </row>
    <row r="5" spans="1:163" s="12" customFormat="1" x14ac:dyDescent="0.3">
      <c r="A5" s="67" t="str">
        <f ca="1">_xlfn.SHEET()&amp;"."</f>
        <v>6.</v>
      </c>
      <c r="B5" s="41" t="str">
        <f ca="1">MID(CELL("filename",A1),FIND("]",CELL("‪filename",A1))+1,999)</f>
        <v>DASHBOARD</v>
      </c>
      <c r="C5" s="41"/>
      <c r="D5" s="9"/>
      <c r="E5" s="9"/>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0"/>
      <c r="BJ5" s="10"/>
      <c r="BK5" s="10"/>
      <c r="BL5" s="10"/>
      <c r="BM5" s="10"/>
      <c r="BN5" s="10"/>
      <c r="BO5" s="10"/>
      <c r="BP5" s="10"/>
      <c r="BQ5" s="10"/>
      <c r="BR5" s="10"/>
      <c r="BS5" s="10"/>
      <c r="BT5" s="10"/>
      <c r="BU5" s="10"/>
      <c r="BV5" s="10"/>
      <c r="BW5" s="10"/>
      <c r="BX5" s="10"/>
      <c r="BY5" s="10"/>
      <c r="BZ5" s="10"/>
      <c r="CA5" s="11"/>
      <c r="CB5" s="10"/>
      <c r="CC5" s="11"/>
      <c r="CD5" s="11"/>
      <c r="CE5" s="11"/>
      <c r="CF5" s="11"/>
      <c r="CG5" s="11"/>
      <c r="CH5" s="11"/>
      <c r="CI5" s="11"/>
      <c r="CJ5" s="11"/>
      <c r="CK5" s="10"/>
      <c r="CL5" s="10"/>
      <c r="CM5" s="10"/>
      <c r="CN5" s="10"/>
      <c r="CO5" s="10"/>
      <c r="CP5" s="10"/>
      <c r="CQ5" s="10"/>
      <c r="CR5" s="10"/>
      <c r="CS5" s="10"/>
      <c r="CT5" s="10"/>
      <c r="CU5" s="10"/>
      <c r="CV5" s="10"/>
      <c r="CW5" s="10"/>
      <c r="CX5" s="10"/>
      <c r="CY5" s="10"/>
      <c r="CZ5" s="10"/>
      <c r="DA5" s="10"/>
      <c r="DB5" s="10"/>
      <c r="DC5" s="10"/>
      <c r="DD5" s="10"/>
      <c r="DE5" s="10"/>
      <c r="DF5" s="10"/>
      <c r="DG5" s="10"/>
      <c r="DH5" s="10"/>
      <c r="DI5" s="10"/>
      <c r="DJ5" s="10"/>
      <c r="DK5" s="10"/>
      <c r="DL5" s="10"/>
      <c r="DM5" s="10"/>
      <c r="DN5" s="10"/>
      <c r="DO5" s="10"/>
      <c r="DP5" s="10"/>
      <c r="DQ5" s="10"/>
      <c r="DR5" s="10"/>
      <c r="DS5" s="10"/>
      <c r="DT5" s="10"/>
      <c r="DU5" s="10"/>
      <c r="DV5" s="10"/>
      <c r="DW5" s="10"/>
      <c r="DX5" s="10"/>
      <c r="DY5" s="10"/>
      <c r="DZ5" s="10"/>
      <c r="EA5" s="10"/>
      <c r="EB5" s="10"/>
      <c r="EC5" s="10"/>
      <c r="ED5" s="10"/>
      <c r="EE5" s="10"/>
      <c r="EF5" s="10"/>
      <c r="EG5" s="10"/>
      <c r="EH5" s="10"/>
      <c r="EI5" s="10"/>
      <c r="EJ5" s="10"/>
      <c r="EK5" s="10"/>
      <c r="EL5" s="10"/>
      <c r="EM5" s="10"/>
      <c r="EN5" s="10"/>
      <c r="EO5" s="10"/>
      <c r="EP5" s="10"/>
      <c r="EQ5" s="10"/>
      <c r="EY5" s="10"/>
      <c r="FG5" s="10"/>
    </row>
    <row r="8" spans="1:163" ht="21" x14ac:dyDescent="0.3">
      <c r="E8" s="30"/>
      <c r="J8" s="28" t="s">
        <v>3851</v>
      </c>
      <c r="K8" t="s">
        <v>3854</v>
      </c>
    </row>
    <row r="9" spans="1:163" x14ac:dyDescent="0.3">
      <c r="M9" s="57"/>
      <c r="N9" s="57"/>
    </row>
    <row r="10" spans="1:163" ht="16.8" x14ac:dyDescent="0.3">
      <c r="B10" s="62" t="s">
        <v>3956</v>
      </c>
      <c r="C10" s="63">
        <f>COUNTA('DATA - Warehouse Data'!$B$11:$B$976)</f>
        <v>966</v>
      </c>
      <c r="J10" s="65" t="s">
        <v>3859</v>
      </c>
      <c r="K10" s="65" t="s">
        <v>9</v>
      </c>
      <c r="L10" s="65" t="s">
        <v>10</v>
      </c>
      <c r="M10" s="57"/>
      <c r="N10" s="57"/>
    </row>
    <row r="11" spans="1:163" ht="16.8" x14ac:dyDescent="0.3">
      <c r="B11" s="62" t="s">
        <v>3937</v>
      </c>
      <c r="C11" s="63">
        <f>'PRIORITY BATCHES'!$E$7</f>
        <v>20</v>
      </c>
      <c r="J11" s="102" t="s">
        <v>11</v>
      </c>
      <c r="K11" s="102" t="s">
        <v>1949</v>
      </c>
      <c r="L11" s="64">
        <v>93</v>
      </c>
      <c r="M11" s="57"/>
      <c r="N11" s="57"/>
    </row>
    <row r="12" spans="1:163" x14ac:dyDescent="0.3">
      <c r="J12" s="102" t="s">
        <v>12</v>
      </c>
      <c r="K12" s="102" t="s">
        <v>1950</v>
      </c>
      <c r="L12" s="64">
        <v>93</v>
      </c>
      <c r="M12" s="57"/>
      <c r="N12" s="57"/>
    </row>
    <row r="13" spans="1:163" x14ac:dyDescent="0.3">
      <c r="J13" s="102" t="s">
        <v>13</v>
      </c>
      <c r="K13" s="102" t="s">
        <v>2835</v>
      </c>
      <c r="L13" s="64">
        <v>93</v>
      </c>
      <c r="M13" s="57"/>
      <c r="N13" s="57"/>
    </row>
    <row r="14" spans="1:163" x14ac:dyDescent="0.3">
      <c r="J14" s="102" t="s">
        <v>14</v>
      </c>
      <c r="K14" s="102" t="s">
        <v>2838</v>
      </c>
      <c r="L14" s="64">
        <v>93</v>
      </c>
      <c r="M14" s="57"/>
      <c r="N14" s="57"/>
    </row>
    <row r="15" spans="1:163" x14ac:dyDescent="0.3">
      <c r="J15" s="102" t="s">
        <v>76</v>
      </c>
      <c r="K15" s="102" t="s">
        <v>2835</v>
      </c>
      <c r="L15" s="64">
        <v>87</v>
      </c>
      <c r="M15" s="57"/>
      <c r="N15" s="57"/>
    </row>
    <row r="16" spans="1:163" x14ac:dyDescent="0.3">
      <c r="J16" s="102" t="s">
        <v>77</v>
      </c>
      <c r="K16" s="102" t="s">
        <v>2843</v>
      </c>
      <c r="L16" s="64">
        <v>87</v>
      </c>
      <c r="M16" s="57"/>
      <c r="N16" s="57"/>
    </row>
    <row r="17" spans="5:14" x14ac:dyDescent="0.3">
      <c r="J17" s="102" t="s">
        <v>85</v>
      </c>
      <c r="K17" s="102" t="s">
        <v>1947</v>
      </c>
      <c r="L17" s="64">
        <v>87</v>
      </c>
      <c r="M17" s="57"/>
      <c r="N17" s="57"/>
    </row>
    <row r="18" spans="5:14" x14ac:dyDescent="0.3">
      <c r="J18" s="102" t="s">
        <v>197</v>
      </c>
      <c r="K18" s="102" t="s">
        <v>2842</v>
      </c>
      <c r="L18" s="64">
        <v>83</v>
      </c>
      <c r="M18" s="57"/>
      <c r="N18" s="57"/>
    </row>
    <row r="19" spans="5:14" x14ac:dyDescent="0.3">
      <c r="J19" s="102" t="s">
        <v>223</v>
      </c>
      <c r="K19" s="102" t="s">
        <v>2848</v>
      </c>
      <c r="L19" s="64">
        <v>80</v>
      </c>
      <c r="M19" s="57"/>
      <c r="N19" s="57"/>
    </row>
    <row r="20" spans="5:14" x14ac:dyDescent="0.3">
      <c r="J20" s="102" t="s">
        <v>672</v>
      </c>
      <c r="K20" s="102" t="s">
        <v>2838</v>
      </c>
      <c r="L20" s="64">
        <v>37</v>
      </c>
      <c r="M20" s="57"/>
      <c r="N20" s="57"/>
    </row>
    <row r="21" spans="5:14" x14ac:dyDescent="0.3">
      <c r="J21" s="102" t="s">
        <v>673</v>
      </c>
      <c r="K21" s="102" t="s">
        <v>2850</v>
      </c>
      <c r="L21" s="64">
        <v>37</v>
      </c>
      <c r="M21" s="57"/>
      <c r="N21" s="57"/>
    </row>
    <row r="22" spans="5:14" x14ac:dyDescent="0.3">
      <c r="J22" s="102" t="s">
        <v>674</v>
      </c>
      <c r="K22" s="102" t="s">
        <v>1950</v>
      </c>
      <c r="L22" s="64">
        <v>37</v>
      </c>
      <c r="M22" s="57"/>
      <c r="N22" s="57"/>
    </row>
    <row r="23" spans="5:14" x14ac:dyDescent="0.3">
      <c r="J23" s="102" t="s">
        <v>675</v>
      </c>
      <c r="K23" s="102" t="s">
        <v>2840</v>
      </c>
      <c r="L23" s="64">
        <v>37</v>
      </c>
      <c r="M23" s="57"/>
      <c r="N23" s="57"/>
    </row>
    <row r="24" spans="5:14" x14ac:dyDescent="0.3">
      <c r="J24" s="102" t="s">
        <v>677</v>
      </c>
      <c r="K24" s="102" t="s">
        <v>2835</v>
      </c>
      <c r="L24" s="64">
        <v>37</v>
      </c>
      <c r="M24" s="57"/>
      <c r="N24" s="57"/>
    </row>
    <row r="25" spans="5:14" x14ac:dyDescent="0.3">
      <c r="J25" s="102" t="s">
        <v>705</v>
      </c>
      <c r="K25" s="102" t="s">
        <v>1951</v>
      </c>
      <c r="L25" s="64">
        <v>36</v>
      </c>
      <c r="M25" s="57"/>
      <c r="N25" s="57"/>
    </row>
    <row r="26" spans="5:14" x14ac:dyDescent="0.3">
      <c r="J26" s="102" t="s">
        <v>726</v>
      </c>
      <c r="K26" s="102" t="s">
        <v>2846</v>
      </c>
      <c r="L26" s="64">
        <v>35</v>
      </c>
      <c r="M26" s="57"/>
      <c r="N26" s="57"/>
    </row>
    <row r="27" spans="5:14" x14ac:dyDescent="0.3">
      <c r="J27" s="102" t="s">
        <v>729</v>
      </c>
      <c r="K27" s="102" t="s">
        <v>2847</v>
      </c>
      <c r="L27" s="64">
        <v>35</v>
      </c>
      <c r="M27" s="57"/>
      <c r="N27" s="57"/>
    </row>
    <row r="28" spans="5:14" x14ac:dyDescent="0.3">
      <c r="E28" s="31" t="s">
        <v>3957</v>
      </c>
      <c r="F28" s="58" t="s">
        <v>3855</v>
      </c>
      <c r="G28" s="58" t="s">
        <v>3856</v>
      </c>
      <c r="J28" s="102" t="s">
        <v>730</v>
      </c>
      <c r="K28" s="102" t="s">
        <v>2838</v>
      </c>
      <c r="L28" s="64">
        <v>35</v>
      </c>
      <c r="M28" s="57"/>
      <c r="N28" s="57"/>
    </row>
    <row r="29" spans="5:14" x14ac:dyDescent="0.3">
      <c r="E29" s="29" t="s">
        <v>55</v>
      </c>
      <c r="F29" s="59">
        <v>193</v>
      </c>
      <c r="G29" s="60">
        <v>0.19979296066252589</v>
      </c>
      <c r="J29" s="102" t="s">
        <v>735</v>
      </c>
      <c r="K29" s="102" t="s">
        <v>2851</v>
      </c>
      <c r="L29" s="64">
        <v>35</v>
      </c>
      <c r="M29" s="57"/>
      <c r="N29" s="57"/>
    </row>
    <row r="30" spans="5:14" x14ac:dyDescent="0.3">
      <c r="E30" s="29" t="s">
        <v>56</v>
      </c>
      <c r="F30" s="59">
        <v>193</v>
      </c>
      <c r="G30" s="60">
        <v>0.19979296066252589</v>
      </c>
      <c r="J30" s="102" t="s">
        <v>736</v>
      </c>
      <c r="K30" s="102" t="s">
        <v>2840</v>
      </c>
      <c r="L30" s="64">
        <v>35</v>
      </c>
      <c r="M30" s="57"/>
      <c r="N30" s="57"/>
    </row>
    <row r="31" spans="5:14" x14ac:dyDescent="0.3">
      <c r="E31" s="29" t="s">
        <v>57</v>
      </c>
      <c r="F31" s="59">
        <v>192</v>
      </c>
      <c r="G31" s="60">
        <v>0.19875776397515527</v>
      </c>
      <c r="J31" s="33"/>
      <c r="K31" s="33"/>
      <c r="M31" s="57"/>
      <c r="N31" s="57"/>
    </row>
    <row r="32" spans="5:14" x14ac:dyDescent="0.3">
      <c r="E32" s="29" t="s">
        <v>58</v>
      </c>
      <c r="F32" s="59">
        <v>194</v>
      </c>
      <c r="G32" s="60">
        <v>0.20082815734989648</v>
      </c>
      <c r="J32" s="33"/>
      <c r="K32" s="33"/>
      <c r="M32" s="57"/>
      <c r="N32" s="57"/>
    </row>
    <row r="33" spans="5:14" x14ac:dyDescent="0.3">
      <c r="E33" s="29" t="s">
        <v>59</v>
      </c>
      <c r="F33" s="59">
        <v>194</v>
      </c>
      <c r="G33" s="60">
        <v>0.20082815734989648</v>
      </c>
      <c r="J33" s="33"/>
      <c r="K33" s="33"/>
      <c r="M33" s="57"/>
      <c r="N33" s="57"/>
    </row>
    <row r="34" spans="5:14" x14ac:dyDescent="0.3">
      <c r="E34" s="29" t="s">
        <v>3852</v>
      </c>
      <c r="F34" s="59">
        <v>966</v>
      </c>
      <c r="G34" s="60">
        <v>1</v>
      </c>
      <c r="J34" s="33"/>
      <c r="K34" s="33"/>
      <c r="M34" s="57"/>
      <c r="N34" s="57"/>
    </row>
    <row r="35" spans="5:14" x14ac:dyDescent="0.3">
      <c r="J35" s="33"/>
      <c r="K35" s="33"/>
      <c r="M35" s="57"/>
      <c r="N35" s="57"/>
    </row>
    <row r="36" spans="5:14" x14ac:dyDescent="0.3">
      <c r="M36" s="57"/>
      <c r="N36" s="57"/>
    </row>
    <row r="37" spans="5:14" x14ac:dyDescent="0.3">
      <c r="M37" s="57"/>
      <c r="N37" s="57"/>
    </row>
    <row r="38" spans="5:14" x14ac:dyDescent="0.3">
      <c r="M38" s="57"/>
      <c r="N38" s="57"/>
    </row>
    <row r="39" spans="5:14" ht="21" x14ac:dyDescent="0.3">
      <c r="E39" s="30"/>
      <c r="M39" s="57"/>
      <c r="N39" s="57"/>
    </row>
    <row r="40" spans="5:14" x14ac:dyDescent="0.3">
      <c r="M40" s="57"/>
      <c r="N40" s="57"/>
    </row>
    <row r="41" spans="5:14" x14ac:dyDescent="0.3">
      <c r="L41" s="57"/>
    </row>
    <row r="42" spans="5:14" x14ac:dyDescent="0.3">
      <c r="L42" s="57"/>
    </row>
    <row r="43" spans="5:14" x14ac:dyDescent="0.3">
      <c r="L43" s="57"/>
    </row>
    <row r="44" spans="5:14" x14ac:dyDescent="0.3">
      <c r="L44" s="57"/>
    </row>
    <row r="45" spans="5:14" x14ac:dyDescent="0.3">
      <c r="L45" s="57"/>
    </row>
    <row r="46" spans="5:14" x14ac:dyDescent="0.3">
      <c r="L46" s="57"/>
    </row>
    <row r="47" spans="5:14" x14ac:dyDescent="0.3">
      <c r="L47" s="57"/>
    </row>
    <row r="48" spans="5:14" x14ac:dyDescent="0.3">
      <c r="L48" s="57"/>
    </row>
    <row r="49" spans="5:12" x14ac:dyDescent="0.3">
      <c r="L49" s="57"/>
    </row>
    <row r="50" spans="5:12" x14ac:dyDescent="0.3">
      <c r="L50" s="57"/>
    </row>
    <row r="51" spans="5:12" x14ac:dyDescent="0.3">
      <c r="L51" s="57"/>
    </row>
    <row r="52" spans="5:12" x14ac:dyDescent="0.3">
      <c r="L52" s="57"/>
    </row>
    <row r="53" spans="5:12" x14ac:dyDescent="0.3">
      <c r="L53" s="57"/>
    </row>
    <row r="54" spans="5:12" x14ac:dyDescent="0.3">
      <c r="L54" s="57"/>
    </row>
    <row r="55" spans="5:12" x14ac:dyDescent="0.3">
      <c r="L55" s="57"/>
    </row>
    <row r="56" spans="5:12" x14ac:dyDescent="0.3">
      <c r="L56" s="57"/>
    </row>
    <row r="57" spans="5:12" x14ac:dyDescent="0.3">
      <c r="L57" s="57"/>
    </row>
    <row r="58" spans="5:12" x14ac:dyDescent="0.3">
      <c r="L58" s="57"/>
    </row>
    <row r="59" spans="5:12" x14ac:dyDescent="0.3">
      <c r="E59" s="31" t="s">
        <v>2861</v>
      </c>
      <c r="F59" s="58" t="s">
        <v>3855</v>
      </c>
      <c r="G59" s="58" t="s">
        <v>3856</v>
      </c>
      <c r="L59" s="57"/>
    </row>
    <row r="60" spans="5:12" x14ac:dyDescent="0.3">
      <c r="E60" s="29" t="s">
        <v>2862</v>
      </c>
      <c r="F60" s="59">
        <v>916</v>
      </c>
      <c r="G60" s="60">
        <v>0.94824016563146996</v>
      </c>
      <c r="J60" s="31" t="s">
        <v>1</v>
      </c>
      <c r="K60" s="58" t="s">
        <v>3855</v>
      </c>
      <c r="L60" s="58" t="s">
        <v>3856</v>
      </c>
    </row>
    <row r="61" spans="5:12" x14ac:dyDescent="0.3">
      <c r="E61" s="29" t="s">
        <v>2863</v>
      </c>
      <c r="F61" s="59">
        <v>50</v>
      </c>
      <c r="G61" s="60">
        <v>5.1759834368530024E-2</v>
      </c>
      <c r="J61" s="29" t="s">
        <v>2858</v>
      </c>
      <c r="K61" s="59">
        <v>322</v>
      </c>
      <c r="L61" s="60">
        <v>0.33333333333333331</v>
      </c>
    </row>
    <row r="62" spans="5:12" x14ac:dyDescent="0.3">
      <c r="E62" s="29" t="s">
        <v>3852</v>
      </c>
      <c r="F62" s="59">
        <v>966</v>
      </c>
      <c r="G62" s="60">
        <v>1</v>
      </c>
      <c r="J62" s="29" t="s">
        <v>2859</v>
      </c>
      <c r="K62" s="59">
        <v>322</v>
      </c>
      <c r="L62" s="60">
        <v>0.33333333333333331</v>
      </c>
    </row>
    <row r="63" spans="5:12" x14ac:dyDescent="0.3">
      <c r="J63" s="29" t="s">
        <v>2860</v>
      </c>
      <c r="K63" s="59">
        <v>322</v>
      </c>
      <c r="L63" s="60">
        <v>0.33333333333333331</v>
      </c>
    </row>
    <row r="64" spans="5:12" x14ac:dyDescent="0.3">
      <c r="J64" s="29" t="s">
        <v>3852</v>
      </c>
      <c r="K64" s="59">
        <v>966</v>
      </c>
      <c r="L64" s="60">
        <v>1</v>
      </c>
    </row>
    <row r="67" spans="5:10" ht="21" x14ac:dyDescent="0.3">
      <c r="E67" s="30"/>
    </row>
    <row r="70" spans="5:10" ht="21" x14ac:dyDescent="0.3">
      <c r="J70" s="30"/>
    </row>
    <row r="87" spans="5:12" x14ac:dyDescent="0.3">
      <c r="E87" s="31" t="s">
        <v>1946</v>
      </c>
      <c r="F87" s="16" t="s">
        <v>3855</v>
      </c>
      <c r="G87" s="16" t="s">
        <v>3856</v>
      </c>
    </row>
    <row r="88" spans="5:12" x14ac:dyDescent="0.3">
      <c r="E88" s="29" t="s">
        <v>2856</v>
      </c>
      <c r="F88" s="59">
        <v>193</v>
      </c>
      <c r="G88" s="60">
        <v>0.19979296066252589</v>
      </c>
    </row>
    <row r="89" spans="5:12" x14ac:dyDescent="0.3">
      <c r="E89" s="29" t="s">
        <v>2854</v>
      </c>
      <c r="F89" s="59">
        <v>194</v>
      </c>
      <c r="G89" s="60">
        <v>0.20082815734989648</v>
      </c>
      <c r="J89" s="31" t="s">
        <v>6</v>
      </c>
      <c r="K89" s="16" t="s">
        <v>3855</v>
      </c>
      <c r="L89" s="16" t="s">
        <v>3856</v>
      </c>
    </row>
    <row r="90" spans="5:12" x14ac:dyDescent="0.3">
      <c r="E90" s="29" t="s">
        <v>2857</v>
      </c>
      <c r="F90" s="59">
        <v>193</v>
      </c>
      <c r="G90" s="60">
        <v>0.19979296066252589</v>
      </c>
      <c r="J90" s="29" t="s">
        <v>3862</v>
      </c>
      <c r="K90" s="59"/>
      <c r="L90" s="61"/>
    </row>
    <row r="91" spans="5:12" x14ac:dyDescent="0.3">
      <c r="E91" s="29" t="s">
        <v>2855</v>
      </c>
      <c r="F91" s="59">
        <v>386</v>
      </c>
      <c r="G91" s="60">
        <v>0.39958592132505177</v>
      </c>
      <c r="J91" s="45" t="s">
        <v>3943</v>
      </c>
      <c r="K91" s="59">
        <v>6</v>
      </c>
      <c r="L91" s="60">
        <v>6.2111801242236021E-3</v>
      </c>
    </row>
    <row r="92" spans="5:12" x14ac:dyDescent="0.3">
      <c r="E92" s="29" t="s">
        <v>3852</v>
      </c>
      <c r="F92" s="59">
        <v>966</v>
      </c>
      <c r="G92" s="60">
        <v>1</v>
      </c>
      <c r="J92" s="45" t="s">
        <v>3863</v>
      </c>
      <c r="K92" s="59">
        <v>19</v>
      </c>
      <c r="L92" s="60">
        <v>1.9668737060041408E-2</v>
      </c>
    </row>
    <row r="93" spans="5:12" x14ac:dyDescent="0.3">
      <c r="J93" s="45" t="s">
        <v>3864</v>
      </c>
      <c r="K93" s="59">
        <v>15</v>
      </c>
      <c r="L93" s="60">
        <v>1.5527950310559006E-2</v>
      </c>
    </row>
    <row r="94" spans="5:12" x14ac:dyDescent="0.3">
      <c r="J94" s="45" t="s">
        <v>3865</v>
      </c>
      <c r="K94" s="59">
        <v>21</v>
      </c>
      <c r="L94" s="60">
        <v>2.1739130434782608E-2</v>
      </c>
    </row>
    <row r="95" spans="5:12" x14ac:dyDescent="0.3">
      <c r="J95" s="45" t="s">
        <v>3866</v>
      </c>
      <c r="K95" s="59">
        <v>25</v>
      </c>
      <c r="L95" s="60">
        <v>2.5879917184265012E-2</v>
      </c>
    </row>
    <row r="96" spans="5:12" x14ac:dyDescent="0.3">
      <c r="J96" s="45" t="s">
        <v>3867</v>
      </c>
      <c r="K96" s="59">
        <v>39</v>
      </c>
      <c r="L96" s="60">
        <v>4.0372670807453416E-2</v>
      </c>
    </row>
    <row r="97" spans="5:12" ht="21" x14ac:dyDescent="0.3">
      <c r="E97" s="30"/>
      <c r="J97" s="45" t="s">
        <v>3868</v>
      </c>
      <c r="K97" s="59">
        <v>21</v>
      </c>
      <c r="L97" s="60">
        <v>2.1739130434782608E-2</v>
      </c>
    </row>
    <row r="98" spans="5:12" x14ac:dyDescent="0.3">
      <c r="J98" s="45" t="s">
        <v>3869</v>
      </c>
      <c r="K98" s="59">
        <v>24</v>
      </c>
      <c r="L98" s="60">
        <v>2.4844720496894408E-2</v>
      </c>
    </row>
    <row r="99" spans="5:12" x14ac:dyDescent="0.3">
      <c r="J99" s="45" t="s">
        <v>3870</v>
      </c>
      <c r="K99" s="59">
        <v>24</v>
      </c>
      <c r="L99" s="60">
        <v>2.4844720496894408E-2</v>
      </c>
    </row>
    <row r="100" spans="5:12" x14ac:dyDescent="0.3">
      <c r="J100" s="45" t="s">
        <v>3871</v>
      </c>
      <c r="K100" s="59">
        <v>30</v>
      </c>
      <c r="L100" s="60">
        <v>3.1055900621118012E-2</v>
      </c>
    </row>
    <row r="101" spans="5:12" x14ac:dyDescent="0.3">
      <c r="J101" s="45" t="s">
        <v>3872</v>
      </c>
      <c r="K101" s="59">
        <v>5</v>
      </c>
      <c r="L101" s="60">
        <v>5.175983436853002E-3</v>
      </c>
    </row>
    <row r="102" spans="5:12" x14ac:dyDescent="0.3">
      <c r="J102" s="45" t="s">
        <v>3873</v>
      </c>
      <c r="K102" s="59">
        <v>19</v>
      </c>
      <c r="L102" s="60">
        <v>1.9668737060041408E-2</v>
      </c>
    </row>
    <row r="103" spans="5:12" x14ac:dyDescent="0.3">
      <c r="J103" s="45" t="s">
        <v>3874</v>
      </c>
      <c r="K103" s="59">
        <v>12</v>
      </c>
      <c r="L103" s="60">
        <v>1.2422360248447204E-2</v>
      </c>
    </row>
    <row r="104" spans="5:12" x14ac:dyDescent="0.3">
      <c r="J104" s="29" t="s">
        <v>3875</v>
      </c>
      <c r="K104" s="59"/>
      <c r="L104" s="60"/>
    </row>
    <row r="105" spans="5:12" x14ac:dyDescent="0.3">
      <c r="J105" s="45" t="s">
        <v>3876</v>
      </c>
      <c r="K105" s="59">
        <v>16</v>
      </c>
      <c r="L105" s="60">
        <v>1.6563146997929608E-2</v>
      </c>
    </row>
    <row r="106" spans="5:12" x14ac:dyDescent="0.3">
      <c r="J106" s="45" t="s">
        <v>3877</v>
      </c>
      <c r="K106" s="59">
        <v>9</v>
      </c>
      <c r="L106" s="60">
        <v>9.316770186335404E-3</v>
      </c>
    </row>
    <row r="107" spans="5:12" x14ac:dyDescent="0.3">
      <c r="J107" s="45" t="s">
        <v>3878</v>
      </c>
      <c r="K107" s="59">
        <v>15</v>
      </c>
      <c r="L107" s="60">
        <v>1.5527950310559006E-2</v>
      </c>
    </row>
    <row r="108" spans="5:12" x14ac:dyDescent="0.3">
      <c r="J108" s="45" t="s">
        <v>3879</v>
      </c>
      <c r="K108" s="59">
        <v>16</v>
      </c>
      <c r="L108" s="60">
        <v>1.6563146997929608E-2</v>
      </c>
    </row>
    <row r="109" spans="5:12" x14ac:dyDescent="0.3">
      <c r="J109" s="45" t="s">
        <v>3880</v>
      </c>
      <c r="K109" s="59">
        <v>12</v>
      </c>
      <c r="L109" s="60">
        <v>1.2422360248447204E-2</v>
      </c>
    </row>
    <row r="110" spans="5:12" x14ac:dyDescent="0.3">
      <c r="J110" s="45" t="s">
        <v>3882</v>
      </c>
      <c r="K110" s="59">
        <v>16</v>
      </c>
      <c r="L110" s="60">
        <v>1.6563146997929608E-2</v>
      </c>
    </row>
    <row r="111" spans="5:12" x14ac:dyDescent="0.3">
      <c r="J111" s="45" t="s">
        <v>3883</v>
      </c>
      <c r="K111" s="59">
        <v>24</v>
      </c>
      <c r="L111" s="60">
        <v>2.4844720496894408E-2</v>
      </c>
    </row>
    <row r="112" spans="5:12" x14ac:dyDescent="0.3">
      <c r="J112" s="45" t="s">
        <v>3884</v>
      </c>
      <c r="K112" s="59">
        <v>12</v>
      </c>
      <c r="L112" s="60">
        <v>1.2422360248447204E-2</v>
      </c>
    </row>
    <row r="113" spans="5:12" x14ac:dyDescent="0.3">
      <c r="J113" s="45" t="s">
        <v>3885</v>
      </c>
      <c r="K113" s="59">
        <v>14</v>
      </c>
      <c r="L113" s="60">
        <v>1.4492753623188406E-2</v>
      </c>
    </row>
    <row r="114" spans="5:12" x14ac:dyDescent="0.3">
      <c r="J114" s="45" t="s">
        <v>3886</v>
      </c>
      <c r="K114" s="59">
        <v>19</v>
      </c>
      <c r="L114" s="60">
        <v>1.9668737060041408E-2</v>
      </c>
    </row>
    <row r="115" spans="5:12" x14ac:dyDescent="0.3">
      <c r="J115" s="45" t="s">
        <v>3887</v>
      </c>
      <c r="K115" s="59">
        <v>27</v>
      </c>
      <c r="L115" s="60">
        <v>2.7950310559006212E-2</v>
      </c>
    </row>
    <row r="116" spans="5:12" x14ac:dyDescent="0.3">
      <c r="J116" s="45" t="s">
        <v>3888</v>
      </c>
      <c r="K116" s="59">
        <v>10</v>
      </c>
      <c r="L116" s="60">
        <v>1.0351966873706004E-2</v>
      </c>
    </row>
    <row r="117" spans="5:12" x14ac:dyDescent="0.3">
      <c r="E117" s="31" t="s">
        <v>2864</v>
      </c>
      <c r="F117" s="16" t="s">
        <v>3855</v>
      </c>
      <c r="G117" s="16" t="s">
        <v>3856</v>
      </c>
      <c r="J117" s="45" t="s">
        <v>3889</v>
      </c>
      <c r="K117" s="59">
        <v>23</v>
      </c>
      <c r="L117" s="60">
        <v>2.3809523809523808E-2</v>
      </c>
    </row>
    <row r="118" spans="5:12" x14ac:dyDescent="0.3">
      <c r="E118" s="29">
        <v>1</v>
      </c>
      <c r="F118" s="59">
        <v>162</v>
      </c>
      <c r="G118" s="60">
        <v>0.16770186335403728</v>
      </c>
      <c r="J118" s="45" t="s">
        <v>3890</v>
      </c>
      <c r="K118" s="59">
        <v>19</v>
      </c>
      <c r="L118" s="60">
        <v>1.9668737060041408E-2</v>
      </c>
    </row>
    <row r="119" spans="5:12" x14ac:dyDescent="0.3">
      <c r="E119" s="29">
        <v>2</v>
      </c>
      <c r="F119" s="59">
        <v>81</v>
      </c>
      <c r="G119" s="60">
        <v>8.3850931677018639E-2</v>
      </c>
      <c r="J119" s="45" t="s">
        <v>3891</v>
      </c>
      <c r="K119" s="59">
        <v>14</v>
      </c>
      <c r="L119" s="60">
        <v>1.4492753623188406E-2</v>
      </c>
    </row>
    <row r="120" spans="5:12" x14ac:dyDescent="0.3">
      <c r="E120" s="29">
        <v>2.8</v>
      </c>
      <c r="F120" s="59">
        <v>81</v>
      </c>
      <c r="G120" s="60">
        <v>8.3850931677018639E-2</v>
      </c>
      <c r="J120" s="45" t="s">
        <v>3892</v>
      </c>
      <c r="K120" s="59">
        <v>18</v>
      </c>
      <c r="L120" s="60">
        <v>1.8633540372670808E-2</v>
      </c>
    </row>
    <row r="121" spans="5:12" x14ac:dyDescent="0.3">
      <c r="E121" s="29">
        <v>3</v>
      </c>
      <c r="F121" s="59">
        <v>161</v>
      </c>
      <c r="G121" s="60">
        <v>0.16666666666666666</v>
      </c>
      <c r="J121" s="45" t="s">
        <v>3893</v>
      </c>
      <c r="K121" s="59">
        <v>8</v>
      </c>
      <c r="L121" s="60">
        <v>8.2815734989648039E-3</v>
      </c>
    </row>
    <row r="122" spans="5:12" x14ac:dyDescent="0.3">
      <c r="E122" s="29">
        <v>3.2</v>
      </c>
      <c r="F122" s="59">
        <v>80</v>
      </c>
      <c r="G122" s="60">
        <v>8.2815734989648032E-2</v>
      </c>
      <c r="J122" s="45" t="s">
        <v>3894</v>
      </c>
      <c r="K122" s="59">
        <v>13</v>
      </c>
      <c r="L122" s="60">
        <v>1.3457556935817806E-2</v>
      </c>
    </row>
    <row r="123" spans="5:12" x14ac:dyDescent="0.3">
      <c r="E123" s="29">
        <v>3.4</v>
      </c>
      <c r="F123" s="59">
        <v>80</v>
      </c>
      <c r="G123" s="60">
        <v>8.2815734989648032E-2</v>
      </c>
      <c r="J123" s="45" t="s">
        <v>3895</v>
      </c>
      <c r="K123" s="59">
        <v>8</v>
      </c>
      <c r="L123" s="60">
        <v>8.2815734989648039E-3</v>
      </c>
    </row>
    <row r="124" spans="5:12" x14ac:dyDescent="0.3">
      <c r="E124" s="29">
        <v>3.6</v>
      </c>
      <c r="F124" s="59">
        <v>80</v>
      </c>
      <c r="G124" s="60">
        <v>8.2815734989648032E-2</v>
      </c>
      <c r="J124" s="29" t="s">
        <v>3896</v>
      </c>
      <c r="K124" s="59"/>
      <c r="L124" s="60"/>
    </row>
    <row r="125" spans="5:12" x14ac:dyDescent="0.3">
      <c r="E125" s="29">
        <v>3.8</v>
      </c>
      <c r="F125" s="59">
        <v>80</v>
      </c>
      <c r="G125" s="60">
        <v>8.2815734989648032E-2</v>
      </c>
      <c r="J125" s="45" t="s">
        <v>3944</v>
      </c>
      <c r="K125" s="59">
        <v>17</v>
      </c>
      <c r="L125" s="60">
        <v>1.7598343685300208E-2</v>
      </c>
    </row>
    <row r="126" spans="5:12" x14ac:dyDescent="0.3">
      <c r="E126" s="29">
        <v>4</v>
      </c>
      <c r="F126" s="59">
        <v>161</v>
      </c>
      <c r="G126" s="60">
        <v>0.16666666666666666</v>
      </c>
      <c r="J126" s="45" t="s">
        <v>3945</v>
      </c>
      <c r="K126" s="59">
        <v>26</v>
      </c>
      <c r="L126" s="60">
        <v>2.6915113871635612E-2</v>
      </c>
    </row>
    <row r="127" spans="5:12" x14ac:dyDescent="0.3">
      <c r="E127" s="29" t="s">
        <v>3852</v>
      </c>
      <c r="F127" s="59">
        <v>966</v>
      </c>
      <c r="G127" s="60">
        <v>1</v>
      </c>
      <c r="J127" s="45" t="s">
        <v>3897</v>
      </c>
      <c r="K127" s="59">
        <v>7</v>
      </c>
      <c r="L127" s="60">
        <v>7.246376811594203E-3</v>
      </c>
    </row>
    <row r="128" spans="5:12" x14ac:dyDescent="0.3">
      <c r="J128" s="45" t="s">
        <v>3898</v>
      </c>
      <c r="K128" s="59">
        <v>8</v>
      </c>
      <c r="L128" s="60">
        <v>8.2815734989648039E-3</v>
      </c>
    </row>
    <row r="129" spans="5:12" x14ac:dyDescent="0.3">
      <c r="J129" s="45" t="s">
        <v>3899</v>
      </c>
      <c r="K129" s="59">
        <v>17</v>
      </c>
      <c r="L129" s="60">
        <v>1.7598343685300208E-2</v>
      </c>
    </row>
    <row r="130" spans="5:12" x14ac:dyDescent="0.3">
      <c r="J130" s="45" t="s">
        <v>3900</v>
      </c>
      <c r="K130" s="59">
        <v>24</v>
      </c>
      <c r="L130" s="60">
        <v>2.4844720496894408E-2</v>
      </c>
    </row>
    <row r="131" spans="5:12" x14ac:dyDescent="0.3">
      <c r="J131" s="45" t="s">
        <v>3901</v>
      </c>
      <c r="K131" s="59">
        <v>19</v>
      </c>
      <c r="L131" s="60">
        <v>1.9668737060041408E-2</v>
      </c>
    </row>
    <row r="132" spans="5:12" ht="21" x14ac:dyDescent="0.3">
      <c r="E132" s="30"/>
      <c r="J132" s="45" t="s">
        <v>3902</v>
      </c>
      <c r="K132" s="59">
        <v>39</v>
      </c>
      <c r="L132" s="60">
        <v>4.0372670807453416E-2</v>
      </c>
    </row>
    <row r="133" spans="5:12" x14ac:dyDescent="0.3">
      <c r="J133" s="45" t="s">
        <v>3903</v>
      </c>
      <c r="K133" s="59">
        <v>14</v>
      </c>
      <c r="L133" s="60">
        <v>1.4492753623188406E-2</v>
      </c>
    </row>
    <row r="134" spans="5:12" x14ac:dyDescent="0.3">
      <c r="J134" s="45" t="s">
        <v>3904</v>
      </c>
      <c r="K134" s="59">
        <v>18</v>
      </c>
      <c r="L134" s="60">
        <v>1.8633540372670808E-2</v>
      </c>
    </row>
    <row r="135" spans="5:12" x14ac:dyDescent="0.3">
      <c r="J135" s="45" t="s">
        <v>3946</v>
      </c>
      <c r="K135" s="59">
        <v>25</v>
      </c>
      <c r="L135" s="60">
        <v>2.5879917184265012E-2</v>
      </c>
    </row>
    <row r="136" spans="5:12" x14ac:dyDescent="0.3">
      <c r="J136" s="45" t="s">
        <v>3905</v>
      </c>
      <c r="K136" s="59">
        <v>15</v>
      </c>
      <c r="L136" s="60">
        <v>1.5527950310559006E-2</v>
      </c>
    </row>
    <row r="137" spans="5:12" x14ac:dyDescent="0.3">
      <c r="J137" s="45" t="s">
        <v>3906</v>
      </c>
      <c r="K137" s="59">
        <v>16</v>
      </c>
      <c r="L137" s="60">
        <v>1.6563146997929608E-2</v>
      </c>
    </row>
    <row r="138" spans="5:12" x14ac:dyDescent="0.3">
      <c r="J138" s="45" t="s">
        <v>3907</v>
      </c>
      <c r="K138" s="59">
        <v>37</v>
      </c>
      <c r="L138" s="60">
        <v>3.8302277432712216E-2</v>
      </c>
    </row>
    <row r="139" spans="5:12" x14ac:dyDescent="0.3">
      <c r="J139" s="45" t="s">
        <v>3908</v>
      </c>
      <c r="K139" s="59">
        <v>9</v>
      </c>
      <c r="L139" s="60">
        <v>9.316770186335404E-3</v>
      </c>
    </row>
    <row r="140" spans="5:12" x14ac:dyDescent="0.3">
      <c r="J140" s="45" t="s">
        <v>3947</v>
      </c>
      <c r="K140" s="59">
        <v>2</v>
      </c>
      <c r="L140" s="60">
        <v>2.070393374741201E-3</v>
      </c>
    </row>
    <row r="141" spans="5:12" x14ac:dyDescent="0.3">
      <c r="J141" s="45" t="s">
        <v>3909</v>
      </c>
      <c r="K141" s="59">
        <v>15</v>
      </c>
      <c r="L141" s="60">
        <v>1.5527950310559006E-2</v>
      </c>
    </row>
    <row r="142" spans="5:12" x14ac:dyDescent="0.3">
      <c r="J142" s="45" t="s">
        <v>3910</v>
      </c>
      <c r="K142" s="59">
        <v>3</v>
      </c>
      <c r="L142" s="60">
        <v>3.105590062111801E-3</v>
      </c>
    </row>
    <row r="143" spans="5:12" x14ac:dyDescent="0.3">
      <c r="J143" s="45" t="s">
        <v>3911</v>
      </c>
      <c r="K143" s="59">
        <v>3</v>
      </c>
      <c r="L143" s="60">
        <v>3.105590062111801E-3</v>
      </c>
    </row>
    <row r="144" spans="5:12" x14ac:dyDescent="0.3">
      <c r="J144" s="45" t="s">
        <v>3912</v>
      </c>
      <c r="K144" s="59">
        <v>16</v>
      </c>
      <c r="L144" s="60">
        <v>1.6563146997929608E-2</v>
      </c>
    </row>
    <row r="145" spans="5:12" x14ac:dyDescent="0.3">
      <c r="J145" s="45" t="s">
        <v>3948</v>
      </c>
      <c r="K145" s="59">
        <v>2</v>
      </c>
      <c r="L145" s="60">
        <v>2.070393374741201E-3</v>
      </c>
    </row>
    <row r="146" spans="5:12" x14ac:dyDescent="0.3">
      <c r="J146" s="45" t="s">
        <v>3913</v>
      </c>
      <c r="K146" s="59">
        <v>16</v>
      </c>
      <c r="L146" s="60">
        <v>1.6563146997929608E-2</v>
      </c>
    </row>
    <row r="147" spans="5:12" x14ac:dyDescent="0.3">
      <c r="J147" s="45" t="s">
        <v>3914</v>
      </c>
      <c r="K147" s="59">
        <v>14</v>
      </c>
      <c r="L147" s="60">
        <v>1.4492753623188406E-2</v>
      </c>
    </row>
    <row r="148" spans="5:12" x14ac:dyDescent="0.3">
      <c r="J148" s="45" t="s">
        <v>3915</v>
      </c>
      <c r="K148" s="59">
        <v>11</v>
      </c>
      <c r="L148" s="60">
        <v>1.1387163561076604E-2</v>
      </c>
    </row>
    <row r="149" spans="5:12" x14ac:dyDescent="0.3">
      <c r="J149" s="29" t="s">
        <v>3916</v>
      </c>
      <c r="K149" s="59"/>
      <c r="L149" s="60"/>
    </row>
    <row r="150" spans="5:12" x14ac:dyDescent="0.3">
      <c r="J150" s="45" t="s">
        <v>3917</v>
      </c>
      <c r="K150" s="59">
        <v>8</v>
      </c>
      <c r="L150" s="60">
        <v>8.2815734989648039E-3</v>
      </c>
    </row>
    <row r="151" spans="5:12" x14ac:dyDescent="0.3">
      <c r="J151" s="45" t="s">
        <v>3918</v>
      </c>
      <c r="K151" s="59">
        <v>6</v>
      </c>
      <c r="L151" s="60">
        <v>6.2111801242236021E-3</v>
      </c>
    </row>
    <row r="152" spans="5:12" x14ac:dyDescent="0.3">
      <c r="E152" s="31" t="s">
        <v>2865</v>
      </c>
      <c r="F152" s="16" t="s">
        <v>3855</v>
      </c>
      <c r="G152" s="16" t="s">
        <v>3856</v>
      </c>
      <c r="J152" s="45" t="s">
        <v>3919</v>
      </c>
      <c r="K152" s="59">
        <v>24</v>
      </c>
      <c r="L152" s="60">
        <v>2.4844720496894408E-2</v>
      </c>
    </row>
    <row r="153" spans="5:12" x14ac:dyDescent="0.3">
      <c r="E153" s="29">
        <v>0</v>
      </c>
      <c r="F153" s="59">
        <v>870</v>
      </c>
      <c r="G153" s="60">
        <v>0.90062111801242239</v>
      </c>
      <c r="J153" s="45" t="s">
        <v>3920</v>
      </c>
      <c r="K153" s="59">
        <v>2</v>
      </c>
      <c r="L153" s="60">
        <v>2.070393374741201E-3</v>
      </c>
    </row>
    <row r="154" spans="5:12" x14ac:dyDescent="0.3">
      <c r="E154" s="29">
        <v>1</v>
      </c>
      <c r="F154" s="59">
        <v>96</v>
      </c>
      <c r="G154" s="60">
        <v>9.9378881987577633E-2</v>
      </c>
      <c r="J154" s="29" t="s">
        <v>3852</v>
      </c>
      <c r="K154" s="59">
        <v>966</v>
      </c>
      <c r="L154" s="60">
        <v>1</v>
      </c>
    </row>
    <row r="155" spans="5:12" x14ac:dyDescent="0.3">
      <c r="E155" s="29" t="s">
        <v>3852</v>
      </c>
      <c r="F155" s="59">
        <v>966</v>
      </c>
      <c r="G155" s="60">
        <v>1</v>
      </c>
    </row>
    <row r="160" spans="5:12" ht="21" x14ac:dyDescent="0.3">
      <c r="E160" s="30"/>
      <c r="J160" s="30"/>
    </row>
    <row r="179" spans="5:12" x14ac:dyDescent="0.3">
      <c r="E179" s="31" t="s">
        <v>3925</v>
      </c>
      <c r="F179" s="16" t="s">
        <v>3855</v>
      </c>
      <c r="G179" s="16" t="s">
        <v>3856</v>
      </c>
    </row>
    <row r="180" spans="5:12" x14ac:dyDescent="0.3">
      <c r="E180" s="29" t="s">
        <v>3861</v>
      </c>
      <c r="F180" s="59"/>
      <c r="G180" s="61"/>
      <c r="J180" s="31" t="s">
        <v>2866</v>
      </c>
      <c r="K180" s="16" t="s">
        <v>3855</v>
      </c>
      <c r="L180" s="16" t="s">
        <v>3856</v>
      </c>
    </row>
    <row r="181" spans="5:12" x14ac:dyDescent="0.3">
      <c r="E181" s="33" t="s">
        <v>3860</v>
      </c>
      <c r="F181" s="59"/>
      <c r="G181" s="60">
        <v>0</v>
      </c>
      <c r="J181" s="29" t="s">
        <v>3848</v>
      </c>
      <c r="K181" s="59">
        <v>966</v>
      </c>
      <c r="L181" s="60">
        <v>1</v>
      </c>
    </row>
    <row r="182" spans="5:12" x14ac:dyDescent="0.3">
      <c r="E182" s="29" t="s">
        <v>3862</v>
      </c>
      <c r="F182" s="59"/>
      <c r="G182" s="60"/>
      <c r="J182" s="29" t="s">
        <v>3852</v>
      </c>
      <c r="K182" s="59">
        <v>966</v>
      </c>
      <c r="L182" s="60">
        <v>1</v>
      </c>
    </row>
    <row r="183" spans="5:12" x14ac:dyDescent="0.3">
      <c r="E183" s="33" t="s">
        <v>3863</v>
      </c>
      <c r="F183" s="59">
        <v>8</v>
      </c>
      <c r="G183" s="60">
        <v>8.5744908896034297E-3</v>
      </c>
    </row>
    <row r="184" spans="5:12" x14ac:dyDescent="0.3">
      <c r="E184" s="33" t="s">
        <v>3864</v>
      </c>
      <c r="F184" s="59">
        <v>1</v>
      </c>
      <c r="G184" s="60">
        <v>1.0718113612004287E-3</v>
      </c>
    </row>
    <row r="185" spans="5:12" x14ac:dyDescent="0.3">
      <c r="E185" s="33" t="s">
        <v>3865</v>
      </c>
      <c r="F185" s="59">
        <v>8</v>
      </c>
      <c r="G185" s="60">
        <v>8.5744908896034297E-3</v>
      </c>
    </row>
    <row r="186" spans="5:12" x14ac:dyDescent="0.3">
      <c r="E186" s="33" t="s">
        <v>3866</v>
      </c>
      <c r="F186" s="59">
        <v>1</v>
      </c>
      <c r="G186" s="60">
        <v>1.0718113612004287E-3</v>
      </c>
    </row>
    <row r="187" spans="5:12" ht="21" x14ac:dyDescent="0.3">
      <c r="E187" s="33" t="s">
        <v>3867</v>
      </c>
      <c r="F187" s="59">
        <v>16</v>
      </c>
      <c r="G187" s="60">
        <v>1.7148981779206859E-2</v>
      </c>
      <c r="J187" s="30"/>
    </row>
    <row r="188" spans="5:12" x14ac:dyDescent="0.3">
      <c r="E188" s="33" t="s">
        <v>3868</v>
      </c>
      <c r="F188" s="59">
        <v>50</v>
      </c>
      <c r="G188" s="60">
        <v>5.3590568060021437E-2</v>
      </c>
    </row>
    <row r="189" spans="5:12" x14ac:dyDescent="0.3">
      <c r="E189" s="33" t="s">
        <v>3869</v>
      </c>
      <c r="F189" s="59">
        <v>5</v>
      </c>
      <c r="G189" s="60">
        <v>5.3590568060021436E-3</v>
      </c>
    </row>
    <row r="190" spans="5:12" x14ac:dyDescent="0.3">
      <c r="E190" s="33" t="s">
        <v>3870</v>
      </c>
      <c r="F190" s="59">
        <v>5</v>
      </c>
      <c r="G190" s="60">
        <v>5.3590568060021436E-3</v>
      </c>
    </row>
    <row r="191" spans="5:12" x14ac:dyDescent="0.3">
      <c r="E191" s="33" t="s">
        <v>3871</v>
      </c>
      <c r="F191" s="59">
        <v>17</v>
      </c>
      <c r="G191" s="60">
        <v>1.8220793140407289E-2</v>
      </c>
    </row>
    <row r="192" spans="5:12" x14ac:dyDescent="0.3">
      <c r="E192" s="33" t="s">
        <v>3872</v>
      </c>
      <c r="F192" s="59">
        <v>41</v>
      </c>
      <c r="G192" s="60">
        <v>4.3944265809217578E-2</v>
      </c>
    </row>
    <row r="193" spans="5:12" x14ac:dyDescent="0.3">
      <c r="E193" s="33" t="s">
        <v>3873</v>
      </c>
      <c r="F193" s="59">
        <v>22</v>
      </c>
      <c r="G193" s="60">
        <v>2.3579849946409433E-2</v>
      </c>
    </row>
    <row r="194" spans="5:12" x14ac:dyDescent="0.3">
      <c r="E194" s="33" t="s">
        <v>3874</v>
      </c>
      <c r="F194" s="59">
        <v>10</v>
      </c>
      <c r="G194" s="60">
        <v>1.0718113612004287E-2</v>
      </c>
    </row>
    <row r="195" spans="5:12" x14ac:dyDescent="0.3">
      <c r="E195" s="29" t="s">
        <v>3875</v>
      </c>
      <c r="F195" s="59"/>
      <c r="G195" s="60"/>
    </row>
    <row r="196" spans="5:12" x14ac:dyDescent="0.3">
      <c r="E196" s="33" t="s">
        <v>3876</v>
      </c>
      <c r="F196" s="59">
        <v>13</v>
      </c>
      <c r="G196" s="60">
        <v>1.3933547695605574E-2</v>
      </c>
    </row>
    <row r="197" spans="5:12" x14ac:dyDescent="0.3">
      <c r="E197" s="33" t="s">
        <v>3877</v>
      </c>
      <c r="F197" s="59">
        <v>18</v>
      </c>
      <c r="G197" s="60">
        <v>1.9292604501607719E-2</v>
      </c>
    </row>
    <row r="198" spans="5:12" x14ac:dyDescent="0.3">
      <c r="E198" s="33" t="s">
        <v>3878</v>
      </c>
      <c r="F198" s="59">
        <v>21</v>
      </c>
      <c r="G198" s="60">
        <v>2.2508038585209004E-2</v>
      </c>
    </row>
    <row r="199" spans="5:12" x14ac:dyDescent="0.3">
      <c r="E199" s="33" t="s">
        <v>3879</v>
      </c>
      <c r="F199" s="59">
        <v>11</v>
      </c>
      <c r="G199" s="60">
        <v>1.1789924973204717E-2</v>
      </c>
    </row>
    <row r="200" spans="5:12" x14ac:dyDescent="0.3">
      <c r="E200" s="33" t="s">
        <v>3880</v>
      </c>
      <c r="F200" s="59">
        <v>4</v>
      </c>
      <c r="G200" s="60">
        <v>4.2872454448017148E-3</v>
      </c>
    </row>
    <row r="201" spans="5:12" x14ac:dyDescent="0.3">
      <c r="E201" s="33" t="s">
        <v>3881</v>
      </c>
      <c r="F201" s="59">
        <v>1</v>
      </c>
      <c r="G201" s="60">
        <v>1.0718113612004287E-3</v>
      </c>
    </row>
    <row r="202" spans="5:12" x14ac:dyDescent="0.3">
      <c r="E202" s="33" t="s">
        <v>3882</v>
      </c>
      <c r="F202" s="59">
        <v>37</v>
      </c>
      <c r="G202" s="60">
        <v>3.965702036441586E-2</v>
      </c>
    </row>
    <row r="203" spans="5:12" x14ac:dyDescent="0.3">
      <c r="E203" s="33" t="s">
        <v>3883</v>
      </c>
      <c r="F203" s="59">
        <v>4</v>
      </c>
      <c r="G203" s="60">
        <v>4.2872454448017148E-3</v>
      </c>
    </row>
    <row r="204" spans="5:12" x14ac:dyDescent="0.3">
      <c r="E204" s="33" t="s">
        <v>3884</v>
      </c>
      <c r="F204" s="59">
        <v>20</v>
      </c>
      <c r="G204" s="60">
        <v>2.1436227224008574E-2</v>
      </c>
    </row>
    <row r="205" spans="5:12" x14ac:dyDescent="0.3">
      <c r="E205" s="33" t="s">
        <v>3885</v>
      </c>
      <c r="F205" s="59">
        <v>23</v>
      </c>
      <c r="G205" s="60">
        <v>2.465166130760986E-2</v>
      </c>
    </row>
    <row r="206" spans="5:12" x14ac:dyDescent="0.3">
      <c r="E206" s="33" t="s">
        <v>3886</v>
      </c>
      <c r="F206" s="59">
        <v>15</v>
      </c>
      <c r="G206" s="60">
        <v>1.607717041800643E-2</v>
      </c>
    </row>
    <row r="207" spans="5:12" x14ac:dyDescent="0.3">
      <c r="E207" s="33" t="s">
        <v>3887</v>
      </c>
      <c r="F207" s="59">
        <v>23</v>
      </c>
      <c r="G207" s="60">
        <v>2.465166130760986E-2</v>
      </c>
      <c r="J207" s="31" t="s">
        <v>2867</v>
      </c>
      <c r="K207" s="16" t="s">
        <v>3855</v>
      </c>
      <c r="L207" s="16" t="s">
        <v>3856</v>
      </c>
    </row>
    <row r="208" spans="5:12" x14ac:dyDescent="0.3">
      <c r="E208" s="33" t="s">
        <v>3888</v>
      </c>
      <c r="F208" s="59">
        <v>21</v>
      </c>
      <c r="G208" s="60">
        <v>2.2508038585209004E-2</v>
      </c>
      <c r="J208" s="29">
        <v>1</v>
      </c>
      <c r="K208" s="59">
        <v>252</v>
      </c>
      <c r="L208" s="60">
        <v>0.2608695652173913</v>
      </c>
    </row>
    <row r="209" spans="5:12" x14ac:dyDescent="0.3">
      <c r="E209" s="33" t="s">
        <v>3889</v>
      </c>
      <c r="F209" s="59">
        <v>13</v>
      </c>
      <c r="G209" s="60">
        <v>1.3933547695605574E-2</v>
      </c>
      <c r="J209" s="29">
        <v>2</v>
      </c>
      <c r="K209" s="59">
        <v>504</v>
      </c>
      <c r="L209" s="60">
        <v>0.52173913043478259</v>
      </c>
    </row>
    <row r="210" spans="5:12" x14ac:dyDescent="0.3">
      <c r="E210" s="33" t="s">
        <v>3890</v>
      </c>
      <c r="F210" s="59">
        <v>21</v>
      </c>
      <c r="G210" s="60">
        <v>2.2508038585209004E-2</v>
      </c>
      <c r="J210" s="29">
        <v>3</v>
      </c>
      <c r="K210" s="59">
        <v>210</v>
      </c>
      <c r="L210" s="60">
        <v>0.21739130434782608</v>
      </c>
    </row>
    <row r="211" spans="5:12" x14ac:dyDescent="0.3">
      <c r="E211" s="33" t="s">
        <v>3891</v>
      </c>
      <c r="F211" s="59">
        <v>15</v>
      </c>
      <c r="G211" s="60">
        <v>1.607717041800643E-2</v>
      </c>
      <c r="J211" s="29" t="s">
        <v>3852</v>
      </c>
      <c r="K211" s="59">
        <v>966</v>
      </c>
      <c r="L211" s="60">
        <v>1</v>
      </c>
    </row>
    <row r="212" spans="5:12" x14ac:dyDescent="0.3">
      <c r="E212" s="33" t="s">
        <v>3892</v>
      </c>
      <c r="F212" s="59">
        <v>17</v>
      </c>
      <c r="G212" s="60">
        <v>1.8220793140407289E-2</v>
      </c>
    </row>
    <row r="213" spans="5:12" x14ac:dyDescent="0.3">
      <c r="E213" s="33" t="s">
        <v>3893</v>
      </c>
      <c r="F213" s="59">
        <v>6</v>
      </c>
      <c r="G213" s="60">
        <v>6.4308681672025723E-3</v>
      </c>
    </row>
    <row r="214" spans="5:12" x14ac:dyDescent="0.3">
      <c r="E214" s="33" t="s">
        <v>3894</v>
      </c>
      <c r="F214" s="59">
        <v>18</v>
      </c>
      <c r="G214" s="60">
        <v>1.9292604501607719E-2</v>
      </c>
    </row>
    <row r="215" spans="5:12" x14ac:dyDescent="0.3">
      <c r="E215" s="33" t="s">
        <v>3895</v>
      </c>
      <c r="F215" s="59">
        <v>1</v>
      </c>
      <c r="G215" s="60">
        <v>1.0718113612004287E-3</v>
      </c>
    </row>
    <row r="216" spans="5:12" ht="21" x14ac:dyDescent="0.3">
      <c r="E216" s="29" t="s">
        <v>3896</v>
      </c>
      <c r="F216" s="59"/>
      <c r="G216" s="60"/>
      <c r="J216" s="30"/>
    </row>
    <row r="217" spans="5:12" x14ac:dyDescent="0.3">
      <c r="E217" s="33" t="s">
        <v>3897</v>
      </c>
      <c r="F217" s="59">
        <v>46</v>
      </c>
      <c r="G217" s="60">
        <v>4.9303322615219719E-2</v>
      </c>
    </row>
    <row r="218" spans="5:12" x14ac:dyDescent="0.3">
      <c r="E218" s="33" t="s">
        <v>3898</v>
      </c>
      <c r="F218" s="59">
        <v>14</v>
      </c>
      <c r="G218" s="60">
        <v>1.5005359056806002E-2</v>
      </c>
    </row>
    <row r="219" spans="5:12" x14ac:dyDescent="0.3">
      <c r="E219" s="33" t="s">
        <v>3899</v>
      </c>
      <c r="F219" s="59">
        <v>26</v>
      </c>
      <c r="G219" s="60">
        <v>2.7867095391211148E-2</v>
      </c>
    </row>
    <row r="220" spans="5:12" x14ac:dyDescent="0.3">
      <c r="E220" s="33" t="s">
        <v>3900</v>
      </c>
      <c r="F220" s="59">
        <v>2</v>
      </c>
      <c r="G220" s="60">
        <v>2.1436227224008574E-3</v>
      </c>
    </row>
    <row r="221" spans="5:12" x14ac:dyDescent="0.3">
      <c r="E221" s="33" t="s">
        <v>3901</v>
      </c>
      <c r="F221" s="59">
        <v>22</v>
      </c>
      <c r="G221" s="60">
        <v>2.3579849946409433E-2</v>
      </c>
    </row>
    <row r="222" spans="5:12" x14ac:dyDescent="0.3">
      <c r="E222" s="33" t="s">
        <v>3902</v>
      </c>
      <c r="F222" s="59">
        <v>18</v>
      </c>
      <c r="G222" s="60">
        <v>1.9292604501607719E-2</v>
      </c>
    </row>
    <row r="223" spans="5:12" x14ac:dyDescent="0.3">
      <c r="E223" s="33" t="s">
        <v>3903</v>
      </c>
      <c r="F223" s="59">
        <v>3</v>
      </c>
      <c r="G223" s="60">
        <v>3.2154340836012861E-3</v>
      </c>
    </row>
    <row r="224" spans="5:12" x14ac:dyDescent="0.3">
      <c r="E224" s="33" t="s">
        <v>3904</v>
      </c>
      <c r="F224" s="59">
        <v>11</v>
      </c>
      <c r="G224" s="60">
        <v>1.1789924973204717E-2</v>
      </c>
    </row>
    <row r="225" spans="5:12" x14ac:dyDescent="0.3">
      <c r="E225" s="33" t="s">
        <v>3905</v>
      </c>
      <c r="F225" s="59">
        <v>24</v>
      </c>
      <c r="G225" s="60">
        <v>2.5723472668810289E-2</v>
      </c>
    </row>
    <row r="226" spans="5:12" x14ac:dyDescent="0.3">
      <c r="E226" s="33" t="s">
        <v>3906</v>
      </c>
      <c r="F226" s="59">
        <v>39</v>
      </c>
      <c r="G226" s="60">
        <v>4.1800643086816719E-2</v>
      </c>
    </row>
    <row r="227" spans="5:12" x14ac:dyDescent="0.3">
      <c r="E227" s="33" t="s">
        <v>3907</v>
      </c>
      <c r="F227" s="59">
        <v>11</v>
      </c>
      <c r="G227" s="60">
        <v>1.1789924973204717E-2</v>
      </c>
    </row>
    <row r="228" spans="5:12" x14ac:dyDescent="0.3">
      <c r="E228" s="33" t="s">
        <v>3908</v>
      </c>
      <c r="F228" s="59">
        <v>15</v>
      </c>
      <c r="G228" s="60">
        <v>1.607717041800643E-2</v>
      </c>
    </row>
    <row r="229" spans="5:12" x14ac:dyDescent="0.3">
      <c r="E229" s="33" t="s">
        <v>3909</v>
      </c>
      <c r="F229" s="59">
        <v>21</v>
      </c>
      <c r="G229" s="60">
        <v>2.2508038585209004E-2</v>
      </c>
    </row>
    <row r="230" spans="5:12" x14ac:dyDescent="0.3">
      <c r="E230" s="33" t="s">
        <v>3910</v>
      </c>
      <c r="F230" s="59">
        <v>21</v>
      </c>
      <c r="G230" s="60">
        <v>2.2508038585209004E-2</v>
      </c>
    </row>
    <row r="231" spans="5:12" x14ac:dyDescent="0.3">
      <c r="E231" s="33" t="s">
        <v>3911</v>
      </c>
      <c r="F231" s="59">
        <v>10</v>
      </c>
      <c r="G231" s="60">
        <v>1.0718113612004287E-2</v>
      </c>
    </row>
    <row r="232" spans="5:12" x14ac:dyDescent="0.3">
      <c r="E232" s="33" t="s">
        <v>3912</v>
      </c>
      <c r="F232" s="59">
        <v>25</v>
      </c>
      <c r="G232" s="60">
        <v>2.6795284030010719E-2</v>
      </c>
    </row>
    <row r="233" spans="5:12" x14ac:dyDescent="0.3">
      <c r="E233" s="33" t="s">
        <v>3913</v>
      </c>
      <c r="F233" s="59">
        <v>8</v>
      </c>
      <c r="G233" s="60">
        <v>8.5744908896034297E-3</v>
      </c>
    </row>
    <row r="234" spans="5:12" x14ac:dyDescent="0.3">
      <c r="E234" s="33" t="s">
        <v>3914</v>
      </c>
      <c r="F234" s="59">
        <v>12</v>
      </c>
      <c r="G234" s="60">
        <v>1.2861736334405145E-2</v>
      </c>
    </row>
    <row r="235" spans="5:12" x14ac:dyDescent="0.3">
      <c r="E235" s="33" t="s">
        <v>3915</v>
      </c>
      <c r="F235" s="59">
        <v>36</v>
      </c>
      <c r="G235" s="60">
        <v>3.8585209003215437E-2</v>
      </c>
    </row>
    <row r="236" spans="5:12" x14ac:dyDescent="0.3">
      <c r="E236" s="29" t="s">
        <v>3916</v>
      </c>
      <c r="F236" s="59"/>
      <c r="G236" s="60"/>
      <c r="J236" s="31" t="s">
        <v>2868</v>
      </c>
      <c r="K236" s="16" t="s">
        <v>3855</v>
      </c>
      <c r="L236" s="16" t="s">
        <v>3856</v>
      </c>
    </row>
    <row r="237" spans="5:12" x14ac:dyDescent="0.3">
      <c r="E237" s="33" t="s">
        <v>3917</v>
      </c>
      <c r="F237" s="59">
        <v>9</v>
      </c>
      <c r="G237" s="60">
        <v>9.6463022508038593E-3</v>
      </c>
      <c r="J237" s="29" t="s">
        <v>2869</v>
      </c>
      <c r="K237" s="59">
        <v>242</v>
      </c>
      <c r="L237" s="60">
        <v>0.25051759834368531</v>
      </c>
    </row>
    <row r="238" spans="5:12" x14ac:dyDescent="0.3">
      <c r="E238" s="33" t="s">
        <v>3918</v>
      </c>
      <c r="F238" s="59">
        <v>10</v>
      </c>
      <c r="G238" s="60">
        <v>1.0718113612004287E-2</v>
      </c>
      <c r="J238" s="29" t="s">
        <v>2871</v>
      </c>
      <c r="K238" s="59">
        <v>242</v>
      </c>
      <c r="L238" s="60">
        <v>0.25051759834368531</v>
      </c>
    </row>
    <row r="239" spans="5:12" x14ac:dyDescent="0.3">
      <c r="E239" s="33" t="s">
        <v>3919</v>
      </c>
      <c r="F239" s="59">
        <v>14</v>
      </c>
      <c r="G239" s="60">
        <v>1.5005359056806002E-2</v>
      </c>
      <c r="J239" s="29" t="s">
        <v>2872</v>
      </c>
      <c r="K239" s="59">
        <v>241</v>
      </c>
      <c r="L239" s="60">
        <v>0.24948240165631469</v>
      </c>
    </row>
    <row r="240" spans="5:12" x14ac:dyDescent="0.3">
      <c r="E240" s="33" t="s">
        <v>3920</v>
      </c>
      <c r="F240" s="59">
        <v>16</v>
      </c>
      <c r="G240" s="60">
        <v>1.7148981779206859E-2</v>
      </c>
      <c r="J240" s="29" t="s">
        <v>2870</v>
      </c>
      <c r="K240" s="59">
        <v>241</v>
      </c>
      <c r="L240" s="60">
        <v>0.24948240165631469</v>
      </c>
    </row>
    <row r="241" spans="5:12" x14ac:dyDescent="0.3">
      <c r="E241" s="33" t="s">
        <v>3921</v>
      </c>
      <c r="F241" s="59">
        <v>16</v>
      </c>
      <c r="G241" s="60">
        <v>1.7148981779206859E-2</v>
      </c>
      <c r="J241" s="29" t="s">
        <v>3852</v>
      </c>
      <c r="K241" s="59">
        <v>966</v>
      </c>
      <c r="L241" s="60">
        <v>1</v>
      </c>
    </row>
    <row r="242" spans="5:12" x14ac:dyDescent="0.3">
      <c r="E242" s="33" t="s">
        <v>3922</v>
      </c>
      <c r="F242" s="59">
        <v>8</v>
      </c>
      <c r="G242" s="60">
        <v>8.5744908896034297E-3</v>
      </c>
    </row>
    <row r="243" spans="5:12" x14ac:dyDescent="0.3">
      <c r="E243" s="33" t="s">
        <v>3923</v>
      </c>
      <c r="F243" s="59">
        <v>5</v>
      </c>
      <c r="G243" s="60">
        <v>5.3590568060021436E-3</v>
      </c>
    </row>
    <row r="244" spans="5:12" x14ac:dyDescent="0.3">
      <c r="E244" s="33" t="s">
        <v>3924</v>
      </c>
      <c r="F244" s="59">
        <v>5</v>
      </c>
      <c r="G244" s="60">
        <v>5.3590568060021436E-3</v>
      </c>
    </row>
    <row r="245" spans="5:12" x14ac:dyDescent="0.3">
      <c r="E245" s="29" t="s">
        <v>3852</v>
      </c>
      <c r="F245" s="59">
        <v>933</v>
      </c>
      <c r="G245" s="60">
        <v>1</v>
      </c>
    </row>
    <row r="246" spans="5:12" ht="21" x14ac:dyDescent="0.3">
      <c r="J246" s="30"/>
    </row>
    <row r="249" spans="5:12" ht="21" x14ac:dyDescent="0.3">
      <c r="E249" s="30"/>
    </row>
    <row r="266" spans="5:12" x14ac:dyDescent="0.3">
      <c r="J266" s="31" t="s">
        <v>2874</v>
      </c>
      <c r="K266" s="16" t="s">
        <v>3855</v>
      </c>
      <c r="L266" s="16" t="s">
        <v>3856</v>
      </c>
    </row>
    <row r="267" spans="5:12" x14ac:dyDescent="0.3">
      <c r="J267" s="29"/>
      <c r="K267" s="59">
        <v>504</v>
      </c>
      <c r="L267" s="60">
        <v>0.52173913043478259</v>
      </c>
    </row>
    <row r="268" spans="5:12" x14ac:dyDescent="0.3">
      <c r="J268" s="29" t="s">
        <v>2875</v>
      </c>
      <c r="K268" s="59">
        <v>462</v>
      </c>
      <c r="L268" s="60">
        <v>0.47826086956521741</v>
      </c>
    </row>
    <row r="269" spans="5:12" x14ac:dyDescent="0.3">
      <c r="E269" s="31" t="s">
        <v>9</v>
      </c>
      <c r="F269" s="16" t="s">
        <v>3855</v>
      </c>
      <c r="G269" s="16" t="s">
        <v>3856</v>
      </c>
      <c r="J269" s="29" t="s">
        <v>3852</v>
      </c>
      <c r="K269" s="59">
        <v>966</v>
      </c>
      <c r="L269" s="60">
        <v>1</v>
      </c>
    </row>
    <row r="270" spans="5:12" x14ac:dyDescent="0.3">
      <c r="E270" s="29" t="s">
        <v>2849</v>
      </c>
      <c r="F270" s="59">
        <v>42</v>
      </c>
      <c r="G270" s="60">
        <v>4.3478260869565216E-2</v>
      </c>
    </row>
    <row r="271" spans="5:12" x14ac:dyDescent="0.3">
      <c r="E271" s="29" t="s">
        <v>2848</v>
      </c>
      <c r="F271" s="59">
        <v>42</v>
      </c>
      <c r="G271" s="60">
        <v>4.3478260869565216E-2</v>
      </c>
    </row>
    <row r="272" spans="5:12" x14ac:dyDescent="0.3">
      <c r="E272" s="29" t="s">
        <v>2844</v>
      </c>
      <c r="F272" s="59">
        <v>42</v>
      </c>
      <c r="G272" s="60">
        <v>4.3478260869565216E-2</v>
      </c>
    </row>
    <row r="273" spans="5:7" x14ac:dyDescent="0.3">
      <c r="E273" s="29" t="s">
        <v>2851</v>
      </c>
      <c r="F273" s="59">
        <v>42</v>
      </c>
      <c r="G273" s="60">
        <v>4.3478260869565216E-2</v>
      </c>
    </row>
    <row r="274" spans="5:7" x14ac:dyDescent="0.3">
      <c r="E274" s="29" t="s">
        <v>2843</v>
      </c>
      <c r="F274" s="59">
        <v>42</v>
      </c>
      <c r="G274" s="60">
        <v>4.3478260869565216E-2</v>
      </c>
    </row>
    <row r="275" spans="5:7" x14ac:dyDescent="0.3">
      <c r="E275" s="29" t="s">
        <v>2841</v>
      </c>
      <c r="F275" s="59">
        <v>42</v>
      </c>
      <c r="G275" s="60">
        <v>4.3478260869565216E-2</v>
      </c>
    </row>
    <row r="276" spans="5:7" x14ac:dyDescent="0.3">
      <c r="E276" s="29" t="s">
        <v>2840</v>
      </c>
      <c r="F276" s="59">
        <v>42</v>
      </c>
      <c r="G276" s="60">
        <v>4.3478260869565216E-2</v>
      </c>
    </row>
    <row r="277" spans="5:7" x14ac:dyDescent="0.3">
      <c r="E277" s="29" t="s">
        <v>2846</v>
      </c>
      <c r="F277" s="59">
        <v>42</v>
      </c>
      <c r="G277" s="60">
        <v>4.3478260869565216E-2</v>
      </c>
    </row>
    <row r="278" spans="5:7" x14ac:dyDescent="0.3">
      <c r="E278" s="29" t="s">
        <v>2835</v>
      </c>
      <c r="F278" s="59">
        <v>42</v>
      </c>
      <c r="G278" s="60">
        <v>4.3478260869565216E-2</v>
      </c>
    </row>
    <row r="279" spans="5:7" x14ac:dyDescent="0.3">
      <c r="E279" s="29" t="s">
        <v>2842</v>
      </c>
      <c r="F279" s="59">
        <v>42</v>
      </c>
      <c r="G279" s="60">
        <v>4.3478260869565216E-2</v>
      </c>
    </row>
    <row r="280" spans="5:7" x14ac:dyDescent="0.3">
      <c r="E280" s="29" t="s">
        <v>2845</v>
      </c>
      <c r="F280" s="59">
        <v>42</v>
      </c>
      <c r="G280" s="60">
        <v>4.3478260869565216E-2</v>
      </c>
    </row>
    <row r="281" spans="5:7" x14ac:dyDescent="0.3">
      <c r="E281" s="29" t="s">
        <v>1947</v>
      </c>
      <c r="F281" s="59">
        <v>42</v>
      </c>
      <c r="G281" s="60">
        <v>4.3478260869565216E-2</v>
      </c>
    </row>
    <row r="282" spans="5:7" x14ac:dyDescent="0.3">
      <c r="E282" s="29" t="s">
        <v>2847</v>
      </c>
      <c r="F282" s="59">
        <v>42</v>
      </c>
      <c r="G282" s="60">
        <v>4.3478260869565216E-2</v>
      </c>
    </row>
    <row r="283" spans="5:7" x14ac:dyDescent="0.3">
      <c r="E283" s="29" t="s">
        <v>2850</v>
      </c>
      <c r="F283" s="59">
        <v>42</v>
      </c>
      <c r="G283" s="60">
        <v>4.3478260869565216E-2</v>
      </c>
    </row>
    <row r="284" spans="5:7" x14ac:dyDescent="0.3">
      <c r="E284" s="29" t="s">
        <v>1949</v>
      </c>
      <c r="F284" s="59">
        <v>42</v>
      </c>
      <c r="G284" s="60">
        <v>4.3478260869565216E-2</v>
      </c>
    </row>
    <row r="285" spans="5:7" x14ac:dyDescent="0.3">
      <c r="E285" s="29" t="s">
        <v>1951</v>
      </c>
      <c r="F285" s="59">
        <v>42</v>
      </c>
      <c r="G285" s="60">
        <v>4.3478260869565216E-2</v>
      </c>
    </row>
    <row r="286" spans="5:7" x14ac:dyDescent="0.3">
      <c r="E286" s="29" t="s">
        <v>2836</v>
      </c>
      <c r="F286" s="59">
        <v>42</v>
      </c>
      <c r="G286" s="60">
        <v>4.3478260869565216E-2</v>
      </c>
    </row>
    <row r="287" spans="5:7" x14ac:dyDescent="0.3">
      <c r="E287" s="29" t="s">
        <v>2852</v>
      </c>
      <c r="F287" s="59">
        <v>42</v>
      </c>
      <c r="G287" s="60">
        <v>4.3478260869565216E-2</v>
      </c>
    </row>
    <row r="288" spans="5:7" x14ac:dyDescent="0.3">
      <c r="E288" s="29" t="s">
        <v>1948</v>
      </c>
      <c r="F288" s="59">
        <v>42</v>
      </c>
      <c r="G288" s="60">
        <v>4.3478260869565216E-2</v>
      </c>
    </row>
    <row r="289" spans="5:7" x14ac:dyDescent="0.3">
      <c r="E289" s="29" t="s">
        <v>2837</v>
      </c>
      <c r="F289" s="59">
        <v>42</v>
      </c>
      <c r="G289" s="60">
        <v>4.3478260869565216E-2</v>
      </c>
    </row>
    <row r="290" spans="5:7" x14ac:dyDescent="0.3">
      <c r="E290" s="29" t="s">
        <v>2838</v>
      </c>
      <c r="F290" s="59">
        <v>42</v>
      </c>
      <c r="G290" s="60">
        <v>4.3478260869565216E-2</v>
      </c>
    </row>
    <row r="291" spans="5:7" x14ac:dyDescent="0.3">
      <c r="E291" s="29" t="s">
        <v>2839</v>
      </c>
      <c r="F291" s="59">
        <v>42</v>
      </c>
      <c r="G291" s="60">
        <v>4.3478260869565216E-2</v>
      </c>
    </row>
    <row r="292" spans="5:7" x14ac:dyDescent="0.3">
      <c r="E292" s="29" t="s">
        <v>1950</v>
      </c>
      <c r="F292" s="59">
        <v>42</v>
      </c>
      <c r="G292" s="60">
        <v>4.3478260869565216E-2</v>
      </c>
    </row>
    <row r="293" spans="5:7" x14ac:dyDescent="0.3">
      <c r="E293" s="29" t="s">
        <v>3852</v>
      </c>
      <c r="F293" s="59">
        <v>966</v>
      </c>
      <c r="G293" s="60">
        <v>1</v>
      </c>
    </row>
  </sheetData>
  <pageMargins left="0.25" right="0.25" top="0.75" bottom="0.75" header="0.3" footer="0.3"/>
  <pageSetup paperSize="9" scale="41" fitToHeight="0"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45057" r:id="rId18" name="Group Box 1">
              <controlPr defaultSize="0" autoFill="0" autoPict="0">
                <anchor>
                  <from>
                    <xdr:col>0</xdr:col>
                    <xdr:colOff>220980</xdr:colOff>
                    <xdr:row>5</xdr:row>
                    <xdr:rowOff>121920</xdr:rowOff>
                  </from>
                  <to>
                    <xdr:col>3</xdr:col>
                    <xdr:colOff>182880</xdr:colOff>
                    <xdr:row>22</xdr:row>
                    <xdr:rowOff>15240</xdr:rowOff>
                  </to>
                </anchor>
              </controlPr>
            </control>
          </mc:Choice>
        </mc:AlternateContent>
        <mc:AlternateContent xmlns:mc="http://schemas.openxmlformats.org/markup-compatibility/2006">
          <mc:Choice Requires="x14">
            <control shapeId="45060" r:id="rId19" name="Button 4">
              <controlPr defaultSize="0" print="0" autoFill="0" autoPict="0" macro="[0]!SelectNextSheet">
                <anchor>
                  <from>
                    <xdr:col>16</xdr:col>
                    <xdr:colOff>114300</xdr:colOff>
                    <xdr:row>0</xdr:row>
                    <xdr:rowOff>160020</xdr:rowOff>
                  </from>
                  <to>
                    <xdr:col>16</xdr:col>
                    <xdr:colOff>662940</xdr:colOff>
                    <xdr:row>2</xdr:row>
                    <xdr:rowOff>167640</xdr:rowOff>
                  </to>
                </anchor>
              </controlPr>
            </control>
          </mc:Choice>
        </mc:AlternateContent>
        <mc:AlternateContent xmlns:mc="http://schemas.openxmlformats.org/markup-compatibility/2006">
          <mc:Choice Requires="x14">
            <control shapeId="45061" r:id="rId20" name="Button 5">
              <controlPr defaultSize="0" print="0" autoFill="0" autoPict="0" macro="[0]!SelectMenu">
                <anchor>
                  <from>
                    <xdr:col>12</xdr:col>
                    <xdr:colOff>182880</xdr:colOff>
                    <xdr:row>0</xdr:row>
                    <xdr:rowOff>160020</xdr:rowOff>
                  </from>
                  <to>
                    <xdr:col>14</xdr:col>
                    <xdr:colOff>426720</xdr:colOff>
                    <xdr:row>3</xdr:row>
                    <xdr:rowOff>7620</xdr:rowOff>
                  </to>
                </anchor>
              </controlPr>
            </control>
          </mc:Choice>
        </mc:AlternateContent>
        <mc:AlternateContent xmlns:mc="http://schemas.openxmlformats.org/markup-compatibility/2006">
          <mc:Choice Requires="x14">
            <control shapeId="45062" r:id="rId21" name="Button 6">
              <controlPr defaultSize="0" print="0" autoFill="0" autoPict="0" macro="[0]!SelectPreviousSheet">
                <anchor>
                  <from>
                    <xdr:col>15</xdr:col>
                    <xdr:colOff>15240</xdr:colOff>
                    <xdr:row>0</xdr:row>
                    <xdr:rowOff>167640</xdr:rowOff>
                  </from>
                  <to>
                    <xdr:col>15</xdr:col>
                    <xdr:colOff>571500</xdr:colOff>
                    <xdr:row>3</xdr:row>
                    <xdr:rowOff>0</xdr:rowOff>
                  </to>
                </anchor>
              </controlPr>
            </control>
          </mc:Choice>
        </mc:AlternateContent>
        <mc:AlternateContent xmlns:mc="http://schemas.openxmlformats.org/markup-compatibility/2006">
          <mc:Choice Requires="x14">
            <control shapeId="45063" r:id="rId22" name="Group Box 7">
              <controlPr defaultSize="0" autoFill="0" autoPict="0">
                <anchor>
                  <from>
                    <xdr:col>13</xdr:col>
                    <xdr:colOff>91440</xdr:colOff>
                    <xdr:row>5</xdr:row>
                    <xdr:rowOff>121920</xdr:rowOff>
                  </from>
                  <to>
                    <xdr:col>16</xdr:col>
                    <xdr:colOff>624840</xdr:colOff>
                    <xdr:row>83</xdr:row>
                    <xdr:rowOff>60960</xdr:rowOff>
                  </to>
                </anchor>
              </controlPr>
            </control>
          </mc:Choice>
        </mc:AlternateContent>
        <mc:AlternateContent xmlns:mc="http://schemas.openxmlformats.org/markup-compatibility/2006">
          <mc:Choice Requires="x14">
            <control shapeId="45064" r:id="rId23" name="Group Box 8">
              <controlPr defaultSize="0" autoFill="0" autoPict="0">
                <anchor>
                  <from>
                    <xdr:col>3</xdr:col>
                    <xdr:colOff>396240</xdr:colOff>
                    <xdr:row>5</xdr:row>
                    <xdr:rowOff>121920</xdr:rowOff>
                  </from>
                  <to>
                    <xdr:col>7</xdr:col>
                    <xdr:colOff>205740</xdr:colOff>
                    <xdr:row>34</xdr:row>
                    <xdr:rowOff>152400</xdr:rowOff>
                  </to>
                </anchor>
              </controlPr>
            </control>
          </mc:Choice>
        </mc:AlternateContent>
        <mc:AlternateContent xmlns:mc="http://schemas.openxmlformats.org/markup-compatibility/2006">
          <mc:Choice Requires="x14">
            <control shapeId="45066" r:id="rId24" name="Group Box 10">
              <controlPr defaultSize="0" autoFill="0" autoPict="0">
                <anchor>
                  <from>
                    <xdr:col>8</xdr:col>
                    <xdr:colOff>167640</xdr:colOff>
                    <xdr:row>37</xdr:row>
                    <xdr:rowOff>38100</xdr:rowOff>
                  </from>
                  <to>
                    <xdr:col>12</xdr:col>
                    <xdr:colOff>160020</xdr:colOff>
                    <xdr:row>65</xdr:row>
                    <xdr:rowOff>30480</xdr:rowOff>
                  </to>
                </anchor>
              </controlPr>
            </control>
          </mc:Choice>
        </mc:AlternateContent>
        <mc:AlternateContent xmlns:mc="http://schemas.openxmlformats.org/markup-compatibility/2006">
          <mc:Choice Requires="x14">
            <control shapeId="45067" r:id="rId25" name="Group Box 11">
              <controlPr defaultSize="0" autoFill="0" autoPict="0">
                <anchor>
                  <from>
                    <xdr:col>3</xdr:col>
                    <xdr:colOff>396240</xdr:colOff>
                    <xdr:row>36</xdr:row>
                    <xdr:rowOff>15240</xdr:rowOff>
                  </from>
                  <to>
                    <xdr:col>7</xdr:col>
                    <xdr:colOff>205740</xdr:colOff>
                    <xdr:row>62</xdr:row>
                    <xdr:rowOff>167640</xdr:rowOff>
                  </to>
                </anchor>
              </controlPr>
            </control>
          </mc:Choice>
        </mc:AlternateContent>
        <mc:AlternateContent xmlns:mc="http://schemas.openxmlformats.org/markup-compatibility/2006">
          <mc:Choice Requires="x14">
            <control shapeId="45068" r:id="rId26" name="Group Box 12">
              <controlPr defaultSize="0" autoFill="0" autoPict="0">
                <anchor>
                  <from>
                    <xdr:col>8</xdr:col>
                    <xdr:colOff>167640</xdr:colOff>
                    <xdr:row>66</xdr:row>
                    <xdr:rowOff>121920</xdr:rowOff>
                  </from>
                  <to>
                    <xdr:col>12</xdr:col>
                    <xdr:colOff>167640</xdr:colOff>
                    <xdr:row>155</xdr:row>
                    <xdr:rowOff>45720</xdr:rowOff>
                  </to>
                </anchor>
              </controlPr>
            </control>
          </mc:Choice>
        </mc:AlternateContent>
        <mc:AlternateContent xmlns:mc="http://schemas.openxmlformats.org/markup-compatibility/2006">
          <mc:Choice Requires="x14">
            <control shapeId="45069" r:id="rId27" name="Group Box 13">
              <controlPr defaultSize="0" autoFill="0" autoPict="0">
                <anchor>
                  <from>
                    <xdr:col>3</xdr:col>
                    <xdr:colOff>388620</xdr:colOff>
                    <xdr:row>64</xdr:row>
                    <xdr:rowOff>45720</xdr:rowOff>
                  </from>
                  <to>
                    <xdr:col>7</xdr:col>
                    <xdr:colOff>198120</xdr:colOff>
                    <xdr:row>93</xdr:row>
                    <xdr:rowOff>0</xdr:rowOff>
                  </to>
                </anchor>
              </controlPr>
            </control>
          </mc:Choice>
        </mc:AlternateContent>
        <mc:AlternateContent xmlns:mc="http://schemas.openxmlformats.org/markup-compatibility/2006">
          <mc:Choice Requires="x14">
            <control shapeId="45070" r:id="rId28" name="Group Box 14">
              <controlPr defaultSize="0" autoFill="0" autoPict="0">
                <anchor>
                  <from>
                    <xdr:col>3</xdr:col>
                    <xdr:colOff>396240</xdr:colOff>
                    <xdr:row>94</xdr:row>
                    <xdr:rowOff>45720</xdr:rowOff>
                  </from>
                  <to>
                    <xdr:col>7</xdr:col>
                    <xdr:colOff>205740</xdr:colOff>
                    <xdr:row>128</xdr:row>
                    <xdr:rowOff>0</xdr:rowOff>
                  </to>
                </anchor>
              </controlPr>
            </control>
          </mc:Choice>
        </mc:AlternateContent>
        <mc:AlternateContent xmlns:mc="http://schemas.openxmlformats.org/markup-compatibility/2006">
          <mc:Choice Requires="x14">
            <control shapeId="45071" r:id="rId29" name="Group Box 15">
              <controlPr defaultSize="0" autoFill="0" autoPict="0">
                <anchor>
                  <from>
                    <xdr:col>3</xdr:col>
                    <xdr:colOff>403860</xdr:colOff>
                    <xdr:row>129</xdr:row>
                    <xdr:rowOff>68580</xdr:rowOff>
                  </from>
                  <to>
                    <xdr:col>7</xdr:col>
                    <xdr:colOff>213360</xdr:colOff>
                    <xdr:row>155</xdr:row>
                    <xdr:rowOff>167640</xdr:rowOff>
                  </to>
                </anchor>
              </controlPr>
            </control>
          </mc:Choice>
        </mc:AlternateContent>
        <mc:AlternateContent xmlns:mc="http://schemas.openxmlformats.org/markup-compatibility/2006">
          <mc:Choice Requires="x14">
            <control shapeId="45073" r:id="rId30" name="Group Box 17">
              <controlPr defaultSize="0" autoFill="0" autoPict="0">
                <anchor>
                  <from>
                    <xdr:col>3</xdr:col>
                    <xdr:colOff>403860</xdr:colOff>
                    <xdr:row>157</xdr:row>
                    <xdr:rowOff>0</xdr:rowOff>
                  </from>
                  <to>
                    <xdr:col>7</xdr:col>
                    <xdr:colOff>213360</xdr:colOff>
                    <xdr:row>245</xdr:row>
                    <xdr:rowOff>106680</xdr:rowOff>
                  </to>
                </anchor>
              </controlPr>
            </control>
          </mc:Choice>
        </mc:AlternateContent>
        <mc:AlternateContent xmlns:mc="http://schemas.openxmlformats.org/markup-compatibility/2006">
          <mc:Choice Requires="x14">
            <control shapeId="45074" r:id="rId31" name="Group Box 18">
              <controlPr defaultSize="0" autoFill="0" autoPict="0">
                <anchor>
                  <from>
                    <xdr:col>8</xdr:col>
                    <xdr:colOff>182880</xdr:colOff>
                    <xdr:row>157</xdr:row>
                    <xdr:rowOff>30480</xdr:rowOff>
                  </from>
                  <to>
                    <xdr:col>12</xdr:col>
                    <xdr:colOff>160020</xdr:colOff>
                    <xdr:row>183</xdr:row>
                    <xdr:rowOff>99060</xdr:rowOff>
                  </to>
                </anchor>
              </controlPr>
            </control>
          </mc:Choice>
        </mc:AlternateContent>
        <mc:AlternateContent xmlns:mc="http://schemas.openxmlformats.org/markup-compatibility/2006">
          <mc:Choice Requires="x14">
            <control shapeId="45075" r:id="rId32" name="Button 19">
              <controlPr defaultSize="0" print="0" autoFill="0" autoPict="0" macro="[0]!Button19_Click">
                <anchor>
                  <from>
                    <xdr:col>10</xdr:col>
                    <xdr:colOff>640080</xdr:colOff>
                    <xdr:row>1</xdr:row>
                    <xdr:rowOff>15240</xdr:rowOff>
                  </from>
                  <to>
                    <xdr:col>11</xdr:col>
                    <xdr:colOff>274320</xdr:colOff>
                    <xdr:row>3</xdr:row>
                    <xdr:rowOff>45720</xdr:rowOff>
                  </to>
                </anchor>
              </controlPr>
            </control>
          </mc:Choice>
        </mc:AlternateContent>
        <mc:AlternateContent xmlns:mc="http://schemas.openxmlformats.org/markup-compatibility/2006">
          <mc:Choice Requires="x14">
            <control shapeId="45076" r:id="rId33" name="Group Box 20">
              <controlPr defaultSize="0" autoFill="0" autoPict="0">
                <anchor>
                  <from>
                    <xdr:col>8</xdr:col>
                    <xdr:colOff>182880</xdr:colOff>
                    <xdr:row>5</xdr:row>
                    <xdr:rowOff>121920</xdr:rowOff>
                  </from>
                  <to>
                    <xdr:col>12</xdr:col>
                    <xdr:colOff>167640</xdr:colOff>
                    <xdr:row>35</xdr:row>
                    <xdr:rowOff>114300</xdr:rowOff>
                  </to>
                </anchor>
              </controlPr>
            </control>
          </mc:Choice>
        </mc:AlternateContent>
        <mc:AlternateContent xmlns:mc="http://schemas.openxmlformats.org/markup-compatibility/2006">
          <mc:Choice Requires="x14">
            <control shapeId="45077" r:id="rId34" name="Group Box 21">
              <controlPr defaultSize="0" autoFill="0" autoPict="0">
                <anchor>
                  <from>
                    <xdr:col>0</xdr:col>
                    <xdr:colOff>220980</xdr:colOff>
                    <xdr:row>23</xdr:row>
                    <xdr:rowOff>30480</xdr:rowOff>
                  </from>
                  <to>
                    <xdr:col>3</xdr:col>
                    <xdr:colOff>182880</xdr:colOff>
                    <xdr:row>140</xdr:row>
                    <xdr:rowOff>167640</xdr:rowOff>
                  </to>
                </anchor>
              </controlPr>
            </control>
          </mc:Choice>
        </mc:AlternateContent>
        <mc:AlternateContent xmlns:mc="http://schemas.openxmlformats.org/markup-compatibility/2006">
          <mc:Choice Requires="x14">
            <control shapeId="45079" r:id="rId35" name="Button 23">
              <controlPr defaultSize="0" print="0" autoFill="0" autoPict="0" macro="[0]!SelectPriorityBatches">
                <anchor>
                  <from>
                    <xdr:col>11</xdr:col>
                    <xdr:colOff>411480</xdr:colOff>
                    <xdr:row>1</xdr:row>
                    <xdr:rowOff>0</xdr:rowOff>
                  </from>
                  <to>
                    <xdr:col>12</xdr:col>
                    <xdr:colOff>60960</xdr:colOff>
                    <xdr:row>3</xdr:row>
                    <xdr:rowOff>38100</xdr:rowOff>
                  </to>
                </anchor>
              </controlPr>
            </control>
          </mc:Choice>
        </mc:AlternateContent>
        <mc:AlternateContent xmlns:mc="http://schemas.openxmlformats.org/markup-compatibility/2006">
          <mc:Choice Requires="x14">
            <control shapeId="45080" r:id="rId36" name="Group Box 24">
              <controlPr defaultSize="0" autoFill="0" autoPict="0">
                <anchor>
                  <from>
                    <xdr:col>8</xdr:col>
                    <xdr:colOff>182880</xdr:colOff>
                    <xdr:row>184</xdr:row>
                    <xdr:rowOff>99060</xdr:rowOff>
                  </from>
                  <to>
                    <xdr:col>12</xdr:col>
                    <xdr:colOff>167640</xdr:colOff>
                    <xdr:row>212</xdr:row>
                    <xdr:rowOff>15240</xdr:rowOff>
                  </to>
                </anchor>
              </controlPr>
            </control>
          </mc:Choice>
        </mc:AlternateContent>
        <mc:AlternateContent xmlns:mc="http://schemas.openxmlformats.org/markup-compatibility/2006">
          <mc:Choice Requires="x14">
            <control shapeId="45081" r:id="rId37" name="Group Box 25">
              <controlPr defaultSize="0" autoFill="0" autoPict="0">
                <anchor>
                  <from>
                    <xdr:col>8</xdr:col>
                    <xdr:colOff>182880</xdr:colOff>
                    <xdr:row>213</xdr:row>
                    <xdr:rowOff>30480</xdr:rowOff>
                  </from>
                  <to>
                    <xdr:col>12</xdr:col>
                    <xdr:colOff>167640</xdr:colOff>
                    <xdr:row>242</xdr:row>
                    <xdr:rowOff>7620</xdr:rowOff>
                  </to>
                </anchor>
              </controlPr>
            </control>
          </mc:Choice>
        </mc:AlternateContent>
        <mc:AlternateContent xmlns:mc="http://schemas.openxmlformats.org/markup-compatibility/2006">
          <mc:Choice Requires="x14">
            <control shapeId="45082" r:id="rId38" name="Group Box 26">
              <controlPr defaultSize="0" autoFill="0" autoPict="0">
                <anchor>
                  <from>
                    <xdr:col>8</xdr:col>
                    <xdr:colOff>182880</xdr:colOff>
                    <xdr:row>243</xdr:row>
                    <xdr:rowOff>83820</xdr:rowOff>
                  </from>
                  <to>
                    <xdr:col>12</xdr:col>
                    <xdr:colOff>167640</xdr:colOff>
                    <xdr:row>269</xdr:row>
                    <xdr:rowOff>160020</xdr:rowOff>
                  </to>
                </anchor>
              </controlPr>
            </control>
          </mc:Choice>
        </mc:AlternateContent>
        <mc:AlternateContent xmlns:mc="http://schemas.openxmlformats.org/markup-compatibility/2006">
          <mc:Choice Requires="x14">
            <control shapeId="45083" r:id="rId39" name="Group Box 27">
              <controlPr defaultSize="0" autoFill="0" autoPict="0">
                <anchor>
                  <from>
                    <xdr:col>3</xdr:col>
                    <xdr:colOff>403860</xdr:colOff>
                    <xdr:row>246</xdr:row>
                    <xdr:rowOff>38100</xdr:rowOff>
                  </from>
                  <to>
                    <xdr:col>7</xdr:col>
                    <xdr:colOff>213360</xdr:colOff>
                    <xdr:row>294</xdr:row>
                    <xdr:rowOff>53340</xdr:rowOff>
                  </to>
                </anchor>
              </controlPr>
            </control>
          </mc:Choice>
        </mc:AlternateContent>
      </controls>
    </mc:Choice>
  </mc:AlternateContent>
  <extLst>
    <ext xmlns:x14="http://schemas.microsoft.com/office/spreadsheetml/2009/9/main" uri="{A8765BA9-456A-4dab-B4F3-ACF838C121DE}">
      <x14:slicerList>
        <x14:slicer r:id="rId40"/>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14999847407452621"/>
  </sheetPr>
  <dimension ref="A1:FL40"/>
  <sheetViews>
    <sheetView showGridLines="0" zoomScale="85" zoomScaleNormal="85" workbookViewId="0">
      <selection activeCell="B2" sqref="B2"/>
    </sheetView>
  </sheetViews>
  <sheetFormatPr defaultRowHeight="14.4" x14ac:dyDescent="0.3"/>
  <cols>
    <col min="2" max="2" width="13.88671875" customWidth="1"/>
    <col min="3" max="3" width="17.77734375" customWidth="1"/>
    <col min="4" max="4" width="18.21875" customWidth="1"/>
    <col min="5" max="6" width="10.88671875" customWidth="1"/>
    <col min="7" max="7" width="13.88671875" customWidth="1"/>
    <col min="8" max="8" width="17.77734375" customWidth="1"/>
    <col min="9" max="9" width="18.21875" customWidth="1"/>
    <col min="12" max="12" width="5.77734375" customWidth="1"/>
  </cols>
  <sheetData>
    <row r="1" spans="1:168" x14ac:dyDescent="0.3">
      <c r="A1" s="1"/>
      <c r="B1" s="1"/>
      <c r="C1" s="1"/>
      <c r="D1" s="1"/>
      <c r="E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T1" s="1"/>
      <c r="AV1" s="1"/>
      <c r="AW1" s="1"/>
      <c r="AX1" s="1"/>
      <c r="AY1" s="1"/>
      <c r="AZ1" s="1"/>
      <c r="BA1" s="1"/>
      <c r="BB1" s="1"/>
      <c r="BC1" s="1"/>
      <c r="BE1" s="1"/>
      <c r="BF1" s="1"/>
      <c r="BG1" s="1"/>
      <c r="BH1" s="1"/>
      <c r="BI1" s="1"/>
      <c r="BJ1" s="1"/>
      <c r="CF1" s="2"/>
      <c r="CH1" s="2"/>
      <c r="CI1" s="2"/>
      <c r="CJ1" s="2"/>
      <c r="CK1" s="2"/>
      <c r="CL1" s="2"/>
      <c r="CM1" s="2"/>
      <c r="CN1" s="2"/>
      <c r="CO1" s="2"/>
      <c r="CW1" s="1"/>
      <c r="CX1" s="1"/>
      <c r="CY1" s="1"/>
      <c r="CZ1" s="1"/>
      <c r="DA1" s="1"/>
      <c r="DB1" s="1"/>
      <c r="DG1" s="1"/>
      <c r="DH1" s="1"/>
      <c r="DI1" s="1"/>
      <c r="DJ1" s="1"/>
      <c r="DL1" s="1"/>
      <c r="DM1" s="1"/>
      <c r="DN1" s="1"/>
      <c r="DO1" s="1"/>
      <c r="DP1" s="1"/>
      <c r="DR1" s="1"/>
      <c r="DS1" s="1"/>
    </row>
    <row r="2" spans="1:168" ht="21" x14ac:dyDescent="0.4">
      <c r="A2" s="1"/>
      <c r="B2" s="3" t="s">
        <v>3989</v>
      </c>
      <c r="E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T2" s="1"/>
      <c r="AV2" s="1"/>
      <c r="AW2" s="1"/>
      <c r="AX2" s="1"/>
      <c r="AY2" s="1"/>
      <c r="AZ2" s="1"/>
      <c r="BA2" s="1"/>
      <c r="BB2" s="1"/>
      <c r="BC2" s="1"/>
      <c r="BE2" s="1"/>
      <c r="BF2" s="1"/>
      <c r="BG2" s="1"/>
      <c r="BH2" s="1"/>
      <c r="BI2" s="1"/>
      <c r="BJ2" s="1"/>
      <c r="CF2" s="2"/>
      <c r="CH2" s="2"/>
      <c r="CI2" s="2"/>
      <c r="CJ2" s="2"/>
      <c r="CK2" s="2"/>
      <c r="CL2" s="2"/>
      <c r="CM2" s="2"/>
      <c r="CN2" s="2"/>
      <c r="CO2" s="2"/>
      <c r="CW2" s="1"/>
      <c r="CX2" s="1"/>
      <c r="CY2" s="1"/>
      <c r="CZ2" s="1"/>
      <c r="DA2" s="1"/>
      <c r="DB2" s="1"/>
      <c r="DG2" s="1"/>
      <c r="DH2" s="1"/>
      <c r="DI2" s="1"/>
      <c r="DJ2" s="1"/>
      <c r="DL2" s="1"/>
      <c r="DM2" s="1"/>
      <c r="DN2" s="1"/>
      <c r="DO2" s="1"/>
      <c r="DP2" s="1"/>
      <c r="DR2" s="1"/>
      <c r="DS2" s="1"/>
    </row>
    <row r="3" spans="1:168" x14ac:dyDescent="0.3">
      <c r="A3" s="1"/>
      <c r="B3" s="4" t="s">
        <v>0</v>
      </c>
      <c r="C3" s="5" t="str">
        <f ca="1">MID(CELL("filename",A1),FIND("]",CELL("‪filename",A1))+1,999)</f>
        <v>EDA - Product</v>
      </c>
      <c r="G3" s="6"/>
      <c r="H3" s="1"/>
      <c r="I3" s="6"/>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T3" s="1"/>
      <c r="AV3" s="1"/>
      <c r="AW3" s="1"/>
      <c r="AX3" s="1"/>
      <c r="AY3" s="1"/>
      <c r="AZ3" s="1"/>
      <c r="BA3" s="1"/>
      <c r="BB3" s="1"/>
      <c r="BC3" s="1"/>
      <c r="BE3" s="1"/>
      <c r="BF3" s="1"/>
      <c r="BG3" s="1"/>
      <c r="BH3" s="1"/>
      <c r="BI3" s="1"/>
      <c r="BJ3" s="1"/>
      <c r="CF3" s="2"/>
      <c r="CH3" s="2"/>
      <c r="CI3" s="2"/>
      <c r="CJ3" s="2"/>
      <c r="CK3" s="2"/>
      <c r="CL3" s="2"/>
      <c r="CM3" s="2"/>
      <c r="CN3" s="2"/>
      <c r="CO3" s="2"/>
      <c r="CW3" s="1"/>
      <c r="CX3" s="1"/>
      <c r="CY3" s="1"/>
      <c r="CZ3" s="1"/>
      <c r="DA3" s="1"/>
      <c r="DB3" s="1"/>
      <c r="DG3" s="1"/>
      <c r="DH3" s="1"/>
      <c r="DI3" s="1"/>
      <c r="DJ3" s="1"/>
      <c r="DL3" s="1"/>
      <c r="DM3" s="1"/>
      <c r="DN3" s="1"/>
      <c r="DO3" s="1"/>
      <c r="DP3" s="1"/>
      <c r="DR3" s="1"/>
      <c r="DS3" s="1"/>
    </row>
    <row r="4" spans="1:168" x14ac:dyDescent="0.3">
      <c r="A4" s="7"/>
      <c r="B4" s="7"/>
      <c r="C4" s="7"/>
      <c r="D4" s="7"/>
      <c r="E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T4" s="8"/>
      <c r="AV4" s="7"/>
      <c r="AW4" s="7"/>
      <c r="AX4" s="7"/>
      <c r="AY4" s="7"/>
      <c r="AZ4" s="7"/>
      <c r="BA4" s="7"/>
      <c r="BB4" s="7"/>
      <c r="BC4" s="7"/>
      <c r="BE4" s="7"/>
      <c r="BF4" s="7"/>
      <c r="BG4" s="7"/>
      <c r="BH4" s="7"/>
      <c r="BI4" s="7"/>
      <c r="BJ4" s="8"/>
      <c r="CF4" s="2"/>
      <c r="CH4" s="2"/>
      <c r="CI4" s="2"/>
      <c r="CJ4" s="2"/>
      <c r="CK4" s="2"/>
      <c r="CL4" s="2"/>
      <c r="CM4" s="2"/>
      <c r="CN4" s="2"/>
      <c r="CO4" s="2"/>
      <c r="CW4" s="7"/>
      <c r="CX4" s="7"/>
      <c r="CY4" s="7"/>
      <c r="CZ4" s="7"/>
      <c r="DA4" s="7"/>
      <c r="DB4" s="8"/>
      <c r="DG4" s="7"/>
      <c r="DH4" s="7"/>
      <c r="DI4" s="7"/>
      <c r="DJ4" s="7"/>
      <c r="DL4" s="8"/>
      <c r="DM4" s="8"/>
      <c r="DN4" s="8"/>
      <c r="DO4" s="8"/>
      <c r="DP4" s="8"/>
      <c r="DR4" s="7"/>
      <c r="DS4" s="7"/>
    </row>
    <row r="5" spans="1:168" s="12" customFormat="1" x14ac:dyDescent="0.3">
      <c r="A5" s="67" t="str">
        <f ca="1">_xlfn.SHEET()&amp;"."</f>
        <v>7.</v>
      </c>
      <c r="B5" s="41" t="str">
        <f ca="1">MID(CELL("filename",A1),FIND("]",CELL("‪filename",A1))+1,999)</f>
        <v>EDA - Product</v>
      </c>
      <c r="C5" s="9"/>
      <c r="D5" s="9"/>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0"/>
      <c r="BJ5" s="10"/>
      <c r="BK5" s="10"/>
      <c r="BL5" s="10"/>
      <c r="BM5" s="10"/>
      <c r="BN5" s="10"/>
      <c r="BO5" s="10"/>
      <c r="BP5" s="10"/>
      <c r="BQ5" s="10"/>
      <c r="BR5" s="10"/>
      <c r="BS5" s="10"/>
      <c r="BT5" s="10"/>
      <c r="BU5" s="10"/>
      <c r="BV5" s="10"/>
      <c r="BW5" s="10"/>
      <c r="BX5" s="10"/>
      <c r="BY5" s="10"/>
      <c r="BZ5" s="10"/>
      <c r="CA5" s="10"/>
      <c r="CB5" s="10"/>
      <c r="CC5" s="10"/>
      <c r="CD5" s="10"/>
      <c r="CE5" s="10"/>
      <c r="CF5" s="11"/>
      <c r="CG5" s="10"/>
      <c r="CH5" s="11"/>
      <c r="CI5" s="11"/>
      <c r="CJ5" s="11"/>
      <c r="CK5" s="11"/>
      <c r="CL5" s="11"/>
      <c r="CM5" s="11"/>
      <c r="CN5" s="11"/>
      <c r="CO5" s="11"/>
      <c r="CP5" s="10"/>
      <c r="CQ5" s="10"/>
      <c r="CR5" s="10"/>
      <c r="CS5" s="10"/>
      <c r="CT5" s="10"/>
      <c r="CU5" s="10"/>
      <c r="CV5" s="10"/>
      <c r="CW5" s="10"/>
      <c r="CX5" s="10"/>
      <c r="CY5" s="10"/>
      <c r="CZ5" s="10"/>
      <c r="DA5" s="10"/>
      <c r="DB5" s="10"/>
      <c r="DC5" s="10"/>
      <c r="DD5" s="10"/>
      <c r="DE5" s="10"/>
      <c r="DF5" s="10"/>
      <c r="DG5" s="10"/>
      <c r="DH5" s="10"/>
      <c r="DI5" s="10"/>
      <c r="DJ5" s="10"/>
      <c r="DK5" s="10"/>
      <c r="DL5" s="10"/>
      <c r="DM5" s="10"/>
      <c r="DN5" s="10"/>
      <c r="DO5" s="10"/>
      <c r="DP5" s="10"/>
      <c r="DQ5" s="10"/>
      <c r="DR5" s="10"/>
      <c r="DS5" s="10"/>
      <c r="DT5" s="10"/>
      <c r="DU5" s="10"/>
      <c r="DV5" s="10"/>
      <c r="DW5" s="10"/>
      <c r="DX5" s="10"/>
      <c r="DY5" s="10"/>
      <c r="DZ5" s="10"/>
      <c r="EA5" s="10"/>
      <c r="EB5" s="10"/>
      <c r="EC5" s="10"/>
      <c r="ED5" s="10"/>
      <c r="EE5" s="10"/>
      <c r="EF5" s="10"/>
      <c r="EG5" s="10"/>
      <c r="EH5" s="10"/>
      <c r="EI5" s="10"/>
      <c r="EJ5" s="10"/>
      <c r="EK5" s="10"/>
      <c r="EL5" s="10"/>
      <c r="EM5" s="10"/>
      <c r="EN5" s="10"/>
      <c r="EO5" s="10"/>
      <c r="EP5" s="10"/>
      <c r="EQ5" s="10"/>
      <c r="ER5" s="10"/>
      <c r="ES5" s="10"/>
      <c r="ET5" s="10"/>
      <c r="EU5" s="10"/>
      <c r="EV5" s="10"/>
      <c r="FD5" s="10"/>
      <c r="FL5" s="10"/>
    </row>
    <row r="8" spans="1:168" ht="21" x14ac:dyDescent="0.3">
      <c r="B8" s="30" t="s">
        <v>3938</v>
      </c>
      <c r="G8" s="30" t="s">
        <v>3937</v>
      </c>
      <c r="M8" s="30" t="s">
        <v>3858</v>
      </c>
    </row>
    <row r="9" spans="1:168" ht="14.4" customHeight="1" x14ac:dyDescent="0.3">
      <c r="M9" s="104" t="s">
        <v>3971</v>
      </c>
      <c r="N9" s="104"/>
      <c r="O9" s="104"/>
      <c r="P9" s="104"/>
      <c r="Q9" s="104"/>
      <c r="R9" s="104"/>
      <c r="S9" s="104"/>
    </row>
    <row r="10" spans="1:168" x14ac:dyDescent="0.3">
      <c r="B10" s="28" t="s">
        <v>3851</v>
      </c>
      <c r="C10" t="s">
        <v>3853</v>
      </c>
      <c r="G10" s="28" t="s">
        <v>3851</v>
      </c>
      <c r="H10" t="s">
        <v>3854</v>
      </c>
      <c r="M10" s="104"/>
      <c r="N10" s="104"/>
      <c r="O10" s="104"/>
      <c r="P10" s="104"/>
      <c r="Q10" s="104"/>
      <c r="R10" s="104"/>
      <c r="S10" s="104"/>
    </row>
    <row r="11" spans="1:168" x14ac:dyDescent="0.3">
      <c r="M11" s="104"/>
      <c r="N11" s="104"/>
      <c r="O11" s="104"/>
      <c r="P11" s="104"/>
      <c r="Q11" s="104"/>
      <c r="R11" s="104"/>
      <c r="S11" s="104"/>
    </row>
    <row r="12" spans="1:168" x14ac:dyDescent="0.3">
      <c r="B12" s="94" t="s">
        <v>3</v>
      </c>
      <c r="C12" s="58" t="s">
        <v>3855</v>
      </c>
      <c r="D12" s="58" t="s">
        <v>3856</v>
      </c>
      <c r="G12" s="94" t="s">
        <v>3</v>
      </c>
      <c r="H12" s="58" t="s">
        <v>3855</v>
      </c>
      <c r="I12" s="58" t="s">
        <v>3856</v>
      </c>
      <c r="M12" s="104"/>
      <c r="N12" s="104"/>
      <c r="O12" s="104"/>
      <c r="P12" s="104"/>
      <c r="Q12" s="104"/>
      <c r="R12" s="104"/>
      <c r="S12" s="104"/>
    </row>
    <row r="13" spans="1:168" x14ac:dyDescent="0.3">
      <c r="B13" s="33" t="s">
        <v>55</v>
      </c>
      <c r="C13" s="59">
        <v>193</v>
      </c>
      <c r="D13" s="60">
        <v>0.19979296066252589</v>
      </c>
      <c r="G13" s="33" t="s">
        <v>55</v>
      </c>
      <c r="H13" s="59">
        <v>3</v>
      </c>
      <c r="I13" s="60">
        <v>0.15</v>
      </c>
      <c r="M13" s="104"/>
      <c r="N13" s="104"/>
      <c r="O13" s="104"/>
      <c r="P13" s="104"/>
      <c r="Q13" s="104"/>
      <c r="R13" s="104"/>
      <c r="S13" s="104"/>
    </row>
    <row r="14" spans="1:168" x14ac:dyDescent="0.3">
      <c r="B14" s="33" t="s">
        <v>56</v>
      </c>
      <c r="C14" s="59">
        <v>193</v>
      </c>
      <c r="D14" s="60">
        <v>0.19979296066252589</v>
      </c>
      <c r="G14" s="33" t="s">
        <v>56</v>
      </c>
      <c r="H14" s="59">
        <v>2</v>
      </c>
      <c r="I14" s="60">
        <v>0.1</v>
      </c>
      <c r="M14" s="104"/>
      <c r="N14" s="104"/>
      <c r="O14" s="104"/>
      <c r="P14" s="104"/>
      <c r="Q14" s="104"/>
      <c r="R14" s="104"/>
      <c r="S14" s="104"/>
    </row>
    <row r="15" spans="1:168" x14ac:dyDescent="0.3">
      <c r="B15" s="33" t="s">
        <v>57</v>
      </c>
      <c r="C15" s="59">
        <v>192</v>
      </c>
      <c r="D15" s="60">
        <v>0.19875776397515527</v>
      </c>
      <c r="G15" s="33" t="s">
        <v>57</v>
      </c>
      <c r="H15" s="59">
        <v>4</v>
      </c>
      <c r="I15" s="60">
        <v>0.2</v>
      </c>
      <c r="M15" s="104"/>
      <c r="N15" s="104"/>
      <c r="O15" s="104"/>
      <c r="P15" s="104"/>
      <c r="Q15" s="104"/>
      <c r="R15" s="104"/>
      <c r="S15" s="104"/>
    </row>
    <row r="16" spans="1:168" x14ac:dyDescent="0.3">
      <c r="B16" s="33" t="s">
        <v>58</v>
      </c>
      <c r="C16" s="59">
        <v>194</v>
      </c>
      <c r="D16" s="60">
        <v>0.20082815734989648</v>
      </c>
      <c r="G16" s="33" t="s">
        <v>58</v>
      </c>
      <c r="H16" s="59">
        <v>7</v>
      </c>
      <c r="I16" s="60">
        <v>0.35</v>
      </c>
      <c r="M16" s="104"/>
      <c r="N16" s="104"/>
      <c r="O16" s="104"/>
      <c r="P16" s="104"/>
      <c r="Q16" s="104"/>
      <c r="R16" s="104"/>
      <c r="S16" s="104"/>
    </row>
    <row r="17" spans="2:19" x14ac:dyDescent="0.3">
      <c r="B17" s="33" t="s">
        <v>59</v>
      </c>
      <c r="C17" s="59">
        <v>194</v>
      </c>
      <c r="D17" s="60">
        <v>0.20082815734989648</v>
      </c>
      <c r="G17" s="33" t="s">
        <v>59</v>
      </c>
      <c r="H17" s="59">
        <v>4</v>
      </c>
      <c r="I17" s="60">
        <v>0.2</v>
      </c>
      <c r="M17" s="104"/>
      <c r="N17" s="104"/>
      <c r="O17" s="104"/>
      <c r="P17" s="104"/>
      <c r="Q17" s="104"/>
      <c r="R17" s="104"/>
      <c r="S17" s="104"/>
    </row>
    <row r="18" spans="2:19" x14ac:dyDescent="0.3">
      <c r="B18" s="33" t="s">
        <v>3852</v>
      </c>
      <c r="C18" s="59">
        <v>966</v>
      </c>
      <c r="D18" s="60">
        <v>1</v>
      </c>
      <c r="G18" s="33" t="s">
        <v>3852</v>
      </c>
      <c r="H18" s="59">
        <v>20</v>
      </c>
      <c r="I18" s="60">
        <v>1</v>
      </c>
      <c r="M18" s="104"/>
      <c r="N18" s="104"/>
      <c r="O18" s="104"/>
      <c r="P18" s="104"/>
      <c r="Q18" s="104"/>
      <c r="R18" s="104"/>
      <c r="S18" s="104"/>
    </row>
    <row r="19" spans="2:19" x14ac:dyDescent="0.3">
      <c r="M19" s="104"/>
      <c r="N19" s="104"/>
      <c r="O19" s="104"/>
      <c r="P19" s="104"/>
      <c r="Q19" s="104"/>
      <c r="R19" s="104"/>
      <c r="S19" s="104"/>
    </row>
    <row r="20" spans="2:19" x14ac:dyDescent="0.3">
      <c r="M20" s="104"/>
      <c r="N20" s="104"/>
      <c r="O20" s="104"/>
      <c r="P20" s="104"/>
      <c r="Q20" s="104"/>
      <c r="R20" s="104"/>
      <c r="S20" s="104"/>
    </row>
    <row r="21" spans="2:19" x14ac:dyDescent="0.3">
      <c r="M21" s="104"/>
      <c r="N21" s="104"/>
      <c r="O21" s="104"/>
      <c r="P21" s="104"/>
      <c r="Q21" s="104"/>
      <c r="R21" s="104"/>
      <c r="S21" s="104"/>
    </row>
    <row r="22" spans="2:19" x14ac:dyDescent="0.3">
      <c r="M22" s="104"/>
      <c r="N22" s="104"/>
      <c r="O22" s="104"/>
      <c r="P22" s="104"/>
      <c r="Q22" s="104"/>
      <c r="R22" s="104"/>
      <c r="S22" s="104"/>
    </row>
    <row r="23" spans="2:19" x14ac:dyDescent="0.3">
      <c r="M23" s="38"/>
      <c r="N23" s="38"/>
      <c r="O23" s="38"/>
      <c r="P23" s="38"/>
      <c r="Q23" s="38"/>
      <c r="R23" s="38"/>
      <c r="S23" s="38"/>
    </row>
    <row r="24" spans="2:19" x14ac:dyDescent="0.3">
      <c r="M24" s="38"/>
      <c r="N24" s="38"/>
      <c r="O24" s="38"/>
      <c r="P24" s="38"/>
      <c r="Q24" s="38"/>
      <c r="R24" s="38"/>
      <c r="S24" s="38"/>
    </row>
    <row r="25" spans="2:19" x14ac:dyDescent="0.3">
      <c r="M25" s="38"/>
      <c r="N25" s="38"/>
      <c r="O25" s="38"/>
      <c r="P25" s="38"/>
      <c r="Q25" s="38"/>
      <c r="R25" s="38"/>
      <c r="S25" s="38"/>
    </row>
    <row r="26" spans="2:19" x14ac:dyDescent="0.3">
      <c r="M26" s="38"/>
      <c r="N26" s="38"/>
      <c r="O26" s="38"/>
      <c r="P26" s="38"/>
      <c r="Q26" s="38"/>
      <c r="R26" s="38"/>
      <c r="S26" s="38"/>
    </row>
    <row r="27" spans="2:19" x14ac:dyDescent="0.3">
      <c r="M27" s="38"/>
      <c r="N27" s="38"/>
      <c r="O27" s="38"/>
      <c r="P27" s="38"/>
      <c r="Q27" s="38"/>
      <c r="R27" s="38"/>
      <c r="S27" s="38"/>
    </row>
    <row r="28" spans="2:19" x14ac:dyDescent="0.3">
      <c r="M28" s="38"/>
      <c r="N28" s="38"/>
      <c r="O28" s="38"/>
      <c r="P28" s="38"/>
      <c r="Q28" s="38"/>
      <c r="R28" s="38"/>
      <c r="S28" s="38"/>
    </row>
    <row r="29" spans="2:19" x14ac:dyDescent="0.3">
      <c r="M29" s="38"/>
      <c r="N29" s="38"/>
      <c r="O29" s="38"/>
      <c r="P29" s="38"/>
      <c r="Q29" s="38"/>
      <c r="R29" s="38"/>
      <c r="S29" s="38"/>
    </row>
    <row r="30" spans="2:19" x14ac:dyDescent="0.3">
      <c r="M30" s="38"/>
      <c r="N30" s="38"/>
      <c r="O30" s="38"/>
      <c r="P30" s="38"/>
      <c r="Q30" s="38"/>
      <c r="R30" s="38"/>
      <c r="S30" s="38"/>
    </row>
    <row r="31" spans="2:19" x14ac:dyDescent="0.3">
      <c r="M31" s="38"/>
      <c r="N31" s="38"/>
      <c r="O31" s="38"/>
      <c r="P31" s="38"/>
      <c r="Q31" s="38"/>
      <c r="R31" s="38"/>
      <c r="S31" s="38"/>
    </row>
    <row r="32" spans="2:19" x14ac:dyDescent="0.3">
      <c r="M32" s="38"/>
      <c r="N32" s="38"/>
      <c r="O32" s="38"/>
      <c r="P32" s="38"/>
      <c r="Q32" s="38"/>
      <c r="R32" s="38"/>
      <c r="S32" s="38"/>
    </row>
    <row r="33" spans="13:19" x14ac:dyDescent="0.3">
      <c r="M33" s="38"/>
      <c r="N33" s="38"/>
      <c r="O33" s="38"/>
      <c r="P33" s="38"/>
      <c r="Q33" s="38"/>
      <c r="R33" s="38"/>
      <c r="S33" s="38"/>
    </row>
    <row r="34" spans="13:19" x14ac:dyDescent="0.3">
      <c r="M34" s="38"/>
      <c r="N34" s="38"/>
      <c r="O34" s="38"/>
      <c r="P34" s="38"/>
      <c r="Q34" s="38"/>
      <c r="R34" s="38"/>
      <c r="S34" s="38"/>
    </row>
    <row r="35" spans="13:19" x14ac:dyDescent="0.3">
      <c r="M35" s="38"/>
      <c r="N35" s="38"/>
      <c r="O35" s="38"/>
      <c r="P35" s="38"/>
      <c r="Q35" s="38"/>
      <c r="R35" s="38"/>
      <c r="S35" s="38"/>
    </row>
    <row r="36" spans="13:19" x14ac:dyDescent="0.3">
      <c r="M36" s="38"/>
      <c r="N36" s="38"/>
      <c r="O36" s="38"/>
      <c r="P36" s="38"/>
      <c r="Q36" s="38"/>
      <c r="R36" s="38"/>
      <c r="S36" s="38"/>
    </row>
    <row r="37" spans="13:19" x14ac:dyDescent="0.3">
      <c r="M37" s="38"/>
      <c r="N37" s="38"/>
      <c r="O37" s="38"/>
      <c r="P37" s="38"/>
      <c r="Q37" s="38"/>
      <c r="R37" s="38"/>
      <c r="S37" s="38"/>
    </row>
    <row r="38" spans="13:19" x14ac:dyDescent="0.3">
      <c r="M38" s="38"/>
      <c r="N38" s="38"/>
      <c r="O38" s="38"/>
      <c r="P38" s="38"/>
      <c r="Q38" s="38"/>
      <c r="R38" s="38"/>
      <c r="S38" s="38"/>
    </row>
    <row r="39" spans="13:19" x14ac:dyDescent="0.3">
      <c r="M39" s="38"/>
      <c r="N39" s="38"/>
      <c r="O39" s="38"/>
      <c r="P39" s="38"/>
      <c r="Q39" s="38"/>
      <c r="R39" s="38"/>
      <c r="S39" s="38"/>
    </row>
    <row r="40" spans="13:19" x14ac:dyDescent="0.3">
      <c r="M40" s="38"/>
      <c r="N40" s="38"/>
      <c r="O40" s="38"/>
      <c r="P40" s="38"/>
      <c r="Q40" s="38"/>
      <c r="R40" s="38"/>
      <c r="S40" s="38"/>
    </row>
  </sheetData>
  <mergeCells count="1">
    <mergeCell ref="M9:S22"/>
  </mergeCell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5121" r:id="rId6" name="Group Box 1">
              <controlPr defaultSize="0" autoFill="0" autoPict="0">
                <anchor moveWithCells="1">
                  <from>
                    <xdr:col>0</xdr:col>
                    <xdr:colOff>457200</xdr:colOff>
                    <xdr:row>5</xdr:row>
                    <xdr:rowOff>144780</xdr:rowOff>
                  </from>
                  <to>
                    <xdr:col>5</xdr:col>
                    <xdr:colOff>266700</xdr:colOff>
                    <xdr:row>41</xdr:row>
                    <xdr:rowOff>83820</xdr:rowOff>
                  </to>
                </anchor>
              </controlPr>
            </control>
          </mc:Choice>
        </mc:AlternateContent>
        <mc:AlternateContent xmlns:mc="http://schemas.openxmlformats.org/markup-compatibility/2006">
          <mc:Choice Requires="x14">
            <control shapeId="5124" r:id="rId7" name="Group Box 4">
              <controlPr defaultSize="0" autoFill="0" autoPict="0">
                <anchor moveWithCells="1">
                  <from>
                    <xdr:col>5</xdr:col>
                    <xdr:colOff>563880</xdr:colOff>
                    <xdr:row>5</xdr:row>
                    <xdr:rowOff>144780</xdr:rowOff>
                  </from>
                  <to>
                    <xdr:col>10</xdr:col>
                    <xdr:colOff>449580</xdr:colOff>
                    <xdr:row>41</xdr:row>
                    <xdr:rowOff>68580</xdr:rowOff>
                  </to>
                </anchor>
              </controlPr>
            </control>
          </mc:Choice>
        </mc:AlternateContent>
        <mc:AlternateContent xmlns:mc="http://schemas.openxmlformats.org/markup-compatibility/2006">
          <mc:Choice Requires="x14">
            <control shapeId="5125" r:id="rId8" name="Group Box 5">
              <controlPr defaultSize="0" autoFill="0" autoPict="0">
                <anchor moveWithCells="1">
                  <from>
                    <xdr:col>11</xdr:col>
                    <xdr:colOff>182880</xdr:colOff>
                    <xdr:row>5</xdr:row>
                    <xdr:rowOff>137160</xdr:rowOff>
                  </from>
                  <to>
                    <xdr:col>19</xdr:col>
                    <xdr:colOff>213360</xdr:colOff>
                    <xdr:row>22</xdr:row>
                    <xdr:rowOff>60960</xdr:rowOff>
                  </to>
                </anchor>
              </controlPr>
            </control>
          </mc:Choice>
        </mc:AlternateContent>
        <mc:AlternateContent xmlns:mc="http://schemas.openxmlformats.org/markup-compatibility/2006">
          <mc:Choice Requires="x14">
            <control shapeId="5126" r:id="rId9" name="Button 6">
              <controlPr defaultSize="0" print="0" autoFill="0" autoPict="0" macro="[0]!SelectNextSheet">
                <anchor moveWithCells="1" sizeWithCells="1">
                  <from>
                    <xdr:col>20</xdr:col>
                    <xdr:colOff>586740</xdr:colOff>
                    <xdr:row>0</xdr:row>
                    <xdr:rowOff>160020</xdr:rowOff>
                  </from>
                  <to>
                    <xdr:col>21</xdr:col>
                    <xdr:colOff>533400</xdr:colOff>
                    <xdr:row>2</xdr:row>
                    <xdr:rowOff>167640</xdr:rowOff>
                  </to>
                </anchor>
              </controlPr>
            </control>
          </mc:Choice>
        </mc:AlternateContent>
        <mc:AlternateContent xmlns:mc="http://schemas.openxmlformats.org/markup-compatibility/2006">
          <mc:Choice Requires="x14">
            <control shapeId="5127" r:id="rId10" name="Button 7">
              <controlPr defaultSize="0" print="0" autoFill="0" autoPict="0" macro="[0]!SelectMenu">
                <anchor moveWithCells="1" sizeWithCells="1">
                  <from>
                    <xdr:col>17</xdr:col>
                    <xdr:colOff>480060</xdr:colOff>
                    <xdr:row>0</xdr:row>
                    <xdr:rowOff>160020</xdr:rowOff>
                  </from>
                  <to>
                    <xdr:col>19</xdr:col>
                    <xdr:colOff>297180</xdr:colOff>
                    <xdr:row>3</xdr:row>
                    <xdr:rowOff>7620</xdr:rowOff>
                  </to>
                </anchor>
              </controlPr>
            </control>
          </mc:Choice>
        </mc:AlternateContent>
        <mc:AlternateContent xmlns:mc="http://schemas.openxmlformats.org/markup-compatibility/2006">
          <mc:Choice Requires="x14">
            <control shapeId="5128" r:id="rId11" name="Button 8">
              <controlPr defaultSize="0" print="0" autoFill="0" autoPict="0" macro="[0]!SelectPreviousSheet">
                <anchor moveWithCells="1" sizeWithCells="1">
                  <from>
                    <xdr:col>19</xdr:col>
                    <xdr:colOff>480060</xdr:colOff>
                    <xdr:row>0</xdr:row>
                    <xdr:rowOff>167640</xdr:rowOff>
                  </from>
                  <to>
                    <xdr:col>20</xdr:col>
                    <xdr:colOff>426720</xdr:colOff>
                    <xdr:row>2</xdr:row>
                    <xdr:rowOff>175260</xdr:rowOff>
                  </to>
                </anchor>
              </controlPr>
            </control>
          </mc:Choice>
        </mc:AlternateContent>
        <mc:AlternateContent xmlns:mc="http://schemas.openxmlformats.org/markup-compatibility/2006">
          <mc:Choice Requires="x14">
            <control shapeId="5129" r:id="rId12" name="Button 9">
              <controlPr defaultSize="0" print="0" autoFill="0" autoPict="0" macro="[0]!SelectDashboard">
                <anchor moveWithCells="1" sizeWithCells="1">
                  <from>
                    <xdr:col>13</xdr:col>
                    <xdr:colOff>167640</xdr:colOff>
                    <xdr:row>0</xdr:row>
                    <xdr:rowOff>175260</xdr:rowOff>
                  </from>
                  <to>
                    <xdr:col>15</xdr:col>
                    <xdr:colOff>60960</xdr:colOff>
                    <xdr:row>3</xdr:row>
                    <xdr:rowOff>15240</xdr:rowOff>
                  </to>
                </anchor>
              </controlPr>
            </control>
          </mc:Choice>
        </mc:AlternateContent>
        <mc:AlternateContent xmlns:mc="http://schemas.openxmlformats.org/markup-compatibility/2006">
          <mc:Choice Requires="x14">
            <control shapeId="5130" r:id="rId13" name="Button 10">
              <controlPr defaultSize="0" print="0" autoFill="0" autoPict="0" macro="[0]!SelectPriorityBatches">
                <anchor moveWithCells="1" sizeWithCells="1">
                  <from>
                    <xdr:col>15</xdr:col>
                    <xdr:colOff>198120</xdr:colOff>
                    <xdr:row>0</xdr:row>
                    <xdr:rowOff>175260</xdr:rowOff>
                  </from>
                  <to>
                    <xdr:col>17</xdr:col>
                    <xdr:colOff>358140</xdr:colOff>
                    <xdr:row>3</xdr:row>
                    <xdr:rowOff>15240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14999847407452621"/>
  </sheetPr>
  <dimension ref="A1:FL840"/>
  <sheetViews>
    <sheetView showGridLines="0" zoomScale="85" zoomScaleNormal="85" workbookViewId="0">
      <selection activeCell="B2" sqref="B2"/>
    </sheetView>
  </sheetViews>
  <sheetFormatPr defaultRowHeight="14.4" x14ac:dyDescent="0.3"/>
  <cols>
    <col min="2" max="2" width="13.88671875" customWidth="1"/>
    <col min="3" max="3" width="17.77734375" customWidth="1"/>
    <col min="4" max="4" width="18.21875" customWidth="1"/>
    <col min="5" max="6" width="10.88671875" customWidth="1"/>
    <col min="7" max="7" width="13.88671875" customWidth="1"/>
    <col min="8" max="8" width="17.77734375" customWidth="1"/>
    <col min="9" max="9" width="18.21875" customWidth="1"/>
    <col min="12" max="12" width="5.77734375" customWidth="1"/>
  </cols>
  <sheetData>
    <row r="1" spans="1:168" x14ac:dyDescent="0.3">
      <c r="A1" s="1"/>
      <c r="B1" s="1"/>
      <c r="C1" s="1"/>
      <c r="D1" s="1"/>
      <c r="E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T1" s="1"/>
      <c r="AV1" s="1"/>
      <c r="AW1" s="1"/>
      <c r="AX1" s="1"/>
      <c r="AY1" s="1"/>
      <c r="AZ1" s="1"/>
      <c r="BA1" s="1"/>
      <c r="BB1" s="1"/>
      <c r="BC1" s="1"/>
      <c r="BE1" s="1"/>
      <c r="BF1" s="1"/>
      <c r="BG1" s="1"/>
      <c r="BH1" s="1"/>
      <c r="BI1" s="1"/>
      <c r="BJ1" s="1"/>
      <c r="CF1" s="2"/>
      <c r="CH1" s="2"/>
      <c r="CI1" s="2"/>
      <c r="CJ1" s="2"/>
      <c r="CK1" s="2"/>
      <c r="CL1" s="2"/>
      <c r="CM1" s="2"/>
      <c r="CN1" s="2"/>
      <c r="CO1" s="2"/>
      <c r="CW1" s="1"/>
      <c r="CX1" s="1"/>
      <c r="CY1" s="1"/>
      <c r="CZ1" s="1"/>
      <c r="DA1" s="1"/>
      <c r="DB1" s="1"/>
      <c r="DG1" s="1"/>
      <c r="DH1" s="1"/>
      <c r="DI1" s="1"/>
      <c r="DJ1" s="1"/>
      <c r="DL1" s="1"/>
      <c r="DM1" s="1"/>
      <c r="DN1" s="1"/>
      <c r="DO1" s="1"/>
      <c r="DP1" s="1"/>
      <c r="DR1" s="1"/>
      <c r="DS1" s="1"/>
    </row>
    <row r="2" spans="1:168" ht="21" x14ac:dyDescent="0.4">
      <c r="A2" s="1"/>
      <c r="B2" s="3" t="s">
        <v>3989</v>
      </c>
      <c r="E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T2" s="1"/>
      <c r="AV2" s="1"/>
      <c r="AW2" s="1"/>
      <c r="AX2" s="1"/>
      <c r="AY2" s="1"/>
      <c r="AZ2" s="1"/>
      <c r="BA2" s="1"/>
      <c r="BB2" s="1"/>
      <c r="BC2" s="1"/>
      <c r="BE2" s="1"/>
      <c r="BF2" s="1"/>
      <c r="BG2" s="1"/>
      <c r="BH2" s="1"/>
      <c r="BI2" s="1"/>
      <c r="BJ2" s="1"/>
      <c r="CF2" s="2"/>
      <c r="CH2" s="2"/>
      <c r="CI2" s="2"/>
      <c r="CJ2" s="2"/>
      <c r="CK2" s="2"/>
      <c r="CL2" s="2"/>
      <c r="CM2" s="2"/>
      <c r="CN2" s="2"/>
      <c r="CO2" s="2"/>
      <c r="CW2" s="1"/>
      <c r="CX2" s="1"/>
      <c r="CY2" s="1"/>
      <c r="CZ2" s="1"/>
      <c r="DA2" s="1"/>
      <c r="DB2" s="1"/>
      <c r="DG2" s="1"/>
      <c r="DH2" s="1"/>
      <c r="DI2" s="1"/>
      <c r="DJ2" s="1"/>
      <c r="DL2" s="1"/>
      <c r="DM2" s="1"/>
      <c r="DN2" s="1"/>
      <c r="DO2" s="1"/>
      <c r="DP2" s="1"/>
      <c r="DR2" s="1"/>
      <c r="DS2" s="1"/>
    </row>
    <row r="3" spans="1:168" x14ac:dyDescent="0.3">
      <c r="A3" s="1"/>
      <c r="B3" s="4" t="s">
        <v>0</v>
      </c>
      <c r="C3" s="5" t="str">
        <f ca="1">MID(CELL("filename",A1),FIND("]",CELL("‪filename",A1))+1,999)</f>
        <v>EDA - Batch No.</v>
      </c>
      <c r="G3" s="6"/>
      <c r="H3" s="1"/>
      <c r="I3" s="6"/>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T3" s="1"/>
      <c r="AV3" s="1"/>
      <c r="AW3" s="1"/>
      <c r="AX3" s="1"/>
      <c r="AY3" s="1"/>
      <c r="AZ3" s="1"/>
      <c r="BA3" s="1"/>
      <c r="BB3" s="1"/>
      <c r="BC3" s="1"/>
      <c r="BE3" s="1"/>
      <c r="BF3" s="1"/>
      <c r="BG3" s="1"/>
      <c r="BH3" s="1"/>
      <c r="BI3" s="1"/>
      <c r="BJ3" s="1"/>
      <c r="CF3" s="2"/>
      <c r="CH3" s="2"/>
      <c r="CI3" s="2"/>
      <c r="CJ3" s="2"/>
      <c r="CK3" s="2"/>
      <c r="CL3" s="2"/>
      <c r="CM3" s="2"/>
      <c r="CN3" s="2"/>
      <c r="CO3" s="2"/>
      <c r="CW3" s="1"/>
      <c r="CX3" s="1"/>
      <c r="CY3" s="1"/>
      <c r="CZ3" s="1"/>
      <c r="DA3" s="1"/>
      <c r="DB3" s="1"/>
      <c r="DG3" s="1"/>
      <c r="DH3" s="1"/>
      <c r="DI3" s="1"/>
      <c r="DJ3" s="1"/>
      <c r="DL3" s="1"/>
      <c r="DM3" s="1"/>
      <c r="DN3" s="1"/>
      <c r="DO3" s="1"/>
      <c r="DP3" s="1"/>
      <c r="DR3" s="1"/>
      <c r="DS3" s="1"/>
    </row>
    <row r="4" spans="1:168" x14ac:dyDescent="0.3">
      <c r="A4" s="7"/>
      <c r="B4" s="7"/>
      <c r="C4" s="7"/>
      <c r="D4" s="7"/>
      <c r="E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T4" s="8"/>
      <c r="AV4" s="7"/>
      <c r="AW4" s="7"/>
      <c r="AX4" s="7"/>
      <c r="AY4" s="7"/>
      <c r="AZ4" s="7"/>
      <c r="BA4" s="7"/>
      <c r="BB4" s="7"/>
      <c r="BC4" s="7"/>
      <c r="BE4" s="7"/>
      <c r="BF4" s="7"/>
      <c r="BG4" s="7"/>
      <c r="BH4" s="7"/>
      <c r="BI4" s="7"/>
      <c r="BJ4" s="8"/>
      <c r="CF4" s="2"/>
      <c r="CH4" s="2"/>
      <c r="CI4" s="2"/>
      <c r="CJ4" s="2"/>
      <c r="CK4" s="2"/>
      <c r="CL4" s="2"/>
      <c r="CM4" s="2"/>
      <c r="CN4" s="2"/>
      <c r="CO4" s="2"/>
      <c r="CW4" s="7"/>
      <c r="CX4" s="7"/>
      <c r="CY4" s="7"/>
      <c r="CZ4" s="7"/>
      <c r="DA4" s="7"/>
      <c r="DB4" s="8"/>
      <c r="DG4" s="7"/>
      <c r="DH4" s="7"/>
      <c r="DI4" s="7"/>
      <c r="DJ4" s="7"/>
      <c r="DL4" s="8"/>
      <c r="DM4" s="8"/>
      <c r="DN4" s="8"/>
      <c r="DO4" s="8"/>
      <c r="DP4" s="8"/>
      <c r="DR4" s="7"/>
      <c r="DS4" s="7"/>
    </row>
    <row r="5" spans="1:168" s="12" customFormat="1" x14ac:dyDescent="0.3">
      <c r="A5" s="67" t="str">
        <f ca="1">_xlfn.SHEET()&amp;"."</f>
        <v>8.</v>
      </c>
      <c r="B5" s="41" t="str">
        <f ca="1">MID(CELL("filename",A1),FIND("]",CELL("‪filename",A1))+1,999)</f>
        <v>EDA - Batch No.</v>
      </c>
      <c r="C5" s="9"/>
      <c r="D5" s="9"/>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0"/>
      <c r="BJ5" s="10"/>
      <c r="BK5" s="10"/>
      <c r="BL5" s="10"/>
      <c r="BM5" s="10"/>
      <c r="BN5" s="10"/>
      <c r="BO5" s="10"/>
      <c r="BP5" s="10"/>
      <c r="BQ5" s="10"/>
      <c r="BR5" s="10"/>
      <c r="BS5" s="10"/>
      <c r="BT5" s="10"/>
      <c r="BU5" s="10"/>
      <c r="BV5" s="10"/>
      <c r="BW5" s="10"/>
      <c r="BX5" s="10"/>
      <c r="BY5" s="10"/>
      <c r="BZ5" s="10"/>
      <c r="CA5" s="10"/>
      <c r="CB5" s="10"/>
      <c r="CC5" s="10"/>
      <c r="CD5" s="10"/>
      <c r="CE5" s="10"/>
      <c r="CF5" s="11"/>
      <c r="CG5" s="10"/>
      <c r="CH5" s="11"/>
      <c r="CI5" s="11"/>
      <c r="CJ5" s="11"/>
      <c r="CK5" s="11"/>
      <c r="CL5" s="11"/>
      <c r="CM5" s="11"/>
      <c r="CN5" s="11"/>
      <c r="CO5" s="11"/>
      <c r="CP5" s="10"/>
      <c r="CQ5" s="10"/>
      <c r="CR5" s="10"/>
      <c r="CS5" s="10"/>
      <c r="CT5" s="10"/>
      <c r="CU5" s="10"/>
      <c r="CV5" s="10"/>
      <c r="CW5" s="10"/>
      <c r="CX5" s="10"/>
      <c r="CY5" s="10"/>
      <c r="CZ5" s="10"/>
      <c r="DA5" s="10"/>
      <c r="DB5" s="10"/>
      <c r="DC5" s="10"/>
      <c r="DD5" s="10"/>
      <c r="DE5" s="10"/>
      <c r="DF5" s="10"/>
      <c r="DG5" s="10"/>
      <c r="DH5" s="10"/>
      <c r="DI5" s="10"/>
      <c r="DJ5" s="10"/>
      <c r="DK5" s="10"/>
      <c r="DL5" s="10"/>
      <c r="DM5" s="10"/>
      <c r="DN5" s="10"/>
      <c r="DO5" s="10"/>
      <c r="DP5" s="10"/>
      <c r="DQ5" s="10"/>
      <c r="DR5" s="10"/>
      <c r="DS5" s="10"/>
      <c r="DT5" s="10"/>
      <c r="DU5" s="10"/>
      <c r="DV5" s="10"/>
      <c r="DW5" s="10"/>
      <c r="DX5" s="10"/>
      <c r="DY5" s="10"/>
      <c r="DZ5" s="10"/>
      <c r="EA5" s="10"/>
      <c r="EB5" s="10"/>
      <c r="EC5" s="10"/>
      <c r="ED5" s="10"/>
      <c r="EE5" s="10"/>
      <c r="EF5" s="10"/>
      <c r="EG5" s="10"/>
      <c r="EH5" s="10"/>
      <c r="EI5" s="10"/>
      <c r="EJ5" s="10"/>
      <c r="EK5" s="10"/>
      <c r="EL5" s="10"/>
      <c r="EM5" s="10"/>
      <c r="EN5" s="10"/>
      <c r="EO5" s="10"/>
      <c r="EP5" s="10"/>
      <c r="EQ5" s="10"/>
      <c r="ER5" s="10"/>
      <c r="ES5" s="10"/>
      <c r="ET5" s="10"/>
      <c r="EU5" s="10"/>
      <c r="EV5" s="10"/>
      <c r="FD5" s="10"/>
      <c r="FL5" s="10"/>
    </row>
    <row r="8" spans="1:168" ht="21" x14ac:dyDescent="0.3">
      <c r="B8" s="30" t="s">
        <v>3938</v>
      </c>
      <c r="G8" s="30" t="s">
        <v>3937</v>
      </c>
      <c r="M8" s="30" t="s">
        <v>3858</v>
      </c>
    </row>
    <row r="9" spans="1:168" ht="14.4" customHeight="1" x14ac:dyDescent="0.3">
      <c r="B9" s="30"/>
      <c r="G9" s="30"/>
      <c r="M9" s="105" t="s">
        <v>3972</v>
      </c>
      <c r="N9" s="105"/>
      <c r="O9" s="105"/>
      <c r="P9" s="105"/>
      <c r="Q9" s="105"/>
      <c r="R9" s="105"/>
      <c r="S9" s="105"/>
    </row>
    <row r="10" spans="1:168" ht="14.4" customHeight="1" x14ac:dyDescent="0.3">
      <c r="B10" s="35" t="s">
        <v>3939</v>
      </c>
      <c r="C10" s="37">
        <f>MIN($C$21:$C$839)</f>
        <v>1</v>
      </c>
      <c r="G10" s="36" t="s">
        <v>3939</v>
      </c>
      <c r="H10" s="37">
        <f>MIN($H$21:$H$39)</f>
        <v>1</v>
      </c>
      <c r="M10" s="105"/>
      <c r="N10" s="105"/>
      <c r="O10" s="105"/>
      <c r="P10" s="105"/>
      <c r="Q10" s="105"/>
      <c r="R10" s="105"/>
      <c r="S10" s="105"/>
    </row>
    <row r="11" spans="1:168" ht="14.4" customHeight="1" x14ac:dyDescent="0.3">
      <c r="B11" s="35" t="s">
        <v>3940</v>
      </c>
      <c r="C11" s="37">
        <f>MAX($C$21:$C$839)</f>
        <v>3</v>
      </c>
      <c r="G11" s="36" t="s">
        <v>3940</v>
      </c>
      <c r="H11" s="37">
        <f>MAX($H$21:$H$39)</f>
        <v>2</v>
      </c>
      <c r="M11" s="105"/>
      <c r="N11" s="105"/>
      <c r="O11" s="105"/>
      <c r="P11" s="105"/>
      <c r="Q11" s="105"/>
      <c r="R11" s="105"/>
      <c r="S11" s="105"/>
    </row>
    <row r="12" spans="1:168" ht="14.4" customHeight="1" x14ac:dyDescent="0.3">
      <c r="M12" s="105"/>
      <c r="N12" s="105"/>
      <c r="O12" s="105"/>
      <c r="P12" s="105"/>
      <c r="Q12" s="105"/>
      <c r="R12" s="105"/>
      <c r="S12" s="105"/>
    </row>
    <row r="13" spans="1:168" ht="14.4" customHeight="1" x14ac:dyDescent="0.3">
      <c r="B13" t="s">
        <v>3941</v>
      </c>
      <c r="G13" t="s">
        <v>3941</v>
      </c>
      <c r="M13" s="105"/>
      <c r="N13" s="105"/>
      <c r="O13" s="105"/>
      <c r="P13" s="105"/>
      <c r="Q13" s="105"/>
      <c r="R13" s="105"/>
      <c r="S13" s="105"/>
    </row>
    <row r="14" spans="1:168" ht="14.4" customHeight="1" x14ac:dyDescent="0.3">
      <c r="B14" s="35">
        <v>1</v>
      </c>
      <c r="C14" s="37">
        <f>COUNTIF($C$21:$C$839,B14)</f>
        <v>681</v>
      </c>
      <c r="G14" s="36">
        <v>1</v>
      </c>
      <c r="H14" s="37">
        <f>COUNTIF($H$21:$H$39,G14)</f>
        <v>18</v>
      </c>
      <c r="M14" s="105"/>
      <c r="N14" s="105"/>
      <c r="O14" s="105"/>
      <c r="P14" s="105"/>
      <c r="Q14" s="105"/>
      <c r="R14" s="105"/>
      <c r="S14" s="105"/>
    </row>
    <row r="15" spans="1:168" ht="14.4" customHeight="1" x14ac:dyDescent="0.3">
      <c r="B15" s="35">
        <v>2</v>
      </c>
      <c r="C15" s="37">
        <f>COUNTIF($C$21:$C$839,B15)</f>
        <v>129</v>
      </c>
      <c r="G15" s="36">
        <v>2</v>
      </c>
      <c r="H15" s="37">
        <f>COUNTIF($H$21:$H$39,G15)</f>
        <v>1</v>
      </c>
      <c r="M15" s="105"/>
      <c r="N15" s="105"/>
      <c r="O15" s="105"/>
      <c r="P15" s="105"/>
      <c r="Q15" s="105"/>
      <c r="R15" s="105"/>
      <c r="S15" s="105"/>
    </row>
    <row r="16" spans="1:168" ht="14.4" customHeight="1" x14ac:dyDescent="0.3">
      <c r="B16" s="35">
        <v>3</v>
      </c>
      <c r="C16" s="37">
        <f>COUNTIF($C$21:$C$839,B16)</f>
        <v>9</v>
      </c>
      <c r="G16" s="36">
        <v>3</v>
      </c>
      <c r="H16" s="37">
        <f>COUNTIF($H$21:$H$39,G16)</f>
        <v>0</v>
      </c>
      <c r="M16" s="105"/>
      <c r="N16" s="105"/>
      <c r="O16" s="105"/>
      <c r="P16" s="105"/>
      <c r="Q16" s="105"/>
      <c r="R16" s="105"/>
      <c r="S16" s="105"/>
    </row>
    <row r="17" spans="2:19" ht="14.4" customHeight="1" x14ac:dyDescent="0.3">
      <c r="M17" s="105"/>
      <c r="N17" s="105"/>
      <c r="O17" s="105"/>
      <c r="P17" s="105"/>
      <c r="Q17" s="105"/>
      <c r="R17" s="105"/>
      <c r="S17" s="105"/>
    </row>
    <row r="18" spans="2:19" x14ac:dyDescent="0.3">
      <c r="B18" s="28" t="s">
        <v>3851</v>
      </c>
      <c r="C18" t="s">
        <v>3853</v>
      </c>
      <c r="G18" s="28" t="s">
        <v>3851</v>
      </c>
      <c r="H18" t="s">
        <v>3854</v>
      </c>
      <c r="M18" s="105"/>
      <c r="N18" s="105"/>
      <c r="O18" s="105"/>
      <c r="P18" s="105"/>
      <c r="Q18" s="105"/>
      <c r="R18" s="105"/>
      <c r="S18" s="105"/>
    </row>
    <row r="19" spans="2:19" x14ac:dyDescent="0.3">
      <c r="M19" s="105"/>
      <c r="N19" s="105"/>
      <c r="O19" s="105"/>
      <c r="P19" s="105"/>
      <c r="Q19" s="105"/>
      <c r="R19" s="105"/>
      <c r="S19" s="105"/>
    </row>
    <row r="20" spans="2:19" x14ac:dyDescent="0.3">
      <c r="B20" s="94" t="s">
        <v>4</v>
      </c>
      <c r="C20" s="58" t="s">
        <v>3855</v>
      </c>
      <c r="D20" s="58" t="s">
        <v>3856</v>
      </c>
      <c r="G20" s="94" t="s">
        <v>4</v>
      </c>
      <c r="H20" s="58" t="s">
        <v>3855</v>
      </c>
      <c r="I20" s="58" t="s">
        <v>3856</v>
      </c>
      <c r="M20" s="105"/>
      <c r="N20" s="105"/>
      <c r="O20" s="105"/>
      <c r="P20" s="105"/>
      <c r="Q20" s="105"/>
      <c r="R20" s="105"/>
      <c r="S20" s="105"/>
    </row>
    <row r="21" spans="2:19" x14ac:dyDescent="0.3">
      <c r="B21" s="33" t="s">
        <v>2013</v>
      </c>
      <c r="C21" s="59">
        <v>1</v>
      </c>
      <c r="D21" s="60">
        <v>1.0351966873706005E-3</v>
      </c>
      <c r="G21" s="33" t="s">
        <v>2015</v>
      </c>
      <c r="H21" s="59">
        <v>2</v>
      </c>
      <c r="I21" s="60">
        <v>0.1</v>
      </c>
      <c r="M21" s="40"/>
      <c r="N21" s="40"/>
      <c r="O21" s="40"/>
      <c r="P21" s="40"/>
      <c r="Q21" s="40"/>
      <c r="R21" s="40"/>
      <c r="S21" s="40"/>
    </row>
    <row r="22" spans="2:19" x14ac:dyDescent="0.3">
      <c r="B22" s="33" t="s">
        <v>2014</v>
      </c>
      <c r="C22" s="59">
        <v>1</v>
      </c>
      <c r="D22" s="60">
        <v>1.0351966873706005E-3</v>
      </c>
      <c r="G22" s="33" t="s">
        <v>2017</v>
      </c>
      <c r="H22" s="59">
        <v>1</v>
      </c>
      <c r="I22" s="60">
        <v>0.05</v>
      </c>
      <c r="M22" s="40"/>
      <c r="N22" s="40"/>
      <c r="O22" s="40"/>
      <c r="P22" s="40"/>
      <c r="Q22" s="40"/>
      <c r="R22" s="40"/>
      <c r="S22" s="40"/>
    </row>
    <row r="23" spans="2:19" x14ac:dyDescent="0.3">
      <c r="B23" s="33" t="s">
        <v>2015</v>
      </c>
      <c r="C23" s="59">
        <v>2</v>
      </c>
      <c r="D23" s="60">
        <v>2.070393374741201E-3</v>
      </c>
      <c r="G23" s="33" t="s">
        <v>2019</v>
      </c>
      <c r="H23" s="59">
        <v>1</v>
      </c>
      <c r="I23" s="60">
        <v>0.05</v>
      </c>
      <c r="M23" s="40"/>
      <c r="N23" s="40"/>
      <c r="O23" s="40"/>
      <c r="P23" s="40"/>
      <c r="Q23" s="40"/>
      <c r="R23" s="40"/>
      <c r="S23" s="40"/>
    </row>
    <row r="24" spans="2:19" x14ac:dyDescent="0.3">
      <c r="B24" s="33" t="s">
        <v>2016</v>
      </c>
      <c r="C24" s="59">
        <v>1</v>
      </c>
      <c r="D24" s="60">
        <v>1.0351966873706005E-3</v>
      </c>
      <c r="G24" s="33" t="s">
        <v>2042</v>
      </c>
      <c r="H24" s="59">
        <v>1</v>
      </c>
      <c r="I24" s="60">
        <v>0.05</v>
      </c>
      <c r="M24" s="40"/>
      <c r="N24" s="40"/>
      <c r="O24" s="40"/>
      <c r="P24" s="40"/>
      <c r="Q24" s="40"/>
      <c r="R24" s="40"/>
      <c r="S24" s="40"/>
    </row>
    <row r="25" spans="2:19" x14ac:dyDescent="0.3">
      <c r="B25" s="33" t="s">
        <v>2017</v>
      </c>
      <c r="C25" s="59">
        <v>2</v>
      </c>
      <c r="D25" s="60">
        <v>2.070393374741201E-3</v>
      </c>
      <c r="G25" s="33" t="s">
        <v>2094</v>
      </c>
      <c r="H25" s="59">
        <v>1</v>
      </c>
      <c r="I25" s="60">
        <v>0.05</v>
      </c>
      <c r="M25" s="40"/>
      <c r="N25" s="40"/>
      <c r="O25" s="40"/>
      <c r="P25" s="40"/>
      <c r="Q25" s="40"/>
      <c r="R25" s="40"/>
      <c r="S25" s="40"/>
    </row>
    <row r="26" spans="2:19" x14ac:dyDescent="0.3">
      <c r="B26" s="33" t="s">
        <v>2018</v>
      </c>
      <c r="C26" s="59">
        <v>1</v>
      </c>
      <c r="D26" s="60">
        <v>1.0351966873706005E-3</v>
      </c>
      <c r="G26" s="33" t="s">
        <v>2107</v>
      </c>
      <c r="H26" s="59">
        <v>1</v>
      </c>
      <c r="I26" s="60">
        <v>0.05</v>
      </c>
      <c r="M26" s="40"/>
      <c r="N26" s="40"/>
      <c r="O26" s="40"/>
      <c r="P26" s="40"/>
      <c r="Q26" s="40"/>
      <c r="R26" s="40"/>
      <c r="S26" s="40"/>
    </row>
    <row r="27" spans="2:19" x14ac:dyDescent="0.3">
      <c r="B27" s="33" t="s">
        <v>2019</v>
      </c>
      <c r="C27" s="59">
        <v>1</v>
      </c>
      <c r="D27" s="60">
        <v>1.0351966873706005E-3</v>
      </c>
      <c r="G27" s="33" t="s">
        <v>2121</v>
      </c>
      <c r="H27" s="59">
        <v>1</v>
      </c>
      <c r="I27" s="60">
        <v>0.05</v>
      </c>
      <c r="M27" s="40"/>
      <c r="N27" s="40"/>
      <c r="O27" s="40"/>
      <c r="P27" s="40"/>
      <c r="Q27" s="40"/>
      <c r="R27" s="40"/>
      <c r="S27" s="40"/>
    </row>
    <row r="28" spans="2:19" x14ac:dyDescent="0.3">
      <c r="B28" s="33" t="s">
        <v>2020</v>
      </c>
      <c r="C28" s="59">
        <v>1</v>
      </c>
      <c r="D28" s="60">
        <v>1.0351966873706005E-3</v>
      </c>
      <c r="G28" s="33" t="s">
        <v>2302</v>
      </c>
      <c r="H28" s="59">
        <v>1</v>
      </c>
      <c r="I28" s="60">
        <v>0.05</v>
      </c>
      <c r="M28" s="40"/>
      <c r="N28" s="40"/>
      <c r="O28" s="40"/>
      <c r="P28" s="40"/>
      <c r="Q28" s="40"/>
      <c r="R28" s="40"/>
      <c r="S28" s="40"/>
    </row>
    <row r="29" spans="2:19" x14ac:dyDescent="0.3">
      <c r="B29" s="33" t="s">
        <v>2021</v>
      </c>
      <c r="C29" s="59">
        <v>1</v>
      </c>
      <c r="D29" s="60">
        <v>1.0351966873706005E-3</v>
      </c>
      <c r="G29" s="33" t="s">
        <v>2304</v>
      </c>
      <c r="H29" s="59">
        <v>1</v>
      </c>
      <c r="I29" s="60">
        <v>0.05</v>
      </c>
      <c r="M29" s="40"/>
      <c r="N29" s="40"/>
      <c r="O29" s="40"/>
      <c r="P29" s="40"/>
      <c r="Q29" s="40"/>
      <c r="R29" s="40"/>
      <c r="S29" s="40"/>
    </row>
    <row r="30" spans="2:19" x14ac:dyDescent="0.3">
      <c r="B30" s="33" t="s">
        <v>2022</v>
      </c>
      <c r="C30" s="59">
        <v>1</v>
      </c>
      <c r="D30" s="60">
        <v>1.0351966873706005E-3</v>
      </c>
      <c r="G30" s="33" t="s">
        <v>2332</v>
      </c>
      <c r="H30" s="59">
        <v>1</v>
      </c>
      <c r="I30" s="60">
        <v>0.05</v>
      </c>
      <c r="M30" s="40"/>
      <c r="N30" s="40"/>
      <c r="O30" s="40"/>
      <c r="P30" s="40"/>
      <c r="Q30" s="40"/>
      <c r="R30" s="40"/>
      <c r="S30" s="40"/>
    </row>
    <row r="31" spans="2:19" x14ac:dyDescent="0.3">
      <c r="B31" s="33" t="s">
        <v>2023</v>
      </c>
      <c r="C31" s="59">
        <v>1</v>
      </c>
      <c r="D31" s="60">
        <v>1.0351966873706005E-3</v>
      </c>
      <c r="G31" s="33" t="s">
        <v>2579</v>
      </c>
      <c r="H31" s="59">
        <v>1</v>
      </c>
      <c r="I31" s="60">
        <v>0.05</v>
      </c>
      <c r="M31" s="40"/>
      <c r="N31" s="40"/>
      <c r="O31" s="40"/>
      <c r="P31" s="40"/>
      <c r="Q31" s="40"/>
      <c r="R31" s="40"/>
      <c r="S31" s="40"/>
    </row>
    <row r="32" spans="2:19" x14ac:dyDescent="0.3">
      <c r="B32" s="33" t="s">
        <v>2024</v>
      </c>
      <c r="C32" s="59">
        <v>3</v>
      </c>
      <c r="D32" s="60">
        <v>3.105590062111801E-3</v>
      </c>
      <c r="G32" s="33" t="s">
        <v>2580</v>
      </c>
      <c r="H32" s="59">
        <v>1</v>
      </c>
      <c r="I32" s="60">
        <v>0.05</v>
      </c>
      <c r="M32" s="40"/>
      <c r="N32" s="40"/>
      <c r="O32" s="40"/>
      <c r="P32" s="40"/>
      <c r="Q32" s="40"/>
      <c r="R32" s="40"/>
      <c r="S32" s="40"/>
    </row>
    <row r="33" spans="2:19" x14ac:dyDescent="0.3">
      <c r="B33" s="33" t="s">
        <v>2025</v>
      </c>
      <c r="C33" s="59">
        <v>1</v>
      </c>
      <c r="D33" s="60">
        <v>1.0351966873706005E-3</v>
      </c>
      <c r="G33" s="33" t="s">
        <v>2596</v>
      </c>
      <c r="H33" s="59">
        <v>1</v>
      </c>
      <c r="I33" s="60">
        <v>0.05</v>
      </c>
      <c r="M33" s="40"/>
      <c r="N33" s="40"/>
      <c r="O33" s="40"/>
      <c r="P33" s="40"/>
      <c r="Q33" s="40"/>
      <c r="R33" s="40"/>
      <c r="S33" s="40"/>
    </row>
    <row r="34" spans="2:19" x14ac:dyDescent="0.3">
      <c r="B34" s="33" t="s">
        <v>2026</v>
      </c>
      <c r="C34" s="59">
        <v>1</v>
      </c>
      <c r="D34" s="60">
        <v>1.0351966873706005E-3</v>
      </c>
      <c r="G34" s="33" t="s">
        <v>2607</v>
      </c>
      <c r="H34" s="59">
        <v>1</v>
      </c>
      <c r="I34" s="60">
        <v>0.05</v>
      </c>
      <c r="M34" s="40"/>
      <c r="N34" s="40"/>
      <c r="O34" s="40"/>
      <c r="P34" s="40"/>
      <c r="Q34" s="40"/>
      <c r="R34" s="40"/>
      <c r="S34" s="40"/>
    </row>
    <row r="35" spans="2:19" x14ac:dyDescent="0.3">
      <c r="B35" s="33" t="s">
        <v>2027</v>
      </c>
      <c r="C35" s="59">
        <v>1</v>
      </c>
      <c r="D35" s="60">
        <v>1.0351966873706005E-3</v>
      </c>
      <c r="G35" s="33" t="s">
        <v>2608</v>
      </c>
      <c r="H35" s="59">
        <v>1</v>
      </c>
      <c r="I35" s="60">
        <v>0.05</v>
      </c>
      <c r="M35" s="40"/>
      <c r="N35" s="40"/>
      <c r="O35" s="40"/>
      <c r="P35" s="40"/>
      <c r="Q35" s="40"/>
      <c r="R35" s="40"/>
      <c r="S35" s="40"/>
    </row>
    <row r="36" spans="2:19" x14ac:dyDescent="0.3">
      <c r="B36" s="33" t="s">
        <v>2028</v>
      </c>
      <c r="C36" s="59">
        <v>1</v>
      </c>
      <c r="D36" s="60">
        <v>1.0351966873706005E-3</v>
      </c>
      <c r="G36" s="33" t="s">
        <v>2612</v>
      </c>
      <c r="H36" s="59">
        <v>1</v>
      </c>
      <c r="I36" s="60">
        <v>0.05</v>
      </c>
      <c r="M36" s="40"/>
      <c r="N36" s="40"/>
      <c r="O36" s="40"/>
      <c r="P36" s="40"/>
      <c r="Q36" s="40"/>
      <c r="R36" s="40"/>
      <c r="S36" s="40"/>
    </row>
    <row r="37" spans="2:19" x14ac:dyDescent="0.3">
      <c r="B37" s="33" t="s">
        <v>2029</v>
      </c>
      <c r="C37" s="59">
        <v>1</v>
      </c>
      <c r="D37" s="60">
        <v>1.0351966873706005E-3</v>
      </c>
      <c r="G37" s="33" t="s">
        <v>2716</v>
      </c>
      <c r="H37" s="59">
        <v>1</v>
      </c>
      <c r="I37" s="60">
        <v>0.05</v>
      </c>
      <c r="M37" s="40"/>
      <c r="N37" s="40"/>
      <c r="O37" s="40"/>
      <c r="P37" s="40"/>
      <c r="Q37" s="40"/>
      <c r="R37" s="40"/>
      <c r="S37" s="40"/>
    </row>
    <row r="38" spans="2:19" x14ac:dyDescent="0.3">
      <c r="B38" s="33" t="s">
        <v>2030</v>
      </c>
      <c r="C38" s="59">
        <v>1</v>
      </c>
      <c r="D38" s="60">
        <v>1.0351966873706005E-3</v>
      </c>
      <c r="G38" s="33" t="s">
        <v>2748</v>
      </c>
      <c r="H38" s="59">
        <v>1</v>
      </c>
      <c r="I38" s="60">
        <v>0.05</v>
      </c>
      <c r="M38" s="40"/>
      <c r="N38" s="40"/>
      <c r="O38" s="40"/>
      <c r="P38" s="40"/>
      <c r="Q38" s="40"/>
      <c r="R38" s="40"/>
      <c r="S38" s="40"/>
    </row>
    <row r="39" spans="2:19" x14ac:dyDescent="0.3">
      <c r="B39" s="33" t="s">
        <v>2031</v>
      </c>
      <c r="C39" s="59">
        <v>2</v>
      </c>
      <c r="D39" s="60">
        <v>2.070393374741201E-3</v>
      </c>
      <c r="G39" s="33" t="s">
        <v>2750</v>
      </c>
      <c r="H39" s="59">
        <v>1</v>
      </c>
      <c r="I39" s="60">
        <v>0.05</v>
      </c>
      <c r="M39" s="40"/>
      <c r="N39" s="40"/>
      <c r="O39" s="40"/>
      <c r="P39" s="40"/>
      <c r="Q39" s="40"/>
      <c r="R39" s="40"/>
      <c r="S39" s="40"/>
    </row>
    <row r="40" spans="2:19" x14ac:dyDescent="0.3">
      <c r="B40" s="33" t="s">
        <v>2032</v>
      </c>
      <c r="C40" s="59">
        <v>1</v>
      </c>
      <c r="D40" s="60">
        <v>1.0351966873706005E-3</v>
      </c>
      <c r="G40" s="33" t="s">
        <v>3852</v>
      </c>
      <c r="H40" s="59">
        <v>20</v>
      </c>
      <c r="I40" s="60">
        <v>1</v>
      </c>
      <c r="M40" s="40"/>
      <c r="N40" s="40"/>
      <c r="O40" s="40"/>
      <c r="P40" s="40"/>
      <c r="Q40" s="40"/>
      <c r="R40" s="40"/>
      <c r="S40" s="40"/>
    </row>
    <row r="41" spans="2:19" x14ac:dyDescent="0.3">
      <c r="B41" s="33" t="s">
        <v>2033</v>
      </c>
      <c r="C41" s="59">
        <v>2</v>
      </c>
      <c r="D41" s="60">
        <v>2.070393374741201E-3</v>
      </c>
      <c r="M41" s="40"/>
      <c r="N41" s="40"/>
      <c r="O41" s="40"/>
      <c r="P41" s="40"/>
      <c r="Q41" s="40"/>
      <c r="R41" s="40"/>
      <c r="S41" s="40"/>
    </row>
    <row r="42" spans="2:19" x14ac:dyDescent="0.3">
      <c r="B42" s="33" t="s">
        <v>2034</v>
      </c>
      <c r="C42" s="59">
        <v>1</v>
      </c>
      <c r="D42" s="60">
        <v>1.0351966873706005E-3</v>
      </c>
      <c r="M42" s="40"/>
      <c r="N42" s="40"/>
      <c r="O42" s="40"/>
      <c r="P42" s="40"/>
      <c r="Q42" s="40"/>
      <c r="R42" s="40"/>
      <c r="S42" s="40"/>
    </row>
    <row r="43" spans="2:19" x14ac:dyDescent="0.3">
      <c r="B43" s="33" t="s">
        <v>2035</v>
      </c>
      <c r="C43" s="59">
        <v>1</v>
      </c>
      <c r="D43" s="60">
        <v>1.0351966873706005E-3</v>
      </c>
      <c r="M43" s="40"/>
      <c r="N43" s="40"/>
      <c r="O43" s="40"/>
      <c r="P43" s="40"/>
      <c r="Q43" s="40"/>
      <c r="R43" s="40"/>
      <c r="S43" s="40"/>
    </row>
    <row r="44" spans="2:19" x14ac:dyDescent="0.3">
      <c r="B44" s="33" t="s">
        <v>2036</v>
      </c>
      <c r="C44" s="59">
        <v>1</v>
      </c>
      <c r="D44" s="60">
        <v>1.0351966873706005E-3</v>
      </c>
      <c r="M44" s="40"/>
      <c r="N44" s="40"/>
      <c r="O44" s="40"/>
      <c r="P44" s="40"/>
      <c r="Q44" s="40"/>
      <c r="R44" s="40"/>
      <c r="S44" s="40"/>
    </row>
    <row r="45" spans="2:19" x14ac:dyDescent="0.3">
      <c r="B45" s="33" t="s">
        <v>2037</v>
      </c>
      <c r="C45" s="59">
        <v>2</v>
      </c>
      <c r="D45" s="60">
        <v>2.070393374741201E-3</v>
      </c>
      <c r="M45" s="40"/>
      <c r="N45" s="40"/>
      <c r="O45" s="40"/>
      <c r="P45" s="40"/>
      <c r="Q45" s="40"/>
      <c r="R45" s="40"/>
      <c r="S45" s="40"/>
    </row>
    <row r="46" spans="2:19" x14ac:dyDescent="0.3">
      <c r="B46" s="33" t="s">
        <v>2038</v>
      </c>
      <c r="C46" s="59">
        <v>1</v>
      </c>
      <c r="D46" s="60">
        <v>1.0351966873706005E-3</v>
      </c>
      <c r="M46" s="38"/>
      <c r="N46" s="38"/>
      <c r="O46" s="38"/>
      <c r="P46" s="38"/>
      <c r="Q46" s="38"/>
      <c r="R46" s="38"/>
      <c r="S46" s="38"/>
    </row>
    <row r="47" spans="2:19" x14ac:dyDescent="0.3">
      <c r="B47" s="33" t="s">
        <v>2039</v>
      </c>
      <c r="C47" s="59">
        <v>1</v>
      </c>
      <c r="D47" s="60">
        <v>1.0351966873706005E-3</v>
      </c>
      <c r="M47" s="38"/>
      <c r="N47" s="38"/>
      <c r="O47" s="38"/>
      <c r="P47" s="38"/>
      <c r="Q47" s="38"/>
      <c r="R47" s="38"/>
      <c r="S47" s="38"/>
    </row>
    <row r="48" spans="2:19" x14ac:dyDescent="0.3">
      <c r="B48" s="33" t="s">
        <v>2040</v>
      </c>
      <c r="C48" s="59">
        <v>1</v>
      </c>
      <c r="D48" s="60">
        <v>1.0351966873706005E-3</v>
      </c>
      <c r="M48" s="38"/>
      <c r="N48" s="38"/>
      <c r="O48" s="38"/>
      <c r="P48" s="38"/>
      <c r="Q48" s="38"/>
      <c r="R48" s="38"/>
      <c r="S48" s="38"/>
    </row>
    <row r="49" spans="2:4" x14ac:dyDescent="0.3">
      <c r="B49" s="33" t="s">
        <v>2041</v>
      </c>
      <c r="C49" s="59">
        <v>1</v>
      </c>
      <c r="D49" s="60">
        <v>1.0351966873706005E-3</v>
      </c>
    </row>
    <row r="50" spans="2:4" x14ac:dyDescent="0.3">
      <c r="B50" s="33" t="s">
        <v>2042</v>
      </c>
      <c r="C50" s="59">
        <v>1</v>
      </c>
      <c r="D50" s="60">
        <v>1.0351966873706005E-3</v>
      </c>
    </row>
    <row r="51" spans="2:4" x14ac:dyDescent="0.3">
      <c r="B51" s="33" t="s">
        <v>2043</v>
      </c>
      <c r="C51" s="59">
        <v>2</v>
      </c>
      <c r="D51" s="60">
        <v>2.070393374741201E-3</v>
      </c>
    </row>
    <row r="52" spans="2:4" x14ac:dyDescent="0.3">
      <c r="B52" s="33" t="s">
        <v>2044</v>
      </c>
      <c r="C52" s="59">
        <v>2</v>
      </c>
      <c r="D52" s="60">
        <v>2.070393374741201E-3</v>
      </c>
    </row>
    <row r="53" spans="2:4" x14ac:dyDescent="0.3">
      <c r="B53" s="33" t="s">
        <v>2045</v>
      </c>
      <c r="C53" s="59">
        <v>1</v>
      </c>
      <c r="D53" s="60">
        <v>1.0351966873706005E-3</v>
      </c>
    </row>
    <row r="54" spans="2:4" x14ac:dyDescent="0.3">
      <c r="B54" s="33" t="s">
        <v>2046</v>
      </c>
      <c r="C54" s="59">
        <v>1</v>
      </c>
      <c r="D54" s="60">
        <v>1.0351966873706005E-3</v>
      </c>
    </row>
    <row r="55" spans="2:4" x14ac:dyDescent="0.3">
      <c r="B55" s="33" t="s">
        <v>2047</v>
      </c>
      <c r="C55" s="59">
        <v>2</v>
      </c>
      <c r="D55" s="60">
        <v>2.070393374741201E-3</v>
      </c>
    </row>
    <row r="56" spans="2:4" x14ac:dyDescent="0.3">
      <c r="B56" s="33" t="s">
        <v>2048</v>
      </c>
      <c r="C56" s="59">
        <v>1</v>
      </c>
      <c r="D56" s="60">
        <v>1.0351966873706005E-3</v>
      </c>
    </row>
    <row r="57" spans="2:4" x14ac:dyDescent="0.3">
      <c r="B57" s="33" t="s">
        <v>2049</v>
      </c>
      <c r="C57" s="59">
        <v>1</v>
      </c>
      <c r="D57" s="60">
        <v>1.0351966873706005E-3</v>
      </c>
    </row>
    <row r="58" spans="2:4" x14ac:dyDescent="0.3">
      <c r="B58" s="33" t="s">
        <v>2050</v>
      </c>
      <c r="C58" s="59">
        <v>2</v>
      </c>
      <c r="D58" s="60">
        <v>2.070393374741201E-3</v>
      </c>
    </row>
    <row r="59" spans="2:4" x14ac:dyDescent="0.3">
      <c r="B59" s="33" t="s">
        <v>2051</v>
      </c>
      <c r="C59" s="59">
        <v>2</v>
      </c>
      <c r="D59" s="60">
        <v>2.070393374741201E-3</v>
      </c>
    </row>
    <row r="60" spans="2:4" x14ac:dyDescent="0.3">
      <c r="B60" s="33" t="s">
        <v>2052</v>
      </c>
      <c r="C60" s="59">
        <v>1</v>
      </c>
      <c r="D60" s="60">
        <v>1.0351966873706005E-3</v>
      </c>
    </row>
    <row r="61" spans="2:4" x14ac:dyDescent="0.3">
      <c r="B61" s="33" t="s">
        <v>2053</v>
      </c>
      <c r="C61" s="59">
        <v>1</v>
      </c>
      <c r="D61" s="60">
        <v>1.0351966873706005E-3</v>
      </c>
    </row>
    <row r="62" spans="2:4" x14ac:dyDescent="0.3">
      <c r="B62" s="33" t="s">
        <v>2054</v>
      </c>
      <c r="C62" s="59">
        <v>1</v>
      </c>
      <c r="D62" s="60">
        <v>1.0351966873706005E-3</v>
      </c>
    </row>
    <row r="63" spans="2:4" x14ac:dyDescent="0.3">
      <c r="B63" s="33" t="s">
        <v>2055</v>
      </c>
      <c r="C63" s="59">
        <v>1</v>
      </c>
      <c r="D63" s="60">
        <v>1.0351966873706005E-3</v>
      </c>
    </row>
    <row r="64" spans="2:4" x14ac:dyDescent="0.3">
      <c r="B64" s="33" t="s">
        <v>2056</v>
      </c>
      <c r="C64" s="59">
        <v>1</v>
      </c>
      <c r="D64" s="60">
        <v>1.0351966873706005E-3</v>
      </c>
    </row>
    <row r="65" spans="2:4" x14ac:dyDescent="0.3">
      <c r="B65" s="33" t="s">
        <v>2057</v>
      </c>
      <c r="C65" s="59">
        <v>2</v>
      </c>
      <c r="D65" s="60">
        <v>2.070393374741201E-3</v>
      </c>
    </row>
    <row r="66" spans="2:4" x14ac:dyDescent="0.3">
      <c r="B66" s="33" t="s">
        <v>2058</v>
      </c>
      <c r="C66" s="59">
        <v>1</v>
      </c>
      <c r="D66" s="60">
        <v>1.0351966873706005E-3</v>
      </c>
    </row>
    <row r="67" spans="2:4" x14ac:dyDescent="0.3">
      <c r="B67" s="33" t="s">
        <v>2059</v>
      </c>
      <c r="C67" s="59">
        <v>1</v>
      </c>
      <c r="D67" s="60">
        <v>1.0351966873706005E-3</v>
      </c>
    </row>
    <row r="68" spans="2:4" x14ac:dyDescent="0.3">
      <c r="B68" s="33" t="s">
        <v>2060</v>
      </c>
      <c r="C68" s="59">
        <v>1</v>
      </c>
      <c r="D68" s="60">
        <v>1.0351966873706005E-3</v>
      </c>
    </row>
    <row r="69" spans="2:4" x14ac:dyDescent="0.3">
      <c r="B69" s="33" t="s">
        <v>2061</v>
      </c>
      <c r="C69" s="59">
        <v>2</v>
      </c>
      <c r="D69" s="60">
        <v>2.070393374741201E-3</v>
      </c>
    </row>
    <row r="70" spans="2:4" x14ac:dyDescent="0.3">
      <c r="B70" s="33" t="s">
        <v>2062</v>
      </c>
      <c r="C70" s="59">
        <v>1</v>
      </c>
      <c r="D70" s="60">
        <v>1.0351966873706005E-3</v>
      </c>
    </row>
    <row r="71" spans="2:4" x14ac:dyDescent="0.3">
      <c r="B71" s="33" t="s">
        <v>2063</v>
      </c>
      <c r="C71" s="59">
        <v>2</v>
      </c>
      <c r="D71" s="60">
        <v>2.070393374741201E-3</v>
      </c>
    </row>
    <row r="72" spans="2:4" x14ac:dyDescent="0.3">
      <c r="B72" s="33" t="s">
        <v>2064</v>
      </c>
      <c r="C72" s="59">
        <v>1</v>
      </c>
      <c r="D72" s="60">
        <v>1.0351966873706005E-3</v>
      </c>
    </row>
    <row r="73" spans="2:4" x14ac:dyDescent="0.3">
      <c r="B73" s="33" t="s">
        <v>2065</v>
      </c>
      <c r="C73" s="59">
        <v>1</v>
      </c>
      <c r="D73" s="60">
        <v>1.0351966873706005E-3</v>
      </c>
    </row>
    <row r="74" spans="2:4" x14ac:dyDescent="0.3">
      <c r="B74" s="33" t="s">
        <v>2066</v>
      </c>
      <c r="C74" s="59">
        <v>1</v>
      </c>
      <c r="D74" s="60">
        <v>1.0351966873706005E-3</v>
      </c>
    </row>
    <row r="75" spans="2:4" x14ac:dyDescent="0.3">
      <c r="B75" s="33" t="s">
        <v>2067</v>
      </c>
      <c r="C75" s="59">
        <v>1</v>
      </c>
      <c r="D75" s="60">
        <v>1.0351966873706005E-3</v>
      </c>
    </row>
    <row r="76" spans="2:4" x14ac:dyDescent="0.3">
      <c r="B76" s="33" t="s">
        <v>2068</v>
      </c>
      <c r="C76" s="59">
        <v>1</v>
      </c>
      <c r="D76" s="60">
        <v>1.0351966873706005E-3</v>
      </c>
    </row>
    <row r="77" spans="2:4" x14ac:dyDescent="0.3">
      <c r="B77" s="33" t="s">
        <v>2069</v>
      </c>
      <c r="C77" s="59">
        <v>1</v>
      </c>
      <c r="D77" s="60">
        <v>1.0351966873706005E-3</v>
      </c>
    </row>
    <row r="78" spans="2:4" x14ac:dyDescent="0.3">
      <c r="B78" s="33" t="s">
        <v>2070</v>
      </c>
      <c r="C78" s="59">
        <v>3</v>
      </c>
      <c r="D78" s="60">
        <v>3.105590062111801E-3</v>
      </c>
    </row>
    <row r="79" spans="2:4" x14ac:dyDescent="0.3">
      <c r="B79" s="33" t="s">
        <v>2071</v>
      </c>
      <c r="C79" s="59">
        <v>1</v>
      </c>
      <c r="D79" s="60">
        <v>1.0351966873706005E-3</v>
      </c>
    </row>
    <row r="80" spans="2:4" x14ac:dyDescent="0.3">
      <c r="B80" s="33" t="s">
        <v>2072</v>
      </c>
      <c r="C80" s="59">
        <v>1</v>
      </c>
      <c r="D80" s="60">
        <v>1.0351966873706005E-3</v>
      </c>
    </row>
    <row r="81" spans="2:4" x14ac:dyDescent="0.3">
      <c r="B81" s="33" t="s">
        <v>2073</v>
      </c>
      <c r="C81" s="59">
        <v>1</v>
      </c>
      <c r="D81" s="60">
        <v>1.0351966873706005E-3</v>
      </c>
    </row>
    <row r="82" spans="2:4" x14ac:dyDescent="0.3">
      <c r="B82" s="33" t="s">
        <v>2074</v>
      </c>
      <c r="C82" s="59">
        <v>1</v>
      </c>
      <c r="D82" s="60">
        <v>1.0351966873706005E-3</v>
      </c>
    </row>
    <row r="83" spans="2:4" x14ac:dyDescent="0.3">
      <c r="B83" s="33" t="s">
        <v>2075</v>
      </c>
      <c r="C83" s="59">
        <v>1</v>
      </c>
      <c r="D83" s="60">
        <v>1.0351966873706005E-3</v>
      </c>
    </row>
    <row r="84" spans="2:4" x14ac:dyDescent="0.3">
      <c r="B84" s="33" t="s">
        <v>2076</v>
      </c>
      <c r="C84" s="59">
        <v>1</v>
      </c>
      <c r="D84" s="60">
        <v>1.0351966873706005E-3</v>
      </c>
    </row>
    <row r="85" spans="2:4" x14ac:dyDescent="0.3">
      <c r="B85" s="33" t="s">
        <v>2077</v>
      </c>
      <c r="C85" s="59">
        <v>2</v>
      </c>
      <c r="D85" s="60">
        <v>2.070393374741201E-3</v>
      </c>
    </row>
    <row r="86" spans="2:4" x14ac:dyDescent="0.3">
      <c r="B86" s="33" t="s">
        <v>2078</v>
      </c>
      <c r="C86" s="59">
        <v>1</v>
      </c>
      <c r="D86" s="60">
        <v>1.0351966873706005E-3</v>
      </c>
    </row>
    <row r="87" spans="2:4" x14ac:dyDescent="0.3">
      <c r="B87" s="33" t="s">
        <v>2079</v>
      </c>
      <c r="C87" s="59">
        <v>2</v>
      </c>
      <c r="D87" s="60">
        <v>2.070393374741201E-3</v>
      </c>
    </row>
    <row r="88" spans="2:4" x14ac:dyDescent="0.3">
      <c r="B88" s="33" t="s">
        <v>2080</v>
      </c>
      <c r="C88" s="59">
        <v>1</v>
      </c>
      <c r="D88" s="60">
        <v>1.0351966873706005E-3</v>
      </c>
    </row>
    <row r="89" spans="2:4" x14ac:dyDescent="0.3">
      <c r="B89" s="33" t="s">
        <v>2081</v>
      </c>
      <c r="C89" s="59">
        <v>1</v>
      </c>
      <c r="D89" s="60">
        <v>1.0351966873706005E-3</v>
      </c>
    </row>
    <row r="90" spans="2:4" x14ac:dyDescent="0.3">
      <c r="B90" s="33" t="s">
        <v>2082</v>
      </c>
      <c r="C90" s="59">
        <v>1</v>
      </c>
      <c r="D90" s="60">
        <v>1.0351966873706005E-3</v>
      </c>
    </row>
    <row r="91" spans="2:4" x14ac:dyDescent="0.3">
      <c r="B91" s="33" t="s">
        <v>2083</v>
      </c>
      <c r="C91" s="59">
        <v>2</v>
      </c>
      <c r="D91" s="60">
        <v>2.070393374741201E-3</v>
      </c>
    </row>
    <row r="92" spans="2:4" x14ac:dyDescent="0.3">
      <c r="B92" s="33" t="s">
        <v>2084</v>
      </c>
      <c r="C92" s="59">
        <v>1</v>
      </c>
      <c r="D92" s="60">
        <v>1.0351966873706005E-3</v>
      </c>
    </row>
    <row r="93" spans="2:4" x14ac:dyDescent="0.3">
      <c r="B93" s="33" t="s">
        <v>2085</v>
      </c>
      <c r="C93" s="59">
        <v>1</v>
      </c>
      <c r="D93" s="60">
        <v>1.0351966873706005E-3</v>
      </c>
    </row>
    <row r="94" spans="2:4" x14ac:dyDescent="0.3">
      <c r="B94" s="33" t="s">
        <v>2086</v>
      </c>
      <c r="C94" s="59">
        <v>1</v>
      </c>
      <c r="D94" s="60">
        <v>1.0351966873706005E-3</v>
      </c>
    </row>
    <row r="95" spans="2:4" x14ac:dyDescent="0.3">
      <c r="B95" s="33" t="s">
        <v>2087</v>
      </c>
      <c r="C95" s="59">
        <v>1</v>
      </c>
      <c r="D95" s="60">
        <v>1.0351966873706005E-3</v>
      </c>
    </row>
    <row r="96" spans="2:4" x14ac:dyDescent="0.3">
      <c r="B96" s="33" t="s">
        <v>2088</v>
      </c>
      <c r="C96" s="59">
        <v>1</v>
      </c>
      <c r="D96" s="60">
        <v>1.0351966873706005E-3</v>
      </c>
    </row>
    <row r="97" spans="2:4" x14ac:dyDescent="0.3">
      <c r="B97" s="33" t="s">
        <v>2089</v>
      </c>
      <c r="C97" s="59">
        <v>2</v>
      </c>
      <c r="D97" s="60">
        <v>2.070393374741201E-3</v>
      </c>
    </row>
    <row r="98" spans="2:4" x14ac:dyDescent="0.3">
      <c r="B98" s="33" t="s">
        <v>2090</v>
      </c>
      <c r="C98" s="59">
        <v>2</v>
      </c>
      <c r="D98" s="60">
        <v>2.070393374741201E-3</v>
      </c>
    </row>
    <row r="99" spans="2:4" x14ac:dyDescent="0.3">
      <c r="B99" s="33" t="s">
        <v>2091</v>
      </c>
      <c r="C99" s="59">
        <v>1</v>
      </c>
      <c r="D99" s="60">
        <v>1.0351966873706005E-3</v>
      </c>
    </row>
    <row r="100" spans="2:4" x14ac:dyDescent="0.3">
      <c r="B100" s="33" t="s">
        <v>2092</v>
      </c>
      <c r="C100" s="59">
        <v>1</v>
      </c>
      <c r="D100" s="60">
        <v>1.0351966873706005E-3</v>
      </c>
    </row>
    <row r="101" spans="2:4" x14ac:dyDescent="0.3">
      <c r="B101" s="33" t="s">
        <v>2093</v>
      </c>
      <c r="C101" s="59">
        <v>2</v>
      </c>
      <c r="D101" s="60">
        <v>2.070393374741201E-3</v>
      </c>
    </row>
    <row r="102" spans="2:4" x14ac:dyDescent="0.3">
      <c r="B102" s="33" t="s">
        <v>2094</v>
      </c>
      <c r="C102" s="59">
        <v>1</v>
      </c>
      <c r="D102" s="60">
        <v>1.0351966873706005E-3</v>
      </c>
    </row>
    <row r="103" spans="2:4" x14ac:dyDescent="0.3">
      <c r="B103" s="33" t="s">
        <v>2095</v>
      </c>
      <c r="C103" s="59">
        <v>1</v>
      </c>
      <c r="D103" s="60">
        <v>1.0351966873706005E-3</v>
      </c>
    </row>
    <row r="104" spans="2:4" x14ac:dyDescent="0.3">
      <c r="B104" s="33" t="s">
        <v>2096</v>
      </c>
      <c r="C104" s="59">
        <v>2</v>
      </c>
      <c r="D104" s="60">
        <v>2.070393374741201E-3</v>
      </c>
    </row>
    <row r="105" spans="2:4" x14ac:dyDescent="0.3">
      <c r="B105" s="33" t="s">
        <v>2097</v>
      </c>
      <c r="C105" s="59">
        <v>2</v>
      </c>
      <c r="D105" s="60">
        <v>2.070393374741201E-3</v>
      </c>
    </row>
    <row r="106" spans="2:4" x14ac:dyDescent="0.3">
      <c r="B106" s="33" t="s">
        <v>2098</v>
      </c>
      <c r="C106" s="59">
        <v>1</v>
      </c>
      <c r="D106" s="60">
        <v>1.0351966873706005E-3</v>
      </c>
    </row>
    <row r="107" spans="2:4" x14ac:dyDescent="0.3">
      <c r="B107" s="33" t="s">
        <v>2099</v>
      </c>
      <c r="C107" s="59">
        <v>1</v>
      </c>
      <c r="D107" s="60">
        <v>1.0351966873706005E-3</v>
      </c>
    </row>
    <row r="108" spans="2:4" x14ac:dyDescent="0.3">
      <c r="B108" s="33" t="s">
        <v>2100</v>
      </c>
      <c r="C108" s="59">
        <v>1</v>
      </c>
      <c r="D108" s="60">
        <v>1.0351966873706005E-3</v>
      </c>
    </row>
    <row r="109" spans="2:4" x14ac:dyDescent="0.3">
      <c r="B109" s="33" t="s">
        <v>2101</v>
      </c>
      <c r="C109" s="59">
        <v>1</v>
      </c>
      <c r="D109" s="60">
        <v>1.0351966873706005E-3</v>
      </c>
    </row>
    <row r="110" spans="2:4" x14ac:dyDescent="0.3">
      <c r="B110" s="33" t="s">
        <v>2102</v>
      </c>
      <c r="C110" s="59">
        <v>1</v>
      </c>
      <c r="D110" s="60">
        <v>1.0351966873706005E-3</v>
      </c>
    </row>
    <row r="111" spans="2:4" x14ac:dyDescent="0.3">
      <c r="B111" s="33" t="s">
        <v>2103</v>
      </c>
      <c r="C111" s="59">
        <v>2</v>
      </c>
      <c r="D111" s="60">
        <v>2.070393374741201E-3</v>
      </c>
    </row>
    <row r="112" spans="2:4" x14ac:dyDescent="0.3">
      <c r="B112" s="33" t="s">
        <v>2104</v>
      </c>
      <c r="C112" s="59">
        <v>1</v>
      </c>
      <c r="D112" s="60">
        <v>1.0351966873706005E-3</v>
      </c>
    </row>
    <row r="113" spans="2:4" x14ac:dyDescent="0.3">
      <c r="B113" s="33" t="s">
        <v>2105</v>
      </c>
      <c r="C113" s="59">
        <v>1</v>
      </c>
      <c r="D113" s="60">
        <v>1.0351966873706005E-3</v>
      </c>
    </row>
    <row r="114" spans="2:4" x14ac:dyDescent="0.3">
      <c r="B114" s="33" t="s">
        <v>2106</v>
      </c>
      <c r="C114" s="59">
        <v>1</v>
      </c>
      <c r="D114" s="60">
        <v>1.0351966873706005E-3</v>
      </c>
    </row>
    <row r="115" spans="2:4" x14ac:dyDescent="0.3">
      <c r="B115" s="33" t="s">
        <v>2107</v>
      </c>
      <c r="C115" s="59">
        <v>2</v>
      </c>
      <c r="D115" s="60">
        <v>2.070393374741201E-3</v>
      </c>
    </row>
    <row r="116" spans="2:4" x14ac:dyDescent="0.3">
      <c r="B116" s="33" t="s">
        <v>2108</v>
      </c>
      <c r="C116" s="59">
        <v>1</v>
      </c>
      <c r="D116" s="60">
        <v>1.0351966873706005E-3</v>
      </c>
    </row>
    <row r="117" spans="2:4" x14ac:dyDescent="0.3">
      <c r="B117" s="33" t="s">
        <v>2109</v>
      </c>
      <c r="C117" s="59">
        <v>2</v>
      </c>
      <c r="D117" s="60">
        <v>2.070393374741201E-3</v>
      </c>
    </row>
    <row r="118" spans="2:4" x14ac:dyDescent="0.3">
      <c r="B118" s="33" t="s">
        <v>2110</v>
      </c>
      <c r="C118" s="59">
        <v>1</v>
      </c>
      <c r="D118" s="60">
        <v>1.0351966873706005E-3</v>
      </c>
    </row>
    <row r="119" spans="2:4" x14ac:dyDescent="0.3">
      <c r="B119" s="33" t="s">
        <v>2111</v>
      </c>
      <c r="C119" s="59">
        <v>1</v>
      </c>
      <c r="D119" s="60">
        <v>1.0351966873706005E-3</v>
      </c>
    </row>
    <row r="120" spans="2:4" x14ac:dyDescent="0.3">
      <c r="B120" s="33" t="s">
        <v>2112</v>
      </c>
      <c r="C120" s="59">
        <v>1</v>
      </c>
      <c r="D120" s="60">
        <v>1.0351966873706005E-3</v>
      </c>
    </row>
    <row r="121" spans="2:4" x14ac:dyDescent="0.3">
      <c r="B121" s="33" t="s">
        <v>2113</v>
      </c>
      <c r="C121" s="59">
        <v>1</v>
      </c>
      <c r="D121" s="60">
        <v>1.0351966873706005E-3</v>
      </c>
    </row>
    <row r="122" spans="2:4" x14ac:dyDescent="0.3">
      <c r="B122" s="33" t="s">
        <v>2114</v>
      </c>
      <c r="C122" s="59">
        <v>1</v>
      </c>
      <c r="D122" s="60">
        <v>1.0351966873706005E-3</v>
      </c>
    </row>
    <row r="123" spans="2:4" x14ac:dyDescent="0.3">
      <c r="B123" s="33" t="s">
        <v>2115</v>
      </c>
      <c r="C123" s="59">
        <v>1</v>
      </c>
      <c r="D123" s="60">
        <v>1.0351966873706005E-3</v>
      </c>
    </row>
    <row r="124" spans="2:4" x14ac:dyDescent="0.3">
      <c r="B124" s="33" t="s">
        <v>2116</v>
      </c>
      <c r="C124" s="59">
        <v>3</v>
      </c>
      <c r="D124" s="60">
        <v>3.105590062111801E-3</v>
      </c>
    </row>
    <row r="125" spans="2:4" x14ac:dyDescent="0.3">
      <c r="B125" s="33" t="s">
        <v>2117</v>
      </c>
      <c r="C125" s="59">
        <v>1</v>
      </c>
      <c r="D125" s="60">
        <v>1.0351966873706005E-3</v>
      </c>
    </row>
    <row r="126" spans="2:4" x14ac:dyDescent="0.3">
      <c r="B126" s="33" t="s">
        <v>2118</v>
      </c>
      <c r="C126" s="59">
        <v>1</v>
      </c>
      <c r="D126" s="60">
        <v>1.0351966873706005E-3</v>
      </c>
    </row>
    <row r="127" spans="2:4" x14ac:dyDescent="0.3">
      <c r="B127" s="33" t="s">
        <v>2119</v>
      </c>
      <c r="C127" s="59">
        <v>1</v>
      </c>
      <c r="D127" s="60">
        <v>1.0351966873706005E-3</v>
      </c>
    </row>
    <row r="128" spans="2:4" x14ac:dyDescent="0.3">
      <c r="B128" s="33" t="s">
        <v>2120</v>
      </c>
      <c r="C128" s="59">
        <v>1</v>
      </c>
      <c r="D128" s="60">
        <v>1.0351966873706005E-3</v>
      </c>
    </row>
    <row r="129" spans="2:4" x14ac:dyDescent="0.3">
      <c r="B129" s="33" t="s">
        <v>2121</v>
      </c>
      <c r="C129" s="59">
        <v>1</v>
      </c>
      <c r="D129" s="60">
        <v>1.0351966873706005E-3</v>
      </c>
    </row>
    <row r="130" spans="2:4" x14ac:dyDescent="0.3">
      <c r="B130" s="33" t="s">
        <v>2122</v>
      </c>
      <c r="C130" s="59">
        <v>1</v>
      </c>
      <c r="D130" s="60">
        <v>1.0351966873706005E-3</v>
      </c>
    </row>
    <row r="131" spans="2:4" x14ac:dyDescent="0.3">
      <c r="B131" s="33" t="s">
        <v>2123</v>
      </c>
      <c r="C131" s="59">
        <v>2</v>
      </c>
      <c r="D131" s="60">
        <v>2.070393374741201E-3</v>
      </c>
    </row>
    <row r="132" spans="2:4" x14ac:dyDescent="0.3">
      <c r="B132" s="33" t="s">
        <v>2124</v>
      </c>
      <c r="C132" s="59">
        <v>1</v>
      </c>
      <c r="D132" s="60">
        <v>1.0351966873706005E-3</v>
      </c>
    </row>
    <row r="133" spans="2:4" x14ac:dyDescent="0.3">
      <c r="B133" s="33" t="s">
        <v>2125</v>
      </c>
      <c r="C133" s="59">
        <v>2</v>
      </c>
      <c r="D133" s="60">
        <v>2.070393374741201E-3</v>
      </c>
    </row>
    <row r="134" spans="2:4" x14ac:dyDescent="0.3">
      <c r="B134" s="33" t="s">
        <v>2126</v>
      </c>
      <c r="C134" s="59">
        <v>1</v>
      </c>
      <c r="D134" s="60">
        <v>1.0351966873706005E-3</v>
      </c>
    </row>
    <row r="135" spans="2:4" x14ac:dyDescent="0.3">
      <c r="B135" s="33" t="s">
        <v>2127</v>
      </c>
      <c r="C135" s="59">
        <v>1</v>
      </c>
      <c r="D135" s="60">
        <v>1.0351966873706005E-3</v>
      </c>
    </row>
    <row r="136" spans="2:4" x14ac:dyDescent="0.3">
      <c r="B136" s="33" t="s">
        <v>2128</v>
      </c>
      <c r="C136" s="59">
        <v>1</v>
      </c>
      <c r="D136" s="60">
        <v>1.0351966873706005E-3</v>
      </c>
    </row>
    <row r="137" spans="2:4" x14ac:dyDescent="0.3">
      <c r="B137" s="33" t="s">
        <v>2129</v>
      </c>
      <c r="C137" s="59">
        <v>2</v>
      </c>
      <c r="D137" s="60">
        <v>2.070393374741201E-3</v>
      </c>
    </row>
    <row r="138" spans="2:4" x14ac:dyDescent="0.3">
      <c r="B138" s="33" t="s">
        <v>2130</v>
      </c>
      <c r="C138" s="59">
        <v>1</v>
      </c>
      <c r="D138" s="60">
        <v>1.0351966873706005E-3</v>
      </c>
    </row>
    <row r="139" spans="2:4" x14ac:dyDescent="0.3">
      <c r="B139" s="33" t="s">
        <v>2131</v>
      </c>
      <c r="C139" s="59">
        <v>1</v>
      </c>
      <c r="D139" s="60">
        <v>1.0351966873706005E-3</v>
      </c>
    </row>
    <row r="140" spans="2:4" x14ac:dyDescent="0.3">
      <c r="B140" s="33" t="s">
        <v>2132</v>
      </c>
      <c r="C140" s="59">
        <v>1</v>
      </c>
      <c r="D140" s="60">
        <v>1.0351966873706005E-3</v>
      </c>
    </row>
    <row r="141" spans="2:4" x14ac:dyDescent="0.3">
      <c r="B141" s="33" t="s">
        <v>2133</v>
      </c>
      <c r="C141" s="59">
        <v>1</v>
      </c>
      <c r="D141" s="60">
        <v>1.0351966873706005E-3</v>
      </c>
    </row>
    <row r="142" spans="2:4" x14ac:dyDescent="0.3">
      <c r="B142" s="33" t="s">
        <v>2134</v>
      </c>
      <c r="C142" s="59">
        <v>1</v>
      </c>
      <c r="D142" s="60">
        <v>1.0351966873706005E-3</v>
      </c>
    </row>
    <row r="143" spans="2:4" x14ac:dyDescent="0.3">
      <c r="B143" s="33" t="s">
        <v>2135</v>
      </c>
      <c r="C143" s="59">
        <v>2</v>
      </c>
      <c r="D143" s="60">
        <v>2.070393374741201E-3</v>
      </c>
    </row>
    <row r="144" spans="2:4" x14ac:dyDescent="0.3">
      <c r="B144" s="33" t="s">
        <v>2136</v>
      </c>
      <c r="C144" s="59">
        <v>2</v>
      </c>
      <c r="D144" s="60">
        <v>2.070393374741201E-3</v>
      </c>
    </row>
    <row r="145" spans="2:4" x14ac:dyDescent="0.3">
      <c r="B145" s="33" t="s">
        <v>2137</v>
      </c>
      <c r="C145" s="59">
        <v>1</v>
      </c>
      <c r="D145" s="60">
        <v>1.0351966873706005E-3</v>
      </c>
    </row>
    <row r="146" spans="2:4" x14ac:dyDescent="0.3">
      <c r="B146" s="33" t="s">
        <v>2138</v>
      </c>
      <c r="C146" s="59">
        <v>1</v>
      </c>
      <c r="D146" s="60">
        <v>1.0351966873706005E-3</v>
      </c>
    </row>
    <row r="147" spans="2:4" x14ac:dyDescent="0.3">
      <c r="B147" s="33" t="s">
        <v>2139</v>
      </c>
      <c r="C147" s="59">
        <v>2</v>
      </c>
      <c r="D147" s="60">
        <v>2.070393374741201E-3</v>
      </c>
    </row>
    <row r="148" spans="2:4" x14ac:dyDescent="0.3">
      <c r="B148" s="33" t="s">
        <v>2140</v>
      </c>
      <c r="C148" s="59">
        <v>1</v>
      </c>
      <c r="D148" s="60">
        <v>1.0351966873706005E-3</v>
      </c>
    </row>
    <row r="149" spans="2:4" x14ac:dyDescent="0.3">
      <c r="B149" s="33" t="s">
        <v>2141</v>
      </c>
      <c r="C149" s="59">
        <v>1</v>
      </c>
      <c r="D149" s="60">
        <v>1.0351966873706005E-3</v>
      </c>
    </row>
    <row r="150" spans="2:4" x14ac:dyDescent="0.3">
      <c r="B150" s="33" t="s">
        <v>2142</v>
      </c>
      <c r="C150" s="59">
        <v>2</v>
      </c>
      <c r="D150" s="60">
        <v>2.070393374741201E-3</v>
      </c>
    </row>
    <row r="151" spans="2:4" x14ac:dyDescent="0.3">
      <c r="B151" s="33" t="s">
        <v>2143</v>
      </c>
      <c r="C151" s="59">
        <v>2</v>
      </c>
      <c r="D151" s="60">
        <v>2.070393374741201E-3</v>
      </c>
    </row>
    <row r="152" spans="2:4" x14ac:dyDescent="0.3">
      <c r="B152" s="33" t="s">
        <v>2144</v>
      </c>
      <c r="C152" s="59">
        <v>1</v>
      </c>
      <c r="D152" s="60">
        <v>1.0351966873706005E-3</v>
      </c>
    </row>
    <row r="153" spans="2:4" x14ac:dyDescent="0.3">
      <c r="B153" s="33" t="s">
        <v>2145</v>
      </c>
      <c r="C153" s="59">
        <v>1</v>
      </c>
      <c r="D153" s="60">
        <v>1.0351966873706005E-3</v>
      </c>
    </row>
    <row r="154" spans="2:4" x14ac:dyDescent="0.3">
      <c r="B154" s="33" t="s">
        <v>2146</v>
      </c>
      <c r="C154" s="59">
        <v>1</v>
      </c>
      <c r="D154" s="60">
        <v>1.0351966873706005E-3</v>
      </c>
    </row>
    <row r="155" spans="2:4" x14ac:dyDescent="0.3">
      <c r="B155" s="33" t="s">
        <v>2147</v>
      </c>
      <c r="C155" s="59">
        <v>1</v>
      </c>
      <c r="D155" s="60">
        <v>1.0351966873706005E-3</v>
      </c>
    </row>
    <row r="156" spans="2:4" x14ac:dyDescent="0.3">
      <c r="B156" s="33" t="s">
        <v>2148</v>
      </c>
      <c r="C156" s="59">
        <v>1</v>
      </c>
      <c r="D156" s="60">
        <v>1.0351966873706005E-3</v>
      </c>
    </row>
    <row r="157" spans="2:4" x14ac:dyDescent="0.3">
      <c r="B157" s="33" t="s">
        <v>2149</v>
      </c>
      <c r="C157" s="59">
        <v>2</v>
      </c>
      <c r="D157" s="60">
        <v>2.070393374741201E-3</v>
      </c>
    </row>
    <row r="158" spans="2:4" x14ac:dyDescent="0.3">
      <c r="B158" s="33" t="s">
        <v>2150</v>
      </c>
      <c r="C158" s="59">
        <v>1</v>
      </c>
      <c r="D158" s="60">
        <v>1.0351966873706005E-3</v>
      </c>
    </row>
    <row r="159" spans="2:4" x14ac:dyDescent="0.3">
      <c r="B159" s="33" t="s">
        <v>2151</v>
      </c>
      <c r="C159" s="59">
        <v>1</v>
      </c>
      <c r="D159" s="60">
        <v>1.0351966873706005E-3</v>
      </c>
    </row>
    <row r="160" spans="2:4" x14ac:dyDescent="0.3">
      <c r="B160" s="33" t="s">
        <v>2152</v>
      </c>
      <c r="C160" s="59">
        <v>1</v>
      </c>
      <c r="D160" s="60">
        <v>1.0351966873706005E-3</v>
      </c>
    </row>
    <row r="161" spans="2:4" x14ac:dyDescent="0.3">
      <c r="B161" s="33" t="s">
        <v>2153</v>
      </c>
      <c r="C161" s="59">
        <v>2</v>
      </c>
      <c r="D161" s="60">
        <v>2.070393374741201E-3</v>
      </c>
    </row>
    <row r="162" spans="2:4" x14ac:dyDescent="0.3">
      <c r="B162" s="33" t="s">
        <v>2154</v>
      </c>
      <c r="C162" s="59">
        <v>1</v>
      </c>
      <c r="D162" s="60">
        <v>1.0351966873706005E-3</v>
      </c>
    </row>
    <row r="163" spans="2:4" x14ac:dyDescent="0.3">
      <c r="B163" s="33" t="s">
        <v>2155</v>
      </c>
      <c r="C163" s="59">
        <v>2</v>
      </c>
      <c r="D163" s="60">
        <v>2.070393374741201E-3</v>
      </c>
    </row>
    <row r="164" spans="2:4" x14ac:dyDescent="0.3">
      <c r="B164" s="33" t="s">
        <v>2156</v>
      </c>
      <c r="C164" s="59">
        <v>1</v>
      </c>
      <c r="D164" s="60">
        <v>1.0351966873706005E-3</v>
      </c>
    </row>
    <row r="165" spans="2:4" x14ac:dyDescent="0.3">
      <c r="B165" s="33" t="s">
        <v>2157</v>
      </c>
      <c r="C165" s="59">
        <v>1</v>
      </c>
      <c r="D165" s="60">
        <v>1.0351966873706005E-3</v>
      </c>
    </row>
    <row r="166" spans="2:4" x14ac:dyDescent="0.3">
      <c r="B166" s="33" t="s">
        <v>2158</v>
      </c>
      <c r="C166" s="59">
        <v>1</v>
      </c>
      <c r="D166" s="60">
        <v>1.0351966873706005E-3</v>
      </c>
    </row>
    <row r="167" spans="2:4" x14ac:dyDescent="0.3">
      <c r="B167" s="33" t="s">
        <v>2159</v>
      </c>
      <c r="C167" s="59">
        <v>1</v>
      </c>
      <c r="D167" s="60">
        <v>1.0351966873706005E-3</v>
      </c>
    </row>
    <row r="168" spans="2:4" x14ac:dyDescent="0.3">
      <c r="B168" s="33" t="s">
        <v>2160</v>
      </c>
      <c r="C168" s="59">
        <v>1</v>
      </c>
      <c r="D168" s="60">
        <v>1.0351966873706005E-3</v>
      </c>
    </row>
    <row r="169" spans="2:4" x14ac:dyDescent="0.3">
      <c r="B169" s="33" t="s">
        <v>2161</v>
      </c>
      <c r="C169" s="59">
        <v>1</v>
      </c>
      <c r="D169" s="60">
        <v>1.0351966873706005E-3</v>
      </c>
    </row>
    <row r="170" spans="2:4" x14ac:dyDescent="0.3">
      <c r="B170" s="33" t="s">
        <v>2162</v>
      </c>
      <c r="C170" s="59">
        <v>3</v>
      </c>
      <c r="D170" s="60">
        <v>3.105590062111801E-3</v>
      </c>
    </row>
    <row r="171" spans="2:4" x14ac:dyDescent="0.3">
      <c r="B171" s="33" t="s">
        <v>2163</v>
      </c>
      <c r="C171" s="59">
        <v>1</v>
      </c>
      <c r="D171" s="60">
        <v>1.0351966873706005E-3</v>
      </c>
    </row>
    <row r="172" spans="2:4" x14ac:dyDescent="0.3">
      <c r="B172" s="33" t="s">
        <v>2164</v>
      </c>
      <c r="C172" s="59">
        <v>1</v>
      </c>
      <c r="D172" s="60">
        <v>1.0351966873706005E-3</v>
      </c>
    </row>
    <row r="173" spans="2:4" x14ac:dyDescent="0.3">
      <c r="B173" s="33" t="s">
        <v>2165</v>
      </c>
      <c r="C173" s="59">
        <v>1</v>
      </c>
      <c r="D173" s="60">
        <v>1.0351966873706005E-3</v>
      </c>
    </row>
    <row r="174" spans="2:4" x14ac:dyDescent="0.3">
      <c r="B174" s="33" t="s">
        <v>2166</v>
      </c>
      <c r="C174" s="59">
        <v>1</v>
      </c>
      <c r="D174" s="60">
        <v>1.0351966873706005E-3</v>
      </c>
    </row>
    <row r="175" spans="2:4" x14ac:dyDescent="0.3">
      <c r="B175" s="33" t="s">
        <v>2167</v>
      </c>
      <c r="C175" s="59">
        <v>1</v>
      </c>
      <c r="D175" s="60">
        <v>1.0351966873706005E-3</v>
      </c>
    </row>
    <row r="176" spans="2:4" x14ac:dyDescent="0.3">
      <c r="B176" s="33" t="s">
        <v>2168</v>
      </c>
      <c r="C176" s="59">
        <v>1</v>
      </c>
      <c r="D176" s="60">
        <v>1.0351966873706005E-3</v>
      </c>
    </row>
    <row r="177" spans="2:4" x14ac:dyDescent="0.3">
      <c r="B177" s="33" t="s">
        <v>2169</v>
      </c>
      <c r="C177" s="59">
        <v>2</v>
      </c>
      <c r="D177" s="60">
        <v>2.070393374741201E-3</v>
      </c>
    </row>
    <row r="178" spans="2:4" x14ac:dyDescent="0.3">
      <c r="B178" s="33" t="s">
        <v>2170</v>
      </c>
      <c r="C178" s="59">
        <v>1</v>
      </c>
      <c r="D178" s="60">
        <v>1.0351966873706005E-3</v>
      </c>
    </row>
    <row r="179" spans="2:4" x14ac:dyDescent="0.3">
      <c r="B179" s="33" t="s">
        <v>2171</v>
      </c>
      <c r="C179" s="59">
        <v>2</v>
      </c>
      <c r="D179" s="60">
        <v>2.070393374741201E-3</v>
      </c>
    </row>
    <row r="180" spans="2:4" x14ac:dyDescent="0.3">
      <c r="B180" s="33" t="s">
        <v>2172</v>
      </c>
      <c r="C180" s="59">
        <v>1</v>
      </c>
      <c r="D180" s="60">
        <v>1.0351966873706005E-3</v>
      </c>
    </row>
    <row r="181" spans="2:4" x14ac:dyDescent="0.3">
      <c r="B181" s="33" t="s">
        <v>2173</v>
      </c>
      <c r="C181" s="59">
        <v>1</v>
      </c>
      <c r="D181" s="60">
        <v>1.0351966873706005E-3</v>
      </c>
    </row>
    <row r="182" spans="2:4" x14ac:dyDescent="0.3">
      <c r="B182" s="33" t="s">
        <v>2174</v>
      </c>
      <c r="C182" s="59">
        <v>1</v>
      </c>
      <c r="D182" s="60">
        <v>1.0351966873706005E-3</v>
      </c>
    </row>
    <row r="183" spans="2:4" x14ac:dyDescent="0.3">
      <c r="B183" s="33" t="s">
        <v>2175</v>
      </c>
      <c r="C183" s="59">
        <v>2</v>
      </c>
      <c r="D183" s="60">
        <v>2.070393374741201E-3</v>
      </c>
    </row>
    <row r="184" spans="2:4" x14ac:dyDescent="0.3">
      <c r="B184" s="33" t="s">
        <v>2176</v>
      </c>
      <c r="C184" s="59">
        <v>1</v>
      </c>
      <c r="D184" s="60">
        <v>1.0351966873706005E-3</v>
      </c>
    </row>
    <row r="185" spans="2:4" x14ac:dyDescent="0.3">
      <c r="B185" s="33" t="s">
        <v>2177</v>
      </c>
      <c r="C185" s="59">
        <v>1</v>
      </c>
      <c r="D185" s="60">
        <v>1.0351966873706005E-3</v>
      </c>
    </row>
    <row r="186" spans="2:4" x14ac:dyDescent="0.3">
      <c r="B186" s="33" t="s">
        <v>2178</v>
      </c>
      <c r="C186" s="59">
        <v>1</v>
      </c>
      <c r="D186" s="60">
        <v>1.0351966873706005E-3</v>
      </c>
    </row>
    <row r="187" spans="2:4" x14ac:dyDescent="0.3">
      <c r="B187" s="33" t="s">
        <v>2179</v>
      </c>
      <c r="C187" s="59">
        <v>1</v>
      </c>
      <c r="D187" s="60">
        <v>1.0351966873706005E-3</v>
      </c>
    </row>
    <row r="188" spans="2:4" x14ac:dyDescent="0.3">
      <c r="B188" s="33" t="s">
        <v>2180</v>
      </c>
      <c r="C188" s="59">
        <v>1</v>
      </c>
      <c r="D188" s="60">
        <v>1.0351966873706005E-3</v>
      </c>
    </row>
    <row r="189" spans="2:4" x14ac:dyDescent="0.3">
      <c r="B189" s="33" t="s">
        <v>2181</v>
      </c>
      <c r="C189" s="59">
        <v>2</v>
      </c>
      <c r="D189" s="60">
        <v>2.070393374741201E-3</v>
      </c>
    </row>
    <row r="190" spans="2:4" x14ac:dyDescent="0.3">
      <c r="B190" s="33" t="s">
        <v>2182</v>
      </c>
      <c r="C190" s="59">
        <v>2</v>
      </c>
      <c r="D190" s="60">
        <v>2.070393374741201E-3</v>
      </c>
    </row>
    <row r="191" spans="2:4" x14ac:dyDescent="0.3">
      <c r="B191" s="33" t="s">
        <v>2183</v>
      </c>
      <c r="C191" s="59">
        <v>1</v>
      </c>
      <c r="D191" s="60">
        <v>1.0351966873706005E-3</v>
      </c>
    </row>
    <row r="192" spans="2:4" x14ac:dyDescent="0.3">
      <c r="B192" s="33" t="s">
        <v>2184</v>
      </c>
      <c r="C192" s="59">
        <v>1</v>
      </c>
      <c r="D192" s="60">
        <v>1.0351966873706005E-3</v>
      </c>
    </row>
    <row r="193" spans="2:4" x14ac:dyDescent="0.3">
      <c r="B193" s="33" t="s">
        <v>2185</v>
      </c>
      <c r="C193" s="59">
        <v>2</v>
      </c>
      <c r="D193" s="60">
        <v>2.070393374741201E-3</v>
      </c>
    </row>
    <row r="194" spans="2:4" x14ac:dyDescent="0.3">
      <c r="B194" s="33" t="s">
        <v>2186</v>
      </c>
      <c r="C194" s="59">
        <v>1</v>
      </c>
      <c r="D194" s="60">
        <v>1.0351966873706005E-3</v>
      </c>
    </row>
    <row r="195" spans="2:4" x14ac:dyDescent="0.3">
      <c r="B195" s="33" t="s">
        <v>2187</v>
      </c>
      <c r="C195" s="59">
        <v>1</v>
      </c>
      <c r="D195" s="60">
        <v>1.0351966873706005E-3</v>
      </c>
    </row>
    <row r="196" spans="2:4" x14ac:dyDescent="0.3">
      <c r="B196" s="33" t="s">
        <v>2188</v>
      </c>
      <c r="C196" s="59">
        <v>2</v>
      </c>
      <c r="D196" s="60">
        <v>2.070393374741201E-3</v>
      </c>
    </row>
    <row r="197" spans="2:4" x14ac:dyDescent="0.3">
      <c r="B197" s="33" t="s">
        <v>2189</v>
      </c>
      <c r="C197" s="59">
        <v>2</v>
      </c>
      <c r="D197" s="60">
        <v>2.070393374741201E-3</v>
      </c>
    </row>
    <row r="198" spans="2:4" x14ac:dyDescent="0.3">
      <c r="B198" s="33" t="s">
        <v>2190</v>
      </c>
      <c r="C198" s="59">
        <v>1</v>
      </c>
      <c r="D198" s="60">
        <v>1.0351966873706005E-3</v>
      </c>
    </row>
    <row r="199" spans="2:4" x14ac:dyDescent="0.3">
      <c r="B199" s="33" t="s">
        <v>2191</v>
      </c>
      <c r="C199" s="59">
        <v>1</v>
      </c>
      <c r="D199" s="60">
        <v>1.0351966873706005E-3</v>
      </c>
    </row>
    <row r="200" spans="2:4" x14ac:dyDescent="0.3">
      <c r="B200" s="33" t="s">
        <v>2192</v>
      </c>
      <c r="C200" s="59">
        <v>1</v>
      </c>
      <c r="D200" s="60">
        <v>1.0351966873706005E-3</v>
      </c>
    </row>
    <row r="201" spans="2:4" x14ac:dyDescent="0.3">
      <c r="B201" s="33" t="s">
        <v>2193</v>
      </c>
      <c r="C201" s="59">
        <v>1</v>
      </c>
      <c r="D201" s="60">
        <v>1.0351966873706005E-3</v>
      </c>
    </row>
    <row r="202" spans="2:4" x14ac:dyDescent="0.3">
      <c r="B202" s="33" t="s">
        <v>2194</v>
      </c>
      <c r="C202" s="59">
        <v>1</v>
      </c>
      <c r="D202" s="60">
        <v>1.0351966873706005E-3</v>
      </c>
    </row>
    <row r="203" spans="2:4" x14ac:dyDescent="0.3">
      <c r="B203" s="33" t="s">
        <v>2195</v>
      </c>
      <c r="C203" s="59">
        <v>2</v>
      </c>
      <c r="D203" s="60">
        <v>2.070393374741201E-3</v>
      </c>
    </row>
    <row r="204" spans="2:4" x14ac:dyDescent="0.3">
      <c r="B204" s="33" t="s">
        <v>2196</v>
      </c>
      <c r="C204" s="59">
        <v>1</v>
      </c>
      <c r="D204" s="60">
        <v>1.0351966873706005E-3</v>
      </c>
    </row>
    <row r="205" spans="2:4" x14ac:dyDescent="0.3">
      <c r="B205" s="33" t="s">
        <v>2197</v>
      </c>
      <c r="C205" s="59">
        <v>1</v>
      </c>
      <c r="D205" s="60">
        <v>1.0351966873706005E-3</v>
      </c>
    </row>
    <row r="206" spans="2:4" x14ac:dyDescent="0.3">
      <c r="B206" s="33" t="s">
        <v>2198</v>
      </c>
      <c r="C206" s="59">
        <v>1</v>
      </c>
      <c r="D206" s="60">
        <v>1.0351966873706005E-3</v>
      </c>
    </row>
    <row r="207" spans="2:4" x14ac:dyDescent="0.3">
      <c r="B207" s="33" t="s">
        <v>2199</v>
      </c>
      <c r="C207" s="59">
        <v>2</v>
      </c>
      <c r="D207" s="60">
        <v>2.070393374741201E-3</v>
      </c>
    </row>
    <row r="208" spans="2:4" x14ac:dyDescent="0.3">
      <c r="B208" s="33" t="s">
        <v>2200</v>
      </c>
      <c r="C208" s="59">
        <v>1</v>
      </c>
      <c r="D208" s="60">
        <v>1.0351966873706005E-3</v>
      </c>
    </row>
    <row r="209" spans="2:4" x14ac:dyDescent="0.3">
      <c r="B209" s="33" t="s">
        <v>2201</v>
      </c>
      <c r="C209" s="59">
        <v>2</v>
      </c>
      <c r="D209" s="60">
        <v>2.070393374741201E-3</v>
      </c>
    </row>
    <row r="210" spans="2:4" x14ac:dyDescent="0.3">
      <c r="B210" s="33" t="s">
        <v>2202</v>
      </c>
      <c r="C210" s="59">
        <v>1</v>
      </c>
      <c r="D210" s="60">
        <v>1.0351966873706005E-3</v>
      </c>
    </row>
    <row r="211" spans="2:4" x14ac:dyDescent="0.3">
      <c r="B211" s="33" t="s">
        <v>2203</v>
      </c>
      <c r="C211" s="59">
        <v>1</v>
      </c>
      <c r="D211" s="60">
        <v>1.0351966873706005E-3</v>
      </c>
    </row>
    <row r="212" spans="2:4" x14ac:dyDescent="0.3">
      <c r="B212" s="33" t="s">
        <v>2204</v>
      </c>
      <c r="C212" s="59">
        <v>1</v>
      </c>
      <c r="D212" s="60">
        <v>1.0351966873706005E-3</v>
      </c>
    </row>
    <row r="213" spans="2:4" x14ac:dyDescent="0.3">
      <c r="B213" s="33" t="s">
        <v>2205</v>
      </c>
      <c r="C213" s="59">
        <v>1</v>
      </c>
      <c r="D213" s="60">
        <v>1.0351966873706005E-3</v>
      </c>
    </row>
    <row r="214" spans="2:4" x14ac:dyDescent="0.3">
      <c r="B214" s="33" t="s">
        <v>2206</v>
      </c>
      <c r="C214" s="59">
        <v>1</v>
      </c>
      <c r="D214" s="60">
        <v>1.0351966873706005E-3</v>
      </c>
    </row>
    <row r="215" spans="2:4" x14ac:dyDescent="0.3">
      <c r="B215" s="33" t="s">
        <v>2207</v>
      </c>
      <c r="C215" s="59">
        <v>1</v>
      </c>
      <c r="D215" s="60">
        <v>1.0351966873706005E-3</v>
      </c>
    </row>
    <row r="216" spans="2:4" x14ac:dyDescent="0.3">
      <c r="B216" s="33" t="s">
        <v>2208</v>
      </c>
      <c r="C216" s="59">
        <v>3</v>
      </c>
      <c r="D216" s="60">
        <v>3.105590062111801E-3</v>
      </c>
    </row>
    <row r="217" spans="2:4" x14ac:dyDescent="0.3">
      <c r="B217" s="33" t="s">
        <v>2209</v>
      </c>
      <c r="C217" s="59">
        <v>1</v>
      </c>
      <c r="D217" s="60">
        <v>1.0351966873706005E-3</v>
      </c>
    </row>
    <row r="218" spans="2:4" x14ac:dyDescent="0.3">
      <c r="B218" s="33" t="s">
        <v>2210</v>
      </c>
      <c r="C218" s="59">
        <v>1</v>
      </c>
      <c r="D218" s="60">
        <v>1.0351966873706005E-3</v>
      </c>
    </row>
    <row r="219" spans="2:4" x14ac:dyDescent="0.3">
      <c r="B219" s="33" t="s">
        <v>2211</v>
      </c>
      <c r="C219" s="59">
        <v>1</v>
      </c>
      <c r="D219" s="60">
        <v>1.0351966873706005E-3</v>
      </c>
    </row>
    <row r="220" spans="2:4" x14ac:dyDescent="0.3">
      <c r="B220" s="33" t="s">
        <v>2212</v>
      </c>
      <c r="C220" s="59">
        <v>1</v>
      </c>
      <c r="D220" s="60">
        <v>1.0351966873706005E-3</v>
      </c>
    </row>
    <row r="221" spans="2:4" x14ac:dyDescent="0.3">
      <c r="B221" s="33" t="s">
        <v>2213</v>
      </c>
      <c r="C221" s="59">
        <v>1</v>
      </c>
      <c r="D221" s="60">
        <v>1.0351966873706005E-3</v>
      </c>
    </row>
    <row r="222" spans="2:4" x14ac:dyDescent="0.3">
      <c r="B222" s="33" t="s">
        <v>2214</v>
      </c>
      <c r="C222" s="59">
        <v>1</v>
      </c>
      <c r="D222" s="60">
        <v>1.0351966873706005E-3</v>
      </c>
    </row>
    <row r="223" spans="2:4" x14ac:dyDescent="0.3">
      <c r="B223" s="33" t="s">
        <v>2215</v>
      </c>
      <c r="C223" s="59">
        <v>2</v>
      </c>
      <c r="D223" s="60">
        <v>2.070393374741201E-3</v>
      </c>
    </row>
    <row r="224" spans="2:4" x14ac:dyDescent="0.3">
      <c r="B224" s="33" t="s">
        <v>2216</v>
      </c>
      <c r="C224" s="59">
        <v>1</v>
      </c>
      <c r="D224" s="60">
        <v>1.0351966873706005E-3</v>
      </c>
    </row>
    <row r="225" spans="2:4" x14ac:dyDescent="0.3">
      <c r="B225" s="33" t="s">
        <v>2217</v>
      </c>
      <c r="C225" s="59">
        <v>2</v>
      </c>
      <c r="D225" s="60">
        <v>2.070393374741201E-3</v>
      </c>
    </row>
    <row r="226" spans="2:4" x14ac:dyDescent="0.3">
      <c r="B226" s="33" t="s">
        <v>2218</v>
      </c>
      <c r="C226" s="59">
        <v>1</v>
      </c>
      <c r="D226" s="60">
        <v>1.0351966873706005E-3</v>
      </c>
    </row>
    <row r="227" spans="2:4" x14ac:dyDescent="0.3">
      <c r="B227" s="33" t="s">
        <v>2219</v>
      </c>
      <c r="C227" s="59">
        <v>1</v>
      </c>
      <c r="D227" s="60">
        <v>1.0351966873706005E-3</v>
      </c>
    </row>
    <row r="228" spans="2:4" x14ac:dyDescent="0.3">
      <c r="B228" s="33" t="s">
        <v>2220</v>
      </c>
      <c r="C228" s="59">
        <v>1</v>
      </c>
      <c r="D228" s="60">
        <v>1.0351966873706005E-3</v>
      </c>
    </row>
    <row r="229" spans="2:4" x14ac:dyDescent="0.3">
      <c r="B229" s="33" t="s">
        <v>2221</v>
      </c>
      <c r="C229" s="59">
        <v>2</v>
      </c>
      <c r="D229" s="60">
        <v>2.070393374741201E-3</v>
      </c>
    </row>
    <row r="230" spans="2:4" x14ac:dyDescent="0.3">
      <c r="B230" s="33" t="s">
        <v>2222</v>
      </c>
      <c r="C230" s="59">
        <v>1</v>
      </c>
      <c r="D230" s="60">
        <v>1.0351966873706005E-3</v>
      </c>
    </row>
    <row r="231" spans="2:4" x14ac:dyDescent="0.3">
      <c r="B231" s="33" t="s">
        <v>2223</v>
      </c>
      <c r="C231" s="59">
        <v>1</v>
      </c>
      <c r="D231" s="60">
        <v>1.0351966873706005E-3</v>
      </c>
    </row>
    <row r="232" spans="2:4" x14ac:dyDescent="0.3">
      <c r="B232" s="33" t="s">
        <v>2224</v>
      </c>
      <c r="C232" s="59">
        <v>1</v>
      </c>
      <c r="D232" s="60">
        <v>1.0351966873706005E-3</v>
      </c>
    </row>
    <row r="233" spans="2:4" x14ac:dyDescent="0.3">
      <c r="B233" s="33" t="s">
        <v>2225</v>
      </c>
      <c r="C233" s="59">
        <v>1</v>
      </c>
      <c r="D233" s="60">
        <v>1.0351966873706005E-3</v>
      </c>
    </row>
    <row r="234" spans="2:4" x14ac:dyDescent="0.3">
      <c r="B234" s="33" t="s">
        <v>2226</v>
      </c>
      <c r="C234" s="59">
        <v>1</v>
      </c>
      <c r="D234" s="60">
        <v>1.0351966873706005E-3</v>
      </c>
    </row>
    <row r="235" spans="2:4" x14ac:dyDescent="0.3">
      <c r="B235" s="33" t="s">
        <v>2227</v>
      </c>
      <c r="C235" s="59">
        <v>2</v>
      </c>
      <c r="D235" s="60">
        <v>2.070393374741201E-3</v>
      </c>
    </row>
    <row r="236" spans="2:4" x14ac:dyDescent="0.3">
      <c r="B236" s="33" t="s">
        <v>2228</v>
      </c>
      <c r="C236" s="59">
        <v>2</v>
      </c>
      <c r="D236" s="60">
        <v>2.070393374741201E-3</v>
      </c>
    </row>
    <row r="237" spans="2:4" x14ac:dyDescent="0.3">
      <c r="B237" s="33" t="s">
        <v>2229</v>
      </c>
      <c r="C237" s="59">
        <v>1</v>
      </c>
      <c r="D237" s="60">
        <v>1.0351966873706005E-3</v>
      </c>
    </row>
    <row r="238" spans="2:4" x14ac:dyDescent="0.3">
      <c r="B238" s="33" t="s">
        <v>2230</v>
      </c>
      <c r="C238" s="59">
        <v>1</v>
      </c>
      <c r="D238" s="60">
        <v>1.0351966873706005E-3</v>
      </c>
    </row>
    <row r="239" spans="2:4" x14ac:dyDescent="0.3">
      <c r="B239" s="33" t="s">
        <v>2231</v>
      </c>
      <c r="C239" s="59">
        <v>2</v>
      </c>
      <c r="D239" s="60">
        <v>2.070393374741201E-3</v>
      </c>
    </row>
    <row r="240" spans="2:4" x14ac:dyDescent="0.3">
      <c r="B240" s="33" t="s">
        <v>2232</v>
      </c>
      <c r="C240" s="59">
        <v>1</v>
      </c>
      <c r="D240" s="60">
        <v>1.0351966873706005E-3</v>
      </c>
    </row>
    <row r="241" spans="2:4" x14ac:dyDescent="0.3">
      <c r="B241" s="33" t="s">
        <v>2233</v>
      </c>
      <c r="C241" s="59">
        <v>1</v>
      </c>
      <c r="D241" s="60">
        <v>1.0351966873706005E-3</v>
      </c>
    </row>
    <row r="242" spans="2:4" x14ac:dyDescent="0.3">
      <c r="B242" s="33" t="s">
        <v>2234</v>
      </c>
      <c r="C242" s="59">
        <v>2</v>
      </c>
      <c r="D242" s="60">
        <v>2.070393374741201E-3</v>
      </c>
    </row>
    <row r="243" spans="2:4" x14ac:dyDescent="0.3">
      <c r="B243" s="33" t="s">
        <v>2235</v>
      </c>
      <c r="C243" s="59">
        <v>2</v>
      </c>
      <c r="D243" s="60">
        <v>2.070393374741201E-3</v>
      </c>
    </row>
    <row r="244" spans="2:4" x14ac:dyDescent="0.3">
      <c r="B244" s="33" t="s">
        <v>2236</v>
      </c>
      <c r="C244" s="59">
        <v>1</v>
      </c>
      <c r="D244" s="60">
        <v>1.0351966873706005E-3</v>
      </c>
    </row>
    <row r="245" spans="2:4" x14ac:dyDescent="0.3">
      <c r="B245" s="33" t="s">
        <v>2237</v>
      </c>
      <c r="C245" s="59">
        <v>1</v>
      </c>
      <c r="D245" s="60">
        <v>1.0351966873706005E-3</v>
      </c>
    </row>
    <row r="246" spans="2:4" x14ac:dyDescent="0.3">
      <c r="B246" s="33" t="s">
        <v>2238</v>
      </c>
      <c r="C246" s="59">
        <v>1</v>
      </c>
      <c r="D246" s="60">
        <v>1.0351966873706005E-3</v>
      </c>
    </row>
    <row r="247" spans="2:4" x14ac:dyDescent="0.3">
      <c r="B247" s="33" t="s">
        <v>2239</v>
      </c>
      <c r="C247" s="59">
        <v>1</v>
      </c>
      <c r="D247" s="60">
        <v>1.0351966873706005E-3</v>
      </c>
    </row>
    <row r="248" spans="2:4" x14ac:dyDescent="0.3">
      <c r="B248" s="33" t="s">
        <v>2240</v>
      </c>
      <c r="C248" s="59">
        <v>1</v>
      </c>
      <c r="D248" s="60">
        <v>1.0351966873706005E-3</v>
      </c>
    </row>
    <row r="249" spans="2:4" x14ac:dyDescent="0.3">
      <c r="B249" s="33" t="s">
        <v>2241</v>
      </c>
      <c r="C249" s="59">
        <v>2</v>
      </c>
      <c r="D249" s="60">
        <v>2.070393374741201E-3</v>
      </c>
    </row>
    <row r="250" spans="2:4" x14ac:dyDescent="0.3">
      <c r="B250" s="33" t="s">
        <v>2242</v>
      </c>
      <c r="C250" s="59">
        <v>1</v>
      </c>
      <c r="D250" s="60">
        <v>1.0351966873706005E-3</v>
      </c>
    </row>
    <row r="251" spans="2:4" x14ac:dyDescent="0.3">
      <c r="B251" s="33" t="s">
        <v>2243</v>
      </c>
      <c r="C251" s="59">
        <v>1</v>
      </c>
      <c r="D251" s="60">
        <v>1.0351966873706005E-3</v>
      </c>
    </row>
    <row r="252" spans="2:4" x14ac:dyDescent="0.3">
      <c r="B252" s="33" t="s">
        <v>2244</v>
      </c>
      <c r="C252" s="59">
        <v>1</v>
      </c>
      <c r="D252" s="60">
        <v>1.0351966873706005E-3</v>
      </c>
    </row>
    <row r="253" spans="2:4" x14ac:dyDescent="0.3">
      <c r="B253" s="33" t="s">
        <v>2245</v>
      </c>
      <c r="C253" s="59">
        <v>2</v>
      </c>
      <c r="D253" s="60">
        <v>2.070393374741201E-3</v>
      </c>
    </row>
    <row r="254" spans="2:4" x14ac:dyDescent="0.3">
      <c r="B254" s="33" t="s">
        <v>2246</v>
      </c>
      <c r="C254" s="59">
        <v>1</v>
      </c>
      <c r="D254" s="60">
        <v>1.0351966873706005E-3</v>
      </c>
    </row>
    <row r="255" spans="2:4" x14ac:dyDescent="0.3">
      <c r="B255" s="33" t="s">
        <v>2247</v>
      </c>
      <c r="C255" s="59">
        <v>2</v>
      </c>
      <c r="D255" s="60">
        <v>2.070393374741201E-3</v>
      </c>
    </row>
    <row r="256" spans="2:4" x14ac:dyDescent="0.3">
      <c r="B256" s="33" t="s">
        <v>2248</v>
      </c>
      <c r="C256" s="59">
        <v>1</v>
      </c>
      <c r="D256" s="60">
        <v>1.0351966873706005E-3</v>
      </c>
    </row>
    <row r="257" spans="2:4" x14ac:dyDescent="0.3">
      <c r="B257" s="33" t="s">
        <v>2249</v>
      </c>
      <c r="C257" s="59">
        <v>1</v>
      </c>
      <c r="D257" s="60">
        <v>1.0351966873706005E-3</v>
      </c>
    </row>
    <row r="258" spans="2:4" x14ac:dyDescent="0.3">
      <c r="B258" s="33" t="s">
        <v>2250</v>
      </c>
      <c r="C258" s="59">
        <v>1</v>
      </c>
      <c r="D258" s="60">
        <v>1.0351966873706005E-3</v>
      </c>
    </row>
    <row r="259" spans="2:4" x14ac:dyDescent="0.3">
      <c r="B259" s="33" t="s">
        <v>2251</v>
      </c>
      <c r="C259" s="59">
        <v>1</v>
      </c>
      <c r="D259" s="60">
        <v>1.0351966873706005E-3</v>
      </c>
    </row>
    <row r="260" spans="2:4" x14ac:dyDescent="0.3">
      <c r="B260" s="33" t="s">
        <v>2252</v>
      </c>
      <c r="C260" s="59">
        <v>1</v>
      </c>
      <c r="D260" s="60">
        <v>1.0351966873706005E-3</v>
      </c>
    </row>
    <row r="261" spans="2:4" x14ac:dyDescent="0.3">
      <c r="B261" s="33" t="s">
        <v>2253</v>
      </c>
      <c r="C261" s="59">
        <v>1</v>
      </c>
      <c r="D261" s="60">
        <v>1.0351966873706005E-3</v>
      </c>
    </row>
    <row r="262" spans="2:4" x14ac:dyDescent="0.3">
      <c r="B262" s="33" t="s">
        <v>2254</v>
      </c>
      <c r="C262" s="59">
        <v>3</v>
      </c>
      <c r="D262" s="60">
        <v>3.105590062111801E-3</v>
      </c>
    </row>
    <row r="263" spans="2:4" x14ac:dyDescent="0.3">
      <c r="B263" s="33" t="s">
        <v>2255</v>
      </c>
      <c r="C263" s="59">
        <v>1</v>
      </c>
      <c r="D263" s="60">
        <v>1.0351966873706005E-3</v>
      </c>
    </row>
    <row r="264" spans="2:4" x14ac:dyDescent="0.3">
      <c r="B264" s="33" t="s">
        <v>2256</v>
      </c>
      <c r="C264" s="59">
        <v>1</v>
      </c>
      <c r="D264" s="60">
        <v>1.0351966873706005E-3</v>
      </c>
    </row>
    <row r="265" spans="2:4" x14ac:dyDescent="0.3">
      <c r="B265" s="33" t="s">
        <v>2257</v>
      </c>
      <c r="C265" s="59">
        <v>1</v>
      </c>
      <c r="D265" s="60">
        <v>1.0351966873706005E-3</v>
      </c>
    </row>
    <row r="266" spans="2:4" x14ac:dyDescent="0.3">
      <c r="B266" s="33" t="s">
        <v>2258</v>
      </c>
      <c r="C266" s="59">
        <v>1</v>
      </c>
      <c r="D266" s="60">
        <v>1.0351966873706005E-3</v>
      </c>
    </row>
    <row r="267" spans="2:4" x14ac:dyDescent="0.3">
      <c r="B267" s="33" t="s">
        <v>2259</v>
      </c>
      <c r="C267" s="59">
        <v>1</v>
      </c>
      <c r="D267" s="60">
        <v>1.0351966873706005E-3</v>
      </c>
    </row>
    <row r="268" spans="2:4" x14ac:dyDescent="0.3">
      <c r="B268" s="33" t="s">
        <v>2260</v>
      </c>
      <c r="C268" s="59">
        <v>1</v>
      </c>
      <c r="D268" s="60">
        <v>1.0351966873706005E-3</v>
      </c>
    </row>
    <row r="269" spans="2:4" x14ac:dyDescent="0.3">
      <c r="B269" s="33" t="s">
        <v>2261</v>
      </c>
      <c r="C269" s="59">
        <v>2</v>
      </c>
      <c r="D269" s="60">
        <v>2.070393374741201E-3</v>
      </c>
    </row>
    <row r="270" spans="2:4" x14ac:dyDescent="0.3">
      <c r="B270" s="33" t="s">
        <v>2262</v>
      </c>
      <c r="C270" s="59">
        <v>1</v>
      </c>
      <c r="D270" s="60">
        <v>1.0351966873706005E-3</v>
      </c>
    </row>
    <row r="271" spans="2:4" x14ac:dyDescent="0.3">
      <c r="B271" s="33" t="s">
        <v>2263</v>
      </c>
      <c r="C271" s="59">
        <v>2</v>
      </c>
      <c r="D271" s="60">
        <v>2.070393374741201E-3</v>
      </c>
    </row>
    <row r="272" spans="2:4" x14ac:dyDescent="0.3">
      <c r="B272" s="33" t="s">
        <v>2264</v>
      </c>
      <c r="C272" s="59">
        <v>1</v>
      </c>
      <c r="D272" s="60">
        <v>1.0351966873706005E-3</v>
      </c>
    </row>
    <row r="273" spans="2:4" x14ac:dyDescent="0.3">
      <c r="B273" s="33" t="s">
        <v>2265</v>
      </c>
      <c r="C273" s="59">
        <v>1</v>
      </c>
      <c r="D273" s="60">
        <v>1.0351966873706005E-3</v>
      </c>
    </row>
    <row r="274" spans="2:4" x14ac:dyDescent="0.3">
      <c r="B274" s="33" t="s">
        <v>2266</v>
      </c>
      <c r="C274" s="59">
        <v>1</v>
      </c>
      <c r="D274" s="60">
        <v>1.0351966873706005E-3</v>
      </c>
    </row>
    <row r="275" spans="2:4" x14ac:dyDescent="0.3">
      <c r="B275" s="33" t="s">
        <v>2267</v>
      </c>
      <c r="C275" s="59">
        <v>2</v>
      </c>
      <c r="D275" s="60">
        <v>2.070393374741201E-3</v>
      </c>
    </row>
    <row r="276" spans="2:4" x14ac:dyDescent="0.3">
      <c r="B276" s="33" t="s">
        <v>2268</v>
      </c>
      <c r="C276" s="59">
        <v>1</v>
      </c>
      <c r="D276" s="60">
        <v>1.0351966873706005E-3</v>
      </c>
    </row>
    <row r="277" spans="2:4" x14ac:dyDescent="0.3">
      <c r="B277" s="33" t="s">
        <v>2269</v>
      </c>
      <c r="C277" s="59">
        <v>1</v>
      </c>
      <c r="D277" s="60">
        <v>1.0351966873706005E-3</v>
      </c>
    </row>
    <row r="278" spans="2:4" x14ac:dyDescent="0.3">
      <c r="B278" s="33" t="s">
        <v>2270</v>
      </c>
      <c r="C278" s="59">
        <v>1</v>
      </c>
      <c r="D278" s="60">
        <v>1.0351966873706005E-3</v>
      </c>
    </row>
    <row r="279" spans="2:4" x14ac:dyDescent="0.3">
      <c r="B279" s="33" t="s">
        <v>2271</v>
      </c>
      <c r="C279" s="59">
        <v>1</v>
      </c>
      <c r="D279" s="60">
        <v>1.0351966873706005E-3</v>
      </c>
    </row>
    <row r="280" spans="2:4" x14ac:dyDescent="0.3">
      <c r="B280" s="33" t="s">
        <v>2272</v>
      </c>
      <c r="C280" s="59">
        <v>1</v>
      </c>
      <c r="D280" s="60">
        <v>1.0351966873706005E-3</v>
      </c>
    </row>
    <row r="281" spans="2:4" x14ac:dyDescent="0.3">
      <c r="B281" s="33" t="s">
        <v>2273</v>
      </c>
      <c r="C281" s="59">
        <v>2</v>
      </c>
      <c r="D281" s="60">
        <v>2.070393374741201E-3</v>
      </c>
    </row>
    <row r="282" spans="2:4" x14ac:dyDescent="0.3">
      <c r="B282" s="33" t="s">
        <v>2274</v>
      </c>
      <c r="C282" s="59">
        <v>2</v>
      </c>
      <c r="D282" s="60">
        <v>2.070393374741201E-3</v>
      </c>
    </row>
    <row r="283" spans="2:4" x14ac:dyDescent="0.3">
      <c r="B283" s="33" t="s">
        <v>2275</v>
      </c>
      <c r="C283" s="59">
        <v>1</v>
      </c>
      <c r="D283" s="60">
        <v>1.0351966873706005E-3</v>
      </c>
    </row>
    <row r="284" spans="2:4" x14ac:dyDescent="0.3">
      <c r="B284" s="33" t="s">
        <v>2276</v>
      </c>
      <c r="C284" s="59">
        <v>1</v>
      </c>
      <c r="D284" s="60">
        <v>1.0351966873706005E-3</v>
      </c>
    </row>
    <row r="285" spans="2:4" x14ac:dyDescent="0.3">
      <c r="B285" s="33" t="s">
        <v>2277</v>
      </c>
      <c r="C285" s="59">
        <v>2</v>
      </c>
      <c r="D285" s="60">
        <v>2.070393374741201E-3</v>
      </c>
    </row>
    <row r="286" spans="2:4" x14ac:dyDescent="0.3">
      <c r="B286" s="33" t="s">
        <v>2278</v>
      </c>
      <c r="C286" s="59">
        <v>1</v>
      </c>
      <c r="D286" s="60">
        <v>1.0351966873706005E-3</v>
      </c>
    </row>
    <row r="287" spans="2:4" x14ac:dyDescent="0.3">
      <c r="B287" s="33" t="s">
        <v>2279</v>
      </c>
      <c r="C287" s="59">
        <v>1</v>
      </c>
      <c r="D287" s="60">
        <v>1.0351966873706005E-3</v>
      </c>
    </row>
    <row r="288" spans="2:4" x14ac:dyDescent="0.3">
      <c r="B288" s="33" t="s">
        <v>2280</v>
      </c>
      <c r="C288" s="59">
        <v>2</v>
      </c>
      <c r="D288" s="60">
        <v>2.070393374741201E-3</v>
      </c>
    </row>
    <row r="289" spans="2:4" x14ac:dyDescent="0.3">
      <c r="B289" s="33" t="s">
        <v>2281</v>
      </c>
      <c r="C289" s="59">
        <v>2</v>
      </c>
      <c r="D289" s="60">
        <v>2.070393374741201E-3</v>
      </c>
    </row>
    <row r="290" spans="2:4" x14ac:dyDescent="0.3">
      <c r="B290" s="33" t="s">
        <v>2282</v>
      </c>
      <c r="C290" s="59">
        <v>1</v>
      </c>
      <c r="D290" s="60">
        <v>1.0351966873706005E-3</v>
      </c>
    </row>
    <row r="291" spans="2:4" x14ac:dyDescent="0.3">
      <c r="B291" s="33" t="s">
        <v>2283</v>
      </c>
      <c r="C291" s="59">
        <v>1</v>
      </c>
      <c r="D291" s="60">
        <v>1.0351966873706005E-3</v>
      </c>
    </row>
    <row r="292" spans="2:4" x14ac:dyDescent="0.3">
      <c r="B292" s="33" t="s">
        <v>2284</v>
      </c>
      <c r="C292" s="59">
        <v>1</v>
      </c>
      <c r="D292" s="60">
        <v>1.0351966873706005E-3</v>
      </c>
    </row>
    <row r="293" spans="2:4" x14ac:dyDescent="0.3">
      <c r="B293" s="33" t="s">
        <v>2285</v>
      </c>
      <c r="C293" s="59">
        <v>1</v>
      </c>
      <c r="D293" s="60">
        <v>1.0351966873706005E-3</v>
      </c>
    </row>
    <row r="294" spans="2:4" x14ac:dyDescent="0.3">
      <c r="B294" s="33" t="s">
        <v>2286</v>
      </c>
      <c r="C294" s="59">
        <v>1</v>
      </c>
      <c r="D294" s="60">
        <v>1.0351966873706005E-3</v>
      </c>
    </row>
    <row r="295" spans="2:4" x14ac:dyDescent="0.3">
      <c r="B295" s="33" t="s">
        <v>2287</v>
      </c>
      <c r="C295" s="59">
        <v>2</v>
      </c>
      <c r="D295" s="60">
        <v>2.070393374741201E-3</v>
      </c>
    </row>
    <row r="296" spans="2:4" x14ac:dyDescent="0.3">
      <c r="B296" s="33" t="s">
        <v>2288</v>
      </c>
      <c r="C296" s="59">
        <v>1</v>
      </c>
      <c r="D296" s="60">
        <v>1.0351966873706005E-3</v>
      </c>
    </row>
    <row r="297" spans="2:4" x14ac:dyDescent="0.3">
      <c r="B297" s="33" t="s">
        <v>2289</v>
      </c>
      <c r="C297" s="59">
        <v>1</v>
      </c>
      <c r="D297" s="60">
        <v>1.0351966873706005E-3</v>
      </c>
    </row>
    <row r="298" spans="2:4" x14ac:dyDescent="0.3">
      <c r="B298" s="33" t="s">
        <v>2290</v>
      </c>
      <c r="C298" s="59">
        <v>1</v>
      </c>
      <c r="D298" s="60">
        <v>1.0351966873706005E-3</v>
      </c>
    </row>
    <row r="299" spans="2:4" x14ac:dyDescent="0.3">
      <c r="B299" s="33" t="s">
        <v>2291</v>
      </c>
      <c r="C299" s="59">
        <v>2</v>
      </c>
      <c r="D299" s="60">
        <v>2.070393374741201E-3</v>
      </c>
    </row>
    <row r="300" spans="2:4" x14ac:dyDescent="0.3">
      <c r="B300" s="33" t="s">
        <v>2292</v>
      </c>
      <c r="C300" s="59">
        <v>1</v>
      </c>
      <c r="D300" s="60">
        <v>1.0351966873706005E-3</v>
      </c>
    </row>
    <row r="301" spans="2:4" x14ac:dyDescent="0.3">
      <c r="B301" s="33" t="s">
        <v>2293</v>
      </c>
      <c r="C301" s="59">
        <v>2</v>
      </c>
      <c r="D301" s="60">
        <v>2.070393374741201E-3</v>
      </c>
    </row>
    <row r="302" spans="2:4" x14ac:dyDescent="0.3">
      <c r="B302" s="33" t="s">
        <v>2294</v>
      </c>
      <c r="C302" s="59">
        <v>1</v>
      </c>
      <c r="D302" s="60">
        <v>1.0351966873706005E-3</v>
      </c>
    </row>
    <row r="303" spans="2:4" x14ac:dyDescent="0.3">
      <c r="B303" s="33" t="s">
        <v>2295</v>
      </c>
      <c r="C303" s="59">
        <v>1</v>
      </c>
      <c r="D303" s="60">
        <v>1.0351966873706005E-3</v>
      </c>
    </row>
    <row r="304" spans="2:4" x14ac:dyDescent="0.3">
      <c r="B304" s="33" t="s">
        <v>2296</v>
      </c>
      <c r="C304" s="59">
        <v>1</v>
      </c>
      <c r="D304" s="60">
        <v>1.0351966873706005E-3</v>
      </c>
    </row>
    <row r="305" spans="2:4" x14ac:dyDescent="0.3">
      <c r="B305" s="33" t="s">
        <v>2297</v>
      </c>
      <c r="C305" s="59">
        <v>1</v>
      </c>
      <c r="D305" s="60">
        <v>1.0351966873706005E-3</v>
      </c>
    </row>
    <row r="306" spans="2:4" x14ac:dyDescent="0.3">
      <c r="B306" s="33" t="s">
        <v>2298</v>
      </c>
      <c r="C306" s="59">
        <v>1</v>
      </c>
      <c r="D306" s="60">
        <v>1.0351966873706005E-3</v>
      </c>
    </row>
    <row r="307" spans="2:4" x14ac:dyDescent="0.3">
      <c r="B307" s="33" t="s">
        <v>2299</v>
      </c>
      <c r="C307" s="59">
        <v>1</v>
      </c>
      <c r="D307" s="60">
        <v>1.0351966873706005E-3</v>
      </c>
    </row>
    <row r="308" spans="2:4" x14ac:dyDescent="0.3">
      <c r="B308" s="33" t="s">
        <v>2300</v>
      </c>
      <c r="C308" s="59">
        <v>3</v>
      </c>
      <c r="D308" s="60">
        <v>3.105590062111801E-3</v>
      </c>
    </row>
    <row r="309" spans="2:4" x14ac:dyDescent="0.3">
      <c r="B309" s="33" t="s">
        <v>2301</v>
      </c>
      <c r="C309" s="59">
        <v>1</v>
      </c>
      <c r="D309" s="60">
        <v>1.0351966873706005E-3</v>
      </c>
    </row>
    <row r="310" spans="2:4" x14ac:dyDescent="0.3">
      <c r="B310" s="33" t="s">
        <v>2302</v>
      </c>
      <c r="C310" s="59">
        <v>1</v>
      </c>
      <c r="D310" s="60">
        <v>1.0351966873706005E-3</v>
      </c>
    </row>
    <row r="311" spans="2:4" x14ac:dyDescent="0.3">
      <c r="B311" s="33" t="s">
        <v>2303</v>
      </c>
      <c r="C311" s="59">
        <v>1</v>
      </c>
      <c r="D311" s="60">
        <v>1.0351966873706005E-3</v>
      </c>
    </row>
    <row r="312" spans="2:4" x14ac:dyDescent="0.3">
      <c r="B312" s="33" t="s">
        <v>2304</v>
      </c>
      <c r="C312" s="59">
        <v>1</v>
      </c>
      <c r="D312" s="60">
        <v>1.0351966873706005E-3</v>
      </c>
    </row>
    <row r="313" spans="2:4" x14ac:dyDescent="0.3">
      <c r="B313" s="33" t="s">
        <v>2305</v>
      </c>
      <c r="C313" s="59">
        <v>1</v>
      </c>
      <c r="D313" s="60">
        <v>1.0351966873706005E-3</v>
      </c>
    </row>
    <row r="314" spans="2:4" x14ac:dyDescent="0.3">
      <c r="B314" s="33" t="s">
        <v>2306</v>
      </c>
      <c r="C314" s="59">
        <v>1</v>
      </c>
      <c r="D314" s="60">
        <v>1.0351966873706005E-3</v>
      </c>
    </row>
    <row r="315" spans="2:4" x14ac:dyDescent="0.3">
      <c r="B315" s="33" t="s">
        <v>2307</v>
      </c>
      <c r="C315" s="59">
        <v>2</v>
      </c>
      <c r="D315" s="60">
        <v>2.070393374741201E-3</v>
      </c>
    </row>
    <row r="316" spans="2:4" x14ac:dyDescent="0.3">
      <c r="B316" s="33" t="s">
        <v>2308</v>
      </c>
      <c r="C316" s="59">
        <v>1</v>
      </c>
      <c r="D316" s="60">
        <v>1.0351966873706005E-3</v>
      </c>
    </row>
    <row r="317" spans="2:4" x14ac:dyDescent="0.3">
      <c r="B317" s="33" t="s">
        <v>2309</v>
      </c>
      <c r="C317" s="59">
        <v>2</v>
      </c>
      <c r="D317" s="60">
        <v>2.070393374741201E-3</v>
      </c>
    </row>
    <row r="318" spans="2:4" x14ac:dyDescent="0.3">
      <c r="B318" s="33" t="s">
        <v>2310</v>
      </c>
      <c r="C318" s="59">
        <v>1</v>
      </c>
      <c r="D318" s="60">
        <v>1.0351966873706005E-3</v>
      </c>
    </row>
    <row r="319" spans="2:4" x14ac:dyDescent="0.3">
      <c r="B319" s="33" t="s">
        <v>2311</v>
      </c>
      <c r="C319" s="59">
        <v>1</v>
      </c>
      <c r="D319" s="60">
        <v>1.0351966873706005E-3</v>
      </c>
    </row>
    <row r="320" spans="2:4" x14ac:dyDescent="0.3">
      <c r="B320" s="33" t="s">
        <v>2312</v>
      </c>
      <c r="C320" s="59">
        <v>1</v>
      </c>
      <c r="D320" s="60">
        <v>1.0351966873706005E-3</v>
      </c>
    </row>
    <row r="321" spans="2:4" x14ac:dyDescent="0.3">
      <c r="B321" s="33" t="s">
        <v>2313</v>
      </c>
      <c r="C321" s="59">
        <v>2</v>
      </c>
      <c r="D321" s="60">
        <v>2.070393374741201E-3</v>
      </c>
    </row>
    <row r="322" spans="2:4" x14ac:dyDescent="0.3">
      <c r="B322" s="33" t="s">
        <v>2314</v>
      </c>
      <c r="C322" s="59">
        <v>1</v>
      </c>
      <c r="D322" s="60">
        <v>1.0351966873706005E-3</v>
      </c>
    </row>
    <row r="323" spans="2:4" x14ac:dyDescent="0.3">
      <c r="B323" s="33" t="s">
        <v>2315</v>
      </c>
      <c r="C323" s="59">
        <v>1</v>
      </c>
      <c r="D323" s="60">
        <v>1.0351966873706005E-3</v>
      </c>
    </row>
    <row r="324" spans="2:4" x14ac:dyDescent="0.3">
      <c r="B324" s="33" t="s">
        <v>2316</v>
      </c>
      <c r="C324" s="59">
        <v>1</v>
      </c>
      <c r="D324" s="60">
        <v>1.0351966873706005E-3</v>
      </c>
    </row>
    <row r="325" spans="2:4" x14ac:dyDescent="0.3">
      <c r="B325" s="33" t="s">
        <v>2317</v>
      </c>
      <c r="C325" s="59">
        <v>1</v>
      </c>
      <c r="D325" s="60">
        <v>1.0351966873706005E-3</v>
      </c>
    </row>
    <row r="326" spans="2:4" x14ac:dyDescent="0.3">
      <c r="B326" s="33" t="s">
        <v>2318</v>
      </c>
      <c r="C326" s="59">
        <v>1</v>
      </c>
      <c r="D326" s="60">
        <v>1.0351966873706005E-3</v>
      </c>
    </row>
    <row r="327" spans="2:4" x14ac:dyDescent="0.3">
      <c r="B327" s="33" t="s">
        <v>2319</v>
      </c>
      <c r="C327" s="59">
        <v>2</v>
      </c>
      <c r="D327" s="60">
        <v>2.070393374741201E-3</v>
      </c>
    </row>
    <row r="328" spans="2:4" x14ac:dyDescent="0.3">
      <c r="B328" s="33" t="s">
        <v>2320</v>
      </c>
      <c r="C328" s="59">
        <v>2</v>
      </c>
      <c r="D328" s="60">
        <v>2.070393374741201E-3</v>
      </c>
    </row>
    <row r="329" spans="2:4" x14ac:dyDescent="0.3">
      <c r="B329" s="33" t="s">
        <v>2321</v>
      </c>
      <c r="C329" s="59">
        <v>1</v>
      </c>
      <c r="D329" s="60">
        <v>1.0351966873706005E-3</v>
      </c>
    </row>
    <row r="330" spans="2:4" x14ac:dyDescent="0.3">
      <c r="B330" s="33" t="s">
        <v>2322</v>
      </c>
      <c r="C330" s="59">
        <v>1</v>
      </c>
      <c r="D330" s="60">
        <v>1.0351966873706005E-3</v>
      </c>
    </row>
    <row r="331" spans="2:4" x14ac:dyDescent="0.3">
      <c r="B331" s="33" t="s">
        <v>2323</v>
      </c>
      <c r="C331" s="59">
        <v>2</v>
      </c>
      <c r="D331" s="60">
        <v>2.070393374741201E-3</v>
      </c>
    </row>
    <row r="332" spans="2:4" x14ac:dyDescent="0.3">
      <c r="B332" s="33" t="s">
        <v>2324</v>
      </c>
      <c r="C332" s="59">
        <v>1</v>
      </c>
      <c r="D332" s="60">
        <v>1.0351966873706005E-3</v>
      </c>
    </row>
    <row r="333" spans="2:4" x14ac:dyDescent="0.3">
      <c r="B333" s="33" t="s">
        <v>2325</v>
      </c>
      <c r="C333" s="59">
        <v>1</v>
      </c>
      <c r="D333" s="60">
        <v>1.0351966873706005E-3</v>
      </c>
    </row>
    <row r="334" spans="2:4" x14ac:dyDescent="0.3">
      <c r="B334" s="33" t="s">
        <v>2326</v>
      </c>
      <c r="C334" s="59">
        <v>2</v>
      </c>
      <c r="D334" s="60">
        <v>2.070393374741201E-3</v>
      </c>
    </row>
    <row r="335" spans="2:4" x14ac:dyDescent="0.3">
      <c r="B335" s="33" t="s">
        <v>2327</v>
      </c>
      <c r="C335" s="59">
        <v>2</v>
      </c>
      <c r="D335" s="60">
        <v>2.070393374741201E-3</v>
      </c>
    </row>
    <row r="336" spans="2:4" x14ac:dyDescent="0.3">
      <c r="B336" s="33" t="s">
        <v>2328</v>
      </c>
      <c r="C336" s="59">
        <v>1</v>
      </c>
      <c r="D336" s="60">
        <v>1.0351966873706005E-3</v>
      </c>
    </row>
    <row r="337" spans="2:4" x14ac:dyDescent="0.3">
      <c r="B337" s="33" t="s">
        <v>2329</v>
      </c>
      <c r="C337" s="59">
        <v>1</v>
      </c>
      <c r="D337" s="60">
        <v>1.0351966873706005E-3</v>
      </c>
    </row>
    <row r="338" spans="2:4" x14ac:dyDescent="0.3">
      <c r="B338" s="33" t="s">
        <v>2330</v>
      </c>
      <c r="C338" s="59">
        <v>1</v>
      </c>
      <c r="D338" s="60">
        <v>1.0351966873706005E-3</v>
      </c>
    </row>
    <row r="339" spans="2:4" x14ac:dyDescent="0.3">
      <c r="B339" s="33" t="s">
        <v>2331</v>
      </c>
      <c r="C339" s="59">
        <v>1</v>
      </c>
      <c r="D339" s="60">
        <v>1.0351966873706005E-3</v>
      </c>
    </row>
    <row r="340" spans="2:4" x14ac:dyDescent="0.3">
      <c r="B340" s="33" t="s">
        <v>2332</v>
      </c>
      <c r="C340" s="59">
        <v>1</v>
      </c>
      <c r="D340" s="60">
        <v>1.0351966873706005E-3</v>
      </c>
    </row>
    <row r="341" spans="2:4" x14ac:dyDescent="0.3">
      <c r="B341" s="33" t="s">
        <v>2333</v>
      </c>
      <c r="C341" s="59">
        <v>2</v>
      </c>
      <c r="D341" s="60">
        <v>2.070393374741201E-3</v>
      </c>
    </row>
    <row r="342" spans="2:4" x14ac:dyDescent="0.3">
      <c r="B342" s="33" t="s">
        <v>2334</v>
      </c>
      <c r="C342" s="59">
        <v>1</v>
      </c>
      <c r="D342" s="60">
        <v>1.0351966873706005E-3</v>
      </c>
    </row>
    <row r="343" spans="2:4" x14ac:dyDescent="0.3">
      <c r="B343" s="33" t="s">
        <v>2335</v>
      </c>
      <c r="C343" s="59">
        <v>1</v>
      </c>
      <c r="D343" s="60">
        <v>1.0351966873706005E-3</v>
      </c>
    </row>
    <row r="344" spans="2:4" x14ac:dyDescent="0.3">
      <c r="B344" s="33" t="s">
        <v>2336</v>
      </c>
      <c r="C344" s="59">
        <v>1</v>
      </c>
      <c r="D344" s="60">
        <v>1.0351966873706005E-3</v>
      </c>
    </row>
    <row r="345" spans="2:4" x14ac:dyDescent="0.3">
      <c r="B345" s="33" t="s">
        <v>2337</v>
      </c>
      <c r="C345" s="59">
        <v>2</v>
      </c>
      <c r="D345" s="60">
        <v>2.070393374741201E-3</v>
      </c>
    </row>
    <row r="346" spans="2:4" x14ac:dyDescent="0.3">
      <c r="B346" s="33" t="s">
        <v>2338</v>
      </c>
      <c r="C346" s="59">
        <v>1</v>
      </c>
      <c r="D346" s="60">
        <v>1.0351966873706005E-3</v>
      </c>
    </row>
    <row r="347" spans="2:4" x14ac:dyDescent="0.3">
      <c r="B347" s="33" t="s">
        <v>2339</v>
      </c>
      <c r="C347" s="59">
        <v>2</v>
      </c>
      <c r="D347" s="60">
        <v>2.070393374741201E-3</v>
      </c>
    </row>
    <row r="348" spans="2:4" x14ac:dyDescent="0.3">
      <c r="B348" s="33" t="s">
        <v>2340</v>
      </c>
      <c r="C348" s="59">
        <v>1</v>
      </c>
      <c r="D348" s="60">
        <v>1.0351966873706005E-3</v>
      </c>
    </row>
    <row r="349" spans="2:4" x14ac:dyDescent="0.3">
      <c r="B349" s="33" t="s">
        <v>2341</v>
      </c>
      <c r="C349" s="59">
        <v>1</v>
      </c>
      <c r="D349" s="60">
        <v>1.0351966873706005E-3</v>
      </c>
    </row>
    <row r="350" spans="2:4" x14ac:dyDescent="0.3">
      <c r="B350" s="33" t="s">
        <v>2342</v>
      </c>
      <c r="C350" s="59">
        <v>1</v>
      </c>
      <c r="D350" s="60">
        <v>1.0351966873706005E-3</v>
      </c>
    </row>
    <row r="351" spans="2:4" x14ac:dyDescent="0.3">
      <c r="B351" s="33" t="s">
        <v>2343</v>
      </c>
      <c r="C351" s="59">
        <v>1</v>
      </c>
      <c r="D351" s="60">
        <v>1.0351966873706005E-3</v>
      </c>
    </row>
    <row r="352" spans="2:4" x14ac:dyDescent="0.3">
      <c r="B352" s="33" t="s">
        <v>2344</v>
      </c>
      <c r="C352" s="59">
        <v>1</v>
      </c>
      <c r="D352" s="60">
        <v>1.0351966873706005E-3</v>
      </c>
    </row>
    <row r="353" spans="2:4" x14ac:dyDescent="0.3">
      <c r="B353" s="33" t="s">
        <v>2345</v>
      </c>
      <c r="C353" s="59">
        <v>1</v>
      </c>
      <c r="D353" s="60">
        <v>1.0351966873706005E-3</v>
      </c>
    </row>
    <row r="354" spans="2:4" x14ac:dyDescent="0.3">
      <c r="B354" s="33" t="s">
        <v>2346</v>
      </c>
      <c r="C354" s="59">
        <v>3</v>
      </c>
      <c r="D354" s="60">
        <v>3.105590062111801E-3</v>
      </c>
    </row>
    <row r="355" spans="2:4" x14ac:dyDescent="0.3">
      <c r="B355" s="33" t="s">
        <v>2347</v>
      </c>
      <c r="C355" s="59">
        <v>1</v>
      </c>
      <c r="D355" s="60">
        <v>1.0351966873706005E-3</v>
      </c>
    </row>
    <row r="356" spans="2:4" x14ac:dyDescent="0.3">
      <c r="B356" s="33" t="s">
        <v>2348</v>
      </c>
      <c r="C356" s="59">
        <v>1</v>
      </c>
      <c r="D356" s="60">
        <v>1.0351966873706005E-3</v>
      </c>
    </row>
    <row r="357" spans="2:4" x14ac:dyDescent="0.3">
      <c r="B357" s="33" t="s">
        <v>2349</v>
      </c>
      <c r="C357" s="59">
        <v>1</v>
      </c>
      <c r="D357" s="60">
        <v>1.0351966873706005E-3</v>
      </c>
    </row>
    <row r="358" spans="2:4" x14ac:dyDescent="0.3">
      <c r="B358" s="33" t="s">
        <v>2350</v>
      </c>
      <c r="C358" s="59">
        <v>1</v>
      </c>
      <c r="D358" s="60">
        <v>1.0351966873706005E-3</v>
      </c>
    </row>
    <row r="359" spans="2:4" x14ac:dyDescent="0.3">
      <c r="B359" s="33" t="s">
        <v>2351</v>
      </c>
      <c r="C359" s="59">
        <v>1</v>
      </c>
      <c r="D359" s="60">
        <v>1.0351966873706005E-3</v>
      </c>
    </row>
    <row r="360" spans="2:4" x14ac:dyDescent="0.3">
      <c r="B360" s="33" t="s">
        <v>2352</v>
      </c>
      <c r="C360" s="59">
        <v>1</v>
      </c>
      <c r="D360" s="60">
        <v>1.0351966873706005E-3</v>
      </c>
    </row>
    <row r="361" spans="2:4" x14ac:dyDescent="0.3">
      <c r="B361" s="33" t="s">
        <v>2353</v>
      </c>
      <c r="C361" s="59">
        <v>2</v>
      </c>
      <c r="D361" s="60">
        <v>2.070393374741201E-3</v>
      </c>
    </row>
    <row r="362" spans="2:4" x14ac:dyDescent="0.3">
      <c r="B362" s="33" t="s">
        <v>2354</v>
      </c>
      <c r="C362" s="59">
        <v>1</v>
      </c>
      <c r="D362" s="60">
        <v>1.0351966873706005E-3</v>
      </c>
    </row>
    <row r="363" spans="2:4" x14ac:dyDescent="0.3">
      <c r="B363" s="33" t="s">
        <v>2355</v>
      </c>
      <c r="C363" s="59">
        <v>2</v>
      </c>
      <c r="D363" s="60">
        <v>2.070393374741201E-3</v>
      </c>
    </row>
    <row r="364" spans="2:4" x14ac:dyDescent="0.3">
      <c r="B364" s="33" t="s">
        <v>2356</v>
      </c>
      <c r="C364" s="59">
        <v>1</v>
      </c>
      <c r="D364" s="60">
        <v>1.0351966873706005E-3</v>
      </c>
    </row>
    <row r="365" spans="2:4" x14ac:dyDescent="0.3">
      <c r="B365" s="33" t="s">
        <v>2357</v>
      </c>
      <c r="C365" s="59">
        <v>1</v>
      </c>
      <c r="D365" s="60">
        <v>1.0351966873706005E-3</v>
      </c>
    </row>
    <row r="366" spans="2:4" x14ac:dyDescent="0.3">
      <c r="B366" s="33" t="s">
        <v>2358</v>
      </c>
      <c r="C366" s="59">
        <v>1</v>
      </c>
      <c r="D366" s="60">
        <v>1.0351966873706005E-3</v>
      </c>
    </row>
    <row r="367" spans="2:4" x14ac:dyDescent="0.3">
      <c r="B367" s="33" t="s">
        <v>2359</v>
      </c>
      <c r="C367" s="59">
        <v>2</v>
      </c>
      <c r="D367" s="60">
        <v>2.070393374741201E-3</v>
      </c>
    </row>
    <row r="368" spans="2:4" x14ac:dyDescent="0.3">
      <c r="B368" s="33" t="s">
        <v>2360</v>
      </c>
      <c r="C368" s="59">
        <v>1</v>
      </c>
      <c r="D368" s="60">
        <v>1.0351966873706005E-3</v>
      </c>
    </row>
    <row r="369" spans="2:4" x14ac:dyDescent="0.3">
      <c r="B369" s="33" t="s">
        <v>2361</v>
      </c>
      <c r="C369" s="59">
        <v>1</v>
      </c>
      <c r="D369" s="60">
        <v>1.0351966873706005E-3</v>
      </c>
    </row>
    <row r="370" spans="2:4" x14ac:dyDescent="0.3">
      <c r="B370" s="33" t="s">
        <v>2362</v>
      </c>
      <c r="C370" s="59">
        <v>1</v>
      </c>
      <c r="D370" s="60">
        <v>1.0351966873706005E-3</v>
      </c>
    </row>
    <row r="371" spans="2:4" x14ac:dyDescent="0.3">
      <c r="B371" s="33" t="s">
        <v>2363</v>
      </c>
      <c r="C371" s="59">
        <v>1</v>
      </c>
      <c r="D371" s="60">
        <v>1.0351966873706005E-3</v>
      </c>
    </row>
    <row r="372" spans="2:4" x14ac:dyDescent="0.3">
      <c r="B372" s="33" t="s">
        <v>2364</v>
      </c>
      <c r="C372" s="59">
        <v>1</v>
      </c>
      <c r="D372" s="60">
        <v>1.0351966873706005E-3</v>
      </c>
    </row>
    <row r="373" spans="2:4" x14ac:dyDescent="0.3">
      <c r="B373" s="33" t="s">
        <v>2365</v>
      </c>
      <c r="C373" s="59">
        <v>2</v>
      </c>
      <c r="D373" s="60">
        <v>2.070393374741201E-3</v>
      </c>
    </row>
    <row r="374" spans="2:4" x14ac:dyDescent="0.3">
      <c r="B374" s="33" t="s">
        <v>2366</v>
      </c>
      <c r="C374" s="59">
        <v>2</v>
      </c>
      <c r="D374" s="60">
        <v>2.070393374741201E-3</v>
      </c>
    </row>
    <row r="375" spans="2:4" x14ac:dyDescent="0.3">
      <c r="B375" s="33" t="s">
        <v>2367</v>
      </c>
      <c r="C375" s="59">
        <v>1</v>
      </c>
      <c r="D375" s="60">
        <v>1.0351966873706005E-3</v>
      </c>
    </row>
    <row r="376" spans="2:4" x14ac:dyDescent="0.3">
      <c r="B376" s="33" t="s">
        <v>2368</v>
      </c>
      <c r="C376" s="59">
        <v>1</v>
      </c>
      <c r="D376" s="60">
        <v>1.0351966873706005E-3</v>
      </c>
    </row>
    <row r="377" spans="2:4" x14ac:dyDescent="0.3">
      <c r="B377" s="33" t="s">
        <v>2369</v>
      </c>
      <c r="C377" s="59">
        <v>2</v>
      </c>
      <c r="D377" s="60">
        <v>2.070393374741201E-3</v>
      </c>
    </row>
    <row r="378" spans="2:4" x14ac:dyDescent="0.3">
      <c r="B378" s="33" t="s">
        <v>2370</v>
      </c>
      <c r="C378" s="59">
        <v>1</v>
      </c>
      <c r="D378" s="60">
        <v>1.0351966873706005E-3</v>
      </c>
    </row>
    <row r="379" spans="2:4" x14ac:dyDescent="0.3">
      <c r="B379" s="33" t="s">
        <v>2371</v>
      </c>
      <c r="C379" s="59">
        <v>1</v>
      </c>
      <c r="D379" s="60">
        <v>1.0351966873706005E-3</v>
      </c>
    </row>
    <row r="380" spans="2:4" x14ac:dyDescent="0.3">
      <c r="B380" s="33" t="s">
        <v>2372</v>
      </c>
      <c r="C380" s="59">
        <v>2</v>
      </c>
      <c r="D380" s="60">
        <v>2.070393374741201E-3</v>
      </c>
    </row>
    <row r="381" spans="2:4" x14ac:dyDescent="0.3">
      <c r="B381" s="33" t="s">
        <v>2373</v>
      </c>
      <c r="C381" s="59">
        <v>2</v>
      </c>
      <c r="D381" s="60">
        <v>2.070393374741201E-3</v>
      </c>
    </row>
    <row r="382" spans="2:4" x14ac:dyDescent="0.3">
      <c r="B382" s="33" t="s">
        <v>2374</v>
      </c>
      <c r="C382" s="59">
        <v>1</v>
      </c>
      <c r="D382" s="60">
        <v>1.0351966873706005E-3</v>
      </c>
    </row>
    <row r="383" spans="2:4" x14ac:dyDescent="0.3">
      <c r="B383" s="33" t="s">
        <v>2375</v>
      </c>
      <c r="C383" s="59">
        <v>1</v>
      </c>
      <c r="D383" s="60">
        <v>1.0351966873706005E-3</v>
      </c>
    </row>
    <row r="384" spans="2:4" x14ac:dyDescent="0.3">
      <c r="B384" s="33" t="s">
        <v>2376</v>
      </c>
      <c r="C384" s="59">
        <v>1</v>
      </c>
      <c r="D384" s="60">
        <v>1.0351966873706005E-3</v>
      </c>
    </row>
    <row r="385" spans="2:4" x14ac:dyDescent="0.3">
      <c r="B385" s="33" t="s">
        <v>2377</v>
      </c>
      <c r="C385" s="59">
        <v>1</v>
      </c>
      <c r="D385" s="60">
        <v>1.0351966873706005E-3</v>
      </c>
    </row>
    <row r="386" spans="2:4" x14ac:dyDescent="0.3">
      <c r="B386" s="33" t="s">
        <v>2378</v>
      </c>
      <c r="C386" s="59">
        <v>1</v>
      </c>
      <c r="D386" s="60">
        <v>1.0351966873706005E-3</v>
      </c>
    </row>
    <row r="387" spans="2:4" x14ac:dyDescent="0.3">
      <c r="B387" s="33" t="s">
        <v>2379</v>
      </c>
      <c r="C387" s="59">
        <v>2</v>
      </c>
      <c r="D387" s="60">
        <v>2.070393374741201E-3</v>
      </c>
    </row>
    <row r="388" spans="2:4" x14ac:dyDescent="0.3">
      <c r="B388" s="33" t="s">
        <v>2380</v>
      </c>
      <c r="C388" s="59">
        <v>1</v>
      </c>
      <c r="D388" s="60">
        <v>1.0351966873706005E-3</v>
      </c>
    </row>
    <row r="389" spans="2:4" x14ac:dyDescent="0.3">
      <c r="B389" s="33" t="s">
        <v>2381</v>
      </c>
      <c r="C389" s="59">
        <v>1</v>
      </c>
      <c r="D389" s="60">
        <v>1.0351966873706005E-3</v>
      </c>
    </row>
    <row r="390" spans="2:4" x14ac:dyDescent="0.3">
      <c r="B390" s="33" t="s">
        <v>2382</v>
      </c>
      <c r="C390" s="59">
        <v>1</v>
      </c>
      <c r="D390" s="60">
        <v>1.0351966873706005E-3</v>
      </c>
    </row>
    <row r="391" spans="2:4" x14ac:dyDescent="0.3">
      <c r="B391" s="33" t="s">
        <v>2383</v>
      </c>
      <c r="C391" s="59">
        <v>2</v>
      </c>
      <c r="D391" s="60">
        <v>2.070393374741201E-3</v>
      </c>
    </row>
    <row r="392" spans="2:4" x14ac:dyDescent="0.3">
      <c r="B392" s="33" t="s">
        <v>2384</v>
      </c>
      <c r="C392" s="59">
        <v>1</v>
      </c>
      <c r="D392" s="60">
        <v>1.0351966873706005E-3</v>
      </c>
    </row>
    <row r="393" spans="2:4" x14ac:dyDescent="0.3">
      <c r="B393" s="33" t="s">
        <v>2385</v>
      </c>
      <c r="C393" s="59">
        <v>2</v>
      </c>
      <c r="D393" s="60">
        <v>2.070393374741201E-3</v>
      </c>
    </row>
    <row r="394" spans="2:4" x14ac:dyDescent="0.3">
      <c r="B394" s="33" t="s">
        <v>2386</v>
      </c>
      <c r="C394" s="59">
        <v>1</v>
      </c>
      <c r="D394" s="60">
        <v>1.0351966873706005E-3</v>
      </c>
    </row>
    <row r="395" spans="2:4" x14ac:dyDescent="0.3">
      <c r="B395" s="33" t="s">
        <v>2387</v>
      </c>
      <c r="C395" s="59">
        <v>1</v>
      </c>
      <c r="D395" s="60">
        <v>1.0351966873706005E-3</v>
      </c>
    </row>
    <row r="396" spans="2:4" x14ac:dyDescent="0.3">
      <c r="B396" s="33" t="s">
        <v>2388</v>
      </c>
      <c r="C396" s="59">
        <v>1</v>
      </c>
      <c r="D396" s="60">
        <v>1.0351966873706005E-3</v>
      </c>
    </row>
    <row r="397" spans="2:4" x14ac:dyDescent="0.3">
      <c r="B397" s="33" t="s">
        <v>2389</v>
      </c>
      <c r="C397" s="59">
        <v>1</v>
      </c>
      <c r="D397" s="60">
        <v>1.0351966873706005E-3</v>
      </c>
    </row>
    <row r="398" spans="2:4" x14ac:dyDescent="0.3">
      <c r="B398" s="33" t="s">
        <v>2390</v>
      </c>
      <c r="C398" s="59">
        <v>1</v>
      </c>
      <c r="D398" s="60">
        <v>1.0351966873706005E-3</v>
      </c>
    </row>
    <row r="399" spans="2:4" x14ac:dyDescent="0.3">
      <c r="B399" s="33" t="s">
        <v>2391</v>
      </c>
      <c r="C399" s="59">
        <v>1</v>
      </c>
      <c r="D399" s="60">
        <v>1.0351966873706005E-3</v>
      </c>
    </row>
    <row r="400" spans="2:4" x14ac:dyDescent="0.3">
      <c r="B400" s="33" t="s">
        <v>2392</v>
      </c>
      <c r="C400" s="59">
        <v>3</v>
      </c>
      <c r="D400" s="60">
        <v>3.105590062111801E-3</v>
      </c>
    </row>
    <row r="401" spans="2:4" x14ac:dyDescent="0.3">
      <c r="B401" s="33" t="s">
        <v>2393</v>
      </c>
      <c r="C401" s="59">
        <v>1</v>
      </c>
      <c r="D401" s="60">
        <v>1.0351966873706005E-3</v>
      </c>
    </row>
    <row r="402" spans="2:4" x14ac:dyDescent="0.3">
      <c r="B402" s="33" t="s">
        <v>2394</v>
      </c>
      <c r="C402" s="59">
        <v>1</v>
      </c>
      <c r="D402" s="60">
        <v>1.0351966873706005E-3</v>
      </c>
    </row>
    <row r="403" spans="2:4" x14ac:dyDescent="0.3">
      <c r="B403" s="33" t="s">
        <v>2395</v>
      </c>
      <c r="C403" s="59">
        <v>1</v>
      </c>
      <c r="D403" s="60">
        <v>1.0351966873706005E-3</v>
      </c>
    </row>
    <row r="404" spans="2:4" x14ac:dyDescent="0.3">
      <c r="B404" s="33" t="s">
        <v>2396</v>
      </c>
      <c r="C404" s="59">
        <v>1</v>
      </c>
      <c r="D404" s="60">
        <v>1.0351966873706005E-3</v>
      </c>
    </row>
    <row r="405" spans="2:4" x14ac:dyDescent="0.3">
      <c r="B405" s="33" t="s">
        <v>2397</v>
      </c>
      <c r="C405" s="59">
        <v>1</v>
      </c>
      <c r="D405" s="60">
        <v>1.0351966873706005E-3</v>
      </c>
    </row>
    <row r="406" spans="2:4" x14ac:dyDescent="0.3">
      <c r="B406" s="33" t="s">
        <v>2398</v>
      </c>
      <c r="C406" s="59">
        <v>1</v>
      </c>
      <c r="D406" s="60">
        <v>1.0351966873706005E-3</v>
      </c>
    </row>
    <row r="407" spans="2:4" x14ac:dyDescent="0.3">
      <c r="B407" s="33" t="s">
        <v>2399</v>
      </c>
      <c r="C407" s="59">
        <v>2</v>
      </c>
      <c r="D407" s="60">
        <v>2.070393374741201E-3</v>
      </c>
    </row>
    <row r="408" spans="2:4" x14ac:dyDescent="0.3">
      <c r="B408" s="33" t="s">
        <v>2400</v>
      </c>
      <c r="C408" s="59">
        <v>1</v>
      </c>
      <c r="D408" s="60">
        <v>1.0351966873706005E-3</v>
      </c>
    </row>
    <row r="409" spans="2:4" x14ac:dyDescent="0.3">
      <c r="B409" s="33" t="s">
        <v>2401</v>
      </c>
      <c r="C409" s="59">
        <v>2</v>
      </c>
      <c r="D409" s="60">
        <v>2.070393374741201E-3</v>
      </c>
    </row>
    <row r="410" spans="2:4" x14ac:dyDescent="0.3">
      <c r="B410" s="33" t="s">
        <v>2402</v>
      </c>
      <c r="C410" s="59">
        <v>1</v>
      </c>
      <c r="D410" s="60">
        <v>1.0351966873706005E-3</v>
      </c>
    </row>
    <row r="411" spans="2:4" x14ac:dyDescent="0.3">
      <c r="B411" s="33" t="s">
        <v>2403</v>
      </c>
      <c r="C411" s="59">
        <v>1</v>
      </c>
      <c r="D411" s="60">
        <v>1.0351966873706005E-3</v>
      </c>
    </row>
    <row r="412" spans="2:4" x14ac:dyDescent="0.3">
      <c r="B412" s="33" t="s">
        <v>2404</v>
      </c>
      <c r="C412" s="59">
        <v>1</v>
      </c>
      <c r="D412" s="60">
        <v>1.0351966873706005E-3</v>
      </c>
    </row>
    <row r="413" spans="2:4" x14ac:dyDescent="0.3">
      <c r="B413" s="33" t="s">
        <v>2405</v>
      </c>
      <c r="C413" s="59">
        <v>2</v>
      </c>
      <c r="D413" s="60">
        <v>2.070393374741201E-3</v>
      </c>
    </row>
    <row r="414" spans="2:4" x14ac:dyDescent="0.3">
      <c r="B414" s="33" t="s">
        <v>2406</v>
      </c>
      <c r="C414" s="59">
        <v>1</v>
      </c>
      <c r="D414" s="60">
        <v>1.0351966873706005E-3</v>
      </c>
    </row>
    <row r="415" spans="2:4" x14ac:dyDescent="0.3">
      <c r="B415" s="33" t="s">
        <v>2407</v>
      </c>
      <c r="C415" s="59">
        <v>1</v>
      </c>
      <c r="D415" s="60">
        <v>1.0351966873706005E-3</v>
      </c>
    </row>
    <row r="416" spans="2:4" x14ac:dyDescent="0.3">
      <c r="B416" s="33" t="s">
        <v>2408</v>
      </c>
      <c r="C416" s="59">
        <v>1</v>
      </c>
      <c r="D416" s="60">
        <v>1.0351966873706005E-3</v>
      </c>
    </row>
    <row r="417" spans="2:4" x14ac:dyDescent="0.3">
      <c r="B417" s="33" t="s">
        <v>2409</v>
      </c>
      <c r="C417" s="59">
        <v>1</v>
      </c>
      <c r="D417" s="60">
        <v>1.0351966873706005E-3</v>
      </c>
    </row>
    <row r="418" spans="2:4" x14ac:dyDescent="0.3">
      <c r="B418" s="33" t="s">
        <v>2410</v>
      </c>
      <c r="C418" s="59">
        <v>1</v>
      </c>
      <c r="D418" s="60">
        <v>1.0351966873706005E-3</v>
      </c>
    </row>
    <row r="419" spans="2:4" x14ac:dyDescent="0.3">
      <c r="B419" s="33" t="s">
        <v>2411</v>
      </c>
      <c r="C419" s="59">
        <v>2</v>
      </c>
      <c r="D419" s="60">
        <v>2.070393374741201E-3</v>
      </c>
    </row>
    <row r="420" spans="2:4" x14ac:dyDescent="0.3">
      <c r="B420" s="33" t="s">
        <v>2412</v>
      </c>
      <c r="C420" s="59">
        <v>2</v>
      </c>
      <c r="D420" s="60">
        <v>2.070393374741201E-3</v>
      </c>
    </row>
    <row r="421" spans="2:4" x14ac:dyDescent="0.3">
      <c r="B421" s="33" t="s">
        <v>2413</v>
      </c>
      <c r="C421" s="59">
        <v>1</v>
      </c>
      <c r="D421" s="60">
        <v>1.0351966873706005E-3</v>
      </c>
    </row>
    <row r="422" spans="2:4" x14ac:dyDescent="0.3">
      <c r="B422" s="33" t="s">
        <v>2414</v>
      </c>
      <c r="C422" s="59">
        <v>1</v>
      </c>
      <c r="D422" s="60">
        <v>1.0351966873706005E-3</v>
      </c>
    </row>
    <row r="423" spans="2:4" x14ac:dyDescent="0.3">
      <c r="B423" s="33" t="s">
        <v>2415</v>
      </c>
      <c r="C423" s="59">
        <v>2</v>
      </c>
      <c r="D423" s="60">
        <v>2.070393374741201E-3</v>
      </c>
    </row>
    <row r="424" spans="2:4" x14ac:dyDescent="0.3">
      <c r="B424" s="33" t="s">
        <v>2416</v>
      </c>
      <c r="C424" s="59">
        <v>1</v>
      </c>
      <c r="D424" s="60">
        <v>1.0351966873706005E-3</v>
      </c>
    </row>
    <row r="425" spans="2:4" x14ac:dyDescent="0.3">
      <c r="B425" s="33" t="s">
        <v>2417</v>
      </c>
      <c r="C425" s="59">
        <v>1</v>
      </c>
      <c r="D425" s="60">
        <v>1.0351966873706005E-3</v>
      </c>
    </row>
    <row r="426" spans="2:4" x14ac:dyDescent="0.3">
      <c r="B426" s="33" t="s">
        <v>2418</v>
      </c>
      <c r="C426" s="59">
        <v>2</v>
      </c>
      <c r="D426" s="60">
        <v>2.070393374741201E-3</v>
      </c>
    </row>
    <row r="427" spans="2:4" x14ac:dyDescent="0.3">
      <c r="B427" s="33" t="s">
        <v>2419</v>
      </c>
      <c r="C427" s="59">
        <v>2</v>
      </c>
      <c r="D427" s="60">
        <v>2.070393374741201E-3</v>
      </c>
    </row>
    <row r="428" spans="2:4" x14ac:dyDescent="0.3">
      <c r="B428" s="33" t="s">
        <v>2420</v>
      </c>
      <c r="C428" s="59">
        <v>1</v>
      </c>
      <c r="D428" s="60">
        <v>1.0351966873706005E-3</v>
      </c>
    </row>
    <row r="429" spans="2:4" x14ac:dyDescent="0.3">
      <c r="B429" s="33" t="s">
        <v>2421</v>
      </c>
      <c r="C429" s="59">
        <v>1</v>
      </c>
      <c r="D429" s="60">
        <v>1.0351966873706005E-3</v>
      </c>
    </row>
    <row r="430" spans="2:4" x14ac:dyDescent="0.3">
      <c r="B430" s="33" t="s">
        <v>2422</v>
      </c>
      <c r="C430" s="59">
        <v>1</v>
      </c>
      <c r="D430" s="60">
        <v>1.0351966873706005E-3</v>
      </c>
    </row>
    <row r="431" spans="2:4" x14ac:dyDescent="0.3">
      <c r="B431" s="33" t="s">
        <v>2423</v>
      </c>
      <c r="C431" s="59">
        <v>1</v>
      </c>
      <c r="D431" s="60">
        <v>1.0351966873706005E-3</v>
      </c>
    </row>
    <row r="432" spans="2:4" x14ac:dyDescent="0.3">
      <c r="B432" s="33" t="s">
        <v>2424</v>
      </c>
      <c r="C432" s="59">
        <v>1</v>
      </c>
      <c r="D432" s="60">
        <v>1.0351966873706005E-3</v>
      </c>
    </row>
    <row r="433" spans="2:4" x14ac:dyDescent="0.3">
      <c r="B433" s="33" t="s">
        <v>2425</v>
      </c>
      <c r="C433" s="59">
        <v>2</v>
      </c>
      <c r="D433" s="60">
        <v>2.070393374741201E-3</v>
      </c>
    </row>
    <row r="434" spans="2:4" x14ac:dyDescent="0.3">
      <c r="B434" s="33" t="s">
        <v>2426</v>
      </c>
      <c r="C434" s="59">
        <v>1</v>
      </c>
      <c r="D434" s="60">
        <v>1.0351966873706005E-3</v>
      </c>
    </row>
    <row r="435" spans="2:4" x14ac:dyDescent="0.3">
      <c r="B435" s="33" t="s">
        <v>2427</v>
      </c>
      <c r="C435" s="59">
        <v>1</v>
      </c>
      <c r="D435" s="60">
        <v>1.0351966873706005E-3</v>
      </c>
    </row>
    <row r="436" spans="2:4" x14ac:dyDescent="0.3">
      <c r="B436" s="33" t="s">
        <v>2428</v>
      </c>
      <c r="C436" s="59">
        <v>1</v>
      </c>
      <c r="D436" s="60">
        <v>1.0351966873706005E-3</v>
      </c>
    </row>
    <row r="437" spans="2:4" x14ac:dyDescent="0.3">
      <c r="B437" s="33" t="s">
        <v>2429</v>
      </c>
      <c r="C437" s="59">
        <v>2</v>
      </c>
      <c r="D437" s="60">
        <v>2.070393374741201E-3</v>
      </c>
    </row>
    <row r="438" spans="2:4" x14ac:dyDescent="0.3">
      <c r="B438" s="33" t="s">
        <v>2430</v>
      </c>
      <c r="C438" s="59">
        <v>1</v>
      </c>
      <c r="D438" s="60">
        <v>1.0351966873706005E-3</v>
      </c>
    </row>
    <row r="439" spans="2:4" x14ac:dyDescent="0.3">
      <c r="B439" s="33" t="s">
        <v>2431</v>
      </c>
      <c r="C439" s="59">
        <v>2</v>
      </c>
      <c r="D439" s="60">
        <v>2.070393374741201E-3</v>
      </c>
    </row>
    <row r="440" spans="2:4" x14ac:dyDescent="0.3">
      <c r="B440" s="33" t="s">
        <v>2432</v>
      </c>
      <c r="C440" s="59">
        <v>1</v>
      </c>
      <c r="D440" s="60">
        <v>1.0351966873706005E-3</v>
      </c>
    </row>
    <row r="441" spans="2:4" x14ac:dyDescent="0.3">
      <c r="B441" s="33" t="s">
        <v>2433</v>
      </c>
      <c r="C441" s="59">
        <v>1</v>
      </c>
      <c r="D441" s="60">
        <v>1.0351966873706005E-3</v>
      </c>
    </row>
    <row r="442" spans="2:4" x14ac:dyDescent="0.3">
      <c r="B442" s="33" t="s">
        <v>2434</v>
      </c>
      <c r="C442" s="59">
        <v>1</v>
      </c>
      <c r="D442" s="60">
        <v>1.0351966873706005E-3</v>
      </c>
    </row>
    <row r="443" spans="2:4" x14ac:dyDescent="0.3">
      <c r="B443" s="33" t="s">
        <v>2435</v>
      </c>
      <c r="C443" s="59">
        <v>1</v>
      </c>
      <c r="D443" s="60">
        <v>1.0351966873706005E-3</v>
      </c>
    </row>
    <row r="444" spans="2:4" x14ac:dyDescent="0.3">
      <c r="B444" s="33" t="s">
        <v>2436</v>
      </c>
      <c r="C444" s="59">
        <v>1</v>
      </c>
      <c r="D444" s="60">
        <v>1.0351966873706005E-3</v>
      </c>
    </row>
    <row r="445" spans="2:4" x14ac:dyDescent="0.3">
      <c r="B445" s="33" t="s">
        <v>2437</v>
      </c>
      <c r="C445" s="59">
        <v>2</v>
      </c>
      <c r="D445" s="60">
        <v>2.070393374741201E-3</v>
      </c>
    </row>
    <row r="446" spans="2:4" x14ac:dyDescent="0.3">
      <c r="B446" s="33" t="s">
        <v>2438</v>
      </c>
      <c r="C446" s="59">
        <v>1</v>
      </c>
      <c r="D446" s="60">
        <v>1.0351966873706005E-3</v>
      </c>
    </row>
    <row r="447" spans="2:4" x14ac:dyDescent="0.3">
      <c r="B447" s="33" t="s">
        <v>2439</v>
      </c>
      <c r="C447" s="59">
        <v>1</v>
      </c>
      <c r="D447" s="60">
        <v>1.0351966873706005E-3</v>
      </c>
    </row>
    <row r="448" spans="2:4" x14ac:dyDescent="0.3">
      <c r="B448" s="33" t="s">
        <v>2440</v>
      </c>
      <c r="C448" s="59">
        <v>1</v>
      </c>
      <c r="D448" s="60">
        <v>1.0351966873706005E-3</v>
      </c>
    </row>
    <row r="449" spans="2:4" x14ac:dyDescent="0.3">
      <c r="B449" s="33" t="s">
        <v>2441</v>
      </c>
      <c r="C449" s="59">
        <v>1</v>
      </c>
      <c r="D449" s="60">
        <v>1.0351966873706005E-3</v>
      </c>
    </row>
    <row r="450" spans="2:4" x14ac:dyDescent="0.3">
      <c r="B450" s="33" t="s">
        <v>2442</v>
      </c>
      <c r="C450" s="59">
        <v>1</v>
      </c>
      <c r="D450" s="60">
        <v>1.0351966873706005E-3</v>
      </c>
    </row>
    <row r="451" spans="2:4" x14ac:dyDescent="0.3">
      <c r="B451" s="33" t="s">
        <v>2443</v>
      </c>
      <c r="C451" s="59">
        <v>1</v>
      </c>
      <c r="D451" s="60">
        <v>1.0351966873706005E-3</v>
      </c>
    </row>
    <row r="452" spans="2:4" x14ac:dyDescent="0.3">
      <c r="B452" s="33" t="s">
        <v>2444</v>
      </c>
      <c r="C452" s="59">
        <v>1</v>
      </c>
      <c r="D452" s="60">
        <v>1.0351966873706005E-3</v>
      </c>
    </row>
    <row r="453" spans="2:4" x14ac:dyDescent="0.3">
      <c r="B453" s="33" t="s">
        <v>2445</v>
      </c>
      <c r="C453" s="59">
        <v>1</v>
      </c>
      <c r="D453" s="60">
        <v>1.0351966873706005E-3</v>
      </c>
    </row>
    <row r="454" spans="2:4" x14ac:dyDescent="0.3">
      <c r="B454" s="33" t="s">
        <v>2446</v>
      </c>
      <c r="C454" s="59">
        <v>1</v>
      </c>
      <c r="D454" s="60">
        <v>1.0351966873706005E-3</v>
      </c>
    </row>
    <row r="455" spans="2:4" x14ac:dyDescent="0.3">
      <c r="B455" s="33" t="s">
        <v>2447</v>
      </c>
      <c r="C455" s="59">
        <v>1</v>
      </c>
      <c r="D455" s="60">
        <v>1.0351966873706005E-3</v>
      </c>
    </row>
    <row r="456" spans="2:4" x14ac:dyDescent="0.3">
      <c r="B456" s="33" t="s">
        <v>2448</v>
      </c>
      <c r="C456" s="59">
        <v>2</v>
      </c>
      <c r="D456" s="60">
        <v>2.070393374741201E-3</v>
      </c>
    </row>
    <row r="457" spans="2:4" x14ac:dyDescent="0.3">
      <c r="B457" s="33" t="s">
        <v>2449</v>
      </c>
      <c r="C457" s="59">
        <v>1</v>
      </c>
      <c r="D457" s="60">
        <v>1.0351966873706005E-3</v>
      </c>
    </row>
    <row r="458" spans="2:4" x14ac:dyDescent="0.3">
      <c r="B458" s="33" t="s">
        <v>2450</v>
      </c>
      <c r="C458" s="59">
        <v>1</v>
      </c>
      <c r="D458" s="60">
        <v>1.0351966873706005E-3</v>
      </c>
    </row>
    <row r="459" spans="2:4" x14ac:dyDescent="0.3">
      <c r="B459" s="33" t="s">
        <v>2451</v>
      </c>
      <c r="C459" s="59">
        <v>1</v>
      </c>
      <c r="D459" s="60">
        <v>1.0351966873706005E-3</v>
      </c>
    </row>
    <row r="460" spans="2:4" x14ac:dyDescent="0.3">
      <c r="B460" s="33" t="s">
        <v>2452</v>
      </c>
      <c r="C460" s="59">
        <v>1</v>
      </c>
      <c r="D460" s="60">
        <v>1.0351966873706005E-3</v>
      </c>
    </row>
    <row r="461" spans="2:4" x14ac:dyDescent="0.3">
      <c r="B461" s="33" t="s">
        <v>2453</v>
      </c>
      <c r="C461" s="59">
        <v>1</v>
      </c>
      <c r="D461" s="60">
        <v>1.0351966873706005E-3</v>
      </c>
    </row>
    <row r="462" spans="2:4" x14ac:dyDescent="0.3">
      <c r="B462" s="33" t="s">
        <v>2454</v>
      </c>
      <c r="C462" s="59">
        <v>1</v>
      </c>
      <c r="D462" s="60">
        <v>1.0351966873706005E-3</v>
      </c>
    </row>
    <row r="463" spans="2:4" x14ac:dyDescent="0.3">
      <c r="B463" s="33" t="s">
        <v>2455</v>
      </c>
      <c r="C463" s="59">
        <v>1</v>
      </c>
      <c r="D463" s="60">
        <v>1.0351966873706005E-3</v>
      </c>
    </row>
    <row r="464" spans="2:4" x14ac:dyDescent="0.3">
      <c r="B464" s="33" t="s">
        <v>2456</v>
      </c>
      <c r="C464" s="59">
        <v>1</v>
      </c>
      <c r="D464" s="60">
        <v>1.0351966873706005E-3</v>
      </c>
    </row>
    <row r="465" spans="2:4" x14ac:dyDescent="0.3">
      <c r="B465" s="33" t="s">
        <v>2457</v>
      </c>
      <c r="C465" s="59">
        <v>1</v>
      </c>
      <c r="D465" s="60">
        <v>1.0351966873706005E-3</v>
      </c>
    </row>
    <row r="466" spans="2:4" x14ac:dyDescent="0.3">
      <c r="B466" s="33" t="s">
        <v>2458</v>
      </c>
      <c r="C466" s="59">
        <v>1</v>
      </c>
      <c r="D466" s="60">
        <v>1.0351966873706005E-3</v>
      </c>
    </row>
    <row r="467" spans="2:4" x14ac:dyDescent="0.3">
      <c r="B467" s="33" t="s">
        <v>2459</v>
      </c>
      <c r="C467" s="59">
        <v>2</v>
      </c>
      <c r="D467" s="60">
        <v>2.070393374741201E-3</v>
      </c>
    </row>
    <row r="468" spans="2:4" x14ac:dyDescent="0.3">
      <c r="B468" s="33" t="s">
        <v>2460</v>
      </c>
      <c r="C468" s="59">
        <v>1</v>
      </c>
      <c r="D468" s="60">
        <v>1.0351966873706005E-3</v>
      </c>
    </row>
    <row r="469" spans="2:4" x14ac:dyDescent="0.3">
      <c r="B469" s="33" t="s">
        <v>2461</v>
      </c>
      <c r="C469" s="59">
        <v>1</v>
      </c>
      <c r="D469" s="60">
        <v>1.0351966873706005E-3</v>
      </c>
    </row>
    <row r="470" spans="2:4" x14ac:dyDescent="0.3">
      <c r="B470" s="33" t="s">
        <v>2462</v>
      </c>
      <c r="C470" s="59">
        <v>1</v>
      </c>
      <c r="D470" s="60">
        <v>1.0351966873706005E-3</v>
      </c>
    </row>
    <row r="471" spans="2:4" x14ac:dyDescent="0.3">
      <c r="B471" s="33" t="s">
        <v>2463</v>
      </c>
      <c r="C471" s="59">
        <v>1</v>
      </c>
      <c r="D471" s="60">
        <v>1.0351966873706005E-3</v>
      </c>
    </row>
    <row r="472" spans="2:4" x14ac:dyDescent="0.3">
      <c r="B472" s="33" t="s">
        <v>2464</v>
      </c>
      <c r="C472" s="59">
        <v>1</v>
      </c>
      <c r="D472" s="60">
        <v>1.0351966873706005E-3</v>
      </c>
    </row>
    <row r="473" spans="2:4" x14ac:dyDescent="0.3">
      <c r="B473" s="33" t="s">
        <v>2465</v>
      </c>
      <c r="C473" s="59">
        <v>1</v>
      </c>
      <c r="D473" s="60">
        <v>1.0351966873706005E-3</v>
      </c>
    </row>
    <row r="474" spans="2:4" x14ac:dyDescent="0.3">
      <c r="B474" s="33" t="s">
        <v>2466</v>
      </c>
      <c r="C474" s="59">
        <v>1</v>
      </c>
      <c r="D474" s="60">
        <v>1.0351966873706005E-3</v>
      </c>
    </row>
    <row r="475" spans="2:4" x14ac:dyDescent="0.3">
      <c r="B475" s="33" t="s">
        <v>2467</v>
      </c>
      <c r="C475" s="59">
        <v>1</v>
      </c>
      <c r="D475" s="60">
        <v>1.0351966873706005E-3</v>
      </c>
    </row>
    <row r="476" spans="2:4" x14ac:dyDescent="0.3">
      <c r="B476" s="33" t="s">
        <v>2468</v>
      </c>
      <c r="C476" s="59">
        <v>1</v>
      </c>
      <c r="D476" s="60">
        <v>1.0351966873706005E-3</v>
      </c>
    </row>
    <row r="477" spans="2:4" x14ac:dyDescent="0.3">
      <c r="B477" s="33" t="s">
        <v>2469</v>
      </c>
      <c r="C477" s="59">
        <v>1</v>
      </c>
      <c r="D477" s="60">
        <v>1.0351966873706005E-3</v>
      </c>
    </row>
    <row r="478" spans="2:4" x14ac:dyDescent="0.3">
      <c r="B478" s="33" t="s">
        <v>2470</v>
      </c>
      <c r="C478" s="59">
        <v>2</v>
      </c>
      <c r="D478" s="60">
        <v>2.070393374741201E-3</v>
      </c>
    </row>
    <row r="479" spans="2:4" x14ac:dyDescent="0.3">
      <c r="B479" s="33" t="s">
        <v>2471</v>
      </c>
      <c r="C479" s="59">
        <v>1</v>
      </c>
      <c r="D479" s="60">
        <v>1.0351966873706005E-3</v>
      </c>
    </row>
    <row r="480" spans="2:4" x14ac:dyDescent="0.3">
      <c r="B480" s="33" t="s">
        <v>2472</v>
      </c>
      <c r="C480" s="59">
        <v>1</v>
      </c>
      <c r="D480" s="60">
        <v>1.0351966873706005E-3</v>
      </c>
    </row>
    <row r="481" spans="2:4" x14ac:dyDescent="0.3">
      <c r="B481" s="33" t="s">
        <v>2473</v>
      </c>
      <c r="C481" s="59">
        <v>1</v>
      </c>
      <c r="D481" s="60">
        <v>1.0351966873706005E-3</v>
      </c>
    </row>
    <row r="482" spans="2:4" x14ac:dyDescent="0.3">
      <c r="B482" s="33" t="s">
        <v>2474</v>
      </c>
      <c r="C482" s="59">
        <v>1</v>
      </c>
      <c r="D482" s="60">
        <v>1.0351966873706005E-3</v>
      </c>
    </row>
    <row r="483" spans="2:4" x14ac:dyDescent="0.3">
      <c r="B483" s="33" t="s">
        <v>2475</v>
      </c>
      <c r="C483" s="59">
        <v>1</v>
      </c>
      <c r="D483" s="60">
        <v>1.0351966873706005E-3</v>
      </c>
    </row>
    <row r="484" spans="2:4" x14ac:dyDescent="0.3">
      <c r="B484" s="33" t="s">
        <v>2476</v>
      </c>
      <c r="C484" s="59">
        <v>1</v>
      </c>
      <c r="D484" s="60">
        <v>1.0351966873706005E-3</v>
      </c>
    </row>
    <row r="485" spans="2:4" x14ac:dyDescent="0.3">
      <c r="B485" s="33" t="s">
        <v>2477</v>
      </c>
      <c r="C485" s="59">
        <v>1</v>
      </c>
      <c r="D485" s="60">
        <v>1.0351966873706005E-3</v>
      </c>
    </row>
    <row r="486" spans="2:4" x14ac:dyDescent="0.3">
      <c r="B486" s="33" t="s">
        <v>2478</v>
      </c>
      <c r="C486" s="59">
        <v>1</v>
      </c>
      <c r="D486" s="60">
        <v>1.0351966873706005E-3</v>
      </c>
    </row>
    <row r="487" spans="2:4" x14ac:dyDescent="0.3">
      <c r="B487" s="33" t="s">
        <v>2479</v>
      </c>
      <c r="C487" s="59">
        <v>1</v>
      </c>
      <c r="D487" s="60">
        <v>1.0351966873706005E-3</v>
      </c>
    </row>
    <row r="488" spans="2:4" x14ac:dyDescent="0.3">
      <c r="B488" s="33" t="s">
        <v>2480</v>
      </c>
      <c r="C488" s="59">
        <v>1</v>
      </c>
      <c r="D488" s="60">
        <v>1.0351966873706005E-3</v>
      </c>
    </row>
    <row r="489" spans="2:4" x14ac:dyDescent="0.3">
      <c r="B489" s="33" t="s">
        <v>2481</v>
      </c>
      <c r="C489" s="59">
        <v>2</v>
      </c>
      <c r="D489" s="60">
        <v>2.070393374741201E-3</v>
      </c>
    </row>
    <row r="490" spans="2:4" x14ac:dyDescent="0.3">
      <c r="B490" s="33" t="s">
        <v>2482</v>
      </c>
      <c r="C490" s="59">
        <v>1</v>
      </c>
      <c r="D490" s="60">
        <v>1.0351966873706005E-3</v>
      </c>
    </row>
    <row r="491" spans="2:4" x14ac:dyDescent="0.3">
      <c r="B491" s="33" t="s">
        <v>2483</v>
      </c>
      <c r="C491" s="59">
        <v>1</v>
      </c>
      <c r="D491" s="60">
        <v>1.0351966873706005E-3</v>
      </c>
    </row>
    <row r="492" spans="2:4" x14ac:dyDescent="0.3">
      <c r="B492" s="33" t="s">
        <v>2484</v>
      </c>
      <c r="C492" s="59">
        <v>1</v>
      </c>
      <c r="D492" s="60">
        <v>1.0351966873706005E-3</v>
      </c>
    </row>
    <row r="493" spans="2:4" x14ac:dyDescent="0.3">
      <c r="B493" s="33" t="s">
        <v>2485</v>
      </c>
      <c r="C493" s="59">
        <v>1</v>
      </c>
      <c r="D493" s="60">
        <v>1.0351966873706005E-3</v>
      </c>
    </row>
    <row r="494" spans="2:4" x14ac:dyDescent="0.3">
      <c r="B494" s="33" t="s">
        <v>2486</v>
      </c>
      <c r="C494" s="59">
        <v>1</v>
      </c>
      <c r="D494" s="60">
        <v>1.0351966873706005E-3</v>
      </c>
    </row>
    <row r="495" spans="2:4" x14ac:dyDescent="0.3">
      <c r="B495" s="33" t="s">
        <v>2487</v>
      </c>
      <c r="C495" s="59">
        <v>1</v>
      </c>
      <c r="D495" s="60">
        <v>1.0351966873706005E-3</v>
      </c>
    </row>
    <row r="496" spans="2:4" x14ac:dyDescent="0.3">
      <c r="B496" s="33" t="s">
        <v>2488</v>
      </c>
      <c r="C496" s="59">
        <v>1</v>
      </c>
      <c r="D496" s="60">
        <v>1.0351966873706005E-3</v>
      </c>
    </row>
    <row r="497" spans="2:4" x14ac:dyDescent="0.3">
      <c r="B497" s="33" t="s">
        <v>2489</v>
      </c>
      <c r="C497" s="59">
        <v>1</v>
      </c>
      <c r="D497" s="60">
        <v>1.0351966873706005E-3</v>
      </c>
    </row>
    <row r="498" spans="2:4" x14ac:dyDescent="0.3">
      <c r="B498" s="33" t="s">
        <v>2490</v>
      </c>
      <c r="C498" s="59">
        <v>1</v>
      </c>
      <c r="D498" s="60">
        <v>1.0351966873706005E-3</v>
      </c>
    </row>
    <row r="499" spans="2:4" x14ac:dyDescent="0.3">
      <c r="B499" s="33" t="s">
        <v>2491</v>
      </c>
      <c r="C499" s="59">
        <v>1</v>
      </c>
      <c r="D499" s="60">
        <v>1.0351966873706005E-3</v>
      </c>
    </row>
    <row r="500" spans="2:4" x14ac:dyDescent="0.3">
      <c r="B500" s="33" t="s">
        <v>2492</v>
      </c>
      <c r="C500" s="59">
        <v>2</v>
      </c>
      <c r="D500" s="60">
        <v>2.070393374741201E-3</v>
      </c>
    </row>
    <row r="501" spans="2:4" x14ac:dyDescent="0.3">
      <c r="B501" s="33" t="s">
        <v>2493</v>
      </c>
      <c r="C501" s="59">
        <v>1</v>
      </c>
      <c r="D501" s="60">
        <v>1.0351966873706005E-3</v>
      </c>
    </row>
    <row r="502" spans="2:4" x14ac:dyDescent="0.3">
      <c r="B502" s="33" t="s">
        <v>2494</v>
      </c>
      <c r="C502" s="59">
        <v>1</v>
      </c>
      <c r="D502" s="60">
        <v>1.0351966873706005E-3</v>
      </c>
    </row>
    <row r="503" spans="2:4" x14ac:dyDescent="0.3">
      <c r="B503" s="33" t="s">
        <v>2495</v>
      </c>
      <c r="C503" s="59">
        <v>1</v>
      </c>
      <c r="D503" s="60">
        <v>1.0351966873706005E-3</v>
      </c>
    </row>
    <row r="504" spans="2:4" x14ac:dyDescent="0.3">
      <c r="B504" s="33" t="s">
        <v>2496</v>
      </c>
      <c r="C504" s="59">
        <v>1</v>
      </c>
      <c r="D504" s="60">
        <v>1.0351966873706005E-3</v>
      </c>
    </row>
    <row r="505" spans="2:4" x14ac:dyDescent="0.3">
      <c r="B505" s="33" t="s">
        <v>2497</v>
      </c>
      <c r="C505" s="59">
        <v>1</v>
      </c>
      <c r="D505" s="60">
        <v>1.0351966873706005E-3</v>
      </c>
    </row>
    <row r="506" spans="2:4" x14ac:dyDescent="0.3">
      <c r="B506" s="33" t="s">
        <v>2498</v>
      </c>
      <c r="C506" s="59">
        <v>1</v>
      </c>
      <c r="D506" s="60">
        <v>1.0351966873706005E-3</v>
      </c>
    </row>
    <row r="507" spans="2:4" x14ac:dyDescent="0.3">
      <c r="B507" s="33" t="s">
        <v>2499</v>
      </c>
      <c r="C507" s="59">
        <v>1</v>
      </c>
      <c r="D507" s="60">
        <v>1.0351966873706005E-3</v>
      </c>
    </row>
    <row r="508" spans="2:4" x14ac:dyDescent="0.3">
      <c r="B508" s="33" t="s">
        <v>2500</v>
      </c>
      <c r="C508" s="59">
        <v>1</v>
      </c>
      <c r="D508" s="60">
        <v>1.0351966873706005E-3</v>
      </c>
    </row>
    <row r="509" spans="2:4" x14ac:dyDescent="0.3">
      <c r="B509" s="33" t="s">
        <v>2501</v>
      </c>
      <c r="C509" s="59">
        <v>1</v>
      </c>
      <c r="D509" s="60">
        <v>1.0351966873706005E-3</v>
      </c>
    </row>
    <row r="510" spans="2:4" x14ac:dyDescent="0.3">
      <c r="B510" s="33" t="s">
        <v>2502</v>
      </c>
      <c r="C510" s="59">
        <v>1</v>
      </c>
      <c r="D510" s="60">
        <v>1.0351966873706005E-3</v>
      </c>
    </row>
    <row r="511" spans="2:4" x14ac:dyDescent="0.3">
      <c r="B511" s="33" t="s">
        <v>2503</v>
      </c>
      <c r="C511" s="59">
        <v>2</v>
      </c>
      <c r="D511" s="60">
        <v>2.070393374741201E-3</v>
      </c>
    </row>
    <row r="512" spans="2:4" x14ac:dyDescent="0.3">
      <c r="B512" s="33" t="s">
        <v>2504</v>
      </c>
      <c r="C512" s="59">
        <v>1</v>
      </c>
      <c r="D512" s="60">
        <v>1.0351966873706005E-3</v>
      </c>
    </row>
    <row r="513" spans="2:4" x14ac:dyDescent="0.3">
      <c r="B513" s="33" t="s">
        <v>2505</v>
      </c>
      <c r="C513" s="59">
        <v>1</v>
      </c>
      <c r="D513" s="60">
        <v>1.0351966873706005E-3</v>
      </c>
    </row>
    <row r="514" spans="2:4" x14ac:dyDescent="0.3">
      <c r="B514" s="33" t="s">
        <v>2506</v>
      </c>
      <c r="C514" s="59">
        <v>1</v>
      </c>
      <c r="D514" s="60">
        <v>1.0351966873706005E-3</v>
      </c>
    </row>
    <row r="515" spans="2:4" x14ac:dyDescent="0.3">
      <c r="B515" s="33" t="s">
        <v>2507</v>
      </c>
      <c r="C515" s="59">
        <v>1</v>
      </c>
      <c r="D515" s="60">
        <v>1.0351966873706005E-3</v>
      </c>
    </row>
    <row r="516" spans="2:4" x14ac:dyDescent="0.3">
      <c r="B516" s="33" t="s">
        <v>2508</v>
      </c>
      <c r="C516" s="59">
        <v>1</v>
      </c>
      <c r="D516" s="60">
        <v>1.0351966873706005E-3</v>
      </c>
    </row>
    <row r="517" spans="2:4" x14ac:dyDescent="0.3">
      <c r="B517" s="33" t="s">
        <v>2509</v>
      </c>
      <c r="C517" s="59">
        <v>1</v>
      </c>
      <c r="D517" s="60">
        <v>1.0351966873706005E-3</v>
      </c>
    </row>
    <row r="518" spans="2:4" x14ac:dyDescent="0.3">
      <c r="B518" s="33" t="s">
        <v>2510</v>
      </c>
      <c r="C518" s="59">
        <v>1</v>
      </c>
      <c r="D518" s="60">
        <v>1.0351966873706005E-3</v>
      </c>
    </row>
    <row r="519" spans="2:4" x14ac:dyDescent="0.3">
      <c r="B519" s="33" t="s">
        <v>2511</v>
      </c>
      <c r="C519" s="59">
        <v>1</v>
      </c>
      <c r="D519" s="60">
        <v>1.0351966873706005E-3</v>
      </c>
    </row>
    <row r="520" spans="2:4" x14ac:dyDescent="0.3">
      <c r="B520" s="33" t="s">
        <v>2512</v>
      </c>
      <c r="C520" s="59">
        <v>1</v>
      </c>
      <c r="D520" s="60">
        <v>1.0351966873706005E-3</v>
      </c>
    </row>
    <row r="521" spans="2:4" x14ac:dyDescent="0.3">
      <c r="B521" s="33" t="s">
        <v>2513</v>
      </c>
      <c r="C521" s="59">
        <v>1</v>
      </c>
      <c r="D521" s="60">
        <v>1.0351966873706005E-3</v>
      </c>
    </row>
    <row r="522" spans="2:4" x14ac:dyDescent="0.3">
      <c r="B522" s="33" t="s">
        <v>2514</v>
      </c>
      <c r="C522" s="59">
        <v>2</v>
      </c>
      <c r="D522" s="60">
        <v>2.070393374741201E-3</v>
      </c>
    </row>
    <row r="523" spans="2:4" x14ac:dyDescent="0.3">
      <c r="B523" s="33" t="s">
        <v>2515</v>
      </c>
      <c r="C523" s="59">
        <v>1</v>
      </c>
      <c r="D523" s="60">
        <v>1.0351966873706005E-3</v>
      </c>
    </row>
    <row r="524" spans="2:4" x14ac:dyDescent="0.3">
      <c r="B524" s="33" t="s">
        <v>2516</v>
      </c>
      <c r="C524" s="59">
        <v>1</v>
      </c>
      <c r="D524" s="60">
        <v>1.0351966873706005E-3</v>
      </c>
    </row>
    <row r="525" spans="2:4" x14ac:dyDescent="0.3">
      <c r="B525" s="33" t="s">
        <v>2517</v>
      </c>
      <c r="C525" s="59">
        <v>1</v>
      </c>
      <c r="D525" s="60">
        <v>1.0351966873706005E-3</v>
      </c>
    </row>
    <row r="526" spans="2:4" x14ac:dyDescent="0.3">
      <c r="B526" s="33" t="s">
        <v>2518</v>
      </c>
      <c r="C526" s="59">
        <v>1</v>
      </c>
      <c r="D526" s="60">
        <v>1.0351966873706005E-3</v>
      </c>
    </row>
    <row r="527" spans="2:4" x14ac:dyDescent="0.3">
      <c r="B527" s="33" t="s">
        <v>2519</v>
      </c>
      <c r="C527" s="59">
        <v>1</v>
      </c>
      <c r="D527" s="60">
        <v>1.0351966873706005E-3</v>
      </c>
    </row>
    <row r="528" spans="2:4" x14ac:dyDescent="0.3">
      <c r="B528" s="33" t="s">
        <v>2520</v>
      </c>
      <c r="C528" s="59">
        <v>1</v>
      </c>
      <c r="D528" s="60">
        <v>1.0351966873706005E-3</v>
      </c>
    </row>
    <row r="529" spans="2:4" x14ac:dyDescent="0.3">
      <c r="B529" s="33" t="s">
        <v>2521</v>
      </c>
      <c r="C529" s="59">
        <v>1</v>
      </c>
      <c r="D529" s="60">
        <v>1.0351966873706005E-3</v>
      </c>
    </row>
    <row r="530" spans="2:4" x14ac:dyDescent="0.3">
      <c r="B530" s="33" t="s">
        <v>2522</v>
      </c>
      <c r="C530" s="59">
        <v>1</v>
      </c>
      <c r="D530" s="60">
        <v>1.0351966873706005E-3</v>
      </c>
    </row>
    <row r="531" spans="2:4" x14ac:dyDescent="0.3">
      <c r="B531" s="33" t="s">
        <v>2523</v>
      </c>
      <c r="C531" s="59">
        <v>1</v>
      </c>
      <c r="D531" s="60">
        <v>1.0351966873706005E-3</v>
      </c>
    </row>
    <row r="532" spans="2:4" x14ac:dyDescent="0.3">
      <c r="B532" s="33" t="s">
        <v>2524</v>
      </c>
      <c r="C532" s="59">
        <v>1</v>
      </c>
      <c r="D532" s="60">
        <v>1.0351966873706005E-3</v>
      </c>
    </row>
    <row r="533" spans="2:4" x14ac:dyDescent="0.3">
      <c r="B533" s="33" t="s">
        <v>2525</v>
      </c>
      <c r="C533" s="59">
        <v>2</v>
      </c>
      <c r="D533" s="60">
        <v>2.070393374741201E-3</v>
      </c>
    </row>
    <row r="534" spans="2:4" x14ac:dyDescent="0.3">
      <c r="B534" s="33" t="s">
        <v>2526</v>
      </c>
      <c r="C534" s="59">
        <v>1</v>
      </c>
      <c r="D534" s="60">
        <v>1.0351966873706005E-3</v>
      </c>
    </row>
    <row r="535" spans="2:4" x14ac:dyDescent="0.3">
      <c r="B535" s="33" t="s">
        <v>2527</v>
      </c>
      <c r="C535" s="59">
        <v>1</v>
      </c>
      <c r="D535" s="60">
        <v>1.0351966873706005E-3</v>
      </c>
    </row>
    <row r="536" spans="2:4" x14ac:dyDescent="0.3">
      <c r="B536" s="33" t="s">
        <v>2528</v>
      </c>
      <c r="C536" s="59">
        <v>1</v>
      </c>
      <c r="D536" s="60">
        <v>1.0351966873706005E-3</v>
      </c>
    </row>
    <row r="537" spans="2:4" x14ac:dyDescent="0.3">
      <c r="B537" s="33" t="s">
        <v>2529</v>
      </c>
      <c r="C537" s="59">
        <v>1</v>
      </c>
      <c r="D537" s="60">
        <v>1.0351966873706005E-3</v>
      </c>
    </row>
    <row r="538" spans="2:4" x14ac:dyDescent="0.3">
      <c r="B538" s="33" t="s">
        <v>2530</v>
      </c>
      <c r="C538" s="59">
        <v>1</v>
      </c>
      <c r="D538" s="60">
        <v>1.0351966873706005E-3</v>
      </c>
    </row>
    <row r="539" spans="2:4" x14ac:dyDescent="0.3">
      <c r="B539" s="33" t="s">
        <v>2531</v>
      </c>
      <c r="C539" s="59">
        <v>1</v>
      </c>
      <c r="D539" s="60">
        <v>1.0351966873706005E-3</v>
      </c>
    </row>
    <row r="540" spans="2:4" x14ac:dyDescent="0.3">
      <c r="B540" s="33" t="s">
        <v>2532</v>
      </c>
      <c r="C540" s="59">
        <v>1</v>
      </c>
      <c r="D540" s="60">
        <v>1.0351966873706005E-3</v>
      </c>
    </row>
    <row r="541" spans="2:4" x14ac:dyDescent="0.3">
      <c r="B541" s="33" t="s">
        <v>2533</v>
      </c>
      <c r="C541" s="59">
        <v>1</v>
      </c>
      <c r="D541" s="60">
        <v>1.0351966873706005E-3</v>
      </c>
    </row>
    <row r="542" spans="2:4" x14ac:dyDescent="0.3">
      <c r="B542" s="33" t="s">
        <v>2534</v>
      </c>
      <c r="C542" s="59">
        <v>1</v>
      </c>
      <c r="D542" s="60">
        <v>1.0351966873706005E-3</v>
      </c>
    </row>
    <row r="543" spans="2:4" x14ac:dyDescent="0.3">
      <c r="B543" s="33" t="s">
        <v>2535</v>
      </c>
      <c r="C543" s="59">
        <v>1</v>
      </c>
      <c r="D543" s="60">
        <v>1.0351966873706005E-3</v>
      </c>
    </row>
    <row r="544" spans="2:4" x14ac:dyDescent="0.3">
      <c r="B544" s="33" t="s">
        <v>2536</v>
      </c>
      <c r="C544" s="59">
        <v>2</v>
      </c>
      <c r="D544" s="60">
        <v>2.070393374741201E-3</v>
      </c>
    </row>
    <row r="545" spans="2:4" x14ac:dyDescent="0.3">
      <c r="B545" s="33" t="s">
        <v>2537</v>
      </c>
      <c r="C545" s="59">
        <v>1</v>
      </c>
      <c r="D545" s="60">
        <v>1.0351966873706005E-3</v>
      </c>
    </row>
    <row r="546" spans="2:4" x14ac:dyDescent="0.3">
      <c r="B546" s="33" t="s">
        <v>2538</v>
      </c>
      <c r="C546" s="59">
        <v>1</v>
      </c>
      <c r="D546" s="60">
        <v>1.0351966873706005E-3</v>
      </c>
    </row>
    <row r="547" spans="2:4" x14ac:dyDescent="0.3">
      <c r="B547" s="33" t="s">
        <v>2539</v>
      </c>
      <c r="C547" s="59">
        <v>1</v>
      </c>
      <c r="D547" s="60">
        <v>1.0351966873706005E-3</v>
      </c>
    </row>
    <row r="548" spans="2:4" x14ac:dyDescent="0.3">
      <c r="B548" s="33" t="s">
        <v>2540</v>
      </c>
      <c r="C548" s="59">
        <v>1</v>
      </c>
      <c r="D548" s="60">
        <v>1.0351966873706005E-3</v>
      </c>
    </row>
    <row r="549" spans="2:4" x14ac:dyDescent="0.3">
      <c r="B549" s="33" t="s">
        <v>2541</v>
      </c>
      <c r="C549" s="59">
        <v>1</v>
      </c>
      <c r="D549" s="60">
        <v>1.0351966873706005E-3</v>
      </c>
    </row>
    <row r="550" spans="2:4" x14ac:dyDescent="0.3">
      <c r="B550" s="33" t="s">
        <v>2542</v>
      </c>
      <c r="C550" s="59">
        <v>1</v>
      </c>
      <c r="D550" s="60">
        <v>1.0351966873706005E-3</v>
      </c>
    </row>
    <row r="551" spans="2:4" x14ac:dyDescent="0.3">
      <c r="B551" s="33" t="s">
        <v>2543</v>
      </c>
      <c r="C551" s="59">
        <v>1</v>
      </c>
      <c r="D551" s="60">
        <v>1.0351966873706005E-3</v>
      </c>
    </row>
    <row r="552" spans="2:4" x14ac:dyDescent="0.3">
      <c r="B552" s="33" t="s">
        <v>2544</v>
      </c>
      <c r="C552" s="59">
        <v>1</v>
      </c>
      <c r="D552" s="60">
        <v>1.0351966873706005E-3</v>
      </c>
    </row>
    <row r="553" spans="2:4" x14ac:dyDescent="0.3">
      <c r="B553" s="33" t="s">
        <v>2545</v>
      </c>
      <c r="C553" s="59">
        <v>1</v>
      </c>
      <c r="D553" s="60">
        <v>1.0351966873706005E-3</v>
      </c>
    </row>
    <row r="554" spans="2:4" x14ac:dyDescent="0.3">
      <c r="B554" s="33" t="s">
        <v>2546</v>
      </c>
      <c r="C554" s="59">
        <v>1</v>
      </c>
      <c r="D554" s="60">
        <v>1.0351966873706005E-3</v>
      </c>
    </row>
    <row r="555" spans="2:4" x14ac:dyDescent="0.3">
      <c r="B555" s="33" t="s">
        <v>2547</v>
      </c>
      <c r="C555" s="59">
        <v>2</v>
      </c>
      <c r="D555" s="60">
        <v>2.070393374741201E-3</v>
      </c>
    </row>
    <row r="556" spans="2:4" x14ac:dyDescent="0.3">
      <c r="B556" s="33" t="s">
        <v>2548</v>
      </c>
      <c r="C556" s="59">
        <v>1</v>
      </c>
      <c r="D556" s="60">
        <v>1.0351966873706005E-3</v>
      </c>
    </row>
    <row r="557" spans="2:4" x14ac:dyDescent="0.3">
      <c r="B557" s="33" t="s">
        <v>2549</v>
      </c>
      <c r="C557" s="59">
        <v>1</v>
      </c>
      <c r="D557" s="60">
        <v>1.0351966873706005E-3</v>
      </c>
    </row>
    <row r="558" spans="2:4" x14ac:dyDescent="0.3">
      <c r="B558" s="33" t="s">
        <v>2550</v>
      </c>
      <c r="C558" s="59">
        <v>1</v>
      </c>
      <c r="D558" s="60">
        <v>1.0351966873706005E-3</v>
      </c>
    </row>
    <row r="559" spans="2:4" x14ac:dyDescent="0.3">
      <c r="B559" s="33" t="s">
        <v>2551</v>
      </c>
      <c r="C559" s="59">
        <v>1</v>
      </c>
      <c r="D559" s="60">
        <v>1.0351966873706005E-3</v>
      </c>
    </row>
    <row r="560" spans="2:4" x14ac:dyDescent="0.3">
      <c r="B560" s="33" t="s">
        <v>2552</v>
      </c>
      <c r="C560" s="59">
        <v>1</v>
      </c>
      <c r="D560" s="60">
        <v>1.0351966873706005E-3</v>
      </c>
    </row>
    <row r="561" spans="2:4" x14ac:dyDescent="0.3">
      <c r="B561" s="33" t="s">
        <v>2553</v>
      </c>
      <c r="C561" s="59">
        <v>1</v>
      </c>
      <c r="D561" s="60">
        <v>1.0351966873706005E-3</v>
      </c>
    </row>
    <row r="562" spans="2:4" x14ac:dyDescent="0.3">
      <c r="B562" s="33" t="s">
        <v>2554</v>
      </c>
      <c r="C562" s="59">
        <v>1</v>
      </c>
      <c r="D562" s="60">
        <v>1.0351966873706005E-3</v>
      </c>
    </row>
    <row r="563" spans="2:4" x14ac:dyDescent="0.3">
      <c r="B563" s="33" t="s">
        <v>2555</v>
      </c>
      <c r="C563" s="59">
        <v>1</v>
      </c>
      <c r="D563" s="60">
        <v>1.0351966873706005E-3</v>
      </c>
    </row>
    <row r="564" spans="2:4" x14ac:dyDescent="0.3">
      <c r="B564" s="33" t="s">
        <v>2556</v>
      </c>
      <c r="C564" s="59">
        <v>1</v>
      </c>
      <c r="D564" s="60">
        <v>1.0351966873706005E-3</v>
      </c>
    </row>
    <row r="565" spans="2:4" x14ac:dyDescent="0.3">
      <c r="B565" s="33" t="s">
        <v>2557</v>
      </c>
      <c r="C565" s="59">
        <v>1</v>
      </c>
      <c r="D565" s="60">
        <v>1.0351966873706005E-3</v>
      </c>
    </row>
    <row r="566" spans="2:4" x14ac:dyDescent="0.3">
      <c r="B566" s="33" t="s">
        <v>2558</v>
      </c>
      <c r="C566" s="59">
        <v>2</v>
      </c>
      <c r="D566" s="60">
        <v>2.070393374741201E-3</v>
      </c>
    </row>
    <row r="567" spans="2:4" x14ac:dyDescent="0.3">
      <c r="B567" s="33" t="s">
        <v>2559</v>
      </c>
      <c r="C567" s="59">
        <v>1</v>
      </c>
      <c r="D567" s="60">
        <v>1.0351966873706005E-3</v>
      </c>
    </row>
    <row r="568" spans="2:4" x14ac:dyDescent="0.3">
      <c r="B568" s="33" t="s">
        <v>2560</v>
      </c>
      <c r="C568" s="59">
        <v>1</v>
      </c>
      <c r="D568" s="60">
        <v>1.0351966873706005E-3</v>
      </c>
    </row>
    <row r="569" spans="2:4" x14ac:dyDescent="0.3">
      <c r="B569" s="33" t="s">
        <v>2561</v>
      </c>
      <c r="C569" s="59">
        <v>1</v>
      </c>
      <c r="D569" s="60">
        <v>1.0351966873706005E-3</v>
      </c>
    </row>
    <row r="570" spans="2:4" x14ac:dyDescent="0.3">
      <c r="B570" s="33" t="s">
        <v>2562</v>
      </c>
      <c r="C570" s="59">
        <v>1</v>
      </c>
      <c r="D570" s="60">
        <v>1.0351966873706005E-3</v>
      </c>
    </row>
    <row r="571" spans="2:4" x14ac:dyDescent="0.3">
      <c r="B571" s="33" t="s">
        <v>2563</v>
      </c>
      <c r="C571" s="59">
        <v>1</v>
      </c>
      <c r="D571" s="60">
        <v>1.0351966873706005E-3</v>
      </c>
    </row>
    <row r="572" spans="2:4" x14ac:dyDescent="0.3">
      <c r="B572" s="33" t="s">
        <v>2564</v>
      </c>
      <c r="C572" s="59">
        <v>1</v>
      </c>
      <c r="D572" s="60">
        <v>1.0351966873706005E-3</v>
      </c>
    </row>
    <row r="573" spans="2:4" x14ac:dyDescent="0.3">
      <c r="B573" s="33" t="s">
        <v>2565</v>
      </c>
      <c r="C573" s="59">
        <v>1</v>
      </c>
      <c r="D573" s="60">
        <v>1.0351966873706005E-3</v>
      </c>
    </row>
    <row r="574" spans="2:4" x14ac:dyDescent="0.3">
      <c r="B574" s="33" t="s">
        <v>2566</v>
      </c>
      <c r="C574" s="59">
        <v>1</v>
      </c>
      <c r="D574" s="60">
        <v>1.0351966873706005E-3</v>
      </c>
    </row>
    <row r="575" spans="2:4" x14ac:dyDescent="0.3">
      <c r="B575" s="33" t="s">
        <v>2567</v>
      </c>
      <c r="C575" s="59">
        <v>1</v>
      </c>
      <c r="D575" s="60">
        <v>1.0351966873706005E-3</v>
      </c>
    </row>
    <row r="576" spans="2:4" x14ac:dyDescent="0.3">
      <c r="B576" s="33" t="s">
        <v>2568</v>
      </c>
      <c r="C576" s="59">
        <v>1</v>
      </c>
      <c r="D576" s="60">
        <v>1.0351966873706005E-3</v>
      </c>
    </row>
    <row r="577" spans="2:4" x14ac:dyDescent="0.3">
      <c r="B577" s="33" t="s">
        <v>2569</v>
      </c>
      <c r="C577" s="59">
        <v>2</v>
      </c>
      <c r="D577" s="60">
        <v>2.070393374741201E-3</v>
      </c>
    </row>
    <row r="578" spans="2:4" x14ac:dyDescent="0.3">
      <c r="B578" s="33" t="s">
        <v>2570</v>
      </c>
      <c r="C578" s="59">
        <v>1</v>
      </c>
      <c r="D578" s="60">
        <v>1.0351966873706005E-3</v>
      </c>
    </row>
    <row r="579" spans="2:4" x14ac:dyDescent="0.3">
      <c r="B579" s="33" t="s">
        <v>2571</v>
      </c>
      <c r="C579" s="59">
        <v>1</v>
      </c>
      <c r="D579" s="60">
        <v>1.0351966873706005E-3</v>
      </c>
    </row>
    <row r="580" spans="2:4" x14ac:dyDescent="0.3">
      <c r="B580" s="33" t="s">
        <v>2572</v>
      </c>
      <c r="C580" s="59">
        <v>1</v>
      </c>
      <c r="D580" s="60">
        <v>1.0351966873706005E-3</v>
      </c>
    </row>
    <row r="581" spans="2:4" x14ac:dyDescent="0.3">
      <c r="B581" s="33" t="s">
        <v>2573</v>
      </c>
      <c r="C581" s="59">
        <v>1</v>
      </c>
      <c r="D581" s="60">
        <v>1.0351966873706005E-3</v>
      </c>
    </row>
    <row r="582" spans="2:4" x14ac:dyDescent="0.3">
      <c r="B582" s="33" t="s">
        <v>2574</v>
      </c>
      <c r="C582" s="59">
        <v>1</v>
      </c>
      <c r="D582" s="60">
        <v>1.0351966873706005E-3</v>
      </c>
    </row>
    <row r="583" spans="2:4" x14ac:dyDescent="0.3">
      <c r="B583" s="33" t="s">
        <v>2575</v>
      </c>
      <c r="C583" s="59">
        <v>1</v>
      </c>
      <c r="D583" s="60">
        <v>1.0351966873706005E-3</v>
      </c>
    </row>
    <row r="584" spans="2:4" x14ac:dyDescent="0.3">
      <c r="B584" s="33" t="s">
        <v>2576</v>
      </c>
      <c r="C584" s="59">
        <v>1</v>
      </c>
      <c r="D584" s="60">
        <v>1.0351966873706005E-3</v>
      </c>
    </row>
    <row r="585" spans="2:4" x14ac:dyDescent="0.3">
      <c r="B585" s="33" t="s">
        <v>2577</v>
      </c>
      <c r="C585" s="59">
        <v>1</v>
      </c>
      <c r="D585" s="60">
        <v>1.0351966873706005E-3</v>
      </c>
    </row>
    <row r="586" spans="2:4" x14ac:dyDescent="0.3">
      <c r="B586" s="33" t="s">
        <v>2578</v>
      </c>
      <c r="C586" s="59">
        <v>1</v>
      </c>
      <c r="D586" s="60">
        <v>1.0351966873706005E-3</v>
      </c>
    </row>
    <row r="587" spans="2:4" x14ac:dyDescent="0.3">
      <c r="B587" s="33" t="s">
        <v>2579</v>
      </c>
      <c r="C587" s="59">
        <v>1</v>
      </c>
      <c r="D587" s="60">
        <v>1.0351966873706005E-3</v>
      </c>
    </row>
    <row r="588" spans="2:4" x14ac:dyDescent="0.3">
      <c r="B588" s="33" t="s">
        <v>2580</v>
      </c>
      <c r="C588" s="59">
        <v>2</v>
      </c>
      <c r="D588" s="60">
        <v>2.070393374741201E-3</v>
      </c>
    </row>
    <row r="589" spans="2:4" x14ac:dyDescent="0.3">
      <c r="B589" s="33" t="s">
        <v>2581</v>
      </c>
      <c r="C589" s="59">
        <v>1</v>
      </c>
      <c r="D589" s="60">
        <v>1.0351966873706005E-3</v>
      </c>
    </row>
    <row r="590" spans="2:4" x14ac:dyDescent="0.3">
      <c r="B590" s="33" t="s">
        <v>2582</v>
      </c>
      <c r="C590" s="59">
        <v>1</v>
      </c>
      <c r="D590" s="60">
        <v>1.0351966873706005E-3</v>
      </c>
    </row>
    <row r="591" spans="2:4" x14ac:dyDescent="0.3">
      <c r="B591" s="33" t="s">
        <v>2583</v>
      </c>
      <c r="C591" s="59">
        <v>1</v>
      </c>
      <c r="D591" s="60">
        <v>1.0351966873706005E-3</v>
      </c>
    </row>
    <row r="592" spans="2:4" x14ac:dyDescent="0.3">
      <c r="B592" s="33" t="s">
        <v>2584</v>
      </c>
      <c r="C592" s="59">
        <v>1</v>
      </c>
      <c r="D592" s="60">
        <v>1.0351966873706005E-3</v>
      </c>
    </row>
    <row r="593" spans="2:4" x14ac:dyDescent="0.3">
      <c r="B593" s="33" t="s">
        <v>2585</v>
      </c>
      <c r="C593" s="59">
        <v>1</v>
      </c>
      <c r="D593" s="60">
        <v>1.0351966873706005E-3</v>
      </c>
    </row>
    <row r="594" spans="2:4" x14ac:dyDescent="0.3">
      <c r="B594" s="33" t="s">
        <v>2586</v>
      </c>
      <c r="C594" s="59">
        <v>1</v>
      </c>
      <c r="D594" s="60">
        <v>1.0351966873706005E-3</v>
      </c>
    </row>
    <row r="595" spans="2:4" x14ac:dyDescent="0.3">
      <c r="B595" s="33" t="s">
        <v>2587</v>
      </c>
      <c r="C595" s="59">
        <v>1</v>
      </c>
      <c r="D595" s="60">
        <v>1.0351966873706005E-3</v>
      </c>
    </row>
    <row r="596" spans="2:4" x14ac:dyDescent="0.3">
      <c r="B596" s="33" t="s">
        <v>2588</v>
      </c>
      <c r="C596" s="59">
        <v>1</v>
      </c>
      <c r="D596" s="60">
        <v>1.0351966873706005E-3</v>
      </c>
    </row>
    <row r="597" spans="2:4" x14ac:dyDescent="0.3">
      <c r="B597" s="33" t="s">
        <v>2589</v>
      </c>
      <c r="C597" s="59">
        <v>1</v>
      </c>
      <c r="D597" s="60">
        <v>1.0351966873706005E-3</v>
      </c>
    </row>
    <row r="598" spans="2:4" x14ac:dyDescent="0.3">
      <c r="B598" s="33" t="s">
        <v>2590</v>
      </c>
      <c r="C598" s="59">
        <v>1</v>
      </c>
      <c r="D598" s="60">
        <v>1.0351966873706005E-3</v>
      </c>
    </row>
    <row r="599" spans="2:4" x14ac:dyDescent="0.3">
      <c r="B599" s="33" t="s">
        <v>2591</v>
      </c>
      <c r="C599" s="59">
        <v>2</v>
      </c>
      <c r="D599" s="60">
        <v>2.070393374741201E-3</v>
      </c>
    </row>
    <row r="600" spans="2:4" x14ac:dyDescent="0.3">
      <c r="B600" s="33" t="s">
        <v>2592</v>
      </c>
      <c r="C600" s="59">
        <v>1</v>
      </c>
      <c r="D600" s="60">
        <v>1.0351966873706005E-3</v>
      </c>
    </row>
    <row r="601" spans="2:4" x14ac:dyDescent="0.3">
      <c r="B601" s="33" t="s">
        <v>2593</v>
      </c>
      <c r="C601" s="59">
        <v>1</v>
      </c>
      <c r="D601" s="60">
        <v>1.0351966873706005E-3</v>
      </c>
    </row>
    <row r="602" spans="2:4" x14ac:dyDescent="0.3">
      <c r="B602" s="33" t="s">
        <v>2594</v>
      </c>
      <c r="C602" s="59">
        <v>1</v>
      </c>
      <c r="D602" s="60">
        <v>1.0351966873706005E-3</v>
      </c>
    </row>
    <row r="603" spans="2:4" x14ac:dyDescent="0.3">
      <c r="B603" s="33" t="s">
        <v>2595</v>
      </c>
      <c r="C603" s="59">
        <v>1</v>
      </c>
      <c r="D603" s="60">
        <v>1.0351966873706005E-3</v>
      </c>
    </row>
    <row r="604" spans="2:4" x14ac:dyDescent="0.3">
      <c r="B604" s="33" t="s">
        <v>2596</v>
      </c>
      <c r="C604" s="59">
        <v>1</v>
      </c>
      <c r="D604" s="60">
        <v>1.0351966873706005E-3</v>
      </c>
    </row>
    <row r="605" spans="2:4" x14ac:dyDescent="0.3">
      <c r="B605" s="33" t="s">
        <v>2597</v>
      </c>
      <c r="C605" s="59">
        <v>1</v>
      </c>
      <c r="D605" s="60">
        <v>1.0351966873706005E-3</v>
      </c>
    </row>
    <row r="606" spans="2:4" x14ac:dyDescent="0.3">
      <c r="B606" s="33" t="s">
        <v>2598</v>
      </c>
      <c r="C606" s="59">
        <v>1</v>
      </c>
      <c r="D606" s="60">
        <v>1.0351966873706005E-3</v>
      </c>
    </row>
    <row r="607" spans="2:4" x14ac:dyDescent="0.3">
      <c r="B607" s="33" t="s">
        <v>2599</v>
      </c>
      <c r="C607" s="59">
        <v>1</v>
      </c>
      <c r="D607" s="60">
        <v>1.0351966873706005E-3</v>
      </c>
    </row>
    <row r="608" spans="2:4" x14ac:dyDescent="0.3">
      <c r="B608" s="33" t="s">
        <v>2600</v>
      </c>
      <c r="C608" s="59">
        <v>1</v>
      </c>
      <c r="D608" s="60">
        <v>1.0351966873706005E-3</v>
      </c>
    </row>
    <row r="609" spans="2:4" x14ac:dyDescent="0.3">
      <c r="B609" s="33" t="s">
        <v>2601</v>
      </c>
      <c r="C609" s="59">
        <v>1</v>
      </c>
      <c r="D609" s="60">
        <v>1.0351966873706005E-3</v>
      </c>
    </row>
    <row r="610" spans="2:4" x14ac:dyDescent="0.3">
      <c r="B610" s="33" t="s">
        <v>2602</v>
      </c>
      <c r="C610" s="59">
        <v>2</v>
      </c>
      <c r="D610" s="60">
        <v>2.070393374741201E-3</v>
      </c>
    </row>
    <row r="611" spans="2:4" x14ac:dyDescent="0.3">
      <c r="B611" s="33" t="s">
        <v>2603</v>
      </c>
      <c r="C611" s="59">
        <v>1</v>
      </c>
      <c r="D611" s="60">
        <v>1.0351966873706005E-3</v>
      </c>
    </row>
    <row r="612" spans="2:4" x14ac:dyDescent="0.3">
      <c r="B612" s="33" t="s">
        <v>2604</v>
      </c>
      <c r="C612" s="59">
        <v>1</v>
      </c>
      <c r="D612" s="60">
        <v>1.0351966873706005E-3</v>
      </c>
    </row>
    <row r="613" spans="2:4" x14ac:dyDescent="0.3">
      <c r="B613" s="33" t="s">
        <v>2605</v>
      </c>
      <c r="C613" s="59">
        <v>1</v>
      </c>
      <c r="D613" s="60">
        <v>1.0351966873706005E-3</v>
      </c>
    </row>
    <row r="614" spans="2:4" x14ac:dyDescent="0.3">
      <c r="B614" s="33" t="s">
        <v>2606</v>
      </c>
      <c r="C614" s="59">
        <v>1</v>
      </c>
      <c r="D614" s="60">
        <v>1.0351966873706005E-3</v>
      </c>
    </row>
    <row r="615" spans="2:4" x14ac:dyDescent="0.3">
      <c r="B615" s="33" t="s">
        <v>2607</v>
      </c>
      <c r="C615" s="59">
        <v>1</v>
      </c>
      <c r="D615" s="60">
        <v>1.0351966873706005E-3</v>
      </c>
    </row>
    <row r="616" spans="2:4" x14ac:dyDescent="0.3">
      <c r="B616" s="33" t="s">
        <v>2608</v>
      </c>
      <c r="C616" s="59">
        <v>1</v>
      </c>
      <c r="D616" s="60">
        <v>1.0351966873706005E-3</v>
      </c>
    </row>
    <row r="617" spans="2:4" x14ac:dyDescent="0.3">
      <c r="B617" s="33" t="s">
        <v>2609</v>
      </c>
      <c r="C617" s="59">
        <v>1</v>
      </c>
      <c r="D617" s="60">
        <v>1.0351966873706005E-3</v>
      </c>
    </row>
    <row r="618" spans="2:4" x14ac:dyDescent="0.3">
      <c r="B618" s="33" t="s">
        <v>2610</v>
      </c>
      <c r="C618" s="59">
        <v>1</v>
      </c>
      <c r="D618" s="60">
        <v>1.0351966873706005E-3</v>
      </c>
    </row>
    <row r="619" spans="2:4" x14ac:dyDescent="0.3">
      <c r="B619" s="33" t="s">
        <v>2611</v>
      </c>
      <c r="C619" s="59">
        <v>1</v>
      </c>
      <c r="D619" s="60">
        <v>1.0351966873706005E-3</v>
      </c>
    </row>
    <row r="620" spans="2:4" x14ac:dyDescent="0.3">
      <c r="B620" s="33" t="s">
        <v>2612</v>
      </c>
      <c r="C620" s="59">
        <v>1</v>
      </c>
      <c r="D620" s="60">
        <v>1.0351966873706005E-3</v>
      </c>
    </row>
    <row r="621" spans="2:4" x14ac:dyDescent="0.3">
      <c r="B621" s="33" t="s">
        <v>2613</v>
      </c>
      <c r="C621" s="59">
        <v>2</v>
      </c>
      <c r="D621" s="60">
        <v>2.070393374741201E-3</v>
      </c>
    </row>
    <row r="622" spans="2:4" x14ac:dyDescent="0.3">
      <c r="B622" s="33" t="s">
        <v>2614</v>
      </c>
      <c r="C622" s="59">
        <v>1</v>
      </c>
      <c r="D622" s="60">
        <v>1.0351966873706005E-3</v>
      </c>
    </row>
    <row r="623" spans="2:4" x14ac:dyDescent="0.3">
      <c r="B623" s="33" t="s">
        <v>2615</v>
      </c>
      <c r="C623" s="59">
        <v>1</v>
      </c>
      <c r="D623" s="60">
        <v>1.0351966873706005E-3</v>
      </c>
    </row>
    <row r="624" spans="2:4" x14ac:dyDescent="0.3">
      <c r="B624" s="33" t="s">
        <v>2616</v>
      </c>
      <c r="C624" s="59">
        <v>1</v>
      </c>
      <c r="D624" s="60">
        <v>1.0351966873706005E-3</v>
      </c>
    </row>
    <row r="625" spans="2:4" x14ac:dyDescent="0.3">
      <c r="B625" s="33" t="s">
        <v>2617</v>
      </c>
      <c r="C625" s="59">
        <v>1</v>
      </c>
      <c r="D625" s="60">
        <v>1.0351966873706005E-3</v>
      </c>
    </row>
    <row r="626" spans="2:4" x14ac:dyDescent="0.3">
      <c r="B626" s="33" t="s">
        <v>2618</v>
      </c>
      <c r="C626" s="59">
        <v>1</v>
      </c>
      <c r="D626" s="60">
        <v>1.0351966873706005E-3</v>
      </c>
    </row>
    <row r="627" spans="2:4" x14ac:dyDescent="0.3">
      <c r="B627" s="33" t="s">
        <v>2619</v>
      </c>
      <c r="C627" s="59">
        <v>1</v>
      </c>
      <c r="D627" s="60">
        <v>1.0351966873706005E-3</v>
      </c>
    </row>
    <row r="628" spans="2:4" x14ac:dyDescent="0.3">
      <c r="B628" s="33" t="s">
        <v>2620</v>
      </c>
      <c r="C628" s="59">
        <v>1</v>
      </c>
      <c r="D628" s="60">
        <v>1.0351966873706005E-3</v>
      </c>
    </row>
    <row r="629" spans="2:4" x14ac:dyDescent="0.3">
      <c r="B629" s="33" t="s">
        <v>2621</v>
      </c>
      <c r="C629" s="59">
        <v>1</v>
      </c>
      <c r="D629" s="60">
        <v>1.0351966873706005E-3</v>
      </c>
    </row>
    <row r="630" spans="2:4" x14ac:dyDescent="0.3">
      <c r="B630" s="33" t="s">
        <v>2622</v>
      </c>
      <c r="C630" s="59">
        <v>1</v>
      </c>
      <c r="D630" s="60">
        <v>1.0351966873706005E-3</v>
      </c>
    </row>
    <row r="631" spans="2:4" x14ac:dyDescent="0.3">
      <c r="B631" s="33" t="s">
        <v>2623</v>
      </c>
      <c r="C631" s="59">
        <v>1</v>
      </c>
      <c r="D631" s="60">
        <v>1.0351966873706005E-3</v>
      </c>
    </row>
    <row r="632" spans="2:4" x14ac:dyDescent="0.3">
      <c r="B632" s="33" t="s">
        <v>2624</v>
      </c>
      <c r="C632" s="59">
        <v>2</v>
      </c>
      <c r="D632" s="60">
        <v>2.070393374741201E-3</v>
      </c>
    </row>
    <row r="633" spans="2:4" x14ac:dyDescent="0.3">
      <c r="B633" s="33" t="s">
        <v>2625</v>
      </c>
      <c r="C633" s="59">
        <v>1</v>
      </c>
      <c r="D633" s="60">
        <v>1.0351966873706005E-3</v>
      </c>
    </row>
    <row r="634" spans="2:4" x14ac:dyDescent="0.3">
      <c r="B634" s="33" t="s">
        <v>2626</v>
      </c>
      <c r="C634" s="59">
        <v>1</v>
      </c>
      <c r="D634" s="60">
        <v>1.0351966873706005E-3</v>
      </c>
    </row>
    <row r="635" spans="2:4" x14ac:dyDescent="0.3">
      <c r="B635" s="33" t="s">
        <v>2627</v>
      </c>
      <c r="C635" s="59">
        <v>1</v>
      </c>
      <c r="D635" s="60">
        <v>1.0351966873706005E-3</v>
      </c>
    </row>
    <row r="636" spans="2:4" x14ac:dyDescent="0.3">
      <c r="B636" s="33" t="s">
        <v>2628</v>
      </c>
      <c r="C636" s="59">
        <v>1</v>
      </c>
      <c r="D636" s="60">
        <v>1.0351966873706005E-3</v>
      </c>
    </row>
    <row r="637" spans="2:4" x14ac:dyDescent="0.3">
      <c r="B637" s="33" t="s">
        <v>2629</v>
      </c>
      <c r="C637" s="59">
        <v>1</v>
      </c>
      <c r="D637" s="60">
        <v>1.0351966873706005E-3</v>
      </c>
    </row>
    <row r="638" spans="2:4" x14ac:dyDescent="0.3">
      <c r="B638" s="33" t="s">
        <v>2630</v>
      </c>
      <c r="C638" s="59">
        <v>1</v>
      </c>
      <c r="D638" s="60">
        <v>1.0351966873706005E-3</v>
      </c>
    </row>
    <row r="639" spans="2:4" x14ac:dyDescent="0.3">
      <c r="B639" s="33" t="s">
        <v>2631</v>
      </c>
      <c r="C639" s="59">
        <v>1</v>
      </c>
      <c r="D639" s="60">
        <v>1.0351966873706005E-3</v>
      </c>
    </row>
    <row r="640" spans="2:4" x14ac:dyDescent="0.3">
      <c r="B640" s="33" t="s">
        <v>2632</v>
      </c>
      <c r="C640" s="59">
        <v>1</v>
      </c>
      <c r="D640" s="60">
        <v>1.0351966873706005E-3</v>
      </c>
    </row>
    <row r="641" spans="2:4" x14ac:dyDescent="0.3">
      <c r="B641" s="33" t="s">
        <v>2633</v>
      </c>
      <c r="C641" s="59">
        <v>1</v>
      </c>
      <c r="D641" s="60">
        <v>1.0351966873706005E-3</v>
      </c>
    </row>
    <row r="642" spans="2:4" x14ac:dyDescent="0.3">
      <c r="B642" s="33" t="s">
        <v>2634</v>
      </c>
      <c r="C642" s="59">
        <v>1</v>
      </c>
      <c r="D642" s="60">
        <v>1.0351966873706005E-3</v>
      </c>
    </row>
    <row r="643" spans="2:4" x14ac:dyDescent="0.3">
      <c r="B643" s="33" t="s">
        <v>2635</v>
      </c>
      <c r="C643" s="59">
        <v>2</v>
      </c>
      <c r="D643" s="60">
        <v>2.070393374741201E-3</v>
      </c>
    </row>
    <row r="644" spans="2:4" x14ac:dyDescent="0.3">
      <c r="B644" s="33" t="s">
        <v>2636</v>
      </c>
      <c r="C644" s="59">
        <v>1</v>
      </c>
      <c r="D644" s="60">
        <v>1.0351966873706005E-3</v>
      </c>
    </row>
    <row r="645" spans="2:4" x14ac:dyDescent="0.3">
      <c r="B645" s="33" t="s">
        <v>2637</v>
      </c>
      <c r="C645" s="59">
        <v>1</v>
      </c>
      <c r="D645" s="60">
        <v>1.0351966873706005E-3</v>
      </c>
    </row>
    <row r="646" spans="2:4" x14ac:dyDescent="0.3">
      <c r="B646" s="33" t="s">
        <v>2638</v>
      </c>
      <c r="C646" s="59">
        <v>1</v>
      </c>
      <c r="D646" s="60">
        <v>1.0351966873706005E-3</v>
      </c>
    </row>
    <row r="647" spans="2:4" x14ac:dyDescent="0.3">
      <c r="B647" s="33" t="s">
        <v>2639</v>
      </c>
      <c r="C647" s="59">
        <v>1</v>
      </c>
      <c r="D647" s="60">
        <v>1.0351966873706005E-3</v>
      </c>
    </row>
    <row r="648" spans="2:4" x14ac:dyDescent="0.3">
      <c r="B648" s="33" t="s">
        <v>2640</v>
      </c>
      <c r="C648" s="59">
        <v>1</v>
      </c>
      <c r="D648" s="60">
        <v>1.0351966873706005E-3</v>
      </c>
    </row>
    <row r="649" spans="2:4" x14ac:dyDescent="0.3">
      <c r="B649" s="33" t="s">
        <v>2641</v>
      </c>
      <c r="C649" s="59">
        <v>1</v>
      </c>
      <c r="D649" s="60">
        <v>1.0351966873706005E-3</v>
      </c>
    </row>
    <row r="650" spans="2:4" x14ac:dyDescent="0.3">
      <c r="B650" s="33" t="s">
        <v>2642</v>
      </c>
      <c r="C650" s="59">
        <v>1</v>
      </c>
      <c r="D650" s="60">
        <v>1.0351966873706005E-3</v>
      </c>
    </row>
    <row r="651" spans="2:4" x14ac:dyDescent="0.3">
      <c r="B651" s="33" t="s">
        <v>2643</v>
      </c>
      <c r="C651" s="59">
        <v>1</v>
      </c>
      <c r="D651" s="60">
        <v>1.0351966873706005E-3</v>
      </c>
    </row>
    <row r="652" spans="2:4" x14ac:dyDescent="0.3">
      <c r="B652" s="33" t="s">
        <v>2644</v>
      </c>
      <c r="C652" s="59">
        <v>1</v>
      </c>
      <c r="D652" s="60">
        <v>1.0351966873706005E-3</v>
      </c>
    </row>
    <row r="653" spans="2:4" x14ac:dyDescent="0.3">
      <c r="B653" s="33" t="s">
        <v>2645</v>
      </c>
      <c r="C653" s="59">
        <v>1</v>
      </c>
      <c r="D653" s="60">
        <v>1.0351966873706005E-3</v>
      </c>
    </row>
    <row r="654" spans="2:4" x14ac:dyDescent="0.3">
      <c r="B654" s="33" t="s">
        <v>2646</v>
      </c>
      <c r="C654" s="59">
        <v>2</v>
      </c>
      <c r="D654" s="60">
        <v>2.070393374741201E-3</v>
      </c>
    </row>
    <row r="655" spans="2:4" x14ac:dyDescent="0.3">
      <c r="B655" s="33" t="s">
        <v>2647</v>
      </c>
      <c r="C655" s="59">
        <v>1</v>
      </c>
      <c r="D655" s="60">
        <v>1.0351966873706005E-3</v>
      </c>
    </row>
    <row r="656" spans="2:4" x14ac:dyDescent="0.3">
      <c r="B656" s="33" t="s">
        <v>2648</v>
      </c>
      <c r="C656" s="59">
        <v>1</v>
      </c>
      <c r="D656" s="60">
        <v>1.0351966873706005E-3</v>
      </c>
    </row>
    <row r="657" spans="2:4" x14ac:dyDescent="0.3">
      <c r="B657" s="33" t="s">
        <v>2649</v>
      </c>
      <c r="C657" s="59">
        <v>1</v>
      </c>
      <c r="D657" s="60">
        <v>1.0351966873706005E-3</v>
      </c>
    </row>
    <row r="658" spans="2:4" x14ac:dyDescent="0.3">
      <c r="B658" s="33" t="s">
        <v>2650</v>
      </c>
      <c r="C658" s="59">
        <v>1</v>
      </c>
      <c r="D658" s="60">
        <v>1.0351966873706005E-3</v>
      </c>
    </row>
    <row r="659" spans="2:4" x14ac:dyDescent="0.3">
      <c r="B659" s="33" t="s">
        <v>2651</v>
      </c>
      <c r="C659" s="59">
        <v>1</v>
      </c>
      <c r="D659" s="60">
        <v>1.0351966873706005E-3</v>
      </c>
    </row>
    <row r="660" spans="2:4" x14ac:dyDescent="0.3">
      <c r="B660" s="33" t="s">
        <v>2652</v>
      </c>
      <c r="C660" s="59">
        <v>1</v>
      </c>
      <c r="D660" s="60">
        <v>1.0351966873706005E-3</v>
      </c>
    </row>
    <row r="661" spans="2:4" x14ac:dyDescent="0.3">
      <c r="B661" s="33" t="s">
        <v>2653</v>
      </c>
      <c r="C661" s="59">
        <v>1</v>
      </c>
      <c r="D661" s="60">
        <v>1.0351966873706005E-3</v>
      </c>
    </row>
    <row r="662" spans="2:4" x14ac:dyDescent="0.3">
      <c r="B662" s="33" t="s">
        <v>2654</v>
      </c>
      <c r="C662" s="59">
        <v>1</v>
      </c>
      <c r="D662" s="60">
        <v>1.0351966873706005E-3</v>
      </c>
    </row>
    <row r="663" spans="2:4" x14ac:dyDescent="0.3">
      <c r="B663" s="33" t="s">
        <v>2655</v>
      </c>
      <c r="C663" s="59">
        <v>1</v>
      </c>
      <c r="D663" s="60">
        <v>1.0351966873706005E-3</v>
      </c>
    </row>
    <row r="664" spans="2:4" x14ac:dyDescent="0.3">
      <c r="B664" s="33" t="s">
        <v>2656</v>
      </c>
      <c r="C664" s="59">
        <v>1</v>
      </c>
      <c r="D664" s="60">
        <v>1.0351966873706005E-3</v>
      </c>
    </row>
    <row r="665" spans="2:4" x14ac:dyDescent="0.3">
      <c r="B665" s="33" t="s">
        <v>2657</v>
      </c>
      <c r="C665" s="59">
        <v>2</v>
      </c>
      <c r="D665" s="60">
        <v>2.070393374741201E-3</v>
      </c>
    </row>
    <row r="666" spans="2:4" x14ac:dyDescent="0.3">
      <c r="B666" s="33" t="s">
        <v>2658</v>
      </c>
      <c r="C666" s="59">
        <v>1</v>
      </c>
      <c r="D666" s="60">
        <v>1.0351966873706005E-3</v>
      </c>
    </row>
    <row r="667" spans="2:4" x14ac:dyDescent="0.3">
      <c r="B667" s="33" t="s">
        <v>2659</v>
      </c>
      <c r="C667" s="59">
        <v>1</v>
      </c>
      <c r="D667" s="60">
        <v>1.0351966873706005E-3</v>
      </c>
    </row>
    <row r="668" spans="2:4" x14ac:dyDescent="0.3">
      <c r="B668" s="33" t="s">
        <v>2660</v>
      </c>
      <c r="C668" s="59">
        <v>1</v>
      </c>
      <c r="D668" s="60">
        <v>1.0351966873706005E-3</v>
      </c>
    </row>
    <row r="669" spans="2:4" x14ac:dyDescent="0.3">
      <c r="B669" s="33" t="s">
        <v>2661</v>
      </c>
      <c r="C669" s="59">
        <v>1</v>
      </c>
      <c r="D669" s="60">
        <v>1.0351966873706005E-3</v>
      </c>
    </row>
    <row r="670" spans="2:4" x14ac:dyDescent="0.3">
      <c r="B670" s="33" t="s">
        <v>2662</v>
      </c>
      <c r="C670" s="59">
        <v>1</v>
      </c>
      <c r="D670" s="60">
        <v>1.0351966873706005E-3</v>
      </c>
    </row>
    <row r="671" spans="2:4" x14ac:dyDescent="0.3">
      <c r="B671" s="33" t="s">
        <v>2663</v>
      </c>
      <c r="C671" s="59">
        <v>1</v>
      </c>
      <c r="D671" s="60">
        <v>1.0351966873706005E-3</v>
      </c>
    </row>
    <row r="672" spans="2:4" x14ac:dyDescent="0.3">
      <c r="B672" s="33" t="s">
        <v>2664</v>
      </c>
      <c r="C672" s="59">
        <v>1</v>
      </c>
      <c r="D672" s="60">
        <v>1.0351966873706005E-3</v>
      </c>
    </row>
    <row r="673" spans="2:4" x14ac:dyDescent="0.3">
      <c r="B673" s="33" t="s">
        <v>2665</v>
      </c>
      <c r="C673" s="59">
        <v>1</v>
      </c>
      <c r="D673" s="60">
        <v>1.0351966873706005E-3</v>
      </c>
    </row>
    <row r="674" spans="2:4" x14ac:dyDescent="0.3">
      <c r="B674" s="33" t="s">
        <v>2666</v>
      </c>
      <c r="C674" s="59">
        <v>1</v>
      </c>
      <c r="D674" s="60">
        <v>1.0351966873706005E-3</v>
      </c>
    </row>
    <row r="675" spans="2:4" x14ac:dyDescent="0.3">
      <c r="B675" s="33" t="s">
        <v>2667</v>
      </c>
      <c r="C675" s="59">
        <v>1</v>
      </c>
      <c r="D675" s="60">
        <v>1.0351966873706005E-3</v>
      </c>
    </row>
    <row r="676" spans="2:4" x14ac:dyDescent="0.3">
      <c r="B676" s="33" t="s">
        <v>2668</v>
      </c>
      <c r="C676" s="59">
        <v>2</v>
      </c>
      <c r="D676" s="60">
        <v>2.070393374741201E-3</v>
      </c>
    </row>
    <row r="677" spans="2:4" x14ac:dyDescent="0.3">
      <c r="B677" s="33" t="s">
        <v>2669</v>
      </c>
      <c r="C677" s="59">
        <v>1</v>
      </c>
      <c r="D677" s="60">
        <v>1.0351966873706005E-3</v>
      </c>
    </row>
    <row r="678" spans="2:4" x14ac:dyDescent="0.3">
      <c r="B678" s="33" t="s">
        <v>2670</v>
      </c>
      <c r="C678" s="59">
        <v>1</v>
      </c>
      <c r="D678" s="60">
        <v>1.0351966873706005E-3</v>
      </c>
    </row>
    <row r="679" spans="2:4" x14ac:dyDescent="0.3">
      <c r="B679" s="33" t="s">
        <v>2671</v>
      </c>
      <c r="C679" s="59">
        <v>1</v>
      </c>
      <c r="D679" s="60">
        <v>1.0351966873706005E-3</v>
      </c>
    </row>
    <row r="680" spans="2:4" x14ac:dyDescent="0.3">
      <c r="B680" s="33" t="s">
        <v>2672</v>
      </c>
      <c r="C680" s="59">
        <v>1</v>
      </c>
      <c r="D680" s="60">
        <v>1.0351966873706005E-3</v>
      </c>
    </row>
    <row r="681" spans="2:4" x14ac:dyDescent="0.3">
      <c r="B681" s="33" t="s">
        <v>2673</v>
      </c>
      <c r="C681" s="59">
        <v>1</v>
      </c>
      <c r="D681" s="60">
        <v>1.0351966873706005E-3</v>
      </c>
    </row>
    <row r="682" spans="2:4" x14ac:dyDescent="0.3">
      <c r="B682" s="33" t="s">
        <v>2674</v>
      </c>
      <c r="C682" s="59">
        <v>1</v>
      </c>
      <c r="D682" s="60">
        <v>1.0351966873706005E-3</v>
      </c>
    </row>
    <row r="683" spans="2:4" x14ac:dyDescent="0.3">
      <c r="B683" s="33" t="s">
        <v>2675</v>
      </c>
      <c r="C683" s="59">
        <v>1</v>
      </c>
      <c r="D683" s="60">
        <v>1.0351966873706005E-3</v>
      </c>
    </row>
    <row r="684" spans="2:4" x14ac:dyDescent="0.3">
      <c r="B684" s="33" t="s">
        <v>2676</v>
      </c>
      <c r="C684" s="59">
        <v>1</v>
      </c>
      <c r="D684" s="60">
        <v>1.0351966873706005E-3</v>
      </c>
    </row>
    <row r="685" spans="2:4" x14ac:dyDescent="0.3">
      <c r="B685" s="33" t="s">
        <v>2677</v>
      </c>
      <c r="C685" s="59">
        <v>1</v>
      </c>
      <c r="D685" s="60">
        <v>1.0351966873706005E-3</v>
      </c>
    </row>
    <row r="686" spans="2:4" x14ac:dyDescent="0.3">
      <c r="B686" s="33" t="s">
        <v>2678</v>
      </c>
      <c r="C686" s="59">
        <v>1</v>
      </c>
      <c r="D686" s="60">
        <v>1.0351966873706005E-3</v>
      </c>
    </row>
    <row r="687" spans="2:4" x14ac:dyDescent="0.3">
      <c r="B687" s="33" t="s">
        <v>2679</v>
      </c>
      <c r="C687" s="59">
        <v>2</v>
      </c>
      <c r="D687" s="60">
        <v>2.070393374741201E-3</v>
      </c>
    </row>
    <row r="688" spans="2:4" x14ac:dyDescent="0.3">
      <c r="B688" s="33" t="s">
        <v>2680</v>
      </c>
      <c r="C688" s="59">
        <v>1</v>
      </c>
      <c r="D688" s="60">
        <v>1.0351966873706005E-3</v>
      </c>
    </row>
    <row r="689" spans="2:4" x14ac:dyDescent="0.3">
      <c r="B689" s="33" t="s">
        <v>2681</v>
      </c>
      <c r="C689" s="59">
        <v>1</v>
      </c>
      <c r="D689" s="60">
        <v>1.0351966873706005E-3</v>
      </c>
    </row>
    <row r="690" spans="2:4" x14ac:dyDescent="0.3">
      <c r="B690" s="33" t="s">
        <v>2682</v>
      </c>
      <c r="C690" s="59">
        <v>1</v>
      </c>
      <c r="D690" s="60">
        <v>1.0351966873706005E-3</v>
      </c>
    </row>
    <row r="691" spans="2:4" x14ac:dyDescent="0.3">
      <c r="B691" s="33" t="s">
        <v>2683</v>
      </c>
      <c r="C691" s="59">
        <v>1</v>
      </c>
      <c r="D691" s="60">
        <v>1.0351966873706005E-3</v>
      </c>
    </row>
    <row r="692" spans="2:4" x14ac:dyDescent="0.3">
      <c r="B692" s="33" t="s">
        <v>2684</v>
      </c>
      <c r="C692" s="59">
        <v>1</v>
      </c>
      <c r="D692" s="60">
        <v>1.0351966873706005E-3</v>
      </c>
    </row>
    <row r="693" spans="2:4" x14ac:dyDescent="0.3">
      <c r="B693" s="33" t="s">
        <v>2685</v>
      </c>
      <c r="C693" s="59">
        <v>1</v>
      </c>
      <c r="D693" s="60">
        <v>1.0351966873706005E-3</v>
      </c>
    </row>
    <row r="694" spans="2:4" x14ac:dyDescent="0.3">
      <c r="B694" s="33" t="s">
        <v>2686</v>
      </c>
      <c r="C694" s="59">
        <v>1</v>
      </c>
      <c r="D694" s="60">
        <v>1.0351966873706005E-3</v>
      </c>
    </row>
    <row r="695" spans="2:4" x14ac:dyDescent="0.3">
      <c r="B695" s="33" t="s">
        <v>2687</v>
      </c>
      <c r="C695" s="59">
        <v>1</v>
      </c>
      <c r="D695" s="60">
        <v>1.0351966873706005E-3</v>
      </c>
    </row>
    <row r="696" spans="2:4" x14ac:dyDescent="0.3">
      <c r="B696" s="33" t="s">
        <v>2688</v>
      </c>
      <c r="C696" s="59">
        <v>1</v>
      </c>
      <c r="D696" s="60">
        <v>1.0351966873706005E-3</v>
      </c>
    </row>
    <row r="697" spans="2:4" x14ac:dyDescent="0.3">
      <c r="B697" s="33" t="s">
        <v>2689</v>
      </c>
      <c r="C697" s="59">
        <v>1</v>
      </c>
      <c r="D697" s="60">
        <v>1.0351966873706005E-3</v>
      </c>
    </row>
    <row r="698" spans="2:4" x14ac:dyDescent="0.3">
      <c r="B698" s="33" t="s">
        <v>2690</v>
      </c>
      <c r="C698" s="59">
        <v>2</v>
      </c>
      <c r="D698" s="60">
        <v>2.070393374741201E-3</v>
      </c>
    </row>
    <row r="699" spans="2:4" x14ac:dyDescent="0.3">
      <c r="B699" s="33" t="s">
        <v>2691</v>
      </c>
      <c r="C699" s="59">
        <v>1</v>
      </c>
      <c r="D699" s="60">
        <v>1.0351966873706005E-3</v>
      </c>
    </row>
    <row r="700" spans="2:4" x14ac:dyDescent="0.3">
      <c r="B700" s="33" t="s">
        <v>2692</v>
      </c>
      <c r="C700" s="59">
        <v>1</v>
      </c>
      <c r="D700" s="60">
        <v>1.0351966873706005E-3</v>
      </c>
    </row>
    <row r="701" spans="2:4" x14ac:dyDescent="0.3">
      <c r="B701" s="33" t="s">
        <v>2693</v>
      </c>
      <c r="C701" s="59">
        <v>1</v>
      </c>
      <c r="D701" s="60">
        <v>1.0351966873706005E-3</v>
      </c>
    </row>
    <row r="702" spans="2:4" x14ac:dyDescent="0.3">
      <c r="B702" s="33" t="s">
        <v>2694</v>
      </c>
      <c r="C702" s="59">
        <v>1</v>
      </c>
      <c r="D702" s="60">
        <v>1.0351966873706005E-3</v>
      </c>
    </row>
    <row r="703" spans="2:4" x14ac:dyDescent="0.3">
      <c r="B703" s="33" t="s">
        <v>2695</v>
      </c>
      <c r="C703" s="59">
        <v>1</v>
      </c>
      <c r="D703" s="60">
        <v>1.0351966873706005E-3</v>
      </c>
    </row>
    <row r="704" spans="2:4" x14ac:dyDescent="0.3">
      <c r="B704" s="33" t="s">
        <v>2696</v>
      </c>
      <c r="C704" s="59">
        <v>1</v>
      </c>
      <c r="D704" s="60">
        <v>1.0351966873706005E-3</v>
      </c>
    </row>
    <row r="705" spans="2:4" x14ac:dyDescent="0.3">
      <c r="B705" s="33" t="s">
        <v>2697</v>
      </c>
      <c r="C705" s="59">
        <v>1</v>
      </c>
      <c r="D705" s="60">
        <v>1.0351966873706005E-3</v>
      </c>
    </row>
    <row r="706" spans="2:4" x14ac:dyDescent="0.3">
      <c r="B706" s="33" t="s">
        <v>2698</v>
      </c>
      <c r="C706" s="59">
        <v>1</v>
      </c>
      <c r="D706" s="60">
        <v>1.0351966873706005E-3</v>
      </c>
    </row>
    <row r="707" spans="2:4" x14ac:dyDescent="0.3">
      <c r="B707" s="33" t="s">
        <v>2699</v>
      </c>
      <c r="C707" s="59">
        <v>1</v>
      </c>
      <c r="D707" s="60">
        <v>1.0351966873706005E-3</v>
      </c>
    </row>
    <row r="708" spans="2:4" x14ac:dyDescent="0.3">
      <c r="B708" s="33" t="s">
        <v>2700</v>
      </c>
      <c r="C708" s="59">
        <v>1</v>
      </c>
      <c r="D708" s="60">
        <v>1.0351966873706005E-3</v>
      </c>
    </row>
    <row r="709" spans="2:4" x14ac:dyDescent="0.3">
      <c r="B709" s="33" t="s">
        <v>2701</v>
      </c>
      <c r="C709" s="59">
        <v>2</v>
      </c>
      <c r="D709" s="60">
        <v>2.070393374741201E-3</v>
      </c>
    </row>
    <row r="710" spans="2:4" x14ac:dyDescent="0.3">
      <c r="B710" s="33" t="s">
        <v>2702</v>
      </c>
      <c r="C710" s="59">
        <v>1</v>
      </c>
      <c r="D710" s="60">
        <v>1.0351966873706005E-3</v>
      </c>
    </row>
    <row r="711" spans="2:4" x14ac:dyDescent="0.3">
      <c r="B711" s="33" t="s">
        <v>2703</v>
      </c>
      <c r="C711" s="59">
        <v>1</v>
      </c>
      <c r="D711" s="60">
        <v>1.0351966873706005E-3</v>
      </c>
    </row>
    <row r="712" spans="2:4" x14ac:dyDescent="0.3">
      <c r="B712" s="33" t="s">
        <v>2704</v>
      </c>
      <c r="C712" s="59">
        <v>1</v>
      </c>
      <c r="D712" s="60">
        <v>1.0351966873706005E-3</v>
      </c>
    </row>
    <row r="713" spans="2:4" x14ac:dyDescent="0.3">
      <c r="B713" s="33" t="s">
        <v>2705</v>
      </c>
      <c r="C713" s="59">
        <v>1</v>
      </c>
      <c r="D713" s="60">
        <v>1.0351966873706005E-3</v>
      </c>
    </row>
    <row r="714" spans="2:4" x14ac:dyDescent="0.3">
      <c r="B714" s="33" t="s">
        <v>2706</v>
      </c>
      <c r="C714" s="59">
        <v>1</v>
      </c>
      <c r="D714" s="60">
        <v>1.0351966873706005E-3</v>
      </c>
    </row>
    <row r="715" spans="2:4" x14ac:dyDescent="0.3">
      <c r="B715" s="33" t="s">
        <v>2707</v>
      </c>
      <c r="C715" s="59">
        <v>1</v>
      </c>
      <c r="D715" s="60">
        <v>1.0351966873706005E-3</v>
      </c>
    </row>
    <row r="716" spans="2:4" x14ac:dyDescent="0.3">
      <c r="B716" s="33" t="s">
        <v>2708</v>
      </c>
      <c r="C716" s="59">
        <v>1</v>
      </c>
      <c r="D716" s="60">
        <v>1.0351966873706005E-3</v>
      </c>
    </row>
    <row r="717" spans="2:4" x14ac:dyDescent="0.3">
      <c r="B717" s="33" t="s">
        <v>2709</v>
      </c>
      <c r="C717" s="59">
        <v>1</v>
      </c>
      <c r="D717" s="60">
        <v>1.0351966873706005E-3</v>
      </c>
    </row>
    <row r="718" spans="2:4" x14ac:dyDescent="0.3">
      <c r="B718" s="33" t="s">
        <v>2710</v>
      </c>
      <c r="C718" s="59">
        <v>1</v>
      </c>
      <c r="D718" s="60">
        <v>1.0351966873706005E-3</v>
      </c>
    </row>
    <row r="719" spans="2:4" x14ac:dyDescent="0.3">
      <c r="B719" s="33" t="s">
        <v>2711</v>
      </c>
      <c r="C719" s="59">
        <v>1</v>
      </c>
      <c r="D719" s="60">
        <v>1.0351966873706005E-3</v>
      </c>
    </row>
    <row r="720" spans="2:4" x14ac:dyDescent="0.3">
      <c r="B720" s="33" t="s">
        <v>2712</v>
      </c>
      <c r="C720" s="59">
        <v>2</v>
      </c>
      <c r="D720" s="60">
        <v>2.070393374741201E-3</v>
      </c>
    </row>
    <row r="721" spans="2:4" x14ac:dyDescent="0.3">
      <c r="B721" s="33" t="s">
        <v>2713</v>
      </c>
      <c r="C721" s="59">
        <v>1</v>
      </c>
      <c r="D721" s="60">
        <v>1.0351966873706005E-3</v>
      </c>
    </row>
    <row r="722" spans="2:4" x14ac:dyDescent="0.3">
      <c r="B722" s="33" t="s">
        <v>2714</v>
      </c>
      <c r="C722" s="59">
        <v>1</v>
      </c>
      <c r="D722" s="60">
        <v>1.0351966873706005E-3</v>
      </c>
    </row>
    <row r="723" spans="2:4" x14ac:dyDescent="0.3">
      <c r="B723" s="33" t="s">
        <v>2715</v>
      </c>
      <c r="C723" s="59">
        <v>1</v>
      </c>
      <c r="D723" s="60">
        <v>1.0351966873706005E-3</v>
      </c>
    </row>
    <row r="724" spans="2:4" x14ac:dyDescent="0.3">
      <c r="B724" s="33" t="s">
        <v>2716</v>
      </c>
      <c r="C724" s="59">
        <v>1</v>
      </c>
      <c r="D724" s="60">
        <v>1.0351966873706005E-3</v>
      </c>
    </row>
    <row r="725" spans="2:4" x14ac:dyDescent="0.3">
      <c r="B725" s="33" t="s">
        <v>2717</v>
      </c>
      <c r="C725" s="59">
        <v>1</v>
      </c>
      <c r="D725" s="60">
        <v>1.0351966873706005E-3</v>
      </c>
    </row>
    <row r="726" spans="2:4" x14ac:dyDescent="0.3">
      <c r="B726" s="33" t="s">
        <v>2718</v>
      </c>
      <c r="C726" s="59">
        <v>1</v>
      </c>
      <c r="D726" s="60">
        <v>1.0351966873706005E-3</v>
      </c>
    </row>
    <row r="727" spans="2:4" x14ac:dyDescent="0.3">
      <c r="B727" s="33" t="s">
        <v>2719</v>
      </c>
      <c r="C727" s="59">
        <v>1</v>
      </c>
      <c r="D727" s="60">
        <v>1.0351966873706005E-3</v>
      </c>
    </row>
    <row r="728" spans="2:4" x14ac:dyDescent="0.3">
      <c r="B728" s="33" t="s">
        <v>2720</v>
      </c>
      <c r="C728" s="59">
        <v>1</v>
      </c>
      <c r="D728" s="60">
        <v>1.0351966873706005E-3</v>
      </c>
    </row>
    <row r="729" spans="2:4" x14ac:dyDescent="0.3">
      <c r="B729" s="33" t="s">
        <v>2721</v>
      </c>
      <c r="C729" s="59">
        <v>1</v>
      </c>
      <c r="D729" s="60">
        <v>1.0351966873706005E-3</v>
      </c>
    </row>
    <row r="730" spans="2:4" x14ac:dyDescent="0.3">
      <c r="B730" s="33" t="s">
        <v>2722</v>
      </c>
      <c r="C730" s="59">
        <v>1</v>
      </c>
      <c r="D730" s="60">
        <v>1.0351966873706005E-3</v>
      </c>
    </row>
    <row r="731" spans="2:4" x14ac:dyDescent="0.3">
      <c r="B731" s="33" t="s">
        <v>2723</v>
      </c>
      <c r="C731" s="59">
        <v>2</v>
      </c>
      <c r="D731" s="60">
        <v>2.070393374741201E-3</v>
      </c>
    </row>
    <row r="732" spans="2:4" x14ac:dyDescent="0.3">
      <c r="B732" s="33" t="s">
        <v>2724</v>
      </c>
      <c r="C732" s="59">
        <v>1</v>
      </c>
      <c r="D732" s="60">
        <v>1.0351966873706005E-3</v>
      </c>
    </row>
    <row r="733" spans="2:4" x14ac:dyDescent="0.3">
      <c r="B733" s="33" t="s">
        <v>2725</v>
      </c>
      <c r="C733" s="59">
        <v>1</v>
      </c>
      <c r="D733" s="60">
        <v>1.0351966873706005E-3</v>
      </c>
    </row>
    <row r="734" spans="2:4" x14ac:dyDescent="0.3">
      <c r="B734" s="33" t="s">
        <v>2726</v>
      </c>
      <c r="C734" s="59">
        <v>1</v>
      </c>
      <c r="D734" s="60">
        <v>1.0351966873706005E-3</v>
      </c>
    </row>
    <row r="735" spans="2:4" x14ac:dyDescent="0.3">
      <c r="B735" s="33" t="s">
        <v>2727</v>
      </c>
      <c r="C735" s="59">
        <v>1</v>
      </c>
      <c r="D735" s="60">
        <v>1.0351966873706005E-3</v>
      </c>
    </row>
    <row r="736" spans="2:4" x14ac:dyDescent="0.3">
      <c r="B736" s="33" t="s">
        <v>2728</v>
      </c>
      <c r="C736" s="59">
        <v>1</v>
      </c>
      <c r="D736" s="60">
        <v>1.0351966873706005E-3</v>
      </c>
    </row>
    <row r="737" spans="2:4" x14ac:dyDescent="0.3">
      <c r="B737" s="33" t="s">
        <v>2729</v>
      </c>
      <c r="C737" s="59">
        <v>1</v>
      </c>
      <c r="D737" s="60">
        <v>1.0351966873706005E-3</v>
      </c>
    </row>
    <row r="738" spans="2:4" x14ac:dyDescent="0.3">
      <c r="B738" s="33" t="s">
        <v>2730</v>
      </c>
      <c r="C738" s="59">
        <v>1</v>
      </c>
      <c r="D738" s="60">
        <v>1.0351966873706005E-3</v>
      </c>
    </row>
    <row r="739" spans="2:4" x14ac:dyDescent="0.3">
      <c r="B739" s="33" t="s">
        <v>2731</v>
      </c>
      <c r="C739" s="59">
        <v>1</v>
      </c>
      <c r="D739" s="60">
        <v>1.0351966873706005E-3</v>
      </c>
    </row>
    <row r="740" spans="2:4" x14ac:dyDescent="0.3">
      <c r="B740" s="33" t="s">
        <v>2732</v>
      </c>
      <c r="C740" s="59">
        <v>1</v>
      </c>
      <c r="D740" s="60">
        <v>1.0351966873706005E-3</v>
      </c>
    </row>
    <row r="741" spans="2:4" x14ac:dyDescent="0.3">
      <c r="B741" s="33" t="s">
        <v>2733</v>
      </c>
      <c r="C741" s="59">
        <v>1</v>
      </c>
      <c r="D741" s="60">
        <v>1.0351966873706005E-3</v>
      </c>
    </row>
    <row r="742" spans="2:4" x14ac:dyDescent="0.3">
      <c r="B742" s="33" t="s">
        <v>2734</v>
      </c>
      <c r="C742" s="59">
        <v>2</v>
      </c>
      <c r="D742" s="60">
        <v>2.070393374741201E-3</v>
      </c>
    </row>
    <row r="743" spans="2:4" x14ac:dyDescent="0.3">
      <c r="B743" s="33" t="s">
        <v>2735</v>
      </c>
      <c r="C743" s="59">
        <v>1</v>
      </c>
      <c r="D743" s="60">
        <v>1.0351966873706005E-3</v>
      </c>
    </row>
    <row r="744" spans="2:4" x14ac:dyDescent="0.3">
      <c r="B744" s="33" t="s">
        <v>2736</v>
      </c>
      <c r="C744" s="59">
        <v>1</v>
      </c>
      <c r="D744" s="60">
        <v>1.0351966873706005E-3</v>
      </c>
    </row>
    <row r="745" spans="2:4" x14ac:dyDescent="0.3">
      <c r="B745" s="33" t="s">
        <v>2737</v>
      </c>
      <c r="C745" s="59">
        <v>1</v>
      </c>
      <c r="D745" s="60">
        <v>1.0351966873706005E-3</v>
      </c>
    </row>
    <row r="746" spans="2:4" x14ac:dyDescent="0.3">
      <c r="B746" s="33" t="s">
        <v>2738</v>
      </c>
      <c r="C746" s="59">
        <v>1</v>
      </c>
      <c r="D746" s="60">
        <v>1.0351966873706005E-3</v>
      </c>
    </row>
    <row r="747" spans="2:4" x14ac:dyDescent="0.3">
      <c r="B747" s="33" t="s">
        <v>2739</v>
      </c>
      <c r="C747" s="59">
        <v>1</v>
      </c>
      <c r="D747" s="60">
        <v>1.0351966873706005E-3</v>
      </c>
    </row>
    <row r="748" spans="2:4" x14ac:dyDescent="0.3">
      <c r="B748" s="33" t="s">
        <v>2740</v>
      </c>
      <c r="C748" s="59">
        <v>1</v>
      </c>
      <c r="D748" s="60">
        <v>1.0351966873706005E-3</v>
      </c>
    </row>
    <row r="749" spans="2:4" x14ac:dyDescent="0.3">
      <c r="B749" s="33" t="s">
        <v>2741</v>
      </c>
      <c r="C749" s="59">
        <v>1</v>
      </c>
      <c r="D749" s="60">
        <v>1.0351966873706005E-3</v>
      </c>
    </row>
    <row r="750" spans="2:4" x14ac:dyDescent="0.3">
      <c r="B750" s="33" t="s">
        <v>2742</v>
      </c>
      <c r="C750" s="59">
        <v>1</v>
      </c>
      <c r="D750" s="60">
        <v>1.0351966873706005E-3</v>
      </c>
    </row>
    <row r="751" spans="2:4" x14ac:dyDescent="0.3">
      <c r="B751" s="33" t="s">
        <v>2743</v>
      </c>
      <c r="C751" s="59">
        <v>1</v>
      </c>
      <c r="D751" s="60">
        <v>1.0351966873706005E-3</v>
      </c>
    </row>
    <row r="752" spans="2:4" x14ac:dyDescent="0.3">
      <c r="B752" s="33" t="s">
        <v>2744</v>
      </c>
      <c r="C752" s="59">
        <v>1</v>
      </c>
      <c r="D752" s="60">
        <v>1.0351966873706005E-3</v>
      </c>
    </row>
    <row r="753" spans="2:4" x14ac:dyDescent="0.3">
      <c r="B753" s="33" t="s">
        <v>2745</v>
      </c>
      <c r="C753" s="59">
        <v>1</v>
      </c>
      <c r="D753" s="60">
        <v>1.0351966873706005E-3</v>
      </c>
    </row>
    <row r="754" spans="2:4" x14ac:dyDescent="0.3">
      <c r="B754" s="33" t="s">
        <v>2746</v>
      </c>
      <c r="C754" s="59">
        <v>1</v>
      </c>
      <c r="D754" s="60">
        <v>1.0351966873706005E-3</v>
      </c>
    </row>
    <row r="755" spans="2:4" x14ac:dyDescent="0.3">
      <c r="B755" s="33" t="s">
        <v>2747</v>
      </c>
      <c r="C755" s="59">
        <v>1</v>
      </c>
      <c r="D755" s="60">
        <v>1.0351966873706005E-3</v>
      </c>
    </row>
    <row r="756" spans="2:4" x14ac:dyDescent="0.3">
      <c r="B756" s="33" t="s">
        <v>2748</v>
      </c>
      <c r="C756" s="59">
        <v>1</v>
      </c>
      <c r="D756" s="60">
        <v>1.0351966873706005E-3</v>
      </c>
    </row>
    <row r="757" spans="2:4" x14ac:dyDescent="0.3">
      <c r="B757" s="33" t="s">
        <v>2749</v>
      </c>
      <c r="C757" s="59">
        <v>1</v>
      </c>
      <c r="D757" s="60">
        <v>1.0351966873706005E-3</v>
      </c>
    </row>
    <row r="758" spans="2:4" x14ac:dyDescent="0.3">
      <c r="B758" s="33" t="s">
        <v>2750</v>
      </c>
      <c r="C758" s="59">
        <v>1</v>
      </c>
      <c r="D758" s="60">
        <v>1.0351966873706005E-3</v>
      </c>
    </row>
    <row r="759" spans="2:4" x14ac:dyDescent="0.3">
      <c r="B759" s="33" t="s">
        <v>2751</v>
      </c>
      <c r="C759" s="59">
        <v>1</v>
      </c>
      <c r="D759" s="60">
        <v>1.0351966873706005E-3</v>
      </c>
    </row>
    <row r="760" spans="2:4" x14ac:dyDescent="0.3">
      <c r="B760" s="33" t="s">
        <v>2752</v>
      </c>
      <c r="C760" s="59">
        <v>1</v>
      </c>
      <c r="D760" s="60">
        <v>1.0351966873706005E-3</v>
      </c>
    </row>
    <row r="761" spans="2:4" x14ac:dyDescent="0.3">
      <c r="B761" s="33" t="s">
        <v>2753</v>
      </c>
      <c r="C761" s="59">
        <v>1</v>
      </c>
      <c r="D761" s="60">
        <v>1.0351966873706005E-3</v>
      </c>
    </row>
    <row r="762" spans="2:4" x14ac:dyDescent="0.3">
      <c r="B762" s="33" t="s">
        <v>2754</v>
      </c>
      <c r="C762" s="59">
        <v>1</v>
      </c>
      <c r="D762" s="60">
        <v>1.0351966873706005E-3</v>
      </c>
    </row>
    <row r="763" spans="2:4" x14ac:dyDescent="0.3">
      <c r="B763" s="33" t="s">
        <v>2755</v>
      </c>
      <c r="C763" s="59">
        <v>1</v>
      </c>
      <c r="D763" s="60">
        <v>1.0351966873706005E-3</v>
      </c>
    </row>
    <row r="764" spans="2:4" x14ac:dyDescent="0.3">
      <c r="B764" s="33" t="s">
        <v>2756</v>
      </c>
      <c r="C764" s="59">
        <v>1</v>
      </c>
      <c r="D764" s="60">
        <v>1.0351966873706005E-3</v>
      </c>
    </row>
    <row r="765" spans="2:4" x14ac:dyDescent="0.3">
      <c r="B765" s="33" t="s">
        <v>2757</v>
      </c>
      <c r="C765" s="59">
        <v>1</v>
      </c>
      <c r="D765" s="60">
        <v>1.0351966873706005E-3</v>
      </c>
    </row>
    <row r="766" spans="2:4" x14ac:dyDescent="0.3">
      <c r="B766" s="33" t="s">
        <v>2758</v>
      </c>
      <c r="C766" s="59">
        <v>1</v>
      </c>
      <c r="D766" s="60">
        <v>1.0351966873706005E-3</v>
      </c>
    </row>
    <row r="767" spans="2:4" x14ac:dyDescent="0.3">
      <c r="B767" s="33" t="s">
        <v>2759</v>
      </c>
      <c r="C767" s="59">
        <v>1</v>
      </c>
      <c r="D767" s="60">
        <v>1.0351966873706005E-3</v>
      </c>
    </row>
    <row r="768" spans="2:4" x14ac:dyDescent="0.3">
      <c r="B768" s="33" t="s">
        <v>2760</v>
      </c>
      <c r="C768" s="59">
        <v>1</v>
      </c>
      <c r="D768" s="60">
        <v>1.0351966873706005E-3</v>
      </c>
    </row>
    <row r="769" spans="2:4" x14ac:dyDescent="0.3">
      <c r="B769" s="33" t="s">
        <v>2761</v>
      </c>
      <c r="C769" s="59">
        <v>1</v>
      </c>
      <c r="D769" s="60">
        <v>1.0351966873706005E-3</v>
      </c>
    </row>
    <row r="770" spans="2:4" x14ac:dyDescent="0.3">
      <c r="B770" s="33" t="s">
        <v>2762</v>
      </c>
      <c r="C770" s="59">
        <v>1</v>
      </c>
      <c r="D770" s="60">
        <v>1.0351966873706005E-3</v>
      </c>
    </row>
    <row r="771" spans="2:4" x14ac:dyDescent="0.3">
      <c r="B771" s="33" t="s">
        <v>2763</v>
      </c>
      <c r="C771" s="59">
        <v>1</v>
      </c>
      <c r="D771" s="60">
        <v>1.0351966873706005E-3</v>
      </c>
    </row>
    <row r="772" spans="2:4" x14ac:dyDescent="0.3">
      <c r="B772" s="33" t="s">
        <v>2764</v>
      </c>
      <c r="C772" s="59">
        <v>1</v>
      </c>
      <c r="D772" s="60">
        <v>1.0351966873706005E-3</v>
      </c>
    </row>
    <row r="773" spans="2:4" x14ac:dyDescent="0.3">
      <c r="B773" s="33" t="s">
        <v>2765</v>
      </c>
      <c r="C773" s="59">
        <v>1</v>
      </c>
      <c r="D773" s="60">
        <v>1.0351966873706005E-3</v>
      </c>
    </row>
    <row r="774" spans="2:4" x14ac:dyDescent="0.3">
      <c r="B774" s="33" t="s">
        <v>2766</v>
      </c>
      <c r="C774" s="59">
        <v>1</v>
      </c>
      <c r="D774" s="60">
        <v>1.0351966873706005E-3</v>
      </c>
    </row>
    <row r="775" spans="2:4" x14ac:dyDescent="0.3">
      <c r="B775" s="33" t="s">
        <v>2767</v>
      </c>
      <c r="C775" s="59">
        <v>1</v>
      </c>
      <c r="D775" s="60">
        <v>1.0351966873706005E-3</v>
      </c>
    </row>
    <row r="776" spans="2:4" x14ac:dyDescent="0.3">
      <c r="B776" s="33" t="s">
        <v>2768</v>
      </c>
      <c r="C776" s="59">
        <v>1</v>
      </c>
      <c r="D776" s="60">
        <v>1.0351966873706005E-3</v>
      </c>
    </row>
    <row r="777" spans="2:4" x14ac:dyDescent="0.3">
      <c r="B777" s="33" t="s">
        <v>2769</v>
      </c>
      <c r="C777" s="59">
        <v>1</v>
      </c>
      <c r="D777" s="60">
        <v>1.0351966873706005E-3</v>
      </c>
    </row>
    <row r="778" spans="2:4" x14ac:dyDescent="0.3">
      <c r="B778" s="33" t="s">
        <v>2770</v>
      </c>
      <c r="C778" s="59">
        <v>1</v>
      </c>
      <c r="D778" s="60">
        <v>1.0351966873706005E-3</v>
      </c>
    </row>
    <row r="779" spans="2:4" x14ac:dyDescent="0.3">
      <c r="B779" s="33" t="s">
        <v>2771</v>
      </c>
      <c r="C779" s="59">
        <v>1</v>
      </c>
      <c r="D779" s="60">
        <v>1.0351966873706005E-3</v>
      </c>
    </row>
    <row r="780" spans="2:4" x14ac:dyDescent="0.3">
      <c r="B780" s="33" t="s">
        <v>2772</v>
      </c>
      <c r="C780" s="59">
        <v>1</v>
      </c>
      <c r="D780" s="60">
        <v>1.0351966873706005E-3</v>
      </c>
    </row>
    <row r="781" spans="2:4" x14ac:dyDescent="0.3">
      <c r="B781" s="33" t="s">
        <v>2773</v>
      </c>
      <c r="C781" s="59">
        <v>1</v>
      </c>
      <c r="D781" s="60">
        <v>1.0351966873706005E-3</v>
      </c>
    </row>
    <row r="782" spans="2:4" x14ac:dyDescent="0.3">
      <c r="B782" s="33" t="s">
        <v>2774</v>
      </c>
      <c r="C782" s="59">
        <v>1</v>
      </c>
      <c r="D782" s="60">
        <v>1.0351966873706005E-3</v>
      </c>
    </row>
    <row r="783" spans="2:4" x14ac:dyDescent="0.3">
      <c r="B783" s="33" t="s">
        <v>2775</v>
      </c>
      <c r="C783" s="59">
        <v>1</v>
      </c>
      <c r="D783" s="60">
        <v>1.0351966873706005E-3</v>
      </c>
    </row>
    <row r="784" spans="2:4" x14ac:dyDescent="0.3">
      <c r="B784" s="33" t="s">
        <v>2776</v>
      </c>
      <c r="C784" s="59">
        <v>1</v>
      </c>
      <c r="D784" s="60">
        <v>1.0351966873706005E-3</v>
      </c>
    </row>
    <row r="785" spans="2:4" x14ac:dyDescent="0.3">
      <c r="B785" s="33" t="s">
        <v>2777</v>
      </c>
      <c r="C785" s="59">
        <v>1</v>
      </c>
      <c r="D785" s="60">
        <v>1.0351966873706005E-3</v>
      </c>
    </row>
    <row r="786" spans="2:4" x14ac:dyDescent="0.3">
      <c r="B786" s="33" t="s">
        <v>2778</v>
      </c>
      <c r="C786" s="59">
        <v>1</v>
      </c>
      <c r="D786" s="60">
        <v>1.0351966873706005E-3</v>
      </c>
    </row>
    <row r="787" spans="2:4" x14ac:dyDescent="0.3">
      <c r="B787" s="33" t="s">
        <v>2779</v>
      </c>
      <c r="C787" s="59">
        <v>1</v>
      </c>
      <c r="D787" s="60">
        <v>1.0351966873706005E-3</v>
      </c>
    </row>
    <row r="788" spans="2:4" x14ac:dyDescent="0.3">
      <c r="B788" s="33" t="s">
        <v>2780</v>
      </c>
      <c r="C788" s="59">
        <v>1</v>
      </c>
      <c r="D788" s="60">
        <v>1.0351966873706005E-3</v>
      </c>
    </row>
    <row r="789" spans="2:4" x14ac:dyDescent="0.3">
      <c r="B789" s="33" t="s">
        <v>2781</v>
      </c>
      <c r="C789" s="59">
        <v>1</v>
      </c>
      <c r="D789" s="60">
        <v>1.0351966873706005E-3</v>
      </c>
    </row>
    <row r="790" spans="2:4" x14ac:dyDescent="0.3">
      <c r="B790" s="33" t="s">
        <v>2782</v>
      </c>
      <c r="C790" s="59">
        <v>1</v>
      </c>
      <c r="D790" s="60">
        <v>1.0351966873706005E-3</v>
      </c>
    </row>
    <row r="791" spans="2:4" x14ac:dyDescent="0.3">
      <c r="B791" s="33" t="s">
        <v>2783</v>
      </c>
      <c r="C791" s="59">
        <v>1</v>
      </c>
      <c r="D791" s="60">
        <v>1.0351966873706005E-3</v>
      </c>
    </row>
    <row r="792" spans="2:4" x14ac:dyDescent="0.3">
      <c r="B792" s="33" t="s">
        <v>2784</v>
      </c>
      <c r="C792" s="59">
        <v>1</v>
      </c>
      <c r="D792" s="60">
        <v>1.0351966873706005E-3</v>
      </c>
    </row>
    <row r="793" spans="2:4" x14ac:dyDescent="0.3">
      <c r="B793" s="33" t="s">
        <v>2785</v>
      </c>
      <c r="C793" s="59">
        <v>1</v>
      </c>
      <c r="D793" s="60">
        <v>1.0351966873706005E-3</v>
      </c>
    </row>
    <row r="794" spans="2:4" x14ac:dyDescent="0.3">
      <c r="B794" s="33" t="s">
        <v>2786</v>
      </c>
      <c r="C794" s="59">
        <v>1</v>
      </c>
      <c r="D794" s="60">
        <v>1.0351966873706005E-3</v>
      </c>
    </row>
    <row r="795" spans="2:4" x14ac:dyDescent="0.3">
      <c r="B795" s="33" t="s">
        <v>2787</v>
      </c>
      <c r="C795" s="59">
        <v>1</v>
      </c>
      <c r="D795" s="60">
        <v>1.0351966873706005E-3</v>
      </c>
    </row>
    <row r="796" spans="2:4" x14ac:dyDescent="0.3">
      <c r="B796" s="33" t="s">
        <v>2788</v>
      </c>
      <c r="C796" s="59">
        <v>1</v>
      </c>
      <c r="D796" s="60">
        <v>1.0351966873706005E-3</v>
      </c>
    </row>
    <row r="797" spans="2:4" x14ac:dyDescent="0.3">
      <c r="B797" s="33" t="s">
        <v>2789</v>
      </c>
      <c r="C797" s="59">
        <v>1</v>
      </c>
      <c r="D797" s="60">
        <v>1.0351966873706005E-3</v>
      </c>
    </row>
    <row r="798" spans="2:4" x14ac:dyDescent="0.3">
      <c r="B798" s="33" t="s">
        <v>2790</v>
      </c>
      <c r="C798" s="59">
        <v>1</v>
      </c>
      <c r="D798" s="60">
        <v>1.0351966873706005E-3</v>
      </c>
    </row>
    <row r="799" spans="2:4" x14ac:dyDescent="0.3">
      <c r="B799" s="33" t="s">
        <v>2791</v>
      </c>
      <c r="C799" s="59">
        <v>1</v>
      </c>
      <c r="D799" s="60">
        <v>1.0351966873706005E-3</v>
      </c>
    </row>
    <row r="800" spans="2:4" x14ac:dyDescent="0.3">
      <c r="B800" s="33" t="s">
        <v>2792</v>
      </c>
      <c r="C800" s="59">
        <v>1</v>
      </c>
      <c r="D800" s="60">
        <v>1.0351966873706005E-3</v>
      </c>
    </row>
    <row r="801" spans="2:4" x14ac:dyDescent="0.3">
      <c r="B801" s="33" t="s">
        <v>2793</v>
      </c>
      <c r="C801" s="59">
        <v>1</v>
      </c>
      <c r="D801" s="60">
        <v>1.0351966873706005E-3</v>
      </c>
    </row>
    <row r="802" spans="2:4" x14ac:dyDescent="0.3">
      <c r="B802" s="33" t="s">
        <v>2794</v>
      </c>
      <c r="C802" s="59">
        <v>1</v>
      </c>
      <c r="D802" s="60">
        <v>1.0351966873706005E-3</v>
      </c>
    </row>
    <row r="803" spans="2:4" x14ac:dyDescent="0.3">
      <c r="B803" s="33" t="s">
        <v>2795</v>
      </c>
      <c r="C803" s="59">
        <v>1</v>
      </c>
      <c r="D803" s="60">
        <v>1.0351966873706005E-3</v>
      </c>
    </row>
    <row r="804" spans="2:4" x14ac:dyDescent="0.3">
      <c r="B804" s="33" t="s">
        <v>2796</v>
      </c>
      <c r="C804" s="59">
        <v>1</v>
      </c>
      <c r="D804" s="60">
        <v>1.0351966873706005E-3</v>
      </c>
    </row>
    <row r="805" spans="2:4" x14ac:dyDescent="0.3">
      <c r="B805" s="33" t="s">
        <v>2797</v>
      </c>
      <c r="C805" s="59">
        <v>1</v>
      </c>
      <c r="D805" s="60">
        <v>1.0351966873706005E-3</v>
      </c>
    </row>
    <row r="806" spans="2:4" x14ac:dyDescent="0.3">
      <c r="B806" s="33" t="s">
        <v>2798</v>
      </c>
      <c r="C806" s="59">
        <v>1</v>
      </c>
      <c r="D806" s="60">
        <v>1.0351966873706005E-3</v>
      </c>
    </row>
    <row r="807" spans="2:4" x14ac:dyDescent="0.3">
      <c r="B807" s="33" t="s">
        <v>2799</v>
      </c>
      <c r="C807" s="59">
        <v>1</v>
      </c>
      <c r="D807" s="60">
        <v>1.0351966873706005E-3</v>
      </c>
    </row>
    <row r="808" spans="2:4" x14ac:dyDescent="0.3">
      <c r="B808" s="33" t="s">
        <v>2800</v>
      </c>
      <c r="C808" s="59">
        <v>1</v>
      </c>
      <c r="D808" s="60">
        <v>1.0351966873706005E-3</v>
      </c>
    </row>
    <row r="809" spans="2:4" x14ac:dyDescent="0.3">
      <c r="B809" s="33" t="s">
        <v>2801</v>
      </c>
      <c r="C809" s="59">
        <v>1</v>
      </c>
      <c r="D809" s="60">
        <v>1.0351966873706005E-3</v>
      </c>
    </row>
    <row r="810" spans="2:4" x14ac:dyDescent="0.3">
      <c r="B810" s="33" t="s">
        <v>2802</v>
      </c>
      <c r="C810" s="59">
        <v>1</v>
      </c>
      <c r="D810" s="60">
        <v>1.0351966873706005E-3</v>
      </c>
    </row>
    <row r="811" spans="2:4" x14ac:dyDescent="0.3">
      <c r="B811" s="33" t="s">
        <v>2803</v>
      </c>
      <c r="C811" s="59">
        <v>1</v>
      </c>
      <c r="D811" s="60">
        <v>1.0351966873706005E-3</v>
      </c>
    </row>
    <row r="812" spans="2:4" x14ac:dyDescent="0.3">
      <c r="B812" s="33" t="s">
        <v>2804</v>
      </c>
      <c r="C812" s="59">
        <v>1</v>
      </c>
      <c r="D812" s="60">
        <v>1.0351966873706005E-3</v>
      </c>
    </row>
    <row r="813" spans="2:4" x14ac:dyDescent="0.3">
      <c r="B813" s="33" t="s">
        <v>2805</v>
      </c>
      <c r="C813" s="59">
        <v>1</v>
      </c>
      <c r="D813" s="60">
        <v>1.0351966873706005E-3</v>
      </c>
    </row>
    <row r="814" spans="2:4" x14ac:dyDescent="0.3">
      <c r="B814" s="33" t="s">
        <v>2806</v>
      </c>
      <c r="C814" s="59">
        <v>1</v>
      </c>
      <c r="D814" s="60">
        <v>1.0351966873706005E-3</v>
      </c>
    </row>
    <row r="815" spans="2:4" x14ac:dyDescent="0.3">
      <c r="B815" s="33" t="s">
        <v>2807</v>
      </c>
      <c r="C815" s="59">
        <v>1</v>
      </c>
      <c r="D815" s="60">
        <v>1.0351966873706005E-3</v>
      </c>
    </row>
    <row r="816" spans="2:4" x14ac:dyDescent="0.3">
      <c r="B816" s="33" t="s">
        <v>2808</v>
      </c>
      <c r="C816" s="59">
        <v>1</v>
      </c>
      <c r="D816" s="60">
        <v>1.0351966873706005E-3</v>
      </c>
    </row>
    <row r="817" spans="2:4" x14ac:dyDescent="0.3">
      <c r="B817" s="33" t="s">
        <v>2809</v>
      </c>
      <c r="C817" s="59">
        <v>1</v>
      </c>
      <c r="D817" s="60">
        <v>1.0351966873706005E-3</v>
      </c>
    </row>
    <row r="818" spans="2:4" x14ac:dyDescent="0.3">
      <c r="B818" s="33" t="s">
        <v>2810</v>
      </c>
      <c r="C818" s="59">
        <v>1</v>
      </c>
      <c r="D818" s="60">
        <v>1.0351966873706005E-3</v>
      </c>
    </row>
    <row r="819" spans="2:4" x14ac:dyDescent="0.3">
      <c r="B819" s="33" t="s">
        <v>2811</v>
      </c>
      <c r="C819" s="59">
        <v>1</v>
      </c>
      <c r="D819" s="60">
        <v>1.0351966873706005E-3</v>
      </c>
    </row>
    <row r="820" spans="2:4" x14ac:dyDescent="0.3">
      <c r="B820" s="33" t="s">
        <v>2812</v>
      </c>
      <c r="C820" s="59">
        <v>1</v>
      </c>
      <c r="D820" s="60">
        <v>1.0351966873706005E-3</v>
      </c>
    </row>
    <row r="821" spans="2:4" x14ac:dyDescent="0.3">
      <c r="B821" s="33" t="s">
        <v>2813</v>
      </c>
      <c r="C821" s="59">
        <v>1</v>
      </c>
      <c r="D821" s="60">
        <v>1.0351966873706005E-3</v>
      </c>
    </row>
    <row r="822" spans="2:4" x14ac:dyDescent="0.3">
      <c r="B822" s="33" t="s">
        <v>2814</v>
      </c>
      <c r="C822" s="59">
        <v>1</v>
      </c>
      <c r="D822" s="60">
        <v>1.0351966873706005E-3</v>
      </c>
    </row>
    <row r="823" spans="2:4" x14ac:dyDescent="0.3">
      <c r="B823" s="33" t="s">
        <v>2815</v>
      </c>
      <c r="C823" s="59">
        <v>1</v>
      </c>
      <c r="D823" s="60">
        <v>1.0351966873706005E-3</v>
      </c>
    </row>
    <row r="824" spans="2:4" x14ac:dyDescent="0.3">
      <c r="B824" s="33" t="s">
        <v>2816</v>
      </c>
      <c r="C824" s="59">
        <v>1</v>
      </c>
      <c r="D824" s="60">
        <v>1.0351966873706005E-3</v>
      </c>
    </row>
    <row r="825" spans="2:4" x14ac:dyDescent="0.3">
      <c r="B825" s="33" t="s">
        <v>2817</v>
      </c>
      <c r="C825" s="59">
        <v>1</v>
      </c>
      <c r="D825" s="60">
        <v>1.0351966873706005E-3</v>
      </c>
    </row>
    <row r="826" spans="2:4" x14ac:dyDescent="0.3">
      <c r="B826" s="33" t="s">
        <v>2818</v>
      </c>
      <c r="C826" s="59">
        <v>1</v>
      </c>
      <c r="D826" s="60">
        <v>1.0351966873706005E-3</v>
      </c>
    </row>
    <row r="827" spans="2:4" x14ac:dyDescent="0.3">
      <c r="B827" s="33" t="s">
        <v>2819</v>
      </c>
      <c r="C827" s="59">
        <v>1</v>
      </c>
      <c r="D827" s="60">
        <v>1.0351966873706005E-3</v>
      </c>
    </row>
    <row r="828" spans="2:4" x14ac:dyDescent="0.3">
      <c r="B828" s="33" t="s">
        <v>2820</v>
      </c>
      <c r="C828" s="59">
        <v>1</v>
      </c>
      <c r="D828" s="60">
        <v>1.0351966873706005E-3</v>
      </c>
    </row>
    <row r="829" spans="2:4" x14ac:dyDescent="0.3">
      <c r="B829" s="33" t="s">
        <v>2821</v>
      </c>
      <c r="C829" s="59">
        <v>1</v>
      </c>
      <c r="D829" s="60">
        <v>1.0351966873706005E-3</v>
      </c>
    </row>
    <row r="830" spans="2:4" x14ac:dyDescent="0.3">
      <c r="B830" s="33" t="s">
        <v>2822</v>
      </c>
      <c r="C830" s="59">
        <v>1</v>
      </c>
      <c r="D830" s="60">
        <v>1.0351966873706005E-3</v>
      </c>
    </row>
    <row r="831" spans="2:4" x14ac:dyDescent="0.3">
      <c r="B831" s="33" t="s">
        <v>2823</v>
      </c>
      <c r="C831" s="59">
        <v>1</v>
      </c>
      <c r="D831" s="60">
        <v>1.0351966873706005E-3</v>
      </c>
    </row>
    <row r="832" spans="2:4" x14ac:dyDescent="0.3">
      <c r="B832" s="33" t="s">
        <v>2824</v>
      </c>
      <c r="C832" s="59">
        <v>1</v>
      </c>
      <c r="D832" s="60">
        <v>1.0351966873706005E-3</v>
      </c>
    </row>
    <row r="833" spans="2:4" x14ac:dyDescent="0.3">
      <c r="B833" s="33" t="s">
        <v>2825</v>
      </c>
      <c r="C833" s="59">
        <v>1</v>
      </c>
      <c r="D833" s="60">
        <v>1.0351966873706005E-3</v>
      </c>
    </row>
    <row r="834" spans="2:4" x14ac:dyDescent="0.3">
      <c r="B834" s="33" t="s">
        <v>2826</v>
      </c>
      <c r="C834" s="59">
        <v>1</v>
      </c>
      <c r="D834" s="60">
        <v>1.0351966873706005E-3</v>
      </c>
    </row>
    <row r="835" spans="2:4" x14ac:dyDescent="0.3">
      <c r="B835" s="33" t="s">
        <v>2827</v>
      </c>
      <c r="C835" s="59">
        <v>1</v>
      </c>
      <c r="D835" s="60">
        <v>1.0351966873706005E-3</v>
      </c>
    </row>
    <row r="836" spans="2:4" x14ac:dyDescent="0.3">
      <c r="B836" s="33" t="s">
        <v>2828</v>
      </c>
      <c r="C836" s="59">
        <v>1</v>
      </c>
      <c r="D836" s="60">
        <v>1.0351966873706005E-3</v>
      </c>
    </row>
    <row r="837" spans="2:4" x14ac:dyDescent="0.3">
      <c r="B837" s="33" t="s">
        <v>2829</v>
      </c>
      <c r="C837" s="59">
        <v>1</v>
      </c>
      <c r="D837" s="60">
        <v>1.0351966873706005E-3</v>
      </c>
    </row>
    <row r="838" spans="2:4" x14ac:dyDescent="0.3">
      <c r="B838" s="33" t="s">
        <v>2830</v>
      </c>
      <c r="C838" s="59">
        <v>1</v>
      </c>
      <c r="D838" s="60">
        <v>1.0351966873706005E-3</v>
      </c>
    </row>
    <row r="839" spans="2:4" x14ac:dyDescent="0.3">
      <c r="B839" s="33" t="s">
        <v>2831</v>
      </c>
      <c r="C839" s="59">
        <v>1</v>
      </c>
      <c r="D839" s="60">
        <v>1.0351966873706005E-3</v>
      </c>
    </row>
    <row r="840" spans="2:4" x14ac:dyDescent="0.3">
      <c r="B840" s="33" t="s">
        <v>3852</v>
      </c>
      <c r="C840" s="59">
        <v>966</v>
      </c>
      <c r="D840" s="60">
        <v>1</v>
      </c>
    </row>
  </sheetData>
  <mergeCells count="1">
    <mergeCell ref="M9:S20"/>
  </mergeCell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6145" r:id="rId6" name="Group Box 1">
              <controlPr defaultSize="0" autoFill="0" autoPict="0">
                <anchor moveWithCells="1">
                  <from>
                    <xdr:col>0</xdr:col>
                    <xdr:colOff>457200</xdr:colOff>
                    <xdr:row>6</xdr:row>
                    <xdr:rowOff>22860</xdr:rowOff>
                  </from>
                  <to>
                    <xdr:col>5</xdr:col>
                    <xdr:colOff>281940</xdr:colOff>
                    <xdr:row>862</xdr:row>
                    <xdr:rowOff>68580</xdr:rowOff>
                  </to>
                </anchor>
              </controlPr>
            </control>
          </mc:Choice>
        </mc:AlternateContent>
        <mc:AlternateContent xmlns:mc="http://schemas.openxmlformats.org/markup-compatibility/2006">
          <mc:Choice Requires="x14">
            <control shapeId="6146" r:id="rId7" name="Group Box 2">
              <controlPr defaultSize="0" autoFill="0" autoPict="0">
                <anchor moveWithCells="1">
                  <from>
                    <xdr:col>5</xdr:col>
                    <xdr:colOff>563880</xdr:colOff>
                    <xdr:row>5</xdr:row>
                    <xdr:rowOff>144780</xdr:rowOff>
                  </from>
                  <to>
                    <xdr:col>10</xdr:col>
                    <xdr:colOff>449580</xdr:colOff>
                    <xdr:row>61</xdr:row>
                    <xdr:rowOff>114300</xdr:rowOff>
                  </to>
                </anchor>
              </controlPr>
            </control>
          </mc:Choice>
        </mc:AlternateContent>
        <mc:AlternateContent xmlns:mc="http://schemas.openxmlformats.org/markup-compatibility/2006">
          <mc:Choice Requires="x14">
            <control shapeId="6147" r:id="rId8" name="Group Box 3">
              <controlPr defaultSize="0" autoFill="0" autoPict="0">
                <anchor moveWithCells="1">
                  <from>
                    <xdr:col>11</xdr:col>
                    <xdr:colOff>182880</xdr:colOff>
                    <xdr:row>5</xdr:row>
                    <xdr:rowOff>137160</xdr:rowOff>
                  </from>
                  <to>
                    <xdr:col>19</xdr:col>
                    <xdr:colOff>213360</xdr:colOff>
                    <xdr:row>20</xdr:row>
                    <xdr:rowOff>30480</xdr:rowOff>
                  </to>
                </anchor>
              </controlPr>
            </control>
          </mc:Choice>
        </mc:AlternateContent>
        <mc:AlternateContent xmlns:mc="http://schemas.openxmlformats.org/markup-compatibility/2006">
          <mc:Choice Requires="x14">
            <control shapeId="6148" r:id="rId9" name="Button 4">
              <controlPr defaultSize="0" print="0" autoFill="0" autoPict="0" macro="[0]!SelectNextSheet">
                <anchor moveWithCells="1" sizeWithCells="1">
                  <from>
                    <xdr:col>20</xdr:col>
                    <xdr:colOff>571500</xdr:colOff>
                    <xdr:row>0</xdr:row>
                    <xdr:rowOff>175260</xdr:rowOff>
                  </from>
                  <to>
                    <xdr:col>21</xdr:col>
                    <xdr:colOff>518160</xdr:colOff>
                    <xdr:row>3</xdr:row>
                    <xdr:rowOff>0</xdr:rowOff>
                  </to>
                </anchor>
              </controlPr>
            </control>
          </mc:Choice>
        </mc:AlternateContent>
        <mc:AlternateContent xmlns:mc="http://schemas.openxmlformats.org/markup-compatibility/2006">
          <mc:Choice Requires="x14">
            <control shapeId="6149" r:id="rId10" name="Button 5">
              <controlPr defaultSize="0" print="0" autoFill="0" autoPict="0" macro="[0]!SelectMenu">
                <anchor moveWithCells="1" sizeWithCells="1">
                  <from>
                    <xdr:col>17</xdr:col>
                    <xdr:colOff>472440</xdr:colOff>
                    <xdr:row>0</xdr:row>
                    <xdr:rowOff>175260</xdr:rowOff>
                  </from>
                  <to>
                    <xdr:col>19</xdr:col>
                    <xdr:colOff>281940</xdr:colOff>
                    <xdr:row>3</xdr:row>
                    <xdr:rowOff>15240</xdr:rowOff>
                  </to>
                </anchor>
              </controlPr>
            </control>
          </mc:Choice>
        </mc:AlternateContent>
        <mc:AlternateContent xmlns:mc="http://schemas.openxmlformats.org/markup-compatibility/2006">
          <mc:Choice Requires="x14">
            <control shapeId="6150" r:id="rId11" name="Button 6">
              <controlPr defaultSize="0" print="0" autoFill="0" autoPict="0" macro="[0]!SelectPreviousSheet">
                <anchor moveWithCells="1" sizeWithCells="1">
                  <from>
                    <xdr:col>19</xdr:col>
                    <xdr:colOff>464820</xdr:colOff>
                    <xdr:row>1</xdr:row>
                    <xdr:rowOff>0</xdr:rowOff>
                  </from>
                  <to>
                    <xdr:col>20</xdr:col>
                    <xdr:colOff>411480</xdr:colOff>
                    <xdr:row>3</xdr:row>
                    <xdr:rowOff>7620</xdr:rowOff>
                  </to>
                </anchor>
              </controlPr>
            </control>
          </mc:Choice>
        </mc:AlternateContent>
        <mc:AlternateContent xmlns:mc="http://schemas.openxmlformats.org/markup-compatibility/2006">
          <mc:Choice Requires="x14">
            <control shapeId="6151" r:id="rId12" name="Button 7">
              <controlPr defaultSize="0" print="0" autoFill="0" autoPict="0" macro="[0]!SelectDashboard">
                <anchor moveWithCells="1" sizeWithCells="1">
                  <from>
                    <xdr:col>13</xdr:col>
                    <xdr:colOff>137160</xdr:colOff>
                    <xdr:row>1</xdr:row>
                    <xdr:rowOff>7620</xdr:rowOff>
                  </from>
                  <to>
                    <xdr:col>15</xdr:col>
                    <xdr:colOff>30480</xdr:colOff>
                    <xdr:row>3</xdr:row>
                    <xdr:rowOff>22860</xdr:rowOff>
                  </to>
                </anchor>
              </controlPr>
            </control>
          </mc:Choice>
        </mc:AlternateContent>
        <mc:AlternateContent xmlns:mc="http://schemas.openxmlformats.org/markup-compatibility/2006">
          <mc:Choice Requires="x14">
            <control shapeId="6152" r:id="rId13" name="Button 8">
              <controlPr defaultSize="0" print="0" autoFill="0" autoPict="0" macro="[0]!SelectPriorityBatches">
                <anchor moveWithCells="1" sizeWithCells="1">
                  <from>
                    <xdr:col>15</xdr:col>
                    <xdr:colOff>167640</xdr:colOff>
                    <xdr:row>1</xdr:row>
                    <xdr:rowOff>7620</xdr:rowOff>
                  </from>
                  <to>
                    <xdr:col>17</xdr:col>
                    <xdr:colOff>327660</xdr:colOff>
                    <xdr:row>3</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14999847407452621"/>
  </sheetPr>
  <dimension ref="A1:FL982"/>
  <sheetViews>
    <sheetView showGridLines="0" zoomScale="85" zoomScaleNormal="85" workbookViewId="0">
      <selection activeCell="B2" sqref="B2"/>
    </sheetView>
  </sheetViews>
  <sheetFormatPr defaultRowHeight="14.4" x14ac:dyDescent="0.3"/>
  <cols>
    <col min="2" max="2" width="13.88671875" customWidth="1"/>
    <col min="3" max="3" width="17.77734375" customWidth="1"/>
    <col min="4" max="4" width="18.21875" customWidth="1"/>
    <col min="5" max="6" width="10.88671875" customWidth="1"/>
    <col min="7" max="7" width="13.88671875" customWidth="1"/>
    <col min="8" max="8" width="17.77734375" customWidth="1"/>
    <col min="9" max="9" width="18.21875" customWidth="1"/>
    <col min="12" max="12" width="5.77734375" customWidth="1"/>
  </cols>
  <sheetData>
    <row r="1" spans="1:168" x14ac:dyDescent="0.3">
      <c r="A1" s="1"/>
      <c r="B1" s="1"/>
      <c r="C1" s="1"/>
      <c r="D1" s="1"/>
      <c r="E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T1" s="1"/>
      <c r="AV1" s="1"/>
      <c r="AW1" s="1"/>
      <c r="AX1" s="1"/>
      <c r="AY1" s="1"/>
      <c r="AZ1" s="1"/>
      <c r="BA1" s="1"/>
      <c r="BB1" s="1"/>
      <c r="BC1" s="1"/>
      <c r="BE1" s="1"/>
      <c r="BF1" s="1"/>
      <c r="BG1" s="1"/>
      <c r="BH1" s="1"/>
      <c r="BI1" s="1"/>
      <c r="BJ1" s="1"/>
      <c r="CF1" s="2"/>
      <c r="CH1" s="2"/>
      <c r="CI1" s="2"/>
      <c r="CJ1" s="2"/>
      <c r="CK1" s="2"/>
      <c r="CL1" s="2"/>
      <c r="CM1" s="2"/>
      <c r="CN1" s="2"/>
      <c r="CO1" s="2"/>
      <c r="CW1" s="1"/>
      <c r="CX1" s="1"/>
      <c r="CY1" s="1"/>
      <c r="CZ1" s="1"/>
      <c r="DA1" s="1"/>
      <c r="DB1" s="1"/>
      <c r="DG1" s="1"/>
      <c r="DH1" s="1"/>
      <c r="DI1" s="1"/>
      <c r="DJ1" s="1"/>
      <c r="DL1" s="1"/>
      <c r="DM1" s="1"/>
      <c r="DN1" s="1"/>
      <c r="DO1" s="1"/>
      <c r="DP1" s="1"/>
      <c r="DR1" s="1"/>
      <c r="DS1" s="1"/>
    </row>
    <row r="2" spans="1:168" ht="21" x14ac:dyDescent="0.4">
      <c r="A2" s="1"/>
      <c r="B2" s="3" t="s">
        <v>3989</v>
      </c>
      <c r="E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T2" s="1"/>
      <c r="AV2" s="1"/>
      <c r="AW2" s="1"/>
      <c r="AX2" s="1"/>
      <c r="AY2" s="1"/>
      <c r="AZ2" s="1"/>
      <c r="BA2" s="1"/>
      <c r="BB2" s="1"/>
      <c r="BC2" s="1"/>
      <c r="BE2" s="1"/>
      <c r="BF2" s="1"/>
      <c r="BG2" s="1"/>
      <c r="BH2" s="1"/>
      <c r="BI2" s="1"/>
      <c r="BJ2" s="1"/>
      <c r="CF2" s="2"/>
      <c r="CH2" s="2"/>
      <c r="CI2" s="2"/>
      <c r="CJ2" s="2"/>
      <c r="CK2" s="2"/>
      <c r="CL2" s="2"/>
      <c r="CM2" s="2"/>
      <c r="CN2" s="2"/>
      <c r="CO2" s="2"/>
      <c r="CW2" s="1"/>
      <c r="CX2" s="1"/>
      <c r="CY2" s="1"/>
      <c r="CZ2" s="1"/>
      <c r="DA2" s="1"/>
      <c r="DB2" s="1"/>
      <c r="DG2" s="1"/>
      <c r="DH2" s="1"/>
      <c r="DI2" s="1"/>
      <c r="DJ2" s="1"/>
      <c r="DL2" s="1"/>
      <c r="DM2" s="1"/>
      <c r="DN2" s="1"/>
      <c r="DO2" s="1"/>
      <c r="DP2" s="1"/>
      <c r="DR2" s="1"/>
      <c r="DS2" s="1"/>
    </row>
    <row r="3" spans="1:168" x14ac:dyDescent="0.3">
      <c r="A3" s="1"/>
      <c r="B3" s="4" t="s">
        <v>0</v>
      </c>
      <c r="C3" s="5" t="str">
        <f ca="1">MID(CELL("filename",A1),FIND("]",CELL("‪filename",A1))+1,999)</f>
        <v>EDA - SKU No.</v>
      </c>
      <c r="G3" s="6"/>
      <c r="H3" s="1"/>
      <c r="I3" s="6"/>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T3" s="1"/>
      <c r="AV3" s="1"/>
      <c r="AW3" s="1"/>
      <c r="AX3" s="1"/>
      <c r="AY3" s="1"/>
      <c r="AZ3" s="1"/>
      <c r="BA3" s="1"/>
      <c r="BB3" s="1"/>
      <c r="BC3" s="1"/>
      <c r="BE3" s="1"/>
      <c r="BF3" s="1"/>
      <c r="BG3" s="1"/>
      <c r="BH3" s="1"/>
      <c r="BI3" s="1"/>
      <c r="BJ3" s="1"/>
      <c r="CF3" s="2"/>
      <c r="CH3" s="2"/>
      <c r="CI3" s="2"/>
      <c r="CJ3" s="2"/>
      <c r="CK3" s="2"/>
      <c r="CL3" s="2"/>
      <c r="CM3" s="2"/>
      <c r="CN3" s="2"/>
      <c r="CO3" s="2"/>
      <c r="CW3" s="1"/>
      <c r="CX3" s="1"/>
      <c r="CY3" s="1"/>
      <c r="CZ3" s="1"/>
      <c r="DA3" s="1"/>
      <c r="DB3" s="1"/>
      <c r="DG3" s="1"/>
      <c r="DH3" s="1"/>
      <c r="DI3" s="1"/>
      <c r="DJ3" s="1"/>
      <c r="DL3" s="1"/>
      <c r="DM3" s="1"/>
      <c r="DN3" s="1"/>
      <c r="DO3" s="1"/>
      <c r="DP3" s="1"/>
      <c r="DR3" s="1"/>
      <c r="DS3" s="1"/>
    </row>
    <row r="4" spans="1:168" x14ac:dyDescent="0.3">
      <c r="A4" s="7"/>
      <c r="B4" s="7"/>
      <c r="C4" s="7"/>
      <c r="D4" s="7"/>
      <c r="E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T4" s="8"/>
      <c r="AV4" s="7"/>
      <c r="AW4" s="7"/>
      <c r="AX4" s="7"/>
      <c r="AY4" s="7"/>
      <c r="AZ4" s="7"/>
      <c r="BA4" s="7"/>
      <c r="BB4" s="7"/>
      <c r="BC4" s="7"/>
      <c r="BE4" s="7"/>
      <c r="BF4" s="7"/>
      <c r="BG4" s="7"/>
      <c r="BH4" s="7"/>
      <c r="BI4" s="7"/>
      <c r="BJ4" s="8"/>
      <c r="CF4" s="2"/>
      <c r="CH4" s="2"/>
      <c r="CI4" s="2"/>
      <c r="CJ4" s="2"/>
      <c r="CK4" s="2"/>
      <c r="CL4" s="2"/>
      <c r="CM4" s="2"/>
      <c r="CN4" s="2"/>
      <c r="CO4" s="2"/>
      <c r="CW4" s="7"/>
      <c r="CX4" s="7"/>
      <c r="CY4" s="7"/>
      <c r="CZ4" s="7"/>
      <c r="DA4" s="7"/>
      <c r="DB4" s="8"/>
      <c r="DG4" s="7"/>
      <c r="DH4" s="7"/>
      <c r="DI4" s="7"/>
      <c r="DJ4" s="7"/>
      <c r="DL4" s="8"/>
      <c r="DM4" s="8"/>
      <c r="DN4" s="8"/>
      <c r="DO4" s="8"/>
      <c r="DP4" s="8"/>
      <c r="DR4" s="7"/>
      <c r="DS4" s="7"/>
    </row>
    <row r="5" spans="1:168" s="12" customFormat="1" x14ac:dyDescent="0.3">
      <c r="A5" s="67" t="str">
        <f ca="1">_xlfn.SHEET()&amp;"."</f>
        <v>9.</v>
      </c>
      <c r="B5" s="41" t="str">
        <f ca="1">MID(CELL("filename",A1),FIND("]",CELL("‪filename",A1))+1,999)</f>
        <v>EDA - SKU No.</v>
      </c>
      <c r="C5" s="9"/>
      <c r="D5" s="9"/>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0"/>
      <c r="BJ5" s="10"/>
      <c r="BK5" s="10"/>
      <c r="BL5" s="10"/>
      <c r="BM5" s="10"/>
      <c r="BN5" s="10"/>
      <c r="BO5" s="10"/>
      <c r="BP5" s="10"/>
      <c r="BQ5" s="10"/>
      <c r="BR5" s="10"/>
      <c r="BS5" s="10"/>
      <c r="BT5" s="10"/>
      <c r="BU5" s="10"/>
      <c r="BV5" s="10"/>
      <c r="BW5" s="10"/>
      <c r="BX5" s="10"/>
      <c r="BY5" s="10"/>
      <c r="BZ5" s="10"/>
      <c r="CA5" s="10"/>
      <c r="CB5" s="10"/>
      <c r="CC5" s="10"/>
      <c r="CD5" s="10"/>
      <c r="CE5" s="10"/>
      <c r="CF5" s="11"/>
      <c r="CG5" s="10"/>
      <c r="CH5" s="11"/>
      <c r="CI5" s="11"/>
      <c r="CJ5" s="11"/>
      <c r="CK5" s="11"/>
      <c r="CL5" s="11"/>
      <c r="CM5" s="11"/>
      <c r="CN5" s="11"/>
      <c r="CO5" s="11"/>
      <c r="CP5" s="10"/>
      <c r="CQ5" s="10"/>
      <c r="CR5" s="10"/>
      <c r="CS5" s="10"/>
      <c r="CT5" s="10"/>
      <c r="CU5" s="10"/>
      <c r="CV5" s="10"/>
      <c r="CW5" s="10"/>
      <c r="CX5" s="10"/>
      <c r="CY5" s="10"/>
      <c r="CZ5" s="10"/>
      <c r="DA5" s="10"/>
      <c r="DB5" s="10"/>
      <c r="DC5" s="10"/>
      <c r="DD5" s="10"/>
      <c r="DE5" s="10"/>
      <c r="DF5" s="10"/>
      <c r="DG5" s="10"/>
      <c r="DH5" s="10"/>
      <c r="DI5" s="10"/>
      <c r="DJ5" s="10"/>
      <c r="DK5" s="10"/>
      <c r="DL5" s="10"/>
      <c r="DM5" s="10"/>
      <c r="DN5" s="10"/>
      <c r="DO5" s="10"/>
      <c r="DP5" s="10"/>
      <c r="DQ5" s="10"/>
      <c r="DR5" s="10"/>
      <c r="DS5" s="10"/>
      <c r="DT5" s="10"/>
      <c r="DU5" s="10"/>
      <c r="DV5" s="10"/>
      <c r="DW5" s="10"/>
      <c r="DX5" s="10"/>
      <c r="DY5" s="10"/>
      <c r="DZ5" s="10"/>
      <c r="EA5" s="10"/>
      <c r="EB5" s="10"/>
      <c r="EC5" s="10"/>
      <c r="ED5" s="10"/>
      <c r="EE5" s="10"/>
      <c r="EF5" s="10"/>
      <c r="EG5" s="10"/>
      <c r="EH5" s="10"/>
      <c r="EI5" s="10"/>
      <c r="EJ5" s="10"/>
      <c r="EK5" s="10"/>
      <c r="EL5" s="10"/>
      <c r="EM5" s="10"/>
      <c r="EN5" s="10"/>
      <c r="EO5" s="10"/>
      <c r="EP5" s="10"/>
      <c r="EQ5" s="10"/>
      <c r="ER5" s="10"/>
      <c r="ES5" s="10"/>
      <c r="ET5" s="10"/>
      <c r="EU5" s="10"/>
      <c r="EV5" s="10"/>
      <c r="FD5" s="10"/>
      <c r="FL5" s="10"/>
    </row>
    <row r="8" spans="1:168" ht="21" x14ac:dyDescent="0.3">
      <c r="B8" s="30" t="s">
        <v>3938</v>
      </c>
      <c r="G8" s="30" t="s">
        <v>3937</v>
      </c>
      <c r="M8" s="30" t="s">
        <v>3858</v>
      </c>
    </row>
    <row r="9" spans="1:168" ht="14.4" customHeight="1" x14ac:dyDescent="0.3">
      <c r="B9" s="30"/>
      <c r="G9" s="30"/>
      <c r="M9" s="106" t="s">
        <v>3973</v>
      </c>
      <c r="N9" s="106"/>
      <c r="O9" s="106"/>
      <c r="P9" s="106"/>
      <c r="Q9" s="106"/>
      <c r="R9" s="106"/>
      <c r="S9" s="106"/>
    </row>
    <row r="10" spans="1:168" ht="14.4" customHeight="1" x14ac:dyDescent="0.3">
      <c r="B10" s="35" t="s">
        <v>3939</v>
      </c>
      <c r="C10" s="37">
        <f>MIN($C$16:$C$981)</f>
        <v>1</v>
      </c>
      <c r="G10" s="36" t="s">
        <v>3939</v>
      </c>
      <c r="H10" s="37">
        <f>MIN($H$16:$H$35)</f>
        <v>1</v>
      </c>
      <c r="M10" s="106"/>
      <c r="N10" s="106"/>
      <c r="O10" s="106"/>
      <c r="P10" s="106"/>
      <c r="Q10" s="106"/>
      <c r="R10" s="106"/>
      <c r="S10" s="106"/>
    </row>
    <row r="11" spans="1:168" ht="14.4" customHeight="1" x14ac:dyDescent="0.3">
      <c r="B11" s="35" t="s">
        <v>3940</v>
      </c>
      <c r="C11" s="37">
        <f>MAX($C$16:$C$981)</f>
        <v>1</v>
      </c>
      <c r="G11" s="36" t="s">
        <v>3940</v>
      </c>
      <c r="H11" s="37">
        <f>MAX($H$16:$H$35)</f>
        <v>1</v>
      </c>
      <c r="M11" s="106"/>
      <c r="N11" s="106"/>
      <c r="O11" s="106"/>
      <c r="P11" s="106"/>
      <c r="Q11" s="106"/>
      <c r="R11" s="106"/>
      <c r="S11" s="106"/>
    </row>
    <row r="12" spans="1:168" ht="14.4" customHeight="1" x14ac:dyDescent="0.3">
      <c r="M12" s="106"/>
      <c r="N12" s="106"/>
      <c r="O12" s="106"/>
      <c r="P12" s="106"/>
      <c r="Q12" s="106"/>
      <c r="R12" s="106"/>
      <c r="S12" s="106"/>
    </row>
    <row r="13" spans="1:168" x14ac:dyDescent="0.3">
      <c r="B13" s="28" t="s">
        <v>3851</v>
      </c>
      <c r="C13" t="s">
        <v>3853</v>
      </c>
      <c r="G13" s="28" t="s">
        <v>3851</v>
      </c>
      <c r="H13" t="s">
        <v>3854</v>
      </c>
      <c r="M13" s="106"/>
      <c r="N13" s="106"/>
      <c r="O13" s="106"/>
      <c r="P13" s="106"/>
      <c r="Q13" s="106"/>
      <c r="R13" s="106"/>
      <c r="S13" s="106"/>
    </row>
    <row r="14" spans="1:168" x14ac:dyDescent="0.3">
      <c r="M14" s="39"/>
      <c r="N14" s="39"/>
      <c r="O14" s="39"/>
      <c r="P14" s="39"/>
      <c r="Q14" s="39"/>
      <c r="R14" s="39"/>
      <c r="S14" s="39"/>
    </row>
    <row r="15" spans="1:168" x14ac:dyDescent="0.3">
      <c r="B15" s="94" t="s">
        <v>3859</v>
      </c>
      <c r="C15" s="58" t="s">
        <v>3855</v>
      </c>
      <c r="D15" s="58" t="s">
        <v>3856</v>
      </c>
      <c r="G15" s="94" t="s">
        <v>3859</v>
      </c>
      <c r="H15" s="58" t="s">
        <v>3855</v>
      </c>
      <c r="I15" s="58" t="s">
        <v>3856</v>
      </c>
      <c r="M15" s="39"/>
      <c r="N15" s="39"/>
      <c r="O15" s="39"/>
      <c r="P15" s="39"/>
      <c r="Q15" s="39"/>
      <c r="R15" s="39"/>
      <c r="S15" s="39"/>
    </row>
    <row r="16" spans="1:168" x14ac:dyDescent="0.3">
      <c r="B16" s="33" t="s">
        <v>980</v>
      </c>
      <c r="C16" s="59">
        <v>1</v>
      </c>
      <c r="D16" s="60">
        <v>1.0351966873706005E-3</v>
      </c>
      <c r="G16" s="33" t="s">
        <v>982</v>
      </c>
      <c r="H16" s="59">
        <v>1</v>
      </c>
      <c r="I16" s="60">
        <v>0.05</v>
      </c>
      <c r="M16" s="39"/>
      <c r="N16" s="39"/>
      <c r="O16" s="39"/>
      <c r="P16" s="39"/>
      <c r="Q16" s="39"/>
      <c r="R16" s="39"/>
      <c r="S16" s="39"/>
    </row>
    <row r="17" spans="2:19" x14ac:dyDescent="0.3">
      <c r="B17" s="33" t="s">
        <v>981</v>
      </c>
      <c r="C17" s="59">
        <v>1</v>
      </c>
      <c r="D17" s="60">
        <v>1.0351966873706005E-3</v>
      </c>
      <c r="G17" s="33" t="s">
        <v>983</v>
      </c>
      <c r="H17" s="59">
        <v>1</v>
      </c>
      <c r="I17" s="60">
        <v>0.05</v>
      </c>
      <c r="M17" s="39"/>
      <c r="N17" s="39"/>
      <c r="O17" s="39"/>
      <c r="P17" s="39"/>
      <c r="Q17" s="39"/>
      <c r="R17" s="39"/>
      <c r="S17" s="39"/>
    </row>
    <row r="18" spans="2:19" x14ac:dyDescent="0.3">
      <c r="B18" s="33" t="s">
        <v>982</v>
      </c>
      <c r="C18" s="59">
        <v>1</v>
      </c>
      <c r="D18" s="60">
        <v>1.0351966873706005E-3</v>
      </c>
      <c r="G18" s="33" t="s">
        <v>984</v>
      </c>
      <c r="H18" s="59">
        <v>1</v>
      </c>
      <c r="I18" s="60">
        <v>0.05</v>
      </c>
      <c r="M18" s="39"/>
      <c r="N18" s="39"/>
      <c r="O18" s="39"/>
      <c r="P18" s="39"/>
      <c r="Q18" s="39"/>
      <c r="R18" s="39"/>
      <c r="S18" s="39"/>
    </row>
    <row r="19" spans="2:19" x14ac:dyDescent="0.3">
      <c r="B19" s="33" t="s">
        <v>983</v>
      </c>
      <c r="C19" s="59">
        <v>1</v>
      </c>
      <c r="D19" s="60">
        <v>1.0351966873706005E-3</v>
      </c>
      <c r="G19" s="33" t="s">
        <v>985</v>
      </c>
      <c r="H19" s="59">
        <v>1</v>
      </c>
      <c r="I19" s="60">
        <v>0.05</v>
      </c>
      <c r="M19" s="39"/>
      <c r="N19" s="39"/>
      <c r="O19" s="39"/>
      <c r="P19" s="39"/>
      <c r="Q19" s="39"/>
      <c r="R19" s="39"/>
      <c r="S19" s="39"/>
    </row>
    <row r="20" spans="2:19" x14ac:dyDescent="0.3">
      <c r="B20" s="33" t="s">
        <v>984</v>
      </c>
      <c r="C20" s="59">
        <v>1</v>
      </c>
      <c r="D20" s="60">
        <v>1.0351966873706005E-3</v>
      </c>
      <c r="G20" s="33" t="s">
        <v>1042</v>
      </c>
      <c r="H20" s="59">
        <v>1</v>
      </c>
      <c r="I20" s="60">
        <v>0.05</v>
      </c>
      <c r="M20" s="39"/>
      <c r="N20" s="39"/>
      <c r="O20" s="39"/>
      <c r="P20" s="39"/>
      <c r="Q20" s="39"/>
      <c r="R20" s="39"/>
      <c r="S20" s="39"/>
    </row>
    <row r="21" spans="2:19" x14ac:dyDescent="0.3">
      <c r="B21" s="33" t="s">
        <v>985</v>
      </c>
      <c r="C21" s="59">
        <v>1</v>
      </c>
      <c r="D21" s="60">
        <v>1.0351966873706005E-3</v>
      </c>
      <c r="G21" s="33" t="s">
        <v>1043</v>
      </c>
      <c r="H21" s="59">
        <v>1</v>
      </c>
      <c r="I21" s="60">
        <v>0.05</v>
      </c>
      <c r="M21" s="39"/>
      <c r="N21" s="39"/>
      <c r="O21" s="39"/>
      <c r="P21" s="39"/>
      <c r="Q21" s="39"/>
      <c r="R21" s="39"/>
      <c r="S21" s="39"/>
    </row>
    <row r="22" spans="2:19" x14ac:dyDescent="0.3">
      <c r="B22" s="33" t="s">
        <v>986</v>
      </c>
      <c r="C22" s="59">
        <v>1</v>
      </c>
      <c r="D22" s="60">
        <v>1.0351966873706005E-3</v>
      </c>
      <c r="G22" s="33" t="s">
        <v>1051</v>
      </c>
      <c r="H22" s="59">
        <v>1</v>
      </c>
      <c r="I22" s="60">
        <v>0.05</v>
      </c>
      <c r="M22" s="39"/>
      <c r="N22" s="39"/>
      <c r="O22" s="39"/>
      <c r="P22" s="39"/>
      <c r="Q22" s="39"/>
      <c r="R22" s="39"/>
      <c r="S22" s="39"/>
    </row>
    <row r="23" spans="2:19" x14ac:dyDescent="0.3">
      <c r="B23" s="33" t="s">
        <v>987</v>
      </c>
      <c r="C23" s="59">
        <v>1</v>
      </c>
      <c r="D23" s="60">
        <v>1.0351966873706005E-3</v>
      </c>
      <c r="G23" s="33" t="s">
        <v>1163</v>
      </c>
      <c r="H23" s="59">
        <v>1</v>
      </c>
      <c r="I23" s="60">
        <v>0.05</v>
      </c>
      <c r="M23" s="39"/>
      <c r="N23" s="39"/>
      <c r="O23" s="39"/>
      <c r="P23" s="39"/>
      <c r="Q23" s="39"/>
      <c r="R23" s="39"/>
      <c r="S23" s="39"/>
    </row>
    <row r="24" spans="2:19" x14ac:dyDescent="0.3">
      <c r="B24" s="33" t="s">
        <v>988</v>
      </c>
      <c r="C24" s="59">
        <v>1</v>
      </c>
      <c r="D24" s="60">
        <v>1.0351966873706005E-3</v>
      </c>
      <c r="G24" s="33" t="s">
        <v>1189</v>
      </c>
      <c r="H24" s="59">
        <v>1</v>
      </c>
      <c r="I24" s="60">
        <v>0.05</v>
      </c>
      <c r="M24" s="39"/>
      <c r="N24" s="39"/>
      <c r="O24" s="39"/>
      <c r="P24" s="39"/>
      <c r="Q24" s="39"/>
      <c r="R24" s="39"/>
      <c r="S24" s="39"/>
    </row>
    <row r="25" spans="2:19" x14ac:dyDescent="0.3">
      <c r="B25" s="33" t="s">
        <v>989</v>
      </c>
      <c r="C25" s="59">
        <v>1</v>
      </c>
      <c r="D25" s="60">
        <v>1.0351966873706005E-3</v>
      </c>
      <c r="G25" s="33" t="s">
        <v>1638</v>
      </c>
      <c r="H25" s="59">
        <v>1</v>
      </c>
      <c r="I25" s="60">
        <v>0.05</v>
      </c>
      <c r="M25" s="39"/>
      <c r="N25" s="39"/>
      <c r="O25" s="39"/>
      <c r="P25" s="39"/>
      <c r="Q25" s="39"/>
      <c r="R25" s="39"/>
      <c r="S25" s="39"/>
    </row>
    <row r="26" spans="2:19" x14ac:dyDescent="0.3">
      <c r="B26" s="33" t="s">
        <v>990</v>
      </c>
      <c r="C26" s="59">
        <v>1</v>
      </c>
      <c r="D26" s="60">
        <v>1.0351966873706005E-3</v>
      </c>
      <c r="G26" s="33" t="s">
        <v>1639</v>
      </c>
      <c r="H26" s="59">
        <v>1</v>
      </c>
      <c r="I26" s="60">
        <v>0.05</v>
      </c>
      <c r="M26" s="39"/>
      <c r="N26" s="39"/>
      <c r="O26" s="39"/>
      <c r="P26" s="39"/>
      <c r="Q26" s="39"/>
      <c r="R26" s="39"/>
      <c r="S26" s="39"/>
    </row>
    <row r="27" spans="2:19" x14ac:dyDescent="0.3">
      <c r="B27" s="33" t="s">
        <v>991</v>
      </c>
      <c r="C27" s="59">
        <v>1</v>
      </c>
      <c r="D27" s="60">
        <v>1.0351966873706005E-3</v>
      </c>
      <c r="G27" s="33" t="s">
        <v>1640</v>
      </c>
      <c r="H27" s="59">
        <v>1</v>
      </c>
      <c r="I27" s="60">
        <v>0.05</v>
      </c>
      <c r="M27" s="39"/>
      <c r="N27" s="39"/>
      <c r="O27" s="39"/>
      <c r="P27" s="39"/>
      <c r="Q27" s="39"/>
      <c r="R27" s="39"/>
      <c r="S27" s="39"/>
    </row>
    <row r="28" spans="2:19" x14ac:dyDescent="0.3">
      <c r="B28" s="33" t="s">
        <v>992</v>
      </c>
      <c r="C28" s="59">
        <v>1</v>
      </c>
      <c r="D28" s="60">
        <v>1.0351966873706005E-3</v>
      </c>
      <c r="G28" s="33" t="s">
        <v>1641</v>
      </c>
      <c r="H28" s="59">
        <v>1</v>
      </c>
      <c r="I28" s="60">
        <v>0.05</v>
      </c>
      <c r="M28" s="39"/>
      <c r="N28" s="39"/>
      <c r="O28" s="39"/>
      <c r="P28" s="39"/>
      <c r="Q28" s="39"/>
      <c r="R28" s="39"/>
      <c r="S28" s="39"/>
    </row>
    <row r="29" spans="2:19" x14ac:dyDescent="0.3">
      <c r="B29" s="33" t="s">
        <v>993</v>
      </c>
      <c r="C29" s="59">
        <v>1</v>
      </c>
      <c r="D29" s="60">
        <v>1.0351966873706005E-3</v>
      </c>
      <c r="G29" s="33" t="s">
        <v>1643</v>
      </c>
      <c r="H29" s="59">
        <v>1</v>
      </c>
      <c r="I29" s="60">
        <v>0.05</v>
      </c>
      <c r="M29" s="39"/>
      <c r="N29" s="39"/>
      <c r="O29" s="39"/>
      <c r="P29" s="39"/>
      <c r="Q29" s="39"/>
      <c r="R29" s="39"/>
      <c r="S29" s="39"/>
    </row>
    <row r="30" spans="2:19" x14ac:dyDescent="0.3">
      <c r="B30" s="33" t="s">
        <v>994</v>
      </c>
      <c r="C30" s="59">
        <v>1</v>
      </c>
      <c r="D30" s="60">
        <v>1.0351966873706005E-3</v>
      </c>
      <c r="G30" s="33" t="s">
        <v>1671</v>
      </c>
      <c r="H30" s="59">
        <v>1</v>
      </c>
      <c r="I30" s="60">
        <v>0.05</v>
      </c>
      <c r="M30" s="39"/>
      <c r="N30" s="39"/>
      <c r="O30" s="39"/>
      <c r="P30" s="39"/>
      <c r="Q30" s="39"/>
      <c r="R30" s="39"/>
      <c r="S30" s="39"/>
    </row>
    <row r="31" spans="2:19" x14ac:dyDescent="0.3">
      <c r="B31" s="33" t="s">
        <v>995</v>
      </c>
      <c r="C31" s="59">
        <v>1</v>
      </c>
      <c r="D31" s="60">
        <v>1.0351966873706005E-3</v>
      </c>
      <c r="G31" s="33" t="s">
        <v>1692</v>
      </c>
      <c r="H31" s="59">
        <v>1</v>
      </c>
      <c r="I31" s="60">
        <v>0.05</v>
      </c>
      <c r="M31" s="39"/>
      <c r="N31" s="39"/>
      <c r="O31" s="39"/>
      <c r="P31" s="39"/>
      <c r="Q31" s="39"/>
      <c r="R31" s="39"/>
      <c r="S31" s="39"/>
    </row>
    <row r="32" spans="2:19" x14ac:dyDescent="0.3">
      <c r="B32" s="33" t="s">
        <v>996</v>
      </c>
      <c r="C32" s="59">
        <v>1</v>
      </c>
      <c r="D32" s="60">
        <v>1.0351966873706005E-3</v>
      </c>
      <c r="G32" s="33" t="s">
        <v>1695</v>
      </c>
      <c r="H32" s="59">
        <v>1</v>
      </c>
      <c r="I32" s="60">
        <v>0.05</v>
      </c>
      <c r="M32" s="39"/>
      <c r="N32" s="39"/>
      <c r="O32" s="39"/>
      <c r="P32" s="39"/>
      <c r="Q32" s="39"/>
      <c r="R32" s="39"/>
      <c r="S32" s="39"/>
    </row>
    <row r="33" spans="2:19" x14ac:dyDescent="0.3">
      <c r="B33" s="33" t="s">
        <v>997</v>
      </c>
      <c r="C33" s="59">
        <v>1</v>
      </c>
      <c r="D33" s="60">
        <v>1.0351966873706005E-3</v>
      </c>
      <c r="G33" s="33" t="s">
        <v>1696</v>
      </c>
      <c r="H33" s="59">
        <v>1</v>
      </c>
      <c r="I33" s="60">
        <v>0.05</v>
      </c>
      <c r="M33" s="39"/>
      <c r="N33" s="39"/>
      <c r="O33" s="39"/>
      <c r="P33" s="39"/>
      <c r="Q33" s="39"/>
      <c r="R33" s="39"/>
      <c r="S33" s="39"/>
    </row>
    <row r="34" spans="2:19" x14ac:dyDescent="0.3">
      <c r="B34" s="33" t="s">
        <v>998</v>
      </c>
      <c r="C34" s="59">
        <v>1</v>
      </c>
      <c r="D34" s="60">
        <v>1.0351966873706005E-3</v>
      </c>
      <c r="G34" s="33" t="s">
        <v>1701</v>
      </c>
      <c r="H34" s="59">
        <v>1</v>
      </c>
      <c r="I34" s="60">
        <v>0.05</v>
      </c>
      <c r="M34" s="39"/>
      <c r="N34" s="39"/>
      <c r="O34" s="39"/>
      <c r="P34" s="39"/>
      <c r="Q34" s="39"/>
      <c r="R34" s="39"/>
      <c r="S34" s="39"/>
    </row>
    <row r="35" spans="2:19" x14ac:dyDescent="0.3">
      <c r="B35" s="33" t="s">
        <v>999</v>
      </c>
      <c r="C35" s="59">
        <v>1</v>
      </c>
      <c r="D35" s="60">
        <v>1.0351966873706005E-3</v>
      </c>
      <c r="G35" s="33" t="s">
        <v>1702</v>
      </c>
      <c r="H35" s="59">
        <v>1</v>
      </c>
      <c r="I35" s="60">
        <v>0.05</v>
      </c>
      <c r="M35" s="39"/>
      <c r="N35" s="39"/>
      <c r="O35" s="39"/>
      <c r="P35" s="39"/>
      <c r="Q35" s="39"/>
      <c r="R35" s="39"/>
      <c r="S35" s="39"/>
    </row>
    <row r="36" spans="2:19" x14ac:dyDescent="0.3">
      <c r="B36" s="33" t="s">
        <v>1000</v>
      </c>
      <c r="C36" s="59">
        <v>1</v>
      </c>
      <c r="D36" s="60">
        <v>1.0351966873706005E-3</v>
      </c>
      <c r="G36" s="33" t="s">
        <v>3852</v>
      </c>
      <c r="H36" s="59">
        <v>20</v>
      </c>
      <c r="I36" s="60">
        <v>1</v>
      </c>
      <c r="M36" s="39"/>
      <c r="N36" s="39"/>
      <c r="O36" s="39"/>
      <c r="P36" s="39"/>
      <c r="Q36" s="39"/>
      <c r="R36" s="39"/>
      <c r="S36" s="39"/>
    </row>
    <row r="37" spans="2:19" x14ac:dyDescent="0.3">
      <c r="B37" s="33" t="s">
        <v>1001</v>
      </c>
      <c r="C37" s="59">
        <v>1</v>
      </c>
      <c r="D37" s="60">
        <v>1.0351966873706005E-3</v>
      </c>
      <c r="M37" s="39"/>
      <c r="N37" s="39"/>
      <c r="O37" s="39"/>
      <c r="P37" s="39"/>
      <c r="Q37" s="39"/>
      <c r="R37" s="39"/>
      <c r="S37" s="39"/>
    </row>
    <row r="38" spans="2:19" x14ac:dyDescent="0.3">
      <c r="B38" s="33" t="s">
        <v>1002</v>
      </c>
      <c r="C38" s="59">
        <v>1</v>
      </c>
      <c r="D38" s="60">
        <v>1.0351966873706005E-3</v>
      </c>
      <c r="M38" s="39"/>
      <c r="N38" s="39"/>
      <c r="O38" s="39"/>
      <c r="P38" s="39"/>
      <c r="Q38" s="39"/>
      <c r="R38" s="39"/>
      <c r="S38" s="39"/>
    </row>
    <row r="39" spans="2:19" x14ac:dyDescent="0.3">
      <c r="B39" s="33" t="s">
        <v>1003</v>
      </c>
      <c r="C39" s="59">
        <v>1</v>
      </c>
      <c r="D39" s="60">
        <v>1.0351966873706005E-3</v>
      </c>
      <c r="M39" s="39"/>
      <c r="N39" s="39"/>
      <c r="O39" s="39"/>
      <c r="P39" s="39"/>
      <c r="Q39" s="39"/>
      <c r="R39" s="39"/>
      <c r="S39" s="39"/>
    </row>
    <row r="40" spans="2:19" x14ac:dyDescent="0.3">
      <c r="B40" s="33" t="s">
        <v>1004</v>
      </c>
      <c r="C40" s="59">
        <v>1</v>
      </c>
      <c r="D40" s="60">
        <v>1.0351966873706005E-3</v>
      </c>
      <c r="M40" s="39"/>
      <c r="N40" s="39"/>
      <c r="O40" s="39"/>
      <c r="P40" s="39"/>
      <c r="Q40" s="39"/>
      <c r="R40" s="39"/>
      <c r="S40" s="39"/>
    </row>
    <row r="41" spans="2:19" x14ac:dyDescent="0.3">
      <c r="B41" s="33" t="s">
        <v>1005</v>
      </c>
      <c r="C41" s="59">
        <v>1</v>
      </c>
      <c r="D41" s="60">
        <v>1.0351966873706005E-3</v>
      </c>
    </row>
    <row r="42" spans="2:19" x14ac:dyDescent="0.3">
      <c r="B42" s="33" t="s">
        <v>1006</v>
      </c>
      <c r="C42" s="59">
        <v>1</v>
      </c>
      <c r="D42" s="60">
        <v>1.0351966873706005E-3</v>
      </c>
    </row>
    <row r="43" spans="2:19" x14ac:dyDescent="0.3">
      <c r="B43" s="33" t="s">
        <v>1007</v>
      </c>
      <c r="C43" s="59">
        <v>1</v>
      </c>
      <c r="D43" s="60">
        <v>1.0351966873706005E-3</v>
      </c>
    </row>
    <row r="44" spans="2:19" x14ac:dyDescent="0.3">
      <c r="B44" s="33" t="s">
        <v>1008</v>
      </c>
      <c r="C44" s="59">
        <v>1</v>
      </c>
      <c r="D44" s="60">
        <v>1.0351966873706005E-3</v>
      </c>
    </row>
    <row r="45" spans="2:19" x14ac:dyDescent="0.3">
      <c r="B45" s="33" t="s">
        <v>1009</v>
      </c>
      <c r="C45" s="59">
        <v>1</v>
      </c>
      <c r="D45" s="60">
        <v>1.0351966873706005E-3</v>
      </c>
    </row>
    <row r="46" spans="2:19" x14ac:dyDescent="0.3">
      <c r="B46" s="33" t="s">
        <v>1010</v>
      </c>
      <c r="C46" s="59">
        <v>1</v>
      </c>
      <c r="D46" s="60">
        <v>1.0351966873706005E-3</v>
      </c>
    </row>
    <row r="47" spans="2:19" x14ac:dyDescent="0.3">
      <c r="B47" s="33" t="s">
        <v>1011</v>
      </c>
      <c r="C47" s="59">
        <v>1</v>
      </c>
      <c r="D47" s="60">
        <v>1.0351966873706005E-3</v>
      </c>
    </row>
    <row r="48" spans="2:19" x14ac:dyDescent="0.3">
      <c r="B48" s="33" t="s">
        <v>1012</v>
      </c>
      <c r="C48" s="59">
        <v>1</v>
      </c>
      <c r="D48" s="60">
        <v>1.0351966873706005E-3</v>
      </c>
    </row>
    <row r="49" spans="2:4" x14ac:dyDescent="0.3">
      <c r="B49" s="33" t="s">
        <v>1013</v>
      </c>
      <c r="C49" s="59">
        <v>1</v>
      </c>
      <c r="D49" s="60">
        <v>1.0351966873706005E-3</v>
      </c>
    </row>
    <row r="50" spans="2:4" x14ac:dyDescent="0.3">
      <c r="B50" s="33" t="s">
        <v>1014</v>
      </c>
      <c r="C50" s="59">
        <v>1</v>
      </c>
      <c r="D50" s="60">
        <v>1.0351966873706005E-3</v>
      </c>
    </row>
    <row r="51" spans="2:4" x14ac:dyDescent="0.3">
      <c r="B51" s="33" t="s">
        <v>1015</v>
      </c>
      <c r="C51" s="59">
        <v>1</v>
      </c>
      <c r="D51" s="60">
        <v>1.0351966873706005E-3</v>
      </c>
    </row>
    <row r="52" spans="2:4" x14ac:dyDescent="0.3">
      <c r="B52" s="33" t="s">
        <v>1016</v>
      </c>
      <c r="C52" s="59">
        <v>1</v>
      </c>
      <c r="D52" s="60">
        <v>1.0351966873706005E-3</v>
      </c>
    </row>
    <row r="53" spans="2:4" x14ac:dyDescent="0.3">
      <c r="B53" s="33" t="s">
        <v>1017</v>
      </c>
      <c r="C53" s="59">
        <v>1</v>
      </c>
      <c r="D53" s="60">
        <v>1.0351966873706005E-3</v>
      </c>
    </row>
    <row r="54" spans="2:4" x14ac:dyDescent="0.3">
      <c r="B54" s="33" t="s">
        <v>1018</v>
      </c>
      <c r="C54" s="59">
        <v>1</v>
      </c>
      <c r="D54" s="60">
        <v>1.0351966873706005E-3</v>
      </c>
    </row>
    <row r="55" spans="2:4" x14ac:dyDescent="0.3">
      <c r="B55" s="33" t="s">
        <v>1019</v>
      </c>
      <c r="C55" s="59">
        <v>1</v>
      </c>
      <c r="D55" s="60">
        <v>1.0351966873706005E-3</v>
      </c>
    </row>
    <row r="56" spans="2:4" x14ac:dyDescent="0.3">
      <c r="B56" s="33" t="s">
        <v>1020</v>
      </c>
      <c r="C56" s="59">
        <v>1</v>
      </c>
      <c r="D56" s="60">
        <v>1.0351966873706005E-3</v>
      </c>
    </row>
    <row r="57" spans="2:4" x14ac:dyDescent="0.3">
      <c r="B57" s="33" t="s">
        <v>1021</v>
      </c>
      <c r="C57" s="59">
        <v>1</v>
      </c>
      <c r="D57" s="60">
        <v>1.0351966873706005E-3</v>
      </c>
    </row>
    <row r="58" spans="2:4" x14ac:dyDescent="0.3">
      <c r="B58" s="33" t="s">
        <v>1022</v>
      </c>
      <c r="C58" s="59">
        <v>1</v>
      </c>
      <c r="D58" s="60">
        <v>1.0351966873706005E-3</v>
      </c>
    </row>
    <row r="59" spans="2:4" x14ac:dyDescent="0.3">
      <c r="B59" s="33" t="s">
        <v>1023</v>
      </c>
      <c r="C59" s="59">
        <v>1</v>
      </c>
      <c r="D59" s="60">
        <v>1.0351966873706005E-3</v>
      </c>
    </row>
    <row r="60" spans="2:4" x14ac:dyDescent="0.3">
      <c r="B60" s="33" t="s">
        <v>1024</v>
      </c>
      <c r="C60" s="59">
        <v>1</v>
      </c>
      <c r="D60" s="60">
        <v>1.0351966873706005E-3</v>
      </c>
    </row>
    <row r="61" spans="2:4" x14ac:dyDescent="0.3">
      <c r="B61" s="33" t="s">
        <v>1025</v>
      </c>
      <c r="C61" s="59">
        <v>1</v>
      </c>
      <c r="D61" s="60">
        <v>1.0351966873706005E-3</v>
      </c>
    </row>
    <row r="62" spans="2:4" x14ac:dyDescent="0.3">
      <c r="B62" s="33" t="s">
        <v>1026</v>
      </c>
      <c r="C62" s="59">
        <v>1</v>
      </c>
      <c r="D62" s="60">
        <v>1.0351966873706005E-3</v>
      </c>
    </row>
    <row r="63" spans="2:4" x14ac:dyDescent="0.3">
      <c r="B63" s="33" t="s">
        <v>1027</v>
      </c>
      <c r="C63" s="59">
        <v>1</v>
      </c>
      <c r="D63" s="60">
        <v>1.0351966873706005E-3</v>
      </c>
    </row>
    <row r="64" spans="2:4" x14ac:dyDescent="0.3">
      <c r="B64" s="33" t="s">
        <v>1028</v>
      </c>
      <c r="C64" s="59">
        <v>1</v>
      </c>
      <c r="D64" s="60">
        <v>1.0351966873706005E-3</v>
      </c>
    </row>
    <row r="65" spans="2:4" x14ac:dyDescent="0.3">
      <c r="B65" s="33" t="s">
        <v>1029</v>
      </c>
      <c r="C65" s="59">
        <v>1</v>
      </c>
      <c r="D65" s="60">
        <v>1.0351966873706005E-3</v>
      </c>
    </row>
    <row r="66" spans="2:4" x14ac:dyDescent="0.3">
      <c r="B66" s="33" t="s">
        <v>1030</v>
      </c>
      <c r="C66" s="59">
        <v>1</v>
      </c>
      <c r="D66" s="60">
        <v>1.0351966873706005E-3</v>
      </c>
    </row>
    <row r="67" spans="2:4" x14ac:dyDescent="0.3">
      <c r="B67" s="33" t="s">
        <v>1031</v>
      </c>
      <c r="C67" s="59">
        <v>1</v>
      </c>
      <c r="D67" s="60">
        <v>1.0351966873706005E-3</v>
      </c>
    </row>
    <row r="68" spans="2:4" x14ac:dyDescent="0.3">
      <c r="B68" s="33" t="s">
        <v>1032</v>
      </c>
      <c r="C68" s="59">
        <v>1</v>
      </c>
      <c r="D68" s="60">
        <v>1.0351966873706005E-3</v>
      </c>
    </row>
    <row r="69" spans="2:4" x14ac:dyDescent="0.3">
      <c r="B69" s="33" t="s">
        <v>1033</v>
      </c>
      <c r="C69" s="59">
        <v>1</v>
      </c>
      <c r="D69" s="60">
        <v>1.0351966873706005E-3</v>
      </c>
    </row>
    <row r="70" spans="2:4" x14ac:dyDescent="0.3">
      <c r="B70" s="33" t="s">
        <v>1034</v>
      </c>
      <c r="C70" s="59">
        <v>1</v>
      </c>
      <c r="D70" s="60">
        <v>1.0351966873706005E-3</v>
      </c>
    </row>
    <row r="71" spans="2:4" x14ac:dyDescent="0.3">
      <c r="B71" s="33" t="s">
        <v>1035</v>
      </c>
      <c r="C71" s="59">
        <v>1</v>
      </c>
      <c r="D71" s="60">
        <v>1.0351966873706005E-3</v>
      </c>
    </row>
    <row r="72" spans="2:4" x14ac:dyDescent="0.3">
      <c r="B72" s="33" t="s">
        <v>1036</v>
      </c>
      <c r="C72" s="59">
        <v>1</v>
      </c>
      <c r="D72" s="60">
        <v>1.0351966873706005E-3</v>
      </c>
    </row>
    <row r="73" spans="2:4" x14ac:dyDescent="0.3">
      <c r="B73" s="33" t="s">
        <v>1037</v>
      </c>
      <c r="C73" s="59">
        <v>1</v>
      </c>
      <c r="D73" s="60">
        <v>1.0351966873706005E-3</v>
      </c>
    </row>
    <row r="74" spans="2:4" x14ac:dyDescent="0.3">
      <c r="B74" s="33" t="s">
        <v>1038</v>
      </c>
      <c r="C74" s="59">
        <v>1</v>
      </c>
      <c r="D74" s="60">
        <v>1.0351966873706005E-3</v>
      </c>
    </row>
    <row r="75" spans="2:4" x14ac:dyDescent="0.3">
      <c r="B75" s="33" t="s">
        <v>1039</v>
      </c>
      <c r="C75" s="59">
        <v>1</v>
      </c>
      <c r="D75" s="60">
        <v>1.0351966873706005E-3</v>
      </c>
    </row>
    <row r="76" spans="2:4" x14ac:dyDescent="0.3">
      <c r="B76" s="33" t="s">
        <v>1040</v>
      </c>
      <c r="C76" s="59">
        <v>1</v>
      </c>
      <c r="D76" s="60">
        <v>1.0351966873706005E-3</v>
      </c>
    </row>
    <row r="77" spans="2:4" x14ac:dyDescent="0.3">
      <c r="B77" s="33" t="s">
        <v>1041</v>
      </c>
      <c r="C77" s="59">
        <v>1</v>
      </c>
      <c r="D77" s="60">
        <v>1.0351966873706005E-3</v>
      </c>
    </row>
    <row r="78" spans="2:4" x14ac:dyDescent="0.3">
      <c r="B78" s="33" t="s">
        <v>1042</v>
      </c>
      <c r="C78" s="59">
        <v>1</v>
      </c>
      <c r="D78" s="60">
        <v>1.0351966873706005E-3</v>
      </c>
    </row>
    <row r="79" spans="2:4" x14ac:dyDescent="0.3">
      <c r="B79" s="33" t="s">
        <v>1043</v>
      </c>
      <c r="C79" s="59">
        <v>1</v>
      </c>
      <c r="D79" s="60">
        <v>1.0351966873706005E-3</v>
      </c>
    </row>
    <row r="80" spans="2:4" x14ac:dyDescent="0.3">
      <c r="B80" s="33" t="s">
        <v>1044</v>
      </c>
      <c r="C80" s="59">
        <v>1</v>
      </c>
      <c r="D80" s="60">
        <v>1.0351966873706005E-3</v>
      </c>
    </row>
    <row r="81" spans="2:4" x14ac:dyDescent="0.3">
      <c r="B81" s="33" t="s">
        <v>1045</v>
      </c>
      <c r="C81" s="59">
        <v>1</v>
      </c>
      <c r="D81" s="60">
        <v>1.0351966873706005E-3</v>
      </c>
    </row>
    <row r="82" spans="2:4" x14ac:dyDescent="0.3">
      <c r="B82" s="33" t="s">
        <v>1046</v>
      </c>
      <c r="C82" s="59">
        <v>1</v>
      </c>
      <c r="D82" s="60">
        <v>1.0351966873706005E-3</v>
      </c>
    </row>
    <row r="83" spans="2:4" x14ac:dyDescent="0.3">
      <c r="B83" s="33" t="s">
        <v>1047</v>
      </c>
      <c r="C83" s="59">
        <v>1</v>
      </c>
      <c r="D83" s="60">
        <v>1.0351966873706005E-3</v>
      </c>
    </row>
    <row r="84" spans="2:4" x14ac:dyDescent="0.3">
      <c r="B84" s="33" t="s">
        <v>1048</v>
      </c>
      <c r="C84" s="59">
        <v>1</v>
      </c>
      <c r="D84" s="60">
        <v>1.0351966873706005E-3</v>
      </c>
    </row>
    <row r="85" spans="2:4" x14ac:dyDescent="0.3">
      <c r="B85" s="33" t="s">
        <v>1049</v>
      </c>
      <c r="C85" s="59">
        <v>1</v>
      </c>
      <c r="D85" s="60">
        <v>1.0351966873706005E-3</v>
      </c>
    </row>
    <row r="86" spans="2:4" x14ac:dyDescent="0.3">
      <c r="B86" s="33" t="s">
        <v>1050</v>
      </c>
      <c r="C86" s="59">
        <v>1</v>
      </c>
      <c r="D86" s="60">
        <v>1.0351966873706005E-3</v>
      </c>
    </row>
    <row r="87" spans="2:4" x14ac:dyDescent="0.3">
      <c r="B87" s="33" t="s">
        <v>1051</v>
      </c>
      <c r="C87" s="59">
        <v>1</v>
      </c>
      <c r="D87" s="60">
        <v>1.0351966873706005E-3</v>
      </c>
    </row>
    <row r="88" spans="2:4" x14ac:dyDescent="0.3">
      <c r="B88" s="33" t="s">
        <v>1052</v>
      </c>
      <c r="C88" s="59">
        <v>1</v>
      </c>
      <c r="D88" s="60">
        <v>1.0351966873706005E-3</v>
      </c>
    </row>
    <row r="89" spans="2:4" x14ac:dyDescent="0.3">
      <c r="B89" s="33" t="s">
        <v>1053</v>
      </c>
      <c r="C89" s="59">
        <v>1</v>
      </c>
      <c r="D89" s="60">
        <v>1.0351966873706005E-3</v>
      </c>
    </row>
    <row r="90" spans="2:4" x14ac:dyDescent="0.3">
      <c r="B90" s="33" t="s">
        <v>1054</v>
      </c>
      <c r="C90" s="59">
        <v>1</v>
      </c>
      <c r="D90" s="60">
        <v>1.0351966873706005E-3</v>
      </c>
    </row>
    <row r="91" spans="2:4" x14ac:dyDescent="0.3">
      <c r="B91" s="33" t="s">
        <v>1055</v>
      </c>
      <c r="C91" s="59">
        <v>1</v>
      </c>
      <c r="D91" s="60">
        <v>1.0351966873706005E-3</v>
      </c>
    </row>
    <row r="92" spans="2:4" x14ac:dyDescent="0.3">
      <c r="B92" s="33" t="s">
        <v>1056</v>
      </c>
      <c r="C92" s="59">
        <v>1</v>
      </c>
      <c r="D92" s="60">
        <v>1.0351966873706005E-3</v>
      </c>
    </row>
    <row r="93" spans="2:4" x14ac:dyDescent="0.3">
      <c r="B93" s="33" t="s">
        <v>1057</v>
      </c>
      <c r="C93" s="59">
        <v>1</v>
      </c>
      <c r="D93" s="60">
        <v>1.0351966873706005E-3</v>
      </c>
    </row>
    <row r="94" spans="2:4" x14ac:dyDescent="0.3">
      <c r="B94" s="33" t="s">
        <v>1058</v>
      </c>
      <c r="C94" s="59">
        <v>1</v>
      </c>
      <c r="D94" s="60">
        <v>1.0351966873706005E-3</v>
      </c>
    </row>
    <row r="95" spans="2:4" x14ac:dyDescent="0.3">
      <c r="B95" s="33" t="s">
        <v>1059</v>
      </c>
      <c r="C95" s="59">
        <v>1</v>
      </c>
      <c r="D95" s="60">
        <v>1.0351966873706005E-3</v>
      </c>
    </row>
    <row r="96" spans="2:4" x14ac:dyDescent="0.3">
      <c r="B96" s="33" t="s">
        <v>1060</v>
      </c>
      <c r="C96" s="59">
        <v>1</v>
      </c>
      <c r="D96" s="60">
        <v>1.0351966873706005E-3</v>
      </c>
    </row>
    <row r="97" spans="2:4" x14ac:dyDescent="0.3">
      <c r="B97" s="33" t="s">
        <v>1061</v>
      </c>
      <c r="C97" s="59">
        <v>1</v>
      </c>
      <c r="D97" s="60">
        <v>1.0351966873706005E-3</v>
      </c>
    </row>
    <row r="98" spans="2:4" x14ac:dyDescent="0.3">
      <c r="B98" s="33" t="s">
        <v>1062</v>
      </c>
      <c r="C98" s="59">
        <v>1</v>
      </c>
      <c r="D98" s="60">
        <v>1.0351966873706005E-3</v>
      </c>
    </row>
    <row r="99" spans="2:4" x14ac:dyDescent="0.3">
      <c r="B99" s="33" t="s">
        <v>1063</v>
      </c>
      <c r="C99" s="59">
        <v>1</v>
      </c>
      <c r="D99" s="60">
        <v>1.0351966873706005E-3</v>
      </c>
    </row>
    <row r="100" spans="2:4" x14ac:dyDescent="0.3">
      <c r="B100" s="33" t="s">
        <v>1064</v>
      </c>
      <c r="C100" s="59">
        <v>1</v>
      </c>
      <c r="D100" s="60">
        <v>1.0351966873706005E-3</v>
      </c>
    </row>
    <row r="101" spans="2:4" x14ac:dyDescent="0.3">
      <c r="B101" s="33" t="s">
        <v>1065</v>
      </c>
      <c r="C101" s="59">
        <v>1</v>
      </c>
      <c r="D101" s="60">
        <v>1.0351966873706005E-3</v>
      </c>
    </row>
    <row r="102" spans="2:4" x14ac:dyDescent="0.3">
      <c r="B102" s="33" t="s">
        <v>1066</v>
      </c>
      <c r="C102" s="59">
        <v>1</v>
      </c>
      <c r="D102" s="60">
        <v>1.0351966873706005E-3</v>
      </c>
    </row>
    <row r="103" spans="2:4" x14ac:dyDescent="0.3">
      <c r="B103" s="33" t="s">
        <v>1067</v>
      </c>
      <c r="C103" s="59">
        <v>1</v>
      </c>
      <c r="D103" s="60">
        <v>1.0351966873706005E-3</v>
      </c>
    </row>
    <row r="104" spans="2:4" x14ac:dyDescent="0.3">
      <c r="B104" s="33" t="s">
        <v>1068</v>
      </c>
      <c r="C104" s="59">
        <v>1</v>
      </c>
      <c r="D104" s="60">
        <v>1.0351966873706005E-3</v>
      </c>
    </row>
    <row r="105" spans="2:4" x14ac:dyDescent="0.3">
      <c r="B105" s="33" t="s">
        <v>1069</v>
      </c>
      <c r="C105" s="59">
        <v>1</v>
      </c>
      <c r="D105" s="60">
        <v>1.0351966873706005E-3</v>
      </c>
    </row>
    <row r="106" spans="2:4" x14ac:dyDescent="0.3">
      <c r="B106" s="33" t="s">
        <v>1070</v>
      </c>
      <c r="C106" s="59">
        <v>1</v>
      </c>
      <c r="D106" s="60">
        <v>1.0351966873706005E-3</v>
      </c>
    </row>
    <row r="107" spans="2:4" x14ac:dyDescent="0.3">
      <c r="B107" s="33" t="s">
        <v>1071</v>
      </c>
      <c r="C107" s="59">
        <v>1</v>
      </c>
      <c r="D107" s="60">
        <v>1.0351966873706005E-3</v>
      </c>
    </row>
    <row r="108" spans="2:4" x14ac:dyDescent="0.3">
      <c r="B108" s="33" t="s">
        <v>1072</v>
      </c>
      <c r="C108" s="59">
        <v>1</v>
      </c>
      <c r="D108" s="60">
        <v>1.0351966873706005E-3</v>
      </c>
    </row>
    <row r="109" spans="2:4" x14ac:dyDescent="0.3">
      <c r="B109" s="33" t="s">
        <v>1073</v>
      </c>
      <c r="C109" s="59">
        <v>1</v>
      </c>
      <c r="D109" s="60">
        <v>1.0351966873706005E-3</v>
      </c>
    </row>
    <row r="110" spans="2:4" x14ac:dyDescent="0.3">
      <c r="B110" s="33" t="s">
        <v>1074</v>
      </c>
      <c r="C110" s="59">
        <v>1</v>
      </c>
      <c r="D110" s="60">
        <v>1.0351966873706005E-3</v>
      </c>
    </row>
    <row r="111" spans="2:4" x14ac:dyDescent="0.3">
      <c r="B111" s="33" t="s">
        <v>1075</v>
      </c>
      <c r="C111" s="59">
        <v>1</v>
      </c>
      <c r="D111" s="60">
        <v>1.0351966873706005E-3</v>
      </c>
    </row>
    <row r="112" spans="2:4" x14ac:dyDescent="0.3">
      <c r="B112" s="33" t="s">
        <v>1076</v>
      </c>
      <c r="C112" s="59">
        <v>1</v>
      </c>
      <c r="D112" s="60">
        <v>1.0351966873706005E-3</v>
      </c>
    </row>
    <row r="113" spans="2:4" x14ac:dyDescent="0.3">
      <c r="B113" s="33" t="s">
        <v>1077</v>
      </c>
      <c r="C113" s="59">
        <v>1</v>
      </c>
      <c r="D113" s="60">
        <v>1.0351966873706005E-3</v>
      </c>
    </row>
    <row r="114" spans="2:4" x14ac:dyDescent="0.3">
      <c r="B114" s="33" t="s">
        <v>1078</v>
      </c>
      <c r="C114" s="59">
        <v>1</v>
      </c>
      <c r="D114" s="60">
        <v>1.0351966873706005E-3</v>
      </c>
    </row>
    <row r="115" spans="2:4" x14ac:dyDescent="0.3">
      <c r="B115" s="33" t="s">
        <v>1079</v>
      </c>
      <c r="C115" s="59">
        <v>1</v>
      </c>
      <c r="D115" s="60">
        <v>1.0351966873706005E-3</v>
      </c>
    </row>
    <row r="116" spans="2:4" x14ac:dyDescent="0.3">
      <c r="B116" s="33" t="s">
        <v>1080</v>
      </c>
      <c r="C116" s="59">
        <v>1</v>
      </c>
      <c r="D116" s="60">
        <v>1.0351966873706005E-3</v>
      </c>
    </row>
    <row r="117" spans="2:4" x14ac:dyDescent="0.3">
      <c r="B117" s="33" t="s">
        <v>1081</v>
      </c>
      <c r="C117" s="59">
        <v>1</v>
      </c>
      <c r="D117" s="60">
        <v>1.0351966873706005E-3</v>
      </c>
    </row>
    <row r="118" spans="2:4" x14ac:dyDescent="0.3">
      <c r="B118" s="33" t="s">
        <v>1082</v>
      </c>
      <c r="C118" s="59">
        <v>1</v>
      </c>
      <c r="D118" s="60">
        <v>1.0351966873706005E-3</v>
      </c>
    </row>
    <row r="119" spans="2:4" x14ac:dyDescent="0.3">
      <c r="B119" s="33" t="s">
        <v>1083</v>
      </c>
      <c r="C119" s="59">
        <v>1</v>
      </c>
      <c r="D119" s="60">
        <v>1.0351966873706005E-3</v>
      </c>
    </row>
    <row r="120" spans="2:4" x14ac:dyDescent="0.3">
      <c r="B120" s="33" t="s">
        <v>1084</v>
      </c>
      <c r="C120" s="59">
        <v>1</v>
      </c>
      <c r="D120" s="60">
        <v>1.0351966873706005E-3</v>
      </c>
    </row>
    <row r="121" spans="2:4" x14ac:dyDescent="0.3">
      <c r="B121" s="33" t="s">
        <v>1085</v>
      </c>
      <c r="C121" s="59">
        <v>1</v>
      </c>
      <c r="D121" s="60">
        <v>1.0351966873706005E-3</v>
      </c>
    </row>
    <row r="122" spans="2:4" x14ac:dyDescent="0.3">
      <c r="B122" s="33" t="s">
        <v>1086</v>
      </c>
      <c r="C122" s="59">
        <v>1</v>
      </c>
      <c r="D122" s="60">
        <v>1.0351966873706005E-3</v>
      </c>
    </row>
    <row r="123" spans="2:4" x14ac:dyDescent="0.3">
      <c r="B123" s="33" t="s">
        <v>1087</v>
      </c>
      <c r="C123" s="59">
        <v>1</v>
      </c>
      <c r="D123" s="60">
        <v>1.0351966873706005E-3</v>
      </c>
    </row>
    <row r="124" spans="2:4" x14ac:dyDescent="0.3">
      <c r="B124" s="33" t="s">
        <v>1088</v>
      </c>
      <c r="C124" s="59">
        <v>1</v>
      </c>
      <c r="D124" s="60">
        <v>1.0351966873706005E-3</v>
      </c>
    </row>
    <row r="125" spans="2:4" x14ac:dyDescent="0.3">
      <c r="B125" s="33" t="s">
        <v>1089</v>
      </c>
      <c r="C125" s="59">
        <v>1</v>
      </c>
      <c r="D125" s="60">
        <v>1.0351966873706005E-3</v>
      </c>
    </row>
    <row r="126" spans="2:4" x14ac:dyDescent="0.3">
      <c r="B126" s="33" t="s">
        <v>1090</v>
      </c>
      <c r="C126" s="59">
        <v>1</v>
      </c>
      <c r="D126" s="60">
        <v>1.0351966873706005E-3</v>
      </c>
    </row>
    <row r="127" spans="2:4" x14ac:dyDescent="0.3">
      <c r="B127" s="33" t="s">
        <v>1091</v>
      </c>
      <c r="C127" s="59">
        <v>1</v>
      </c>
      <c r="D127" s="60">
        <v>1.0351966873706005E-3</v>
      </c>
    </row>
    <row r="128" spans="2:4" x14ac:dyDescent="0.3">
      <c r="B128" s="33" t="s">
        <v>1092</v>
      </c>
      <c r="C128" s="59">
        <v>1</v>
      </c>
      <c r="D128" s="60">
        <v>1.0351966873706005E-3</v>
      </c>
    </row>
    <row r="129" spans="2:4" x14ac:dyDescent="0.3">
      <c r="B129" s="33" t="s">
        <v>1093</v>
      </c>
      <c r="C129" s="59">
        <v>1</v>
      </c>
      <c r="D129" s="60">
        <v>1.0351966873706005E-3</v>
      </c>
    </row>
    <row r="130" spans="2:4" x14ac:dyDescent="0.3">
      <c r="B130" s="33" t="s">
        <v>1094</v>
      </c>
      <c r="C130" s="59">
        <v>1</v>
      </c>
      <c r="D130" s="60">
        <v>1.0351966873706005E-3</v>
      </c>
    </row>
    <row r="131" spans="2:4" x14ac:dyDescent="0.3">
      <c r="B131" s="33" t="s">
        <v>1095</v>
      </c>
      <c r="C131" s="59">
        <v>1</v>
      </c>
      <c r="D131" s="60">
        <v>1.0351966873706005E-3</v>
      </c>
    </row>
    <row r="132" spans="2:4" x14ac:dyDescent="0.3">
      <c r="B132" s="33" t="s">
        <v>1096</v>
      </c>
      <c r="C132" s="59">
        <v>1</v>
      </c>
      <c r="D132" s="60">
        <v>1.0351966873706005E-3</v>
      </c>
    </row>
    <row r="133" spans="2:4" x14ac:dyDescent="0.3">
      <c r="B133" s="33" t="s">
        <v>1097</v>
      </c>
      <c r="C133" s="59">
        <v>1</v>
      </c>
      <c r="D133" s="60">
        <v>1.0351966873706005E-3</v>
      </c>
    </row>
    <row r="134" spans="2:4" x14ac:dyDescent="0.3">
      <c r="B134" s="33" t="s">
        <v>1098</v>
      </c>
      <c r="C134" s="59">
        <v>1</v>
      </c>
      <c r="D134" s="60">
        <v>1.0351966873706005E-3</v>
      </c>
    </row>
    <row r="135" spans="2:4" x14ac:dyDescent="0.3">
      <c r="B135" s="33" t="s">
        <v>1099</v>
      </c>
      <c r="C135" s="59">
        <v>1</v>
      </c>
      <c r="D135" s="60">
        <v>1.0351966873706005E-3</v>
      </c>
    </row>
    <row r="136" spans="2:4" x14ac:dyDescent="0.3">
      <c r="B136" s="33" t="s">
        <v>1100</v>
      </c>
      <c r="C136" s="59">
        <v>1</v>
      </c>
      <c r="D136" s="60">
        <v>1.0351966873706005E-3</v>
      </c>
    </row>
    <row r="137" spans="2:4" x14ac:dyDescent="0.3">
      <c r="B137" s="33" t="s">
        <v>1101</v>
      </c>
      <c r="C137" s="59">
        <v>1</v>
      </c>
      <c r="D137" s="60">
        <v>1.0351966873706005E-3</v>
      </c>
    </row>
    <row r="138" spans="2:4" x14ac:dyDescent="0.3">
      <c r="B138" s="33" t="s">
        <v>1102</v>
      </c>
      <c r="C138" s="59">
        <v>1</v>
      </c>
      <c r="D138" s="60">
        <v>1.0351966873706005E-3</v>
      </c>
    </row>
    <row r="139" spans="2:4" x14ac:dyDescent="0.3">
      <c r="B139" s="33" t="s">
        <v>1103</v>
      </c>
      <c r="C139" s="59">
        <v>1</v>
      </c>
      <c r="D139" s="60">
        <v>1.0351966873706005E-3</v>
      </c>
    </row>
    <row r="140" spans="2:4" x14ac:dyDescent="0.3">
      <c r="B140" s="33" t="s">
        <v>1104</v>
      </c>
      <c r="C140" s="59">
        <v>1</v>
      </c>
      <c r="D140" s="60">
        <v>1.0351966873706005E-3</v>
      </c>
    </row>
    <row r="141" spans="2:4" x14ac:dyDescent="0.3">
      <c r="B141" s="33" t="s">
        <v>1105</v>
      </c>
      <c r="C141" s="59">
        <v>1</v>
      </c>
      <c r="D141" s="60">
        <v>1.0351966873706005E-3</v>
      </c>
    </row>
    <row r="142" spans="2:4" x14ac:dyDescent="0.3">
      <c r="B142" s="33" t="s">
        <v>1106</v>
      </c>
      <c r="C142" s="59">
        <v>1</v>
      </c>
      <c r="D142" s="60">
        <v>1.0351966873706005E-3</v>
      </c>
    </row>
    <row r="143" spans="2:4" x14ac:dyDescent="0.3">
      <c r="B143" s="33" t="s">
        <v>1107</v>
      </c>
      <c r="C143" s="59">
        <v>1</v>
      </c>
      <c r="D143" s="60">
        <v>1.0351966873706005E-3</v>
      </c>
    </row>
    <row r="144" spans="2:4" x14ac:dyDescent="0.3">
      <c r="B144" s="33" t="s">
        <v>1108</v>
      </c>
      <c r="C144" s="59">
        <v>1</v>
      </c>
      <c r="D144" s="60">
        <v>1.0351966873706005E-3</v>
      </c>
    </row>
    <row r="145" spans="2:4" x14ac:dyDescent="0.3">
      <c r="B145" s="33" t="s">
        <v>1109</v>
      </c>
      <c r="C145" s="59">
        <v>1</v>
      </c>
      <c r="D145" s="60">
        <v>1.0351966873706005E-3</v>
      </c>
    </row>
    <row r="146" spans="2:4" x14ac:dyDescent="0.3">
      <c r="B146" s="33" t="s">
        <v>1110</v>
      </c>
      <c r="C146" s="59">
        <v>1</v>
      </c>
      <c r="D146" s="60">
        <v>1.0351966873706005E-3</v>
      </c>
    </row>
    <row r="147" spans="2:4" x14ac:dyDescent="0.3">
      <c r="B147" s="33" t="s">
        <v>1111</v>
      </c>
      <c r="C147" s="59">
        <v>1</v>
      </c>
      <c r="D147" s="60">
        <v>1.0351966873706005E-3</v>
      </c>
    </row>
    <row r="148" spans="2:4" x14ac:dyDescent="0.3">
      <c r="B148" s="33" t="s">
        <v>1112</v>
      </c>
      <c r="C148" s="59">
        <v>1</v>
      </c>
      <c r="D148" s="60">
        <v>1.0351966873706005E-3</v>
      </c>
    </row>
    <row r="149" spans="2:4" x14ac:dyDescent="0.3">
      <c r="B149" s="33" t="s">
        <v>1113</v>
      </c>
      <c r="C149" s="59">
        <v>1</v>
      </c>
      <c r="D149" s="60">
        <v>1.0351966873706005E-3</v>
      </c>
    </row>
    <row r="150" spans="2:4" x14ac:dyDescent="0.3">
      <c r="B150" s="33" t="s">
        <v>1114</v>
      </c>
      <c r="C150" s="59">
        <v>1</v>
      </c>
      <c r="D150" s="60">
        <v>1.0351966873706005E-3</v>
      </c>
    </row>
    <row r="151" spans="2:4" x14ac:dyDescent="0.3">
      <c r="B151" s="33" t="s">
        <v>1115</v>
      </c>
      <c r="C151" s="59">
        <v>1</v>
      </c>
      <c r="D151" s="60">
        <v>1.0351966873706005E-3</v>
      </c>
    </row>
    <row r="152" spans="2:4" x14ac:dyDescent="0.3">
      <c r="B152" s="33" t="s">
        <v>1116</v>
      </c>
      <c r="C152" s="59">
        <v>1</v>
      </c>
      <c r="D152" s="60">
        <v>1.0351966873706005E-3</v>
      </c>
    </row>
    <row r="153" spans="2:4" x14ac:dyDescent="0.3">
      <c r="B153" s="33" t="s">
        <v>1117</v>
      </c>
      <c r="C153" s="59">
        <v>1</v>
      </c>
      <c r="D153" s="60">
        <v>1.0351966873706005E-3</v>
      </c>
    </row>
    <row r="154" spans="2:4" x14ac:dyDescent="0.3">
      <c r="B154" s="33" t="s">
        <v>1118</v>
      </c>
      <c r="C154" s="59">
        <v>1</v>
      </c>
      <c r="D154" s="60">
        <v>1.0351966873706005E-3</v>
      </c>
    </row>
    <row r="155" spans="2:4" x14ac:dyDescent="0.3">
      <c r="B155" s="33" t="s">
        <v>1119</v>
      </c>
      <c r="C155" s="59">
        <v>1</v>
      </c>
      <c r="D155" s="60">
        <v>1.0351966873706005E-3</v>
      </c>
    </row>
    <row r="156" spans="2:4" x14ac:dyDescent="0.3">
      <c r="B156" s="33" t="s">
        <v>1120</v>
      </c>
      <c r="C156" s="59">
        <v>1</v>
      </c>
      <c r="D156" s="60">
        <v>1.0351966873706005E-3</v>
      </c>
    </row>
    <row r="157" spans="2:4" x14ac:dyDescent="0.3">
      <c r="B157" s="33" t="s">
        <v>1121</v>
      </c>
      <c r="C157" s="59">
        <v>1</v>
      </c>
      <c r="D157" s="60">
        <v>1.0351966873706005E-3</v>
      </c>
    </row>
    <row r="158" spans="2:4" x14ac:dyDescent="0.3">
      <c r="B158" s="33" t="s">
        <v>1122</v>
      </c>
      <c r="C158" s="59">
        <v>1</v>
      </c>
      <c r="D158" s="60">
        <v>1.0351966873706005E-3</v>
      </c>
    </row>
    <row r="159" spans="2:4" x14ac:dyDescent="0.3">
      <c r="B159" s="33" t="s">
        <v>1123</v>
      </c>
      <c r="C159" s="59">
        <v>1</v>
      </c>
      <c r="D159" s="60">
        <v>1.0351966873706005E-3</v>
      </c>
    </row>
    <row r="160" spans="2:4" x14ac:dyDescent="0.3">
      <c r="B160" s="33" t="s">
        <v>1124</v>
      </c>
      <c r="C160" s="59">
        <v>1</v>
      </c>
      <c r="D160" s="60">
        <v>1.0351966873706005E-3</v>
      </c>
    </row>
    <row r="161" spans="2:4" x14ac:dyDescent="0.3">
      <c r="B161" s="33" t="s">
        <v>1125</v>
      </c>
      <c r="C161" s="59">
        <v>1</v>
      </c>
      <c r="D161" s="60">
        <v>1.0351966873706005E-3</v>
      </c>
    </row>
    <row r="162" spans="2:4" x14ac:dyDescent="0.3">
      <c r="B162" s="33" t="s">
        <v>1126</v>
      </c>
      <c r="C162" s="59">
        <v>1</v>
      </c>
      <c r="D162" s="60">
        <v>1.0351966873706005E-3</v>
      </c>
    </row>
    <row r="163" spans="2:4" x14ac:dyDescent="0.3">
      <c r="B163" s="33" t="s">
        <v>1127</v>
      </c>
      <c r="C163" s="59">
        <v>1</v>
      </c>
      <c r="D163" s="60">
        <v>1.0351966873706005E-3</v>
      </c>
    </row>
    <row r="164" spans="2:4" x14ac:dyDescent="0.3">
      <c r="B164" s="33" t="s">
        <v>1128</v>
      </c>
      <c r="C164" s="59">
        <v>1</v>
      </c>
      <c r="D164" s="60">
        <v>1.0351966873706005E-3</v>
      </c>
    </row>
    <row r="165" spans="2:4" x14ac:dyDescent="0.3">
      <c r="B165" s="33" t="s">
        <v>1129</v>
      </c>
      <c r="C165" s="59">
        <v>1</v>
      </c>
      <c r="D165" s="60">
        <v>1.0351966873706005E-3</v>
      </c>
    </row>
    <row r="166" spans="2:4" x14ac:dyDescent="0.3">
      <c r="B166" s="33" t="s">
        <v>1130</v>
      </c>
      <c r="C166" s="59">
        <v>1</v>
      </c>
      <c r="D166" s="60">
        <v>1.0351966873706005E-3</v>
      </c>
    </row>
    <row r="167" spans="2:4" x14ac:dyDescent="0.3">
      <c r="B167" s="33" t="s">
        <v>1131</v>
      </c>
      <c r="C167" s="59">
        <v>1</v>
      </c>
      <c r="D167" s="60">
        <v>1.0351966873706005E-3</v>
      </c>
    </row>
    <row r="168" spans="2:4" x14ac:dyDescent="0.3">
      <c r="B168" s="33" t="s">
        <v>1132</v>
      </c>
      <c r="C168" s="59">
        <v>1</v>
      </c>
      <c r="D168" s="60">
        <v>1.0351966873706005E-3</v>
      </c>
    </row>
    <row r="169" spans="2:4" x14ac:dyDescent="0.3">
      <c r="B169" s="33" t="s">
        <v>1133</v>
      </c>
      <c r="C169" s="59">
        <v>1</v>
      </c>
      <c r="D169" s="60">
        <v>1.0351966873706005E-3</v>
      </c>
    </row>
    <row r="170" spans="2:4" x14ac:dyDescent="0.3">
      <c r="B170" s="33" t="s">
        <v>1134</v>
      </c>
      <c r="C170" s="59">
        <v>1</v>
      </c>
      <c r="D170" s="60">
        <v>1.0351966873706005E-3</v>
      </c>
    </row>
    <row r="171" spans="2:4" x14ac:dyDescent="0.3">
      <c r="B171" s="33" t="s">
        <v>1135</v>
      </c>
      <c r="C171" s="59">
        <v>1</v>
      </c>
      <c r="D171" s="60">
        <v>1.0351966873706005E-3</v>
      </c>
    </row>
    <row r="172" spans="2:4" x14ac:dyDescent="0.3">
      <c r="B172" s="33" t="s">
        <v>1136</v>
      </c>
      <c r="C172" s="59">
        <v>1</v>
      </c>
      <c r="D172" s="60">
        <v>1.0351966873706005E-3</v>
      </c>
    </row>
    <row r="173" spans="2:4" x14ac:dyDescent="0.3">
      <c r="B173" s="33" t="s">
        <v>1137</v>
      </c>
      <c r="C173" s="59">
        <v>1</v>
      </c>
      <c r="D173" s="60">
        <v>1.0351966873706005E-3</v>
      </c>
    </row>
    <row r="174" spans="2:4" x14ac:dyDescent="0.3">
      <c r="B174" s="33" t="s">
        <v>1138</v>
      </c>
      <c r="C174" s="59">
        <v>1</v>
      </c>
      <c r="D174" s="60">
        <v>1.0351966873706005E-3</v>
      </c>
    </row>
    <row r="175" spans="2:4" x14ac:dyDescent="0.3">
      <c r="B175" s="33" t="s">
        <v>1139</v>
      </c>
      <c r="C175" s="59">
        <v>1</v>
      </c>
      <c r="D175" s="60">
        <v>1.0351966873706005E-3</v>
      </c>
    </row>
    <row r="176" spans="2:4" x14ac:dyDescent="0.3">
      <c r="B176" s="33" t="s">
        <v>1140</v>
      </c>
      <c r="C176" s="59">
        <v>1</v>
      </c>
      <c r="D176" s="60">
        <v>1.0351966873706005E-3</v>
      </c>
    </row>
    <row r="177" spans="2:4" x14ac:dyDescent="0.3">
      <c r="B177" s="33" t="s">
        <v>1141</v>
      </c>
      <c r="C177" s="59">
        <v>1</v>
      </c>
      <c r="D177" s="60">
        <v>1.0351966873706005E-3</v>
      </c>
    </row>
    <row r="178" spans="2:4" x14ac:dyDescent="0.3">
      <c r="B178" s="33" t="s">
        <v>1142</v>
      </c>
      <c r="C178" s="59">
        <v>1</v>
      </c>
      <c r="D178" s="60">
        <v>1.0351966873706005E-3</v>
      </c>
    </row>
    <row r="179" spans="2:4" x14ac:dyDescent="0.3">
      <c r="B179" s="33" t="s">
        <v>1143</v>
      </c>
      <c r="C179" s="59">
        <v>1</v>
      </c>
      <c r="D179" s="60">
        <v>1.0351966873706005E-3</v>
      </c>
    </row>
    <row r="180" spans="2:4" x14ac:dyDescent="0.3">
      <c r="B180" s="33" t="s">
        <v>1144</v>
      </c>
      <c r="C180" s="59">
        <v>1</v>
      </c>
      <c r="D180" s="60">
        <v>1.0351966873706005E-3</v>
      </c>
    </row>
    <row r="181" spans="2:4" x14ac:dyDescent="0.3">
      <c r="B181" s="33" t="s">
        <v>1145</v>
      </c>
      <c r="C181" s="59">
        <v>1</v>
      </c>
      <c r="D181" s="60">
        <v>1.0351966873706005E-3</v>
      </c>
    </row>
    <row r="182" spans="2:4" x14ac:dyDescent="0.3">
      <c r="B182" s="33" t="s">
        <v>1146</v>
      </c>
      <c r="C182" s="59">
        <v>1</v>
      </c>
      <c r="D182" s="60">
        <v>1.0351966873706005E-3</v>
      </c>
    </row>
    <row r="183" spans="2:4" x14ac:dyDescent="0.3">
      <c r="B183" s="33" t="s">
        <v>1147</v>
      </c>
      <c r="C183" s="59">
        <v>1</v>
      </c>
      <c r="D183" s="60">
        <v>1.0351966873706005E-3</v>
      </c>
    </row>
    <row r="184" spans="2:4" x14ac:dyDescent="0.3">
      <c r="B184" s="33" t="s">
        <v>1148</v>
      </c>
      <c r="C184" s="59">
        <v>1</v>
      </c>
      <c r="D184" s="60">
        <v>1.0351966873706005E-3</v>
      </c>
    </row>
    <row r="185" spans="2:4" x14ac:dyDescent="0.3">
      <c r="B185" s="33" t="s">
        <v>1149</v>
      </c>
      <c r="C185" s="59">
        <v>1</v>
      </c>
      <c r="D185" s="60">
        <v>1.0351966873706005E-3</v>
      </c>
    </row>
    <row r="186" spans="2:4" x14ac:dyDescent="0.3">
      <c r="B186" s="33" t="s">
        <v>1150</v>
      </c>
      <c r="C186" s="59">
        <v>1</v>
      </c>
      <c r="D186" s="60">
        <v>1.0351966873706005E-3</v>
      </c>
    </row>
    <row r="187" spans="2:4" x14ac:dyDescent="0.3">
      <c r="B187" s="33" t="s">
        <v>1151</v>
      </c>
      <c r="C187" s="59">
        <v>1</v>
      </c>
      <c r="D187" s="60">
        <v>1.0351966873706005E-3</v>
      </c>
    </row>
    <row r="188" spans="2:4" x14ac:dyDescent="0.3">
      <c r="B188" s="33" t="s">
        <v>1152</v>
      </c>
      <c r="C188" s="59">
        <v>1</v>
      </c>
      <c r="D188" s="60">
        <v>1.0351966873706005E-3</v>
      </c>
    </row>
    <row r="189" spans="2:4" x14ac:dyDescent="0.3">
      <c r="B189" s="33" t="s">
        <v>1153</v>
      </c>
      <c r="C189" s="59">
        <v>1</v>
      </c>
      <c r="D189" s="60">
        <v>1.0351966873706005E-3</v>
      </c>
    </row>
    <row r="190" spans="2:4" x14ac:dyDescent="0.3">
      <c r="B190" s="33" t="s">
        <v>1154</v>
      </c>
      <c r="C190" s="59">
        <v>1</v>
      </c>
      <c r="D190" s="60">
        <v>1.0351966873706005E-3</v>
      </c>
    </row>
    <row r="191" spans="2:4" x14ac:dyDescent="0.3">
      <c r="B191" s="33" t="s">
        <v>1155</v>
      </c>
      <c r="C191" s="59">
        <v>1</v>
      </c>
      <c r="D191" s="60">
        <v>1.0351966873706005E-3</v>
      </c>
    </row>
    <row r="192" spans="2:4" x14ac:dyDescent="0.3">
      <c r="B192" s="33" t="s">
        <v>1156</v>
      </c>
      <c r="C192" s="59">
        <v>1</v>
      </c>
      <c r="D192" s="60">
        <v>1.0351966873706005E-3</v>
      </c>
    </row>
    <row r="193" spans="2:4" x14ac:dyDescent="0.3">
      <c r="B193" s="33" t="s">
        <v>1157</v>
      </c>
      <c r="C193" s="59">
        <v>1</v>
      </c>
      <c r="D193" s="60">
        <v>1.0351966873706005E-3</v>
      </c>
    </row>
    <row r="194" spans="2:4" x14ac:dyDescent="0.3">
      <c r="B194" s="33" t="s">
        <v>1158</v>
      </c>
      <c r="C194" s="59">
        <v>1</v>
      </c>
      <c r="D194" s="60">
        <v>1.0351966873706005E-3</v>
      </c>
    </row>
    <row r="195" spans="2:4" x14ac:dyDescent="0.3">
      <c r="B195" s="33" t="s">
        <v>1159</v>
      </c>
      <c r="C195" s="59">
        <v>1</v>
      </c>
      <c r="D195" s="60">
        <v>1.0351966873706005E-3</v>
      </c>
    </row>
    <row r="196" spans="2:4" x14ac:dyDescent="0.3">
      <c r="B196" s="33" t="s">
        <v>1160</v>
      </c>
      <c r="C196" s="59">
        <v>1</v>
      </c>
      <c r="D196" s="60">
        <v>1.0351966873706005E-3</v>
      </c>
    </row>
    <row r="197" spans="2:4" x14ac:dyDescent="0.3">
      <c r="B197" s="33" t="s">
        <v>1161</v>
      </c>
      <c r="C197" s="59">
        <v>1</v>
      </c>
      <c r="D197" s="60">
        <v>1.0351966873706005E-3</v>
      </c>
    </row>
    <row r="198" spans="2:4" x14ac:dyDescent="0.3">
      <c r="B198" s="33" t="s">
        <v>1162</v>
      </c>
      <c r="C198" s="59">
        <v>1</v>
      </c>
      <c r="D198" s="60">
        <v>1.0351966873706005E-3</v>
      </c>
    </row>
    <row r="199" spans="2:4" x14ac:dyDescent="0.3">
      <c r="B199" s="33" t="s">
        <v>1163</v>
      </c>
      <c r="C199" s="59">
        <v>1</v>
      </c>
      <c r="D199" s="60">
        <v>1.0351966873706005E-3</v>
      </c>
    </row>
    <row r="200" spans="2:4" x14ac:dyDescent="0.3">
      <c r="B200" s="33" t="s">
        <v>1164</v>
      </c>
      <c r="C200" s="59">
        <v>1</v>
      </c>
      <c r="D200" s="60">
        <v>1.0351966873706005E-3</v>
      </c>
    </row>
    <row r="201" spans="2:4" x14ac:dyDescent="0.3">
      <c r="B201" s="33" t="s">
        <v>1165</v>
      </c>
      <c r="C201" s="59">
        <v>1</v>
      </c>
      <c r="D201" s="60">
        <v>1.0351966873706005E-3</v>
      </c>
    </row>
    <row r="202" spans="2:4" x14ac:dyDescent="0.3">
      <c r="B202" s="33" t="s">
        <v>1166</v>
      </c>
      <c r="C202" s="59">
        <v>1</v>
      </c>
      <c r="D202" s="60">
        <v>1.0351966873706005E-3</v>
      </c>
    </row>
    <row r="203" spans="2:4" x14ac:dyDescent="0.3">
      <c r="B203" s="33" t="s">
        <v>1167</v>
      </c>
      <c r="C203" s="59">
        <v>1</v>
      </c>
      <c r="D203" s="60">
        <v>1.0351966873706005E-3</v>
      </c>
    </row>
    <row r="204" spans="2:4" x14ac:dyDescent="0.3">
      <c r="B204" s="33" t="s">
        <v>1168</v>
      </c>
      <c r="C204" s="59">
        <v>1</v>
      </c>
      <c r="D204" s="60">
        <v>1.0351966873706005E-3</v>
      </c>
    </row>
    <row r="205" spans="2:4" x14ac:dyDescent="0.3">
      <c r="B205" s="33" t="s">
        <v>1169</v>
      </c>
      <c r="C205" s="59">
        <v>1</v>
      </c>
      <c r="D205" s="60">
        <v>1.0351966873706005E-3</v>
      </c>
    </row>
    <row r="206" spans="2:4" x14ac:dyDescent="0.3">
      <c r="B206" s="33" t="s">
        <v>1170</v>
      </c>
      <c r="C206" s="59">
        <v>1</v>
      </c>
      <c r="D206" s="60">
        <v>1.0351966873706005E-3</v>
      </c>
    </row>
    <row r="207" spans="2:4" x14ac:dyDescent="0.3">
      <c r="B207" s="33" t="s">
        <v>1171</v>
      </c>
      <c r="C207" s="59">
        <v>1</v>
      </c>
      <c r="D207" s="60">
        <v>1.0351966873706005E-3</v>
      </c>
    </row>
    <row r="208" spans="2:4" x14ac:dyDescent="0.3">
      <c r="B208" s="33" t="s">
        <v>1172</v>
      </c>
      <c r="C208" s="59">
        <v>1</v>
      </c>
      <c r="D208" s="60">
        <v>1.0351966873706005E-3</v>
      </c>
    </row>
    <row r="209" spans="2:4" x14ac:dyDescent="0.3">
      <c r="B209" s="33" t="s">
        <v>1173</v>
      </c>
      <c r="C209" s="59">
        <v>1</v>
      </c>
      <c r="D209" s="60">
        <v>1.0351966873706005E-3</v>
      </c>
    </row>
    <row r="210" spans="2:4" x14ac:dyDescent="0.3">
      <c r="B210" s="33" t="s">
        <v>1174</v>
      </c>
      <c r="C210" s="59">
        <v>1</v>
      </c>
      <c r="D210" s="60">
        <v>1.0351966873706005E-3</v>
      </c>
    </row>
    <row r="211" spans="2:4" x14ac:dyDescent="0.3">
      <c r="B211" s="33" t="s">
        <v>1175</v>
      </c>
      <c r="C211" s="59">
        <v>1</v>
      </c>
      <c r="D211" s="60">
        <v>1.0351966873706005E-3</v>
      </c>
    </row>
    <row r="212" spans="2:4" x14ac:dyDescent="0.3">
      <c r="B212" s="33" t="s">
        <v>1176</v>
      </c>
      <c r="C212" s="59">
        <v>1</v>
      </c>
      <c r="D212" s="60">
        <v>1.0351966873706005E-3</v>
      </c>
    </row>
    <row r="213" spans="2:4" x14ac:dyDescent="0.3">
      <c r="B213" s="33" t="s">
        <v>1177</v>
      </c>
      <c r="C213" s="59">
        <v>1</v>
      </c>
      <c r="D213" s="60">
        <v>1.0351966873706005E-3</v>
      </c>
    </row>
    <row r="214" spans="2:4" x14ac:dyDescent="0.3">
      <c r="B214" s="33" t="s">
        <v>1178</v>
      </c>
      <c r="C214" s="59">
        <v>1</v>
      </c>
      <c r="D214" s="60">
        <v>1.0351966873706005E-3</v>
      </c>
    </row>
    <row r="215" spans="2:4" x14ac:dyDescent="0.3">
      <c r="B215" s="33" t="s">
        <v>1179</v>
      </c>
      <c r="C215" s="59">
        <v>1</v>
      </c>
      <c r="D215" s="60">
        <v>1.0351966873706005E-3</v>
      </c>
    </row>
    <row r="216" spans="2:4" x14ac:dyDescent="0.3">
      <c r="B216" s="33" t="s">
        <v>1180</v>
      </c>
      <c r="C216" s="59">
        <v>1</v>
      </c>
      <c r="D216" s="60">
        <v>1.0351966873706005E-3</v>
      </c>
    </row>
    <row r="217" spans="2:4" x14ac:dyDescent="0.3">
      <c r="B217" s="33" t="s">
        <v>1181</v>
      </c>
      <c r="C217" s="59">
        <v>1</v>
      </c>
      <c r="D217" s="60">
        <v>1.0351966873706005E-3</v>
      </c>
    </row>
    <row r="218" spans="2:4" x14ac:dyDescent="0.3">
      <c r="B218" s="33" t="s">
        <v>1182</v>
      </c>
      <c r="C218" s="59">
        <v>1</v>
      </c>
      <c r="D218" s="60">
        <v>1.0351966873706005E-3</v>
      </c>
    </row>
    <row r="219" spans="2:4" x14ac:dyDescent="0.3">
      <c r="B219" s="33" t="s">
        <v>1183</v>
      </c>
      <c r="C219" s="59">
        <v>1</v>
      </c>
      <c r="D219" s="60">
        <v>1.0351966873706005E-3</v>
      </c>
    </row>
    <row r="220" spans="2:4" x14ac:dyDescent="0.3">
      <c r="B220" s="33" t="s">
        <v>1184</v>
      </c>
      <c r="C220" s="59">
        <v>1</v>
      </c>
      <c r="D220" s="60">
        <v>1.0351966873706005E-3</v>
      </c>
    </row>
    <row r="221" spans="2:4" x14ac:dyDescent="0.3">
      <c r="B221" s="33" t="s">
        <v>1185</v>
      </c>
      <c r="C221" s="59">
        <v>1</v>
      </c>
      <c r="D221" s="60">
        <v>1.0351966873706005E-3</v>
      </c>
    </row>
    <row r="222" spans="2:4" x14ac:dyDescent="0.3">
      <c r="B222" s="33" t="s">
        <v>1186</v>
      </c>
      <c r="C222" s="59">
        <v>1</v>
      </c>
      <c r="D222" s="60">
        <v>1.0351966873706005E-3</v>
      </c>
    </row>
    <row r="223" spans="2:4" x14ac:dyDescent="0.3">
      <c r="B223" s="33" t="s">
        <v>1187</v>
      </c>
      <c r="C223" s="59">
        <v>1</v>
      </c>
      <c r="D223" s="60">
        <v>1.0351966873706005E-3</v>
      </c>
    </row>
    <row r="224" spans="2:4" x14ac:dyDescent="0.3">
      <c r="B224" s="33" t="s">
        <v>1188</v>
      </c>
      <c r="C224" s="59">
        <v>1</v>
      </c>
      <c r="D224" s="60">
        <v>1.0351966873706005E-3</v>
      </c>
    </row>
    <row r="225" spans="2:4" x14ac:dyDescent="0.3">
      <c r="B225" s="33" t="s">
        <v>1189</v>
      </c>
      <c r="C225" s="59">
        <v>1</v>
      </c>
      <c r="D225" s="60">
        <v>1.0351966873706005E-3</v>
      </c>
    </row>
    <row r="226" spans="2:4" x14ac:dyDescent="0.3">
      <c r="B226" s="33" t="s">
        <v>1190</v>
      </c>
      <c r="C226" s="59">
        <v>1</v>
      </c>
      <c r="D226" s="60">
        <v>1.0351966873706005E-3</v>
      </c>
    </row>
    <row r="227" spans="2:4" x14ac:dyDescent="0.3">
      <c r="B227" s="33" t="s">
        <v>1191</v>
      </c>
      <c r="C227" s="59">
        <v>1</v>
      </c>
      <c r="D227" s="60">
        <v>1.0351966873706005E-3</v>
      </c>
    </row>
    <row r="228" spans="2:4" x14ac:dyDescent="0.3">
      <c r="B228" s="33" t="s">
        <v>1192</v>
      </c>
      <c r="C228" s="59">
        <v>1</v>
      </c>
      <c r="D228" s="60">
        <v>1.0351966873706005E-3</v>
      </c>
    </row>
    <row r="229" spans="2:4" x14ac:dyDescent="0.3">
      <c r="B229" s="33" t="s">
        <v>1193</v>
      </c>
      <c r="C229" s="59">
        <v>1</v>
      </c>
      <c r="D229" s="60">
        <v>1.0351966873706005E-3</v>
      </c>
    </row>
    <row r="230" spans="2:4" x14ac:dyDescent="0.3">
      <c r="B230" s="33" t="s">
        <v>1194</v>
      </c>
      <c r="C230" s="59">
        <v>1</v>
      </c>
      <c r="D230" s="60">
        <v>1.0351966873706005E-3</v>
      </c>
    </row>
    <row r="231" spans="2:4" x14ac:dyDescent="0.3">
      <c r="B231" s="33" t="s">
        <v>1195</v>
      </c>
      <c r="C231" s="59">
        <v>1</v>
      </c>
      <c r="D231" s="60">
        <v>1.0351966873706005E-3</v>
      </c>
    </row>
    <row r="232" spans="2:4" x14ac:dyDescent="0.3">
      <c r="B232" s="33" t="s">
        <v>1196</v>
      </c>
      <c r="C232" s="59">
        <v>1</v>
      </c>
      <c r="D232" s="60">
        <v>1.0351966873706005E-3</v>
      </c>
    </row>
    <row r="233" spans="2:4" x14ac:dyDescent="0.3">
      <c r="B233" s="33" t="s">
        <v>1197</v>
      </c>
      <c r="C233" s="59">
        <v>1</v>
      </c>
      <c r="D233" s="60">
        <v>1.0351966873706005E-3</v>
      </c>
    </row>
    <row r="234" spans="2:4" x14ac:dyDescent="0.3">
      <c r="B234" s="33" t="s">
        <v>1198</v>
      </c>
      <c r="C234" s="59">
        <v>1</v>
      </c>
      <c r="D234" s="60">
        <v>1.0351966873706005E-3</v>
      </c>
    </row>
    <row r="235" spans="2:4" x14ac:dyDescent="0.3">
      <c r="B235" s="33" t="s">
        <v>1199</v>
      </c>
      <c r="C235" s="59">
        <v>1</v>
      </c>
      <c r="D235" s="60">
        <v>1.0351966873706005E-3</v>
      </c>
    </row>
    <row r="236" spans="2:4" x14ac:dyDescent="0.3">
      <c r="B236" s="33" t="s">
        <v>1200</v>
      </c>
      <c r="C236" s="59">
        <v>1</v>
      </c>
      <c r="D236" s="60">
        <v>1.0351966873706005E-3</v>
      </c>
    </row>
    <row r="237" spans="2:4" x14ac:dyDescent="0.3">
      <c r="B237" s="33" t="s">
        <v>1201</v>
      </c>
      <c r="C237" s="59">
        <v>1</v>
      </c>
      <c r="D237" s="60">
        <v>1.0351966873706005E-3</v>
      </c>
    </row>
    <row r="238" spans="2:4" x14ac:dyDescent="0.3">
      <c r="B238" s="33" t="s">
        <v>1202</v>
      </c>
      <c r="C238" s="59">
        <v>1</v>
      </c>
      <c r="D238" s="60">
        <v>1.0351966873706005E-3</v>
      </c>
    </row>
    <row r="239" spans="2:4" x14ac:dyDescent="0.3">
      <c r="B239" s="33" t="s">
        <v>1203</v>
      </c>
      <c r="C239" s="59">
        <v>1</v>
      </c>
      <c r="D239" s="60">
        <v>1.0351966873706005E-3</v>
      </c>
    </row>
    <row r="240" spans="2:4" x14ac:dyDescent="0.3">
      <c r="B240" s="33" t="s">
        <v>1204</v>
      </c>
      <c r="C240" s="59">
        <v>1</v>
      </c>
      <c r="D240" s="60">
        <v>1.0351966873706005E-3</v>
      </c>
    </row>
    <row r="241" spans="2:4" x14ac:dyDescent="0.3">
      <c r="B241" s="33" t="s">
        <v>1205</v>
      </c>
      <c r="C241" s="59">
        <v>1</v>
      </c>
      <c r="D241" s="60">
        <v>1.0351966873706005E-3</v>
      </c>
    </row>
    <row r="242" spans="2:4" x14ac:dyDescent="0.3">
      <c r="B242" s="33" t="s">
        <v>1206</v>
      </c>
      <c r="C242" s="59">
        <v>1</v>
      </c>
      <c r="D242" s="60">
        <v>1.0351966873706005E-3</v>
      </c>
    </row>
    <row r="243" spans="2:4" x14ac:dyDescent="0.3">
      <c r="B243" s="33" t="s">
        <v>1207</v>
      </c>
      <c r="C243" s="59">
        <v>1</v>
      </c>
      <c r="D243" s="60">
        <v>1.0351966873706005E-3</v>
      </c>
    </row>
    <row r="244" spans="2:4" x14ac:dyDescent="0.3">
      <c r="B244" s="33" t="s">
        <v>1208</v>
      </c>
      <c r="C244" s="59">
        <v>1</v>
      </c>
      <c r="D244" s="60">
        <v>1.0351966873706005E-3</v>
      </c>
    </row>
    <row r="245" spans="2:4" x14ac:dyDescent="0.3">
      <c r="B245" s="33" t="s">
        <v>1209</v>
      </c>
      <c r="C245" s="59">
        <v>1</v>
      </c>
      <c r="D245" s="60">
        <v>1.0351966873706005E-3</v>
      </c>
    </row>
    <row r="246" spans="2:4" x14ac:dyDescent="0.3">
      <c r="B246" s="33" t="s">
        <v>1210</v>
      </c>
      <c r="C246" s="59">
        <v>1</v>
      </c>
      <c r="D246" s="60">
        <v>1.0351966873706005E-3</v>
      </c>
    </row>
    <row r="247" spans="2:4" x14ac:dyDescent="0.3">
      <c r="B247" s="33" t="s">
        <v>1211</v>
      </c>
      <c r="C247" s="59">
        <v>1</v>
      </c>
      <c r="D247" s="60">
        <v>1.0351966873706005E-3</v>
      </c>
    </row>
    <row r="248" spans="2:4" x14ac:dyDescent="0.3">
      <c r="B248" s="33" t="s">
        <v>1212</v>
      </c>
      <c r="C248" s="59">
        <v>1</v>
      </c>
      <c r="D248" s="60">
        <v>1.0351966873706005E-3</v>
      </c>
    </row>
    <row r="249" spans="2:4" x14ac:dyDescent="0.3">
      <c r="B249" s="33" t="s">
        <v>1213</v>
      </c>
      <c r="C249" s="59">
        <v>1</v>
      </c>
      <c r="D249" s="60">
        <v>1.0351966873706005E-3</v>
      </c>
    </row>
    <row r="250" spans="2:4" x14ac:dyDescent="0.3">
      <c r="B250" s="33" t="s">
        <v>1214</v>
      </c>
      <c r="C250" s="59">
        <v>1</v>
      </c>
      <c r="D250" s="60">
        <v>1.0351966873706005E-3</v>
      </c>
    </row>
    <row r="251" spans="2:4" x14ac:dyDescent="0.3">
      <c r="B251" s="33" t="s">
        <v>1215</v>
      </c>
      <c r="C251" s="59">
        <v>1</v>
      </c>
      <c r="D251" s="60">
        <v>1.0351966873706005E-3</v>
      </c>
    </row>
    <row r="252" spans="2:4" x14ac:dyDescent="0.3">
      <c r="B252" s="33" t="s">
        <v>1216</v>
      </c>
      <c r="C252" s="59">
        <v>1</v>
      </c>
      <c r="D252" s="60">
        <v>1.0351966873706005E-3</v>
      </c>
    </row>
    <row r="253" spans="2:4" x14ac:dyDescent="0.3">
      <c r="B253" s="33" t="s">
        <v>1217</v>
      </c>
      <c r="C253" s="59">
        <v>1</v>
      </c>
      <c r="D253" s="60">
        <v>1.0351966873706005E-3</v>
      </c>
    </row>
    <row r="254" spans="2:4" x14ac:dyDescent="0.3">
      <c r="B254" s="33" t="s">
        <v>1218</v>
      </c>
      <c r="C254" s="59">
        <v>1</v>
      </c>
      <c r="D254" s="60">
        <v>1.0351966873706005E-3</v>
      </c>
    </row>
    <row r="255" spans="2:4" x14ac:dyDescent="0.3">
      <c r="B255" s="33" t="s">
        <v>1219</v>
      </c>
      <c r="C255" s="59">
        <v>1</v>
      </c>
      <c r="D255" s="60">
        <v>1.0351966873706005E-3</v>
      </c>
    </row>
    <row r="256" spans="2:4" x14ac:dyDescent="0.3">
      <c r="B256" s="33" t="s">
        <v>1220</v>
      </c>
      <c r="C256" s="59">
        <v>1</v>
      </c>
      <c r="D256" s="60">
        <v>1.0351966873706005E-3</v>
      </c>
    </row>
    <row r="257" spans="2:4" x14ac:dyDescent="0.3">
      <c r="B257" s="33" t="s">
        <v>1221</v>
      </c>
      <c r="C257" s="59">
        <v>1</v>
      </c>
      <c r="D257" s="60">
        <v>1.0351966873706005E-3</v>
      </c>
    </row>
    <row r="258" spans="2:4" x14ac:dyDescent="0.3">
      <c r="B258" s="33" t="s">
        <v>1222</v>
      </c>
      <c r="C258" s="59">
        <v>1</v>
      </c>
      <c r="D258" s="60">
        <v>1.0351966873706005E-3</v>
      </c>
    </row>
    <row r="259" spans="2:4" x14ac:dyDescent="0.3">
      <c r="B259" s="33" t="s">
        <v>1223</v>
      </c>
      <c r="C259" s="59">
        <v>1</v>
      </c>
      <c r="D259" s="60">
        <v>1.0351966873706005E-3</v>
      </c>
    </row>
    <row r="260" spans="2:4" x14ac:dyDescent="0.3">
      <c r="B260" s="33" t="s">
        <v>1224</v>
      </c>
      <c r="C260" s="59">
        <v>1</v>
      </c>
      <c r="D260" s="60">
        <v>1.0351966873706005E-3</v>
      </c>
    </row>
    <row r="261" spans="2:4" x14ac:dyDescent="0.3">
      <c r="B261" s="33" t="s">
        <v>1225</v>
      </c>
      <c r="C261" s="59">
        <v>1</v>
      </c>
      <c r="D261" s="60">
        <v>1.0351966873706005E-3</v>
      </c>
    </row>
    <row r="262" spans="2:4" x14ac:dyDescent="0.3">
      <c r="B262" s="33" t="s">
        <v>1226</v>
      </c>
      <c r="C262" s="59">
        <v>1</v>
      </c>
      <c r="D262" s="60">
        <v>1.0351966873706005E-3</v>
      </c>
    </row>
    <row r="263" spans="2:4" x14ac:dyDescent="0.3">
      <c r="B263" s="33" t="s">
        <v>1227</v>
      </c>
      <c r="C263" s="59">
        <v>1</v>
      </c>
      <c r="D263" s="60">
        <v>1.0351966873706005E-3</v>
      </c>
    </row>
    <row r="264" spans="2:4" x14ac:dyDescent="0.3">
      <c r="B264" s="33" t="s">
        <v>1228</v>
      </c>
      <c r="C264" s="59">
        <v>1</v>
      </c>
      <c r="D264" s="60">
        <v>1.0351966873706005E-3</v>
      </c>
    </row>
    <row r="265" spans="2:4" x14ac:dyDescent="0.3">
      <c r="B265" s="33" t="s">
        <v>1229</v>
      </c>
      <c r="C265" s="59">
        <v>1</v>
      </c>
      <c r="D265" s="60">
        <v>1.0351966873706005E-3</v>
      </c>
    </row>
    <row r="266" spans="2:4" x14ac:dyDescent="0.3">
      <c r="B266" s="33" t="s">
        <v>1230</v>
      </c>
      <c r="C266" s="59">
        <v>1</v>
      </c>
      <c r="D266" s="60">
        <v>1.0351966873706005E-3</v>
      </c>
    </row>
    <row r="267" spans="2:4" x14ac:dyDescent="0.3">
      <c r="B267" s="33" t="s">
        <v>1231</v>
      </c>
      <c r="C267" s="59">
        <v>1</v>
      </c>
      <c r="D267" s="60">
        <v>1.0351966873706005E-3</v>
      </c>
    </row>
    <row r="268" spans="2:4" x14ac:dyDescent="0.3">
      <c r="B268" s="33" t="s">
        <v>1232</v>
      </c>
      <c r="C268" s="59">
        <v>1</v>
      </c>
      <c r="D268" s="60">
        <v>1.0351966873706005E-3</v>
      </c>
    </row>
    <row r="269" spans="2:4" x14ac:dyDescent="0.3">
      <c r="B269" s="33" t="s">
        <v>1233</v>
      </c>
      <c r="C269" s="59">
        <v>1</v>
      </c>
      <c r="D269" s="60">
        <v>1.0351966873706005E-3</v>
      </c>
    </row>
    <row r="270" spans="2:4" x14ac:dyDescent="0.3">
      <c r="B270" s="33" t="s">
        <v>1234</v>
      </c>
      <c r="C270" s="59">
        <v>1</v>
      </c>
      <c r="D270" s="60">
        <v>1.0351966873706005E-3</v>
      </c>
    </row>
    <row r="271" spans="2:4" x14ac:dyDescent="0.3">
      <c r="B271" s="33" t="s">
        <v>1235</v>
      </c>
      <c r="C271" s="59">
        <v>1</v>
      </c>
      <c r="D271" s="60">
        <v>1.0351966873706005E-3</v>
      </c>
    </row>
    <row r="272" spans="2:4" x14ac:dyDescent="0.3">
      <c r="B272" s="33" t="s">
        <v>1236</v>
      </c>
      <c r="C272" s="59">
        <v>1</v>
      </c>
      <c r="D272" s="60">
        <v>1.0351966873706005E-3</v>
      </c>
    </row>
    <row r="273" spans="2:4" x14ac:dyDescent="0.3">
      <c r="B273" s="33" t="s">
        <v>1237</v>
      </c>
      <c r="C273" s="59">
        <v>1</v>
      </c>
      <c r="D273" s="60">
        <v>1.0351966873706005E-3</v>
      </c>
    </row>
    <row r="274" spans="2:4" x14ac:dyDescent="0.3">
      <c r="B274" s="33" t="s">
        <v>1238</v>
      </c>
      <c r="C274" s="59">
        <v>1</v>
      </c>
      <c r="D274" s="60">
        <v>1.0351966873706005E-3</v>
      </c>
    </row>
    <row r="275" spans="2:4" x14ac:dyDescent="0.3">
      <c r="B275" s="33" t="s">
        <v>1239</v>
      </c>
      <c r="C275" s="59">
        <v>1</v>
      </c>
      <c r="D275" s="60">
        <v>1.0351966873706005E-3</v>
      </c>
    </row>
    <row r="276" spans="2:4" x14ac:dyDescent="0.3">
      <c r="B276" s="33" t="s">
        <v>1240</v>
      </c>
      <c r="C276" s="59">
        <v>1</v>
      </c>
      <c r="D276" s="60">
        <v>1.0351966873706005E-3</v>
      </c>
    </row>
    <row r="277" spans="2:4" x14ac:dyDescent="0.3">
      <c r="B277" s="33" t="s">
        <v>1241</v>
      </c>
      <c r="C277" s="59">
        <v>1</v>
      </c>
      <c r="D277" s="60">
        <v>1.0351966873706005E-3</v>
      </c>
    </row>
    <row r="278" spans="2:4" x14ac:dyDescent="0.3">
      <c r="B278" s="33" t="s">
        <v>1242</v>
      </c>
      <c r="C278" s="59">
        <v>1</v>
      </c>
      <c r="D278" s="60">
        <v>1.0351966873706005E-3</v>
      </c>
    </row>
    <row r="279" spans="2:4" x14ac:dyDescent="0.3">
      <c r="B279" s="33" t="s">
        <v>1243</v>
      </c>
      <c r="C279" s="59">
        <v>1</v>
      </c>
      <c r="D279" s="60">
        <v>1.0351966873706005E-3</v>
      </c>
    </row>
    <row r="280" spans="2:4" x14ac:dyDescent="0.3">
      <c r="B280" s="33" t="s">
        <v>1244</v>
      </c>
      <c r="C280" s="59">
        <v>1</v>
      </c>
      <c r="D280" s="60">
        <v>1.0351966873706005E-3</v>
      </c>
    </row>
    <row r="281" spans="2:4" x14ac:dyDescent="0.3">
      <c r="B281" s="33" t="s">
        <v>1245</v>
      </c>
      <c r="C281" s="59">
        <v>1</v>
      </c>
      <c r="D281" s="60">
        <v>1.0351966873706005E-3</v>
      </c>
    </row>
    <row r="282" spans="2:4" x14ac:dyDescent="0.3">
      <c r="B282" s="33" t="s">
        <v>1246</v>
      </c>
      <c r="C282" s="59">
        <v>1</v>
      </c>
      <c r="D282" s="60">
        <v>1.0351966873706005E-3</v>
      </c>
    </row>
    <row r="283" spans="2:4" x14ac:dyDescent="0.3">
      <c r="B283" s="33" t="s">
        <v>1247</v>
      </c>
      <c r="C283" s="59">
        <v>1</v>
      </c>
      <c r="D283" s="60">
        <v>1.0351966873706005E-3</v>
      </c>
    </row>
    <row r="284" spans="2:4" x14ac:dyDescent="0.3">
      <c r="B284" s="33" t="s">
        <v>1248</v>
      </c>
      <c r="C284" s="59">
        <v>1</v>
      </c>
      <c r="D284" s="60">
        <v>1.0351966873706005E-3</v>
      </c>
    </row>
    <row r="285" spans="2:4" x14ac:dyDescent="0.3">
      <c r="B285" s="33" t="s">
        <v>1249</v>
      </c>
      <c r="C285" s="59">
        <v>1</v>
      </c>
      <c r="D285" s="60">
        <v>1.0351966873706005E-3</v>
      </c>
    </row>
    <row r="286" spans="2:4" x14ac:dyDescent="0.3">
      <c r="B286" s="33" t="s">
        <v>1250</v>
      </c>
      <c r="C286" s="59">
        <v>1</v>
      </c>
      <c r="D286" s="60">
        <v>1.0351966873706005E-3</v>
      </c>
    </row>
    <row r="287" spans="2:4" x14ac:dyDescent="0.3">
      <c r="B287" s="33" t="s">
        <v>1251</v>
      </c>
      <c r="C287" s="59">
        <v>1</v>
      </c>
      <c r="D287" s="60">
        <v>1.0351966873706005E-3</v>
      </c>
    </row>
    <row r="288" spans="2:4" x14ac:dyDescent="0.3">
      <c r="B288" s="33" t="s">
        <v>1252</v>
      </c>
      <c r="C288" s="59">
        <v>1</v>
      </c>
      <c r="D288" s="60">
        <v>1.0351966873706005E-3</v>
      </c>
    </row>
    <row r="289" spans="2:4" x14ac:dyDescent="0.3">
      <c r="B289" s="33" t="s">
        <v>1253</v>
      </c>
      <c r="C289" s="59">
        <v>1</v>
      </c>
      <c r="D289" s="60">
        <v>1.0351966873706005E-3</v>
      </c>
    </row>
    <row r="290" spans="2:4" x14ac:dyDescent="0.3">
      <c r="B290" s="33" t="s">
        <v>1254</v>
      </c>
      <c r="C290" s="59">
        <v>1</v>
      </c>
      <c r="D290" s="60">
        <v>1.0351966873706005E-3</v>
      </c>
    </row>
    <row r="291" spans="2:4" x14ac:dyDescent="0.3">
      <c r="B291" s="33" t="s">
        <v>1255</v>
      </c>
      <c r="C291" s="59">
        <v>1</v>
      </c>
      <c r="D291" s="60">
        <v>1.0351966873706005E-3</v>
      </c>
    </row>
    <row r="292" spans="2:4" x14ac:dyDescent="0.3">
      <c r="B292" s="33" t="s">
        <v>1256</v>
      </c>
      <c r="C292" s="59">
        <v>1</v>
      </c>
      <c r="D292" s="60">
        <v>1.0351966873706005E-3</v>
      </c>
    </row>
    <row r="293" spans="2:4" x14ac:dyDescent="0.3">
      <c r="B293" s="33" t="s">
        <v>1257</v>
      </c>
      <c r="C293" s="59">
        <v>1</v>
      </c>
      <c r="D293" s="60">
        <v>1.0351966873706005E-3</v>
      </c>
    </row>
    <row r="294" spans="2:4" x14ac:dyDescent="0.3">
      <c r="B294" s="33" t="s">
        <v>1258</v>
      </c>
      <c r="C294" s="59">
        <v>1</v>
      </c>
      <c r="D294" s="60">
        <v>1.0351966873706005E-3</v>
      </c>
    </row>
    <row r="295" spans="2:4" x14ac:dyDescent="0.3">
      <c r="B295" s="33" t="s">
        <v>1259</v>
      </c>
      <c r="C295" s="59">
        <v>1</v>
      </c>
      <c r="D295" s="60">
        <v>1.0351966873706005E-3</v>
      </c>
    </row>
    <row r="296" spans="2:4" x14ac:dyDescent="0.3">
      <c r="B296" s="33" t="s">
        <v>1260</v>
      </c>
      <c r="C296" s="59">
        <v>1</v>
      </c>
      <c r="D296" s="60">
        <v>1.0351966873706005E-3</v>
      </c>
    </row>
    <row r="297" spans="2:4" x14ac:dyDescent="0.3">
      <c r="B297" s="33" t="s">
        <v>1261</v>
      </c>
      <c r="C297" s="59">
        <v>1</v>
      </c>
      <c r="D297" s="60">
        <v>1.0351966873706005E-3</v>
      </c>
    </row>
    <row r="298" spans="2:4" x14ac:dyDescent="0.3">
      <c r="B298" s="33" t="s">
        <v>1262</v>
      </c>
      <c r="C298" s="59">
        <v>1</v>
      </c>
      <c r="D298" s="60">
        <v>1.0351966873706005E-3</v>
      </c>
    </row>
    <row r="299" spans="2:4" x14ac:dyDescent="0.3">
      <c r="B299" s="33" t="s">
        <v>1263</v>
      </c>
      <c r="C299" s="59">
        <v>1</v>
      </c>
      <c r="D299" s="60">
        <v>1.0351966873706005E-3</v>
      </c>
    </row>
    <row r="300" spans="2:4" x14ac:dyDescent="0.3">
      <c r="B300" s="33" t="s">
        <v>1264</v>
      </c>
      <c r="C300" s="59">
        <v>1</v>
      </c>
      <c r="D300" s="60">
        <v>1.0351966873706005E-3</v>
      </c>
    </row>
    <row r="301" spans="2:4" x14ac:dyDescent="0.3">
      <c r="B301" s="33" t="s">
        <v>1265</v>
      </c>
      <c r="C301" s="59">
        <v>1</v>
      </c>
      <c r="D301" s="60">
        <v>1.0351966873706005E-3</v>
      </c>
    </row>
    <row r="302" spans="2:4" x14ac:dyDescent="0.3">
      <c r="B302" s="33" t="s">
        <v>1266</v>
      </c>
      <c r="C302" s="59">
        <v>1</v>
      </c>
      <c r="D302" s="60">
        <v>1.0351966873706005E-3</v>
      </c>
    </row>
    <row r="303" spans="2:4" x14ac:dyDescent="0.3">
      <c r="B303" s="33" t="s">
        <v>1267</v>
      </c>
      <c r="C303" s="59">
        <v>1</v>
      </c>
      <c r="D303" s="60">
        <v>1.0351966873706005E-3</v>
      </c>
    </row>
    <row r="304" spans="2:4" x14ac:dyDescent="0.3">
      <c r="B304" s="33" t="s">
        <v>1268</v>
      </c>
      <c r="C304" s="59">
        <v>1</v>
      </c>
      <c r="D304" s="60">
        <v>1.0351966873706005E-3</v>
      </c>
    </row>
    <row r="305" spans="2:4" x14ac:dyDescent="0.3">
      <c r="B305" s="33" t="s">
        <v>1269</v>
      </c>
      <c r="C305" s="59">
        <v>1</v>
      </c>
      <c r="D305" s="60">
        <v>1.0351966873706005E-3</v>
      </c>
    </row>
    <row r="306" spans="2:4" x14ac:dyDescent="0.3">
      <c r="B306" s="33" t="s">
        <v>1270</v>
      </c>
      <c r="C306" s="59">
        <v>1</v>
      </c>
      <c r="D306" s="60">
        <v>1.0351966873706005E-3</v>
      </c>
    </row>
    <row r="307" spans="2:4" x14ac:dyDescent="0.3">
      <c r="B307" s="33" t="s">
        <v>1271</v>
      </c>
      <c r="C307" s="59">
        <v>1</v>
      </c>
      <c r="D307" s="60">
        <v>1.0351966873706005E-3</v>
      </c>
    </row>
    <row r="308" spans="2:4" x14ac:dyDescent="0.3">
      <c r="B308" s="33" t="s">
        <v>1272</v>
      </c>
      <c r="C308" s="59">
        <v>1</v>
      </c>
      <c r="D308" s="60">
        <v>1.0351966873706005E-3</v>
      </c>
    </row>
    <row r="309" spans="2:4" x14ac:dyDescent="0.3">
      <c r="B309" s="33" t="s">
        <v>1273</v>
      </c>
      <c r="C309" s="59">
        <v>1</v>
      </c>
      <c r="D309" s="60">
        <v>1.0351966873706005E-3</v>
      </c>
    </row>
    <row r="310" spans="2:4" x14ac:dyDescent="0.3">
      <c r="B310" s="33" t="s">
        <v>1274</v>
      </c>
      <c r="C310" s="59">
        <v>1</v>
      </c>
      <c r="D310" s="60">
        <v>1.0351966873706005E-3</v>
      </c>
    </row>
    <row r="311" spans="2:4" x14ac:dyDescent="0.3">
      <c r="B311" s="33" t="s">
        <v>1275</v>
      </c>
      <c r="C311" s="59">
        <v>1</v>
      </c>
      <c r="D311" s="60">
        <v>1.0351966873706005E-3</v>
      </c>
    </row>
    <row r="312" spans="2:4" x14ac:dyDescent="0.3">
      <c r="B312" s="33" t="s">
        <v>1276</v>
      </c>
      <c r="C312" s="59">
        <v>1</v>
      </c>
      <c r="D312" s="60">
        <v>1.0351966873706005E-3</v>
      </c>
    </row>
    <row r="313" spans="2:4" x14ac:dyDescent="0.3">
      <c r="B313" s="33" t="s">
        <v>1277</v>
      </c>
      <c r="C313" s="59">
        <v>1</v>
      </c>
      <c r="D313" s="60">
        <v>1.0351966873706005E-3</v>
      </c>
    </row>
    <row r="314" spans="2:4" x14ac:dyDescent="0.3">
      <c r="B314" s="33" t="s">
        <v>1278</v>
      </c>
      <c r="C314" s="59">
        <v>1</v>
      </c>
      <c r="D314" s="60">
        <v>1.0351966873706005E-3</v>
      </c>
    </row>
    <row r="315" spans="2:4" x14ac:dyDescent="0.3">
      <c r="B315" s="33" t="s">
        <v>1279</v>
      </c>
      <c r="C315" s="59">
        <v>1</v>
      </c>
      <c r="D315" s="60">
        <v>1.0351966873706005E-3</v>
      </c>
    </row>
    <row r="316" spans="2:4" x14ac:dyDescent="0.3">
      <c r="B316" s="33" t="s">
        <v>1280</v>
      </c>
      <c r="C316" s="59">
        <v>1</v>
      </c>
      <c r="D316" s="60">
        <v>1.0351966873706005E-3</v>
      </c>
    </row>
    <row r="317" spans="2:4" x14ac:dyDescent="0.3">
      <c r="B317" s="33" t="s">
        <v>1281</v>
      </c>
      <c r="C317" s="59">
        <v>1</v>
      </c>
      <c r="D317" s="60">
        <v>1.0351966873706005E-3</v>
      </c>
    </row>
    <row r="318" spans="2:4" x14ac:dyDescent="0.3">
      <c r="B318" s="33" t="s">
        <v>1282</v>
      </c>
      <c r="C318" s="59">
        <v>1</v>
      </c>
      <c r="D318" s="60">
        <v>1.0351966873706005E-3</v>
      </c>
    </row>
    <row r="319" spans="2:4" x14ac:dyDescent="0.3">
      <c r="B319" s="33" t="s">
        <v>1283</v>
      </c>
      <c r="C319" s="59">
        <v>1</v>
      </c>
      <c r="D319" s="60">
        <v>1.0351966873706005E-3</v>
      </c>
    </row>
    <row r="320" spans="2:4" x14ac:dyDescent="0.3">
      <c r="B320" s="33" t="s">
        <v>1284</v>
      </c>
      <c r="C320" s="59">
        <v>1</v>
      </c>
      <c r="D320" s="60">
        <v>1.0351966873706005E-3</v>
      </c>
    </row>
    <row r="321" spans="2:4" x14ac:dyDescent="0.3">
      <c r="B321" s="33" t="s">
        <v>1285</v>
      </c>
      <c r="C321" s="59">
        <v>1</v>
      </c>
      <c r="D321" s="60">
        <v>1.0351966873706005E-3</v>
      </c>
    </row>
    <row r="322" spans="2:4" x14ac:dyDescent="0.3">
      <c r="B322" s="33" t="s">
        <v>1286</v>
      </c>
      <c r="C322" s="59">
        <v>1</v>
      </c>
      <c r="D322" s="60">
        <v>1.0351966873706005E-3</v>
      </c>
    </row>
    <row r="323" spans="2:4" x14ac:dyDescent="0.3">
      <c r="B323" s="33" t="s">
        <v>1287</v>
      </c>
      <c r="C323" s="59">
        <v>1</v>
      </c>
      <c r="D323" s="60">
        <v>1.0351966873706005E-3</v>
      </c>
    </row>
    <row r="324" spans="2:4" x14ac:dyDescent="0.3">
      <c r="B324" s="33" t="s">
        <v>1288</v>
      </c>
      <c r="C324" s="59">
        <v>1</v>
      </c>
      <c r="D324" s="60">
        <v>1.0351966873706005E-3</v>
      </c>
    </row>
    <row r="325" spans="2:4" x14ac:dyDescent="0.3">
      <c r="B325" s="33" t="s">
        <v>1289</v>
      </c>
      <c r="C325" s="59">
        <v>1</v>
      </c>
      <c r="D325" s="60">
        <v>1.0351966873706005E-3</v>
      </c>
    </row>
    <row r="326" spans="2:4" x14ac:dyDescent="0.3">
      <c r="B326" s="33" t="s">
        <v>1290</v>
      </c>
      <c r="C326" s="59">
        <v>1</v>
      </c>
      <c r="D326" s="60">
        <v>1.0351966873706005E-3</v>
      </c>
    </row>
    <row r="327" spans="2:4" x14ac:dyDescent="0.3">
      <c r="B327" s="33" t="s">
        <v>1291</v>
      </c>
      <c r="C327" s="59">
        <v>1</v>
      </c>
      <c r="D327" s="60">
        <v>1.0351966873706005E-3</v>
      </c>
    </row>
    <row r="328" spans="2:4" x14ac:dyDescent="0.3">
      <c r="B328" s="33" t="s">
        <v>1292</v>
      </c>
      <c r="C328" s="59">
        <v>1</v>
      </c>
      <c r="D328" s="60">
        <v>1.0351966873706005E-3</v>
      </c>
    </row>
    <row r="329" spans="2:4" x14ac:dyDescent="0.3">
      <c r="B329" s="33" t="s">
        <v>1293</v>
      </c>
      <c r="C329" s="59">
        <v>1</v>
      </c>
      <c r="D329" s="60">
        <v>1.0351966873706005E-3</v>
      </c>
    </row>
    <row r="330" spans="2:4" x14ac:dyDescent="0.3">
      <c r="B330" s="33" t="s">
        <v>1294</v>
      </c>
      <c r="C330" s="59">
        <v>1</v>
      </c>
      <c r="D330" s="60">
        <v>1.0351966873706005E-3</v>
      </c>
    </row>
    <row r="331" spans="2:4" x14ac:dyDescent="0.3">
      <c r="B331" s="33" t="s">
        <v>1295</v>
      </c>
      <c r="C331" s="59">
        <v>1</v>
      </c>
      <c r="D331" s="60">
        <v>1.0351966873706005E-3</v>
      </c>
    </row>
    <row r="332" spans="2:4" x14ac:dyDescent="0.3">
      <c r="B332" s="33" t="s">
        <v>1296</v>
      </c>
      <c r="C332" s="59">
        <v>1</v>
      </c>
      <c r="D332" s="60">
        <v>1.0351966873706005E-3</v>
      </c>
    </row>
    <row r="333" spans="2:4" x14ac:dyDescent="0.3">
      <c r="B333" s="33" t="s">
        <v>1297</v>
      </c>
      <c r="C333" s="59">
        <v>1</v>
      </c>
      <c r="D333" s="60">
        <v>1.0351966873706005E-3</v>
      </c>
    </row>
    <row r="334" spans="2:4" x14ac:dyDescent="0.3">
      <c r="B334" s="33" t="s">
        <v>1298</v>
      </c>
      <c r="C334" s="59">
        <v>1</v>
      </c>
      <c r="D334" s="60">
        <v>1.0351966873706005E-3</v>
      </c>
    </row>
    <row r="335" spans="2:4" x14ac:dyDescent="0.3">
      <c r="B335" s="33" t="s">
        <v>1299</v>
      </c>
      <c r="C335" s="59">
        <v>1</v>
      </c>
      <c r="D335" s="60">
        <v>1.0351966873706005E-3</v>
      </c>
    </row>
    <row r="336" spans="2:4" x14ac:dyDescent="0.3">
      <c r="B336" s="33" t="s">
        <v>1300</v>
      </c>
      <c r="C336" s="59">
        <v>1</v>
      </c>
      <c r="D336" s="60">
        <v>1.0351966873706005E-3</v>
      </c>
    </row>
    <row r="337" spans="2:4" x14ac:dyDescent="0.3">
      <c r="B337" s="33" t="s">
        <v>1301</v>
      </c>
      <c r="C337" s="59">
        <v>1</v>
      </c>
      <c r="D337" s="60">
        <v>1.0351966873706005E-3</v>
      </c>
    </row>
    <row r="338" spans="2:4" x14ac:dyDescent="0.3">
      <c r="B338" s="33" t="s">
        <v>1302</v>
      </c>
      <c r="C338" s="59">
        <v>1</v>
      </c>
      <c r="D338" s="60">
        <v>1.0351966873706005E-3</v>
      </c>
    </row>
    <row r="339" spans="2:4" x14ac:dyDescent="0.3">
      <c r="B339" s="33" t="s">
        <v>1303</v>
      </c>
      <c r="C339" s="59">
        <v>1</v>
      </c>
      <c r="D339" s="60">
        <v>1.0351966873706005E-3</v>
      </c>
    </row>
    <row r="340" spans="2:4" x14ac:dyDescent="0.3">
      <c r="B340" s="33" t="s">
        <v>1304</v>
      </c>
      <c r="C340" s="59">
        <v>1</v>
      </c>
      <c r="D340" s="60">
        <v>1.0351966873706005E-3</v>
      </c>
    </row>
    <row r="341" spans="2:4" x14ac:dyDescent="0.3">
      <c r="B341" s="33" t="s">
        <v>1305</v>
      </c>
      <c r="C341" s="59">
        <v>1</v>
      </c>
      <c r="D341" s="60">
        <v>1.0351966873706005E-3</v>
      </c>
    </row>
    <row r="342" spans="2:4" x14ac:dyDescent="0.3">
      <c r="B342" s="33" t="s">
        <v>1306</v>
      </c>
      <c r="C342" s="59">
        <v>1</v>
      </c>
      <c r="D342" s="60">
        <v>1.0351966873706005E-3</v>
      </c>
    </row>
    <row r="343" spans="2:4" x14ac:dyDescent="0.3">
      <c r="B343" s="33" t="s">
        <v>1307</v>
      </c>
      <c r="C343" s="59">
        <v>1</v>
      </c>
      <c r="D343" s="60">
        <v>1.0351966873706005E-3</v>
      </c>
    </row>
    <row r="344" spans="2:4" x14ac:dyDescent="0.3">
      <c r="B344" s="33" t="s">
        <v>1308</v>
      </c>
      <c r="C344" s="59">
        <v>1</v>
      </c>
      <c r="D344" s="60">
        <v>1.0351966873706005E-3</v>
      </c>
    </row>
    <row r="345" spans="2:4" x14ac:dyDescent="0.3">
      <c r="B345" s="33" t="s">
        <v>1309</v>
      </c>
      <c r="C345" s="59">
        <v>1</v>
      </c>
      <c r="D345" s="60">
        <v>1.0351966873706005E-3</v>
      </c>
    </row>
    <row r="346" spans="2:4" x14ac:dyDescent="0.3">
      <c r="B346" s="33" t="s">
        <v>1310</v>
      </c>
      <c r="C346" s="59">
        <v>1</v>
      </c>
      <c r="D346" s="60">
        <v>1.0351966873706005E-3</v>
      </c>
    </row>
    <row r="347" spans="2:4" x14ac:dyDescent="0.3">
      <c r="B347" s="33" t="s">
        <v>1311</v>
      </c>
      <c r="C347" s="59">
        <v>1</v>
      </c>
      <c r="D347" s="60">
        <v>1.0351966873706005E-3</v>
      </c>
    </row>
    <row r="348" spans="2:4" x14ac:dyDescent="0.3">
      <c r="B348" s="33" t="s">
        <v>1312</v>
      </c>
      <c r="C348" s="59">
        <v>1</v>
      </c>
      <c r="D348" s="60">
        <v>1.0351966873706005E-3</v>
      </c>
    </row>
    <row r="349" spans="2:4" x14ac:dyDescent="0.3">
      <c r="B349" s="33" t="s">
        <v>1313</v>
      </c>
      <c r="C349" s="59">
        <v>1</v>
      </c>
      <c r="D349" s="60">
        <v>1.0351966873706005E-3</v>
      </c>
    </row>
    <row r="350" spans="2:4" x14ac:dyDescent="0.3">
      <c r="B350" s="33" t="s">
        <v>1314</v>
      </c>
      <c r="C350" s="59">
        <v>1</v>
      </c>
      <c r="D350" s="60">
        <v>1.0351966873706005E-3</v>
      </c>
    </row>
    <row r="351" spans="2:4" x14ac:dyDescent="0.3">
      <c r="B351" s="33" t="s">
        <v>1315</v>
      </c>
      <c r="C351" s="59">
        <v>1</v>
      </c>
      <c r="D351" s="60">
        <v>1.0351966873706005E-3</v>
      </c>
    </row>
    <row r="352" spans="2:4" x14ac:dyDescent="0.3">
      <c r="B352" s="33" t="s">
        <v>1316</v>
      </c>
      <c r="C352" s="59">
        <v>1</v>
      </c>
      <c r="D352" s="60">
        <v>1.0351966873706005E-3</v>
      </c>
    </row>
    <row r="353" spans="2:4" x14ac:dyDescent="0.3">
      <c r="B353" s="33" t="s">
        <v>1317</v>
      </c>
      <c r="C353" s="59">
        <v>1</v>
      </c>
      <c r="D353" s="60">
        <v>1.0351966873706005E-3</v>
      </c>
    </row>
    <row r="354" spans="2:4" x14ac:dyDescent="0.3">
      <c r="B354" s="33" t="s">
        <v>1318</v>
      </c>
      <c r="C354" s="59">
        <v>1</v>
      </c>
      <c r="D354" s="60">
        <v>1.0351966873706005E-3</v>
      </c>
    </row>
    <row r="355" spans="2:4" x14ac:dyDescent="0.3">
      <c r="B355" s="33" t="s">
        <v>1319</v>
      </c>
      <c r="C355" s="59">
        <v>1</v>
      </c>
      <c r="D355" s="60">
        <v>1.0351966873706005E-3</v>
      </c>
    </row>
    <row r="356" spans="2:4" x14ac:dyDescent="0.3">
      <c r="B356" s="33" t="s">
        <v>1320</v>
      </c>
      <c r="C356" s="59">
        <v>1</v>
      </c>
      <c r="D356" s="60">
        <v>1.0351966873706005E-3</v>
      </c>
    </row>
    <row r="357" spans="2:4" x14ac:dyDescent="0.3">
      <c r="B357" s="33" t="s">
        <v>1321</v>
      </c>
      <c r="C357" s="59">
        <v>1</v>
      </c>
      <c r="D357" s="60">
        <v>1.0351966873706005E-3</v>
      </c>
    </row>
    <row r="358" spans="2:4" x14ac:dyDescent="0.3">
      <c r="B358" s="33" t="s">
        <v>1322</v>
      </c>
      <c r="C358" s="59">
        <v>1</v>
      </c>
      <c r="D358" s="60">
        <v>1.0351966873706005E-3</v>
      </c>
    </row>
    <row r="359" spans="2:4" x14ac:dyDescent="0.3">
      <c r="B359" s="33" t="s">
        <v>1323</v>
      </c>
      <c r="C359" s="59">
        <v>1</v>
      </c>
      <c r="D359" s="60">
        <v>1.0351966873706005E-3</v>
      </c>
    </row>
    <row r="360" spans="2:4" x14ac:dyDescent="0.3">
      <c r="B360" s="33" t="s">
        <v>1324</v>
      </c>
      <c r="C360" s="59">
        <v>1</v>
      </c>
      <c r="D360" s="60">
        <v>1.0351966873706005E-3</v>
      </c>
    </row>
    <row r="361" spans="2:4" x14ac:dyDescent="0.3">
      <c r="B361" s="33" t="s">
        <v>1325</v>
      </c>
      <c r="C361" s="59">
        <v>1</v>
      </c>
      <c r="D361" s="60">
        <v>1.0351966873706005E-3</v>
      </c>
    </row>
    <row r="362" spans="2:4" x14ac:dyDescent="0.3">
      <c r="B362" s="33" t="s">
        <v>1326</v>
      </c>
      <c r="C362" s="59">
        <v>1</v>
      </c>
      <c r="D362" s="60">
        <v>1.0351966873706005E-3</v>
      </c>
    </row>
    <row r="363" spans="2:4" x14ac:dyDescent="0.3">
      <c r="B363" s="33" t="s">
        <v>1327</v>
      </c>
      <c r="C363" s="59">
        <v>1</v>
      </c>
      <c r="D363" s="60">
        <v>1.0351966873706005E-3</v>
      </c>
    </row>
    <row r="364" spans="2:4" x14ac:dyDescent="0.3">
      <c r="B364" s="33" t="s">
        <v>1328</v>
      </c>
      <c r="C364" s="59">
        <v>1</v>
      </c>
      <c r="D364" s="60">
        <v>1.0351966873706005E-3</v>
      </c>
    </row>
    <row r="365" spans="2:4" x14ac:dyDescent="0.3">
      <c r="B365" s="33" t="s">
        <v>1329</v>
      </c>
      <c r="C365" s="59">
        <v>1</v>
      </c>
      <c r="D365" s="60">
        <v>1.0351966873706005E-3</v>
      </c>
    </row>
    <row r="366" spans="2:4" x14ac:dyDescent="0.3">
      <c r="B366" s="33" t="s">
        <v>1330</v>
      </c>
      <c r="C366" s="59">
        <v>1</v>
      </c>
      <c r="D366" s="60">
        <v>1.0351966873706005E-3</v>
      </c>
    </row>
    <row r="367" spans="2:4" x14ac:dyDescent="0.3">
      <c r="B367" s="33" t="s">
        <v>1331</v>
      </c>
      <c r="C367" s="59">
        <v>1</v>
      </c>
      <c r="D367" s="60">
        <v>1.0351966873706005E-3</v>
      </c>
    </row>
    <row r="368" spans="2:4" x14ac:dyDescent="0.3">
      <c r="B368" s="33" t="s">
        <v>1332</v>
      </c>
      <c r="C368" s="59">
        <v>1</v>
      </c>
      <c r="D368" s="60">
        <v>1.0351966873706005E-3</v>
      </c>
    </row>
    <row r="369" spans="2:4" x14ac:dyDescent="0.3">
      <c r="B369" s="33" t="s">
        <v>1333</v>
      </c>
      <c r="C369" s="59">
        <v>1</v>
      </c>
      <c r="D369" s="60">
        <v>1.0351966873706005E-3</v>
      </c>
    </row>
    <row r="370" spans="2:4" x14ac:dyDescent="0.3">
      <c r="B370" s="33" t="s">
        <v>1334</v>
      </c>
      <c r="C370" s="59">
        <v>1</v>
      </c>
      <c r="D370" s="60">
        <v>1.0351966873706005E-3</v>
      </c>
    </row>
    <row r="371" spans="2:4" x14ac:dyDescent="0.3">
      <c r="B371" s="33" t="s">
        <v>1335</v>
      </c>
      <c r="C371" s="59">
        <v>1</v>
      </c>
      <c r="D371" s="60">
        <v>1.0351966873706005E-3</v>
      </c>
    </row>
    <row r="372" spans="2:4" x14ac:dyDescent="0.3">
      <c r="B372" s="33" t="s">
        <v>1336</v>
      </c>
      <c r="C372" s="59">
        <v>1</v>
      </c>
      <c r="D372" s="60">
        <v>1.0351966873706005E-3</v>
      </c>
    </row>
    <row r="373" spans="2:4" x14ac:dyDescent="0.3">
      <c r="B373" s="33" t="s">
        <v>1337</v>
      </c>
      <c r="C373" s="59">
        <v>1</v>
      </c>
      <c r="D373" s="60">
        <v>1.0351966873706005E-3</v>
      </c>
    </row>
    <row r="374" spans="2:4" x14ac:dyDescent="0.3">
      <c r="B374" s="33" t="s">
        <v>1338</v>
      </c>
      <c r="C374" s="59">
        <v>1</v>
      </c>
      <c r="D374" s="60">
        <v>1.0351966873706005E-3</v>
      </c>
    </row>
    <row r="375" spans="2:4" x14ac:dyDescent="0.3">
      <c r="B375" s="33" t="s">
        <v>1339</v>
      </c>
      <c r="C375" s="59">
        <v>1</v>
      </c>
      <c r="D375" s="60">
        <v>1.0351966873706005E-3</v>
      </c>
    </row>
    <row r="376" spans="2:4" x14ac:dyDescent="0.3">
      <c r="B376" s="33" t="s">
        <v>1340</v>
      </c>
      <c r="C376" s="59">
        <v>1</v>
      </c>
      <c r="D376" s="60">
        <v>1.0351966873706005E-3</v>
      </c>
    </row>
    <row r="377" spans="2:4" x14ac:dyDescent="0.3">
      <c r="B377" s="33" t="s">
        <v>1341</v>
      </c>
      <c r="C377" s="59">
        <v>1</v>
      </c>
      <c r="D377" s="60">
        <v>1.0351966873706005E-3</v>
      </c>
    </row>
    <row r="378" spans="2:4" x14ac:dyDescent="0.3">
      <c r="B378" s="33" t="s">
        <v>1342</v>
      </c>
      <c r="C378" s="59">
        <v>1</v>
      </c>
      <c r="D378" s="60">
        <v>1.0351966873706005E-3</v>
      </c>
    </row>
    <row r="379" spans="2:4" x14ac:dyDescent="0.3">
      <c r="B379" s="33" t="s">
        <v>1343</v>
      </c>
      <c r="C379" s="59">
        <v>1</v>
      </c>
      <c r="D379" s="60">
        <v>1.0351966873706005E-3</v>
      </c>
    </row>
    <row r="380" spans="2:4" x14ac:dyDescent="0.3">
      <c r="B380" s="33" t="s">
        <v>1344</v>
      </c>
      <c r="C380" s="59">
        <v>1</v>
      </c>
      <c r="D380" s="60">
        <v>1.0351966873706005E-3</v>
      </c>
    </row>
    <row r="381" spans="2:4" x14ac:dyDescent="0.3">
      <c r="B381" s="33" t="s">
        <v>1345</v>
      </c>
      <c r="C381" s="59">
        <v>1</v>
      </c>
      <c r="D381" s="60">
        <v>1.0351966873706005E-3</v>
      </c>
    </row>
    <row r="382" spans="2:4" x14ac:dyDescent="0.3">
      <c r="B382" s="33" t="s">
        <v>1346</v>
      </c>
      <c r="C382" s="59">
        <v>1</v>
      </c>
      <c r="D382" s="60">
        <v>1.0351966873706005E-3</v>
      </c>
    </row>
    <row r="383" spans="2:4" x14ac:dyDescent="0.3">
      <c r="B383" s="33" t="s">
        <v>1347</v>
      </c>
      <c r="C383" s="59">
        <v>1</v>
      </c>
      <c r="D383" s="60">
        <v>1.0351966873706005E-3</v>
      </c>
    </row>
    <row r="384" spans="2:4" x14ac:dyDescent="0.3">
      <c r="B384" s="33" t="s">
        <v>1348</v>
      </c>
      <c r="C384" s="59">
        <v>1</v>
      </c>
      <c r="D384" s="60">
        <v>1.0351966873706005E-3</v>
      </c>
    </row>
    <row r="385" spans="2:4" x14ac:dyDescent="0.3">
      <c r="B385" s="33" t="s">
        <v>1349</v>
      </c>
      <c r="C385" s="59">
        <v>1</v>
      </c>
      <c r="D385" s="60">
        <v>1.0351966873706005E-3</v>
      </c>
    </row>
    <row r="386" spans="2:4" x14ac:dyDescent="0.3">
      <c r="B386" s="33" t="s">
        <v>1350</v>
      </c>
      <c r="C386" s="59">
        <v>1</v>
      </c>
      <c r="D386" s="60">
        <v>1.0351966873706005E-3</v>
      </c>
    </row>
    <row r="387" spans="2:4" x14ac:dyDescent="0.3">
      <c r="B387" s="33" t="s">
        <v>1351</v>
      </c>
      <c r="C387" s="59">
        <v>1</v>
      </c>
      <c r="D387" s="60">
        <v>1.0351966873706005E-3</v>
      </c>
    </row>
    <row r="388" spans="2:4" x14ac:dyDescent="0.3">
      <c r="B388" s="33" t="s">
        <v>1352</v>
      </c>
      <c r="C388" s="59">
        <v>1</v>
      </c>
      <c r="D388" s="60">
        <v>1.0351966873706005E-3</v>
      </c>
    </row>
    <row r="389" spans="2:4" x14ac:dyDescent="0.3">
      <c r="B389" s="33" t="s">
        <v>1353</v>
      </c>
      <c r="C389" s="59">
        <v>1</v>
      </c>
      <c r="D389" s="60">
        <v>1.0351966873706005E-3</v>
      </c>
    </row>
    <row r="390" spans="2:4" x14ac:dyDescent="0.3">
      <c r="B390" s="33" t="s">
        <v>1354</v>
      </c>
      <c r="C390" s="59">
        <v>1</v>
      </c>
      <c r="D390" s="60">
        <v>1.0351966873706005E-3</v>
      </c>
    </row>
    <row r="391" spans="2:4" x14ac:dyDescent="0.3">
      <c r="B391" s="33" t="s">
        <v>1355</v>
      </c>
      <c r="C391" s="59">
        <v>1</v>
      </c>
      <c r="D391" s="60">
        <v>1.0351966873706005E-3</v>
      </c>
    </row>
    <row r="392" spans="2:4" x14ac:dyDescent="0.3">
      <c r="B392" s="33" t="s">
        <v>1356</v>
      </c>
      <c r="C392" s="59">
        <v>1</v>
      </c>
      <c r="D392" s="60">
        <v>1.0351966873706005E-3</v>
      </c>
    </row>
    <row r="393" spans="2:4" x14ac:dyDescent="0.3">
      <c r="B393" s="33" t="s">
        <v>1357</v>
      </c>
      <c r="C393" s="59">
        <v>1</v>
      </c>
      <c r="D393" s="60">
        <v>1.0351966873706005E-3</v>
      </c>
    </row>
    <row r="394" spans="2:4" x14ac:dyDescent="0.3">
      <c r="B394" s="33" t="s">
        <v>1358</v>
      </c>
      <c r="C394" s="59">
        <v>1</v>
      </c>
      <c r="D394" s="60">
        <v>1.0351966873706005E-3</v>
      </c>
    </row>
    <row r="395" spans="2:4" x14ac:dyDescent="0.3">
      <c r="B395" s="33" t="s">
        <v>1359</v>
      </c>
      <c r="C395" s="59">
        <v>1</v>
      </c>
      <c r="D395" s="60">
        <v>1.0351966873706005E-3</v>
      </c>
    </row>
    <row r="396" spans="2:4" x14ac:dyDescent="0.3">
      <c r="B396" s="33" t="s">
        <v>1360</v>
      </c>
      <c r="C396" s="59">
        <v>1</v>
      </c>
      <c r="D396" s="60">
        <v>1.0351966873706005E-3</v>
      </c>
    </row>
    <row r="397" spans="2:4" x14ac:dyDescent="0.3">
      <c r="B397" s="33" t="s">
        <v>1361</v>
      </c>
      <c r="C397" s="59">
        <v>1</v>
      </c>
      <c r="D397" s="60">
        <v>1.0351966873706005E-3</v>
      </c>
    </row>
    <row r="398" spans="2:4" x14ac:dyDescent="0.3">
      <c r="B398" s="33" t="s">
        <v>1362</v>
      </c>
      <c r="C398" s="59">
        <v>1</v>
      </c>
      <c r="D398" s="60">
        <v>1.0351966873706005E-3</v>
      </c>
    </row>
    <row r="399" spans="2:4" x14ac:dyDescent="0.3">
      <c r="B399" s="33" t="s">
        <v>1363</v>
      </c>
      <c r="C399" s="59">
        <v>1</v>
      </c>
      <c r="D399" s="60">
        <v>1.0351966873706005E-3</v>
      </c>
    </row>
    <row r="400" spans="2:4" x14ac:dyDescent="0.3">
      <c r="B400" s="33" t="s">
        <v>1364</v>
      </c>
      <c r="C400" s="59">
        <v>1</v>
      </c>
      <c r="D400" s="60">
        <v>1.0351966873706005E-3</v>
      </c>
    </row>
    <row r="401" spans="2:4" x14ac:dyDescent="0.3">
      <c r="B401" s="33" t="s">
        <v>1365</v>
      </c>
      <c r="C401" s="59">
        <v>1</v>
      </c>
      <c r="D401" s="60">
        <v>1.0351966873706005E-3</v>
      </c>
    </row>
    <row r="402" spans="2:4" x14ac:dyDescent="0.3">
      <c r="B402" s="33" t="s">
        <v>1366</v>
      </c>
      <c r="C402" s="59">
        <v>1</v>
      </c>
      <c r="D402" s="60">
        <v>1.0351966873706005E-3</v>
      </c>
    </row>
    <row r="403" spans="2:4" x14ac:dyDescent="0.3">
      <c r="B403" s="33" t="s">
        <v>1367</v>
      </c>
      <c r="C403" s="59">
        <v>1</v>
      </c>
      <c r="D403" s="60">
        <v>1.0351966873706005E-3</v>
      </c>
    </row>
    <row r="404" spans="2:4" x14ac:dyDescent="0.3">
      <c r="B404" s="33" t="s">
        <v>1368</v>
      </c>
      <c r="C404" s="59">
        <v>1</v>
      </c>
      <c r="D404" s="60">
        <v>1.0351966873706005E-3</v>
      </c>
    </row>
    <row r="405" spans="2:4" x14ac:dyDescent="0.3">
      <c r="B405" s="33" t="s">
        <v>1369</v>
      </c>
      <c r="C405" s="59">
        <v>1</v>
      </c>
      <c r="D405" s="60">
        <v>1.0351966873706005E-3</v>
      </c>
    </row>
    <row r="406" spans="2:4" x14ac:dyDescent="0.3">
      <c r="B406" s="33" t="s">
        <v>1370</v>
      </c>
      <c r="C406" s="59">
        <v>1</v>
      </c>
      <c r="D406" s="60">
        <v>1.0351966873706005E-3</v>
      </c>
    </row>
    <row r="407" spans="2:4" x14ac:dyDescent="0.3">
      <c r="B407" s="33" t="s">
        <v>1371</v>
      </c>
      <c r="C407" s="59">
        <v>1</v>
      </c>
      <c r="D407" s="60">
        <v>1.0351966873706005E-3</v>
      </c>
    </row>
    <row r="408" spans="2:4" x14ac:dyDescent="0.3">
      <c r="B408" s="33" t="s">
        <v>1372</v>
      </c>
      <c r="C408" s="59">
        <v>1</v>
      </c>
      <c r="D408" s="60">
        <v>1.0351966873706005E-3</v>
      </c>
    </row>
    <row r="409" spans="2:4" x14ac:dyDescent="0.3">
      <c r="B409" s="33" t="s">
        <v>1373</v>
      </c>
      <c r="C409" s="59">
        <v>1</v>
      </c>
      <c r="D409" s="60">
        <v>1.0351966873706005E-3</v>
      </c>
    </row>
    <row r="410" spans="2:4" x14ac:dyDescent="0.3">
      <c r="B410" s="33" t="s">
        <v>1374</v>
      </c>
      <c r="C410" s="59">
        <v>1</v>
      </c>
      <c r="D410" s="60">
        <v>1.0351966873706005E-3</v>
      </c>
    </row>
    <row r="411" spans="2:4" x14ac:dyDescent="0.3">
      <c r="B411" s="33" t="s">
        <v>1375</v>
      </c>
      <c r="C411" s="59">
        <v>1</v>
      </c>
      <c r="D411" s="60">
        <v>1.0351966873706005E-3</v>
      </c>
    </row>
    <row r="412" spans="2:4" x14ac:dyDescent="0.3">
      <c r="B412" s="33" t="s">
        <v>1376</v>
      </c>
      <c r="C412" s="59">
        <v>1</v>
      </c>
      <c r="D412" s="60">
        <v>1.0351966873706005E-3</v>
      </c>
    </row>
    <row r="413" spans="2:4" x14ac:dyDescent="0.3">
      <c r="B413" s="33" t="s">
        <v>1377</v>
      </c>
      <c r="C413" s="59">
        <v>1</v>
      </c>
      <c r="D413" s="60">
        <v>1.0351966873706005E-3</v>
      </c>
    </row>
    <row r="414" spans="2:4" x14ac:dyDescent="0.3">
      <c r="B414" s="33" t="s">
        <v>1378</v>
      </c>
      <c r="C414" s="59">
        <v>1</v>
      </c>
      <c r="D414" s="60">
        <v>1.0351966873706005E-3</v>
      </c>
    </row>
    <row r="415" spans="2:4" x14ac:dyDescent="0.3">
      <c r="B415" s="33" t="s">
        <v>1379</v>
      </c>
      <c r="C415" s="59">
        <v>1</v>
      </c>
      <c r="D415" s="60">
        <v>1.0351966873706005E-3</v>
      </c>
    </row>
    <row r="416" spans="2:4" x14ac:dyDescent="0.3">
      <c r="B416" s="33" t="s">
        <v>1380</v>
      </c>
      <c r="C416" s="59">
        <v>1</v>
      </c>
      <c r="D416" s="60">
        <v>1.0351966873706005E-3</v>
      </c>
    </row>
    <row r="417" spans="2:4" x14ac:dyDescent="0.3">
      <c r="B417" s="33" t="s">
        <v>1381</v>
      </c>
      <c r="C417" s="59">
        <v>1</v>
      </c>
      <c r="D417" s="60">
        <v>1.0351966873706005E-3</v>
      </c>
    </row>
    <row r="418" spans="2:4" x14ac:dyDescent="0.3">
      <c r="B418" s="33" t="s">
        <v>1382</v>
      </c>
      <c r="C418" s="59">
        <v>1</v>
      </c>
      <c r="D418" s="60">
        <v>1.0351966873706005E-3</v>
      </c>
    </row>
    <row r="419" spans="2:4" x14ac:dyDescent="0.3">
      <c r="B419" s="33" t="s">
        <v>1383</v>
      </c>
      <c r="C419" s="59">
        <v>1</v>
      </c>
      <c r="D419" s="60">
        <v>1.0351966873706005E-3</v>
      </c>
    </row>
    <row r="420" spans="2:4" x14ac:dyDescent="0.3">
      <c r="B420" s="33" t="s">
        <v>1384</v>
      </c>
      <c r="C420" s="59">
        <v>1</v>
      </c>
      <c r="D420" s="60">
        <v>1.0351966873706005E-3</v>
      </c>
    </row>
    <row r="421" spans="2:4" x14ac:dyDescent="0.3">
      <c r="B421" s="33" t="s">
        <v>1385</v>
      </c>
      <c r="C421" s="59">
        <v>1</v>
      </c>
      <c r="D421" s="60">
        <v>1.0351966873706005E-3</v>
      </c>
    </row>
    <row r="422" spans="2:4" x14ac:dyDescent="0.3">
      <c r="B422" s="33" t="s">
        <v>1386</v>
      </c>
      <c r="C422" s="59">
        <v>1</v>
      </c>
      <c r="D422" s="60">
        <v>1.0351966873706005E-3</v>
      </c>
    </row>
    <row r="423" spans="2:4" x14ac:dyDescent="0.3">
      <c r="B423" s="33" t="s">
        <v>1387</v>
      </c>
      <c r="C423" s="59">
        <v>1</v>
      </c>
      <c r="D423" s="60">
        <v>1.0351966873706005E-3</v>
      </c>
    </row>
    <row r="424" spans="2:4" x14ac:dyDescent="0.3">
      <c r="B424" s="33" t="s">
        <v>1388</v>
      </c>
      <c r="C424" s="59">
        <v>1</v>
      </c>
      <c r="D424" s="60">
        <v>1.0351966873706005E-3</v>
      </c>
    </row>
    <row r="425" spans="2:4" x14ac:dyDescent="0.3">
      <c r="B425" s="33" t="s">
        <v>1389</v>
      </c>
      <c r="C425" s="59">
        <v>1</v>
      </c>
      <c r="D425" s="60">
        <v>1.0351966873706005E-3</v>
      </c>
    </row>
    <row r="426" spans="2:4" x14ac:dyDescent="0.3">
      <c r="B426" s="33" t="s">
        <v>1390</v>
      </c>
      <c r="C426" s="59">
        <v>1</v>
      </c>
      <c r="D426" s="60">
        <v>1.0351966873706005E-3</v>
      </c>
    </row>
    <row r="427" spans="2:4" x14ac:dyDescent="0.3">
      <c r="B427" s="33" t="s">
        <v>1391</v>
      </c>
      <c r="C427" s="59">
        <v>1</v>
      </c>
      <c r="D427" s="60">
        <v>1.0351966873706005E-3</v>
      </c>
    </row>
    <row r="428" spans="2:4" x14ac:dyDescent="0.3">
      <c r="B428" s="33" t="s">
        <v>1392</v>
      </c>
      <c r="C428" s="59">
        <v>1</v>
      </c>
      <c r="D428" s="60">
        <v>1.0351966873706005E-3</v>
      </c>
    </row>
    <row r="429" spans="2:4" x14ac:dyDescent="0.3">
      <c r="B429" s="33" t="s">
        <v>1393</v>
      </c>
      <c r="C429" s="59">
        <v>1</v>
      </c>
      <c r="D429" s="60">
        <v>1.0351966873706005E-3</v>
      </c>
    </row>
    <row r="430" spans="2:4" x14ac:dyDescent="0.3">
      <c r="B430" s="33" t="s">
        <v>1394</v>
      </c>
      <c r="C430" s="59">
        <v>1</v>
      </c>
      <c r="D430" s="60">
        <v>1.0351966873706005E-3</v>
      </c>
    </row>
    <row r="431" spans="2:4" x14ac:dyDescent="0.3">
      <c r="B431" s="33" t="s">
        <v>1395</v>
      </c>
      <c r="C431" s="59">
        <v>1</v>
      </c>
      <c r="D431" s="60">
        <v>1.0351966873706005E-3</v>
      </c>
    </row>
    <row r="432" spans="2:4" x14ac:dyDescent="0.3">
      <c r="B432" s="33" t="s">
        <v>1396</v>
      </c>
      <c r="C432" s="59">
        <v>1</v>
      </c>
      <c r="D432" s="60">
        <v>1.0351966873706005E-3</v>
      </c>
    </row>
    <row r="433" spans="2:4" x14ac:dyDescent="0.3">
      <c r="B433" s="33" t="s">
        <v>1397</v>
      </c>
      <c r="C433" s="59">
        <v>1</v>
      </c>
      <c r="D433" s="60">
        <v>1.0351966873706005E-3</v>
      </c>
    </row>
    <row r="434" spans="2:4" x14ac:dyDescent="0.3">
      <c r="B434" s="33" t="s">
        <v>1398</v>
      </c>
      <c r="C434" s="59">
        <v>1</v>
      </c>
      <c r="D434" s="60">
        <v>1.0351966873706005E-3</v>
      </c>
    </row>
    <row r="435" spans="2:4" x14ac:dyDescent="0.3">
      <c r="B435" s="33" t="s">
        <v>1399</v>
      </c>
      <c r="C435" s="59">
        <v>1</v>
      </c>
      <c r="D435" s="60">
        <v>1.0351966873706005E-3</v>
      </c>
    </row>
    <row r="436" spans="2:4" x14ac:dyDescent="0.3">
      <c r="B436" s="33" t="s">
        <v>1400</v>
      </c>
      <c r="C436" s="59">
        <v>1</v>
      </c>
      <c r="D436" s="60">
        <v>1.0351966873706005E-3</v>
      </c>
    </row>
    <row r="437" spans="2:4" x14ac:dyDescent="0.3">
      <c r="B437" s="33" t="s">
        <v>1401</v>
      </c>
      <c r="C437" s="59">
        <v>1</v>
      </c>
      <c r="D437" s="60">
        <v>1.0351966873706005E-3</v>
      </c>
    </row>
    <row r="438" spans="2:4" x14ac:dyDescent="0.3">
      <c r="B438" s="33" t="s">
        <v>1402</v>
      </c>
      <c r="C438" s="59">
        <v>1</v>
      </c>
      <c r="D438" s="60">
        <v>1.0351966873706005E-3</v>
      </c>
    </row>
    <row r="439" spans="2:4" x14ac:dyDescent="0.3">
      <c r="B439" s="33" t="s">
        <v>1403</v>
      </c>
      <c r="C439" s="59">
        <v>1</v>
      </c>
      <c r="D439" s="60">
        <v>1.0351966873706005E-3</v>
      </c>
    </row>
    <row r="440" spans="2:4" x14ac:dyDescent="0.3">
      <c r="B440" s="33" t="s">
        <v>1404</v>
      </c>
      <c r="C440" s="59">
        <v>1</v>
      </c>
      <c r="D440" s="60">
        <v>1.0351966873706005E-3</v>
      </c>
    </row>
    <row r="441" spans="2:4" x14ac:dyDescent="0.3">
      <c r="B441" s="33" t="s">
        <v>1405</v>
      </c>
      <c r="C441" s="59">
        <v>1</v>
      </c>
      <c r="D441" s="60">
        <v>1.0351966873706005E-3</v>
      </c>
    </row>
    <row r="442" spans="2:4" x14ac:dyDescent="0.3">
      <c r="B442" s="33" t="s">
        <v>1406</v>
      </c>
      <c r="C442" s="59">
        <v>1</v>
      </c>
      <c r="D442" s="60">
        <v>1.0351966873706005E-3</v>
      </c>
    </row>
    <row r="443" spans="2:4" x14ac:dyDescent="0.3">
      <c r="B443" s="33" t="s">
        <v>1407</v>
      </c>
      <c r="C443" s="59">
        <v>1</v>
      </c>
      <c r="D443" s="60">
        <v>1.0351966873706005E-3</v>
      </c>
    </row>
    <row r="444" spans="2:4" x14ac:dyDescent="0.3">
      <c r="B444" s="33" t="s">
        <v>1408</v>
      </c>
      <c r="C444" s="59">
        <v>1</v>
      </c>
      <c r="D444" s="60">
        <v>1.0351966873706005E-3</v>
      </c>
    </row>
    <row r="445" spans="2:4" x14ac:dyDescent="0.3">
      <c r="B445" s="33" t="s">
        <v>1409</v>
      </c>
      <c r="C445" s="59">
        <v>1</v>
      </c>
      <c r="D445" s="60">
        <v>1.0351966873706005E-3</v>
      </c>
    </row>
    <row r="446" spans="2:4" x14ac:dyDescent="0.3">
      <c r="B446" s="33" t="s">
        <v>1410</v>
      </c>
      <c r="C446" s="59">
        <v>1</v>
      </c>
      <c r="D446" s="60">
        <v>1.0351966873706005E-3</v>
      </c>
    </row>
    <row r="447" spans="2:4" x14ac:dyDescent="0.3">
      <c r="B447" s="33" t="s">
        <v>1411</v>
      </c>
      <c r="C447" s="59">
        <v>1</v>
      </c>
      <c r="D447" s="60">
        <v>1.0351966873706005E-3</v>
      </c>
    </row>
    <row r="448" spans="2:4" x14ac:dyDescent="0.3">
      <c r="B448" s="33" t="s">
        <v>1412</v>
      </c>
      <c r="C448" s="59">
        <v>1</v>
      </c>
      <c r="D448" s="60">
        <v>1.0351966873706005E-3</v>
      </c>
    </row>
    <row r="449" spans="2:4" x14ac:dyDescent="0.3">
      <c r="B449" s="33" t="s">
        <v>1413</v>
      </c>
      <c r="C449" s="59">
        <v>1</v>
      </c>
      <c r="D449" s="60">
        <v>1.0351966873706005E-3</v>
      </c>
    </row>
    <row r="450" spans="2:4" x14ac:dyDescent="0.3">
      <c r="B450" s="33" t="s">
        <v>1414</v>
      </c>
      <c r="C450" s="59">
        <v>1</v>
      </c>
      <c r="D450" s="60">
        <v>1.0351966873706005E-3</v>
      </c>
    </row>
    <row r="451" spans="2:4" x14ac:dyDescent="0.3">
      <c r="B451" s="33" t="s">
        <v>1415</v>
      </c>
      <c r="C451" s="59">
        <v>1</v>
      </c>
      <c r="D451" s="60">
        <v>1.0351966873706005E-3</v>
      </c>
    </row>
    <row r="452" spans="2:4" x14ac:dyDescent="0.3">
      <c r="B452" s="33" t="s">
        <v>1416</v>
      </c>
      <c r="C452" s="59">
        <v>1</v>
      </c>
      <c r="D452" s="60">
        <v>1.0351966873706005E-3</v>
      </c>
    </row>
    <row r="453" spans="2:4" x14ac:dyDescent="0.3">
      <c r="B453" s="33" t="s">
        <v>1417</v>
      </c>
      <c r="C453" s="59">
        <v>1</v>
      </c>
      <c r="D453" s="60">
        <v>1.0351966873706005E-3</v>
      </c>
    </row>
    <row r="454" spans="2:4" x14ac:dyDescent="0.3">
      <c r="B454" s="33" t="s">
        <v>1418</v>
      </c>
      <c r="C454" s="59">
        <v>1</v>
      </c>
      <c r="D454" s="60">
        <v>1.0351966873706005E-3</v>
      </c>
    </row>
    <row r="455" spans="2:4" x14ac:dyDescent="0.3">
      <c r="B455" s="33" t="s">
        <v>1419</v>
      </c>
      <c r="C455" s="59">
        <v>1</v>
      </c>
      <c r="D455" s="60">
        <v>1.0351966873706005E-3</v>
      </c>
    </row>
    <row r="456" spans="2:4" x14ac:dyDescent="0.3">
      <c r="B456" s="33" t="s">
        <v>1420</v>
      </c>
      <c r="C456" s="59">
        <v>1</v>
      </c>
      <c r="D456" s="60">
        <v>1.0351966873706005E-3</v>
      </c>
    </row>
    <row r="457" spans="2:4" x14ac:dyDescent="0.3">
      <c r="B457" s="33" t="s">
        <v>1421</v>
      </c>
      <c r="C457" s="59">
        <v>1</v>
      </c>
      <c r="D457" s="60">
        <v>1.0351966873706005E-3</v>
      </c>
    </row>
    <row r="458" spans="2:4" x14ac:dyDescent="0.3">
      <c r="B458" s="33" t="s">
        <v>1422</v>
      </c>
      <c r="C458" s="59">
        <v>1</v>
      </c>
      <c r="D458" s="60">
        <v>1.0351966873706005E-3</v>
      </c>
    </row>
    <row r="459" spans="2:4" x14ac:dyDescent="0.3">
      <c r="B459" s="33" t="s">
        <v>1423</v>
      </c>
      <c r="C459" s="59">
        <v>1</v>
      </c>
      <c r="D459" s="60">
        <v>1.0351966873706005E-3</v>
      </c>
    </row>
    <row r="460" spans="2:4" x14ac:dyDescent="0.3">
      <c r="B460" s="33" t="s">
        <v>1424</v>
      </c>
      <c r="C460" s="59">
        <v>1</v>
      </c>
      <c r="D460" s="60">
        <v>1.0351966873706005E-3</v>
      </c>
    </row>
    <row r="461" spans="2:4" x14ac:dyDescent="0.3">
      <c r="B461" s="33" t="s">
        <v>1425</v>
      </c>
      <c r="C461" s="59">
        <v>1</v>
      </c>
      <c r="D461" s="60">
        <v>1.0351966873706005E-3</v>
      </c>
    </row>
    <row r="462" spans="2:4" x14ac:dyDescent="0.3">
      <c r="B462" s="33" t="s">
        <v>1426</v>
      </c>
      <c r="C462" s="59">
        <v>1</v>
      </c>
      <c r="D462" s="60">
        <v>1.0351966873706005E-3</v>
      </c>
    </row>
    <row r="463" spans="2:4" x14ac:dyDescent="0.3">
      <c r="B463" s="33" t="s">
        <v>1427</v>
      </c>
      <c r="C463" s="59">
        <v>1</v>
      </c>
      <c r="D463" s="60">
        <v>1.0351966873706005E-3</v>
      </c>
    </row>
    <row r="464" spans="2:4" x14ac:dyDescent="0.3">
      <c r="B464" s="33" t="s">
        <v>1428</v>
      </c>
      <c r="C464" s="59">
        <v>1</v>
      </c>
      <c r="D464" s="60">
        <v>1.0351966873706005E-3</v>
      </c>
    </row>
    <row r="465" spans="2:4" x14ac:dyDescent="0.3">
      <c r="B465" s="33" t="s">
        <v>1429</v>
      </c>
      <c r="C465" s="59">
        <v>1</v>
      </c>
      <c r="D465" s="60">
        <v>1.0351966873706005E-3</v>
      </c>
    </row>
    <row r="466" spans="2:4" x14ac:dyDescent="0.3">
      <c r="B466" s="33" t="s">
        <v>1430</v>
      </c>
      <c r="C466" s="59">
        <v>1</v>
      </c>
      <c r="D466" s="60">
        <v>1.0351966873706005E-3</v>
      </c>
    </row>
    <row r="467" spans="2:4" x14ac:dyDescent="0.3">
      <c r="B467" s="33" t="s">
        <v>1431</v>
      </c>
      <c r="C467" s="59">
        <v>1</v>
      </c>
      <c r="D467" s="60">
        <v>1.0351966873706005E-3</v>
      </c>
    </row>
    <row r="468" spans="2:4" x14ac:dyDescent="0.3">
      <c r="B468" s="33" t="s">
        <v>1432</v>
      </c>
      <c r="C468" s="59">
        <v>1</v>
      </c>
      <c r="D468" s="60">
        <v>1.0351966873706005E-3</v>
      </c>
    </row>
    <row r="469" spans="2:4" x14ac:dyDescent="0.3">
      <c r="B469" s="33" t="s">
        <v>1433</v>
      </c>
      <c r="C469" s="59">
        <v>1</v>
      </c>
      <c r="D469" s="60">
        <v>1.0351966873706005E-3</v>
      </c>
    </row>
    <row r="470" spans="2:4" x14ac:dyDescent="0.3">
      <c r="B470" s="33" t="s">
        <v>1434</v>
      </c>
      <c r="C470" s="59">
        <v>1</v>
      </c>
      <c r="D470" s="60">
        <v>1.0351966873706005E-3</v>
      </c>
    </row>
    <row r="471" spans="2:4" x14ac:dyDescent="0.3">
      <c r="B471" s="33" t="s">
        <v>1435</v>
      </c>
      <c r="C471" s="59">
        <v>1</v>
      </c>
      <c r="D471" s="60">
        <v>1.0351966873706005E-3</v>
      </c>
    </row>
    <row r="472" spans="2:4" x14ac:dyDescent="0.3">
      <c r="B472" s="33" t="s">
        <v>1436</v>
      </c>
      <c r="C472" s="59">
        <v>1</v>
      </c>
      <c r="D472" s="60">
        <v>1.0351966873706005E-3</v>
      </c>
    </row>
    <row r="473" spans="2:4" x14ac:dyDescent="0.3">
      <c r="B473" s="33" t="s">
        <v>1437</v>
      </c>
      <c r="C473" s="59">
        <v>1</v>
      </c>
      <c r="D473" s="60">
        <v>1.0351966873706005E-3</v>
      </c>
    </row>
    <row r="474" spans="2:4" x14ac:dyDescent="0.3">
      <c r="B474" s="33" t="s">
        <v>1438</v>
      </c>
      <c r="C474" s="59">
        <v>1</v>
      </c>
      <c r="D474" s="60">
        <v>1.0351966873706005E-3</v>
      </c>
    </row>
    <row r="475" spans="2:4" x14ac:dyDescent="0.3">
      <c r="B475" s="33" t="s">
        <v>1439</v>
      </c>
      <c r="C475" s="59">
        <v>1</v>
      </c>
      <c r="D475" s="60">
        <v>1.0351966873706005E-3</v>
      </c>
    </row>
    <row r="476" spans="2:4" x14ac:dyDescent="0.3">
      <c r="B476" s="33" t="s">
        <v>1440</v>
      </c>
      <c r="C476" s="59">
        <v>1</v>
      </c>
      <c r="D476" s="60">
        <v>1.0351966873706005E-3</v>
      </c>
    </row>
    <row r="477" spans="2:4" x14ac:dyDescent="0.3">
      <c r="B477" s="33" t="s">
        <v>1441</v>
      </c>
      <c r="C477" s="59">
        <v>1</v>
      </c>
      <c r="D477" s="60">
        <v>1.0351966873706005E-3</v>
      </c>
    </row>
    <row r="478" spans="2:4" x14ac:dyDescent="0.3">
      <c r="B478" s="33" t="s">
        <v>1442</v>
      </c>
      <c r="C478" s="59">
        <v>1</v>
      </c>
      <c r="D478" s="60">
        <v>1.0351966873706005E-3</v>
      </c>
    </row>
    <row r="479" spans="2:4" x14ac:dyDescent="0.3">
      <c r="B479" s="33" t="s">
        <v>1443</v>
      </c>
      <c r="C479" s="59">
        <v>1</v>
      </c>
      <c r="D479" s="60">
        <v>1.0351966873706005E-3</v>
      </c>
    </row>
    <row r="480" spans="2:4" x14ac:dyDescent="0.3">
      <c r="B480" s="33" t="s">
        <v>1444</v>
      </c>
      <c r="C480" s="59">
        <v>1</v>
      </c>
      <c r="D480" s="60">
        <v>1.0351966873706005E-3</v>
      </c>
    </row>
    <row r="481" spans="2:4" x14ac:dyDescent="0.3">
      <c r="B481" s="33" t="s">
        <v>1445</v>
      </c>
      <c r="C481" s="59">
        <v>1</v>
      </c>
      <c r="D481" s="60">
        <v>1.0351966873706005E-3</v>
      </c>
    </row>
    <row r="482" spans="2:4" x14ac:dyDescent="0.3">
      <c r="B482" s="33" t="s">
        <v>1446</v>
      </c>
      <c r="C482" s="59">
        <v>1</v>
      </c>
      <c r="D482" s="60">
        <v>1.0351966873706005E-3</v>
      </c>
    </row>
    <row r="483" spans="2:4" x14ac:dyDescent="0.3">
      <c r="B483" s="33" t="s">
        <v>1447</v>
      </c>
      <c r="C483" s="59">
        <v>1</v>
      </c>
      <c r="D483" s="60">
        <v>1.0351966873706005E-3</v>
      </c>
    </row>
    <row r="484" spans="2:4" x14ac:dyDescent="0.3">
      <c r="B484" s="33" t="s">
        <v>1448</v>
      </c>
      <c r="C484" s="59">
        <v>1</v>
      </c>
      <c r="D484" s="60">
        <v>1.0351966873706005E-3</v>
      </c>
    </row>
    <row r="485" spans="2:4" x14ac:dyDescent="0.3">
      <c r="B485" s="33" t="s">
        <v>1449</v>
      </c>
      <c r="C485" s="59">
        <v>1</v>
      </c>
      <c r="D485" s="60">
        <v>1.0351966873706005E-3</v>
      </c>
    </row>
    <row r="486" spans="2:4" x14ac:dyDescent="0.3">
      <c r="B486" s="33" t="s">
        <v>1450</v>
      </c>
      <c r="C486" s="59">
        <v>1</v>
      </c>
      <c r="D486" s="60">
        <v>1.0351966873706005E-3</v>
      </c>
    </row>
    <row r="487" spans="2:4" x14ac:dyDescent="0.3">
      <c r="B487" s="33" t="s">
        <v>1451</v>
      </c>
      <c r="C487" s="59">
        <v>1</v>
      </c>
      <c r="D487" s="60">
        <v>1.0351966873706005E-3</v>
      </c>
    </row>
    <row r="488" spans="2:4" x14ac:dyDescent="0.3">
      <c r="B488" s="33" t="s">
        <v>1452</v>
      </c>
      <c r="C488" s="59">
        <v>1</v>
      </c>
      <c r="D488" s="60">
        <v>1.0351966873706005E-3</v>
      </c>
    </row>
    <row r="489" spans="2:4" x14ac:dyDescent="0.3">
      <c r="B489" s="33" t="s">
        <v>1453</v>
      </c>
      <c r="C489" s="59">
        <v>1</v>
      </c>
      <c r="D489" s="60">
        <v>1.0351966873706005E-3</v>
      </c>
    </row>
    <row r="490" spans="2:4" x14ac:dyDescent="0.3">
      <c r="B490" s="33" t="s">
        <v>1454</v>
      </c>
      <c r="C490" s="59">
        <v>1</v>
      </c>
      <c r="D490" s="60">
        <v>1.0351966873706005E-3</v>
      </c>
    </row>
    <row r="491" spans="2:4" x14ac:dyDescent="0.3">
      <c r="B491" s="33" t="s">
        <v>1455</v>
      </c>
      <c r="C491" s="59">
        <v>1</v>
      </c>
      <c r="D491" s="60">
        <v>1.0351966873706005E-3</v>
      </c>
    </row>
    <row r="492" spans="2:4" x14ac:dyDescent="0.3">
      <c r="B492" s="33" t="s">
        <v>1456</v>
      </c>
      <c r="C492" s="59">
        <v>1</v>
      </c>
      <c r="D492" s="60">
        <v>1.0351966873706005E-3</v>
      </c>
    </row>
    <row r="493" spans="2:4" x14ac:dyDescent="0.3">
      <c r="B493" s="33" t="s">
        <v>1457</v>
      </c>
      <c r="C493" s="59">
        <v>1</v>
      </c>
      <c r="D493" s="60">
        <v>1.0351966873706005E-3</v>
      </c>
    </row>
    <row r="494" spans="2:4" x14ac:dyDescent="0.3">
      <c r="B494" s="33" t="s">
        <v>1458</v>
      </c>
      <c r="C494" s="59">
        <v>1</v>
      </c>
      <c r="D494" s="60">
        <v>1.0351966873706005E-3</v>
      </c>
    </row>
    <row r="495" spans="2:4" x14ac:dyDescent="0.3">
      <c r="B495" s="33" t="s">
        <v>1459</v>
      </c>
      <c r="C495" s="59">
        <v>1</v>
      </c>
      <c r="D495" s="60">
        <v>1.0351966873706005E-3</v>
      </c>
    </row>
    <row r="496" spans="2:4" x14ac:dyDescent="0.3">
      <c r="B496" s="33" t="s">
        <v>1460</v>
      </c>
      <c r="C496" s="59">
        <v>1</v>
      </c>
      <c r="D496" s="60">
        <v>1.0351966873706005E-3</v>
      </c>
    </row>
    <row r="497" spans="2:4" x14ac:dyDescent="0.3">
      <c r="B497" s="33" t="s">
        <v>1461</v>
      </c>
      <c r="C497" s="59">
        <v>1</v>
      </c>
      <c r="D497" s="60">
        <v>1.0351966873706005E-3</v>
      </c>
    </row>
    <row r="498" spans="2:4" x14ac:dyDescent="0.3">
      <c r="B498" s="33" t="s">
        <v>1462</v>
      </c>
      <c r="C498" s="59">
        <v>1</v>
      </c>
      <c r="D498" s="60">
        <v>1.0351966873706005E-3</v>
      </c>
    </row>
    <row r="499" spans="2:4" x14ac:dyDescent="0.3">
      <c r="B499" s="33" t="s">
        <v>1463</v>
      </c>
      <c r="C499" s="59">
        <v>1</v>
      </c>
      <c r="D499" s="60">
        <v>1.0351966873706005E-3</v>
      </c>
    </row>
    <row r="500" spans="2:4" x14ac:dyDescent="0.3">
      <c r="B500" s="33" t="s">
        <v>1464</v>
      </c>
      <c r="C500" s="59">
        <v>1</v>
      </c>
      <c r="D500" s="60">
        <v>1.0351966873706005E-3</v>
      </c>
    </row>
    <row r="501" spans="2:4" x14ac:dyDescent="0.3">
      <c r="B501" s="33" t="s">
        <v>1465</v>
      </c>
      <c r="C501" s="59">
        <v>1</v>
      </c>
      <c r="D501" s="60">
        <v>1.0351966873706005E-3</v>
      </c>
    </row>
    <row r="502" spans="2:4" x14ac:dyDescent="0.3">
      <c r="B502" s="33" t="s">
        <v>1466</v>
      </c>
      <c r="C502" s="59">
        <v>1</v>
      </c>
      <c r="D502" s="60">
        <v>1.0351966873706005E-3</v>
      </c>
    </row>
    <row r="503" spans="2:4" x14ac:dyDescent="0.3">
      <c r="B503" s="33" t="s">
        <v>1467</v>
      </c>
      <c r="C503" s="59">
        <v>1</v>
      </c>
      <c r="D503" s="60">
        <v>1.0351966873706005E-3</v>
      </c>
    </row>
    <row r="504" spans="2:4" x14ac:dyDescent="0.3">
      <c r="B504" s="33" t="s">
        <v>1468</v>
      </c>
      <c r="C504" s="59">
        <v>1</v>
      </c>
      <c r="D504" s="60">
        <v>1.0351966873706005E-3</v>
      </c>
    </row>
    <row r="505" spans="2:4" x14ac:dyDescent="0.3">
      <c r="B505" s="33" t="s">
        <v>1469</v>
      </c>
      <c r="C505" s="59">
        <v>1</v>
      </c>
      <c r="D505" s="60">
        <v>1.0351966873706005E-3</v>
      </c>
    </row>
    <row r="506" spans="2:4" x14ac:dyDescent="0.3">
      <c r="B506" s="33" t="s">
        <v>1470</v>
      </c>
      <c r="C506" s="59">
        <v>1</v>
      </c>
      <c r="D506" s="60">
        <v>1.0351966873706005E-3</v>
      </c>
    </row>
    <row r="507" spans="2:4" x14ac:dyDescent="0.3">
      <c r="B507" s="33" t="s">
        <v>1471</v>
      </c>
      <c r="C507" s="59">
        <v>1</v>
      </c>
      <c r="D507" s="60">
        <v>1.0351966873706005E-3</v>
      </c>
    </row>
    <row r="508" spans="2:4" x14ac:dyDescent="0.3">
      <c r="B508" s="33" t="s">
        <v>1472</v>
      </c>
      <c r="C508" s="59">
        <v>1</v>
      </c>
      <c r="D508" s="60">
        <v>1.0351966873706005E-3</v>
      </c>
    </row>
    <row r="509" spans="2:4" x14ac:dyDescent="0.3">
      <c r="B509" s="33" t="s">
        <v>1473</v>
      </c>
      <c r="C509" s="59">
        <v>1</v>
      </c>
      <c r="D509" s="60">
        <v>1.0351966873706005E-3</v>
      </c>
    </row>
    <row r="510" spans="2:4" x14ac:dyDescent="0.3">
      <c r="B510" s="33" t="s">
        <v>1474</v>
      </c>
      <c r="C510" s="59">
        <v>1</v>
      </c>
      <c r="D510" s="60">
        <v>1.0351966873706005E-3</v>
      </c>
    </row>
    <row r="511" spans="2:4" x14ac:dyDescent="0.3">
      <c r="B511" s="33" t="s">
        <v>1475</v>
      </c>
      <c r="C511" s="59">
        <v>1</v>
      </c>
      <c r="D511" s="60">
        <v>1.0351966873706005E-3</v>
      </c>
    </row>
    <row r="512" spans="2:4" x14ac:dyDescent="0.3">
      <c r="B512" s="33" t="s">
        <v>1476</v>
      </c>
      <c r="C512" s="59">
        <v>1</v>
      </c>
      <c r="D512" s="60">
        <v>1.0351966873706005E-3</v>
      </c>
    </row>
    <row r="513" spans="2:4" x14ac:dyDescent="0.3">
      <c r="B513" s="33" t="s">
        <v>1477</v>
      </c>
      <c r="C513" s="59">
        <v>1</v>
      </c>
      <c r="D513" s="60">
        <v>1.0351966873706005E-3</v>
      </c>
    </row>
    <row r="514" spans="2:4" x14ac:dyDescent="0.3">
      <c r="B514" s="33" t="s">
        <v>1478</v>
      </c>
      <c r="C514" s="59">
        <v>1</v>
      </c>
      <c r="D514" s="60">
        <v>1.0351966873706005E-3</v>
      </c>
    </row>
    <row r="515" spans="2:4" x14ac:dyDescent="0.3">
      <c r="B515" s="33" t="s">
        <v>1479</v>
      </c>
      <c r="C515" s="59">
        <v>1</v>
      </c>
      <c r="D515" s="60">
        <v>1.0351966873706005E-3</v>
      </c>
    </row>
    <row r="516" spans="2:4" x14ac:dyDescent="0.3">
      <c r="B516" s="33" t="s">
        <v>1480</v>
      </c>
      <c r="C516" s="59">
        <v>1</v>
      </c>
      <c r="D516" s="60">
        <v>1.0351966873706005E-3</v>
      </c>
    </row>
    <row r="517" spans="2:4" x14ac:dyDescent="0.3">
      <c r="B517" s="33" t="s">
        <v>1481</v>
      </c>
      <c r="C517" s="59">
        <v>1</v>
      </c>
      <c r="D517" s="60">
        <v>1.0351966873706005E-3</v>
      </c>
    </row>
    <row r="518" spans="2:4" x14ac:dyDescent="0.3">
      <c r="B518" s="33" t="s">
        <v>1482</v>
      </c>
      <c r="C518" s="59">
        <v>1</v>
      </c>
      <c r="D518" s="60">
        <v>1.0351966873706005E-3</v>
      </c>
    </row>
    <row r="519" spans="2:4" x14ac:dyDescent="0.3">
      <c r="B519" s="33" t="s">
        <v>1483</v>
      </c>
      <c r="C519" s="59">
        <v>1</v>
      </c>
      <c r="D519" s="60">
        <v>1.0351966873706005E-3</v>
      </c>
    </row>
    <row r="520" spans="2:4" x14ac:dyDescent="0.3">
      <c r="B520" s="33" t="s">
        <v>1484</v>
      </c>
      <c r="C520" s="59">
        <v>1</v>
      </c>
      <c r="D520" s="60">
        <v>1.0351966873706005E-3</v>
      </c>
    </row>
    <row r="521" spans="2:4" x14ac:dyDescent="0.3">
      <c r="B521" s="33" t="s">
        <v>1485</v>
      </c>
      <c r="C521" s="59">
        <v>1</v>
      </c>
      <c r="D521" s="60">
        <v>1.0351966873706005E-3</v>
      </c>
    </row>
    <row r="522" spans="2:4" x14ac:dyDescent="0.3">
      <c r="B522" s="33" t="s">
        <v>1486</v>
      </c>
      <c r="C522" s="59">
        <v>1</v>
      </c>
      <c r="D522" s="60">
        <v>1.0351966873706005E-3</v>
      </c>
    </row>
    <row r="523" spans="2:4" x14ac:dyDescent="0.3">
      <c r="B523" s="33" t="s">
        <v>1487</v>
      </c>
      <c r="C523" s="59">
        <v>1</v>
      </c>
      <c r="D523" s="60">
        <v>1.0351966873706005E-3</v>
      </c>
    </row>
    <row r="524" spans="2:4" x14ac:dyDescent="0.3">
      <c r="B524" s="33" t="s">
        <v>1488</v>
      </c>
      <c r="C524" s="59">
        <v>1</v>
      </c>
      <c r="D524" s="60">
        <v>1.0351966873706005E-3</v>
      </c>
    </row>
    <row r="525" spans="2:4" x14ac:dyDescent="0.3">
      <c r="B525" s="33" t="s">
        <v>1489</v>
      </c>
      <c r="C525" s="59">
        <v>1</v>
      </c>
      <c r="D525" s="60">
        <v>1.0351966873706005E-3</v>
      </c>
    </row>
    <row r="526" spans="2:4" x14ac:dyDescent="0.3">
      <c r="B526" s="33" t="s">
        <v>1490</v>
      </c>
      <c r="C526" s="59">
        <v>1</v>
      </c>
      <c r="D526" s="60">
        <v>1.0351966873706005E-3</v>
      </c>
    </row>
    <row r="527" spans="2:4" x14ac:dyDescent="0.3">
      <c r="B527" s="33" t="s">
        <v>1491</v>
      </c>
      <c r="C527" s="59">
        <v>1</v>
      </c>
      <c r="D527" s="60">
        <v>1.0351966873706005E-3</v>
      </c>
    </row>
    <row r="528" spans="2:4" x14ac:dyDescent="0.3">
      <c r="B528" s="33" t="s">
        <v>1492</v>
      </c>
      <c r="C528" s="59">
        <v>1</v>
      </c>
      <c r="D528" s="60">
        <v>1.0351966873706005E-3</v>
      </c>
    </row>
    <row r="529" spans="2:4" x14ac:dyDescent="0.3">
      <c r="B529" s="33" t="s">
        <v>1493</v>
      </c>
      <c r="C529" s="59">
        <v>1</v>
      </c>
      <c r="D529" s="60">
        <v>1.0351966873706005E-3</v>
      </c>
    </row>
    <row r="530" spans="2:4" x14ac:dyDescent="0.3">
      <c r="B530" s="33" t="s">
        <v>1494</v>
      </c>
      <c r="C530" s="59">
        <v>1</v>
      </c>
      <c r="D530" s="60">
        <v>1.0351966873706005E-3</v>
      </c>
    </row>
    <row r="531" spans="2:4" x14ac:dyDescent="0.3">
      <c r="B531" s="33" t="s">
        <v>1495</v>
      </c>
      <c r="C531" s="59">
        <v>1</v>
      </c>
      <c r="D531" s="60">
        <v>1.0351966873706005E-3</v>
      </c>
    </row>
    <row r="532" spans="2:4" x14ac:dyDescent="0.3">
      <c r="B532" s="33" t="s">
        <v>1496</v>
      </c>
      <c r="C532" s="59">
        <v>1</v>
      </c>
      <c r="D532" s="60">
        <v>1.0351966873706005E-3</v>
      </c>
    </row>
    <row r="533" spans="2:4" x14ac:dyDescent="0.3">
      <c r="B533" s="33" t="s">
        <v>1497</v>
      </c>
      <c r="C533" s="59">
        <v>1</v>
      </c>
      <c r="D533" s="60">
        <v>1.0351966873706005E-3</v>
      </c>
    </row>
    <row r="534" spans="2:4" x14ac:dyDescent="0.3">
      <c r="B534" s="33" t="s">
        <v>1498</v>
      </c>
      <c r="C534" s="59">
        <v>1</v>
      </c>
      <c r="D534" s="60">
        <v>1.0351966873706005E-3</v>
      </c>
    </row>
    <row r="535" spans="2:4" x14ac:dyDescent="0.3">
      <c r="B535" s="33" t="s">
        <v>1499</v>
      </c>
      <c r="C535" s="59">
        <v>1</v>
      </c>
      <c r="D535" s="60">
        <v>1.0351966873706005E-3</v>
      </c>
    </row>
    <row r="536" spans="2:4" x14ac:dyDescent="0.3">
      <c r="B536" s="33" t="s">
        <v>1500</v>
      </c>
      <c r="C536" s="59">
        <v>1</v>
      </c>
      <c r="D536" s="60">
        <v>1.0351966873706005E-3</v>
      </c>
    </row>
    <row r="537" spans="2:4" x14ac:dyDescent="0.3">
      <c r="B537" s="33" t="s">
        <v>1501</v>
      </c>
      <c r="C537" s="59">
        <v>1</v>
      </c>
      <c r="D537" s="60">
        <v>1.0351966873706005E-3</v>
      </c>
    </row>
    <row r="538" spans="2:4" x14ac:dyDescent="0.3">
      <c r="B538" s="33" t="s">
        <v>1502</v>
      </c>
      <c r="C538" s="59">
        <v>1</v>
      </c>
      <c r="D538" s="60">
        <v>1.0351966873706005E-3</v>
      </c>
    </row>
    <row r="539" spans="2:4" x14ac:dyDescent="0.3">
      <c r="B539" s="33" t="s">
        <v>1503</v>
      </c>
      <c r="C539" s="59">
        <v>1</v>
      </c>
      <c r="D539" s="60">
        <v>1.0351966873706005E-3</v>
      </c>
    </row>
    <row r="540" spans="2:4" x14ac:dyDescent="0.3">
      <c r="B540" s="33" t="s">
        <v>1504</v>
      </c>
      <c r="C540" s="59">
        <v>1</v>
      </c>
      <c r="D540" s="60">
        <v>1.0351966873706005E-3</v>
      </c>
    </row>
    <row r="541" spans="2:4" x14ac:dyDescent="0.3">
      <c r="B541" s="33" t="s">
        <v>1505</v>
      </c>
      <c r="C541" s="59">
        <v>1</v>
      </c>
      <c r="D541" s="60">
        <v>1.0351966873706005E-3</v>
      </c>
    </row>
    <row r="542" spans="2:4" x14ac:dyDescent="0.3">
      <c r="B542" s="33" t="s">
        <v>1506</v>
      </c>
      <c r="C542" s="59">
        <v>1</v>
      </c>
      <c r="D542" s="60">
        <v>1.0351966873706005E-3</v>
      </c>
    </row>
    <row r="543" spans="2:4" x14ac:dyDescent="0.3">
      <c r="B543" s="33" t="s">
        <v>1507</v>
      </c>
      <c r="C543" s="59">
        <v>1</v>
      </c>
      <c r="D543" s="60">
        <v>1.0351966873706005E-3</v>
      </c>
    </row>
    <row r="544" spans="2:4" x14ac:dyDescent="0.3">
      <c r="B544" s="33" t="s">
        <v>1508</v>
      </c>
      <c r="C544" s="59">
        <v>1</v>
      </c>
      <c r="D544" s="60">
        <v>1.0351966873706005E-3</v>
      </c>
    </row>
    <row r="545" spans="2:4" x14ac:dyDescent="0.3">
      <c r="B545" s="33" t="s">
        <v>1509</v>
      </c>
      <c r="C545" s="59">
        <v>1</v>
      </c>
      <c r="D545" s="60">
        <v>1.0351966873706005E-3</v>
      </c>
    </row>
    <row r="546" spans="2:4" x14ac:dyDescent="0.3">
      <c r="B546" s="33" t="s">
        <v>1510</v>
      </c>
      <c r="C546" s="59">
        <v>1</v>
      </c>
      <c r="D546" s="60">
        <v>1.0351966873706005E-3</v>
      </c>
    </row>
    <row r="547" spans="2:4" x14ac:dyDescent="0.3">
      <c r="B547" s="33" t="s">
        <v>1511</v>
      </c>
      <c r="C547" s="59">
        <v>1</v>
      </c>
      <c r="D547" s="60">
        <v>1.0351966873706005E-3</v>
      </c>
    </row>
    <row r="548" spans="2:4" x14ac:dyDescent="0.3">
      <c r="B548" s="33" t="s">
        <v>1512</v>
      </c>
      <c r="C548" s="59">
        <v>1</v>
      </c>
      <c r="D548" s="60">
        <v>1.0351966873706005E-3</v>
      </c>
    </row>
    <row r="549" spans="2:4" x14ac:dyDescent="0.3">
      <c r="B549" s="33" t="s">
        <v>1513</v>
      </c>
      <c r="C549" s="59">
        <v>1</v>
      </c>
      <c r="D549" s="60">
        <v>1.0351966873706005E-3</v>
      </c>
    </row>
    <row r="550" spans="2:4" x14ac:dyDescent="0.3">
      <c r="B550" s="33" t="s">
        <v>1514</v>
      </c>
      <c r="C550" s="59">
        <v>1</v>
      </c>
      <c r="D550" s="60">
        <v>1.0351966873706005E-3</v>
      </c>
    </row>
    <row r="551" spans="2:4" x14ac:dyDescent="0.3">
      <c r="B551" s="33" t="s">
        <v>1515</v>
      </c>
      <c r="C551" s="59">
        <v>1</v>
      </c>
      <c r="D551" s="60">
        <v>1.0351966873706005E-3</v>
      </c>
    </row>
    <row r="552" spans="2:4" x14ac:dyDescent="0.3">
      <c r="B552" s="33" t="s">
        <v>1516</v>
      </c>
      <c r="C552" s="59">
        <v>1</v>
      </c>
      <c r="D552" s="60">
        <v>1.0351966873706005E-3</v>
      </c>
    </row>
    <row r="553" spans="2:4" x14ac:dyDescent="0.3">
      <c r="B553" s="33" t="s">
        <v>1517</v>
      </c>
      <c r="C553" s="59">
        <v>1</v>
      </c>
      <c r="D553" s="60">
        <v>1.0351966873706005E-3</v>
      </c>
    </row>
    <row r="554" spans="2:4" x14ac:dyDescent="0.3">
      <c r="B554" s="33" t="s">
        <v>1518</v>
      </c>
      <c r="C554" s="59">
        <v>1</v>
      </c>
      <c r="D554" s="60">
        <v>1.0351966873706005E-3</v>
      </c>
    </row>
    <row r="555" spans="2:4" x14ac:dyDescent="0.3">
      <c r="B555" s="33" t="s">
        <v>1519</v>
      </c>
      <c r="C555" s="59">
        <v>1</v>
      </c>
      <c r="D555" s="60">
        <v>1.0351966873706005E-3</v>
      </c>
    </row>
    <row r="556" spans="2:4" x14ac:dyDescent="0.3">
      <c r="B556" s="33" t="s">
        <v>1520</v>
      </c>
      <c r="C556" s="59">
        <v>1</v>
      </c>
      <c r="D556" s="60">
        <v>1.0351966873706005E-3</v>
      </c>
    </row>
    <row r="557" spans="2:4" x14ac:dyDescent="0.3">
      <c r="B557" s="33" t="s">
        <v>1521</v>
      </c>
      <c r="C557" s="59">
        <v>1</v>
      </c>
      <c r="D557" s="60">
        <v>1.0351966873706005E-3</v>
      </c>
    </row>
    <row r="558" spans="2:4" x14ac:dyDescent="0.3">
      <c r="B558" s="33" t="s">
        <v>1522</v>
      </c>
      <c r="C558" s="59">
        <v>1</v>
      </c>
      <c r="D558" s="60">
        <v>1.0351966873706005E-3</v>
      </c>
    </row>
    <row r="559" spans="2:4" x14ac:dyDescent="0.3">
      <c r="B559" s="33" t="s">
        <v>1523</v>
      </c>
      <c r="C559" s="59">
        <v>1</v>
      </c>
      <c r="D559" s="60">
        <v>1.0351966873706005E-3</v>
      </c>
    </row>
    <row r="560" spans="2:4" x14ac:dyDescent="0.3">
      <c r="B560" s="33" t="s">
        <v>1524</v>
      </c>
      <c r="C560" s="59">
        <v>1</v>
      </c>
      <c r="D560" s="60">
        <v>1.0351966873706005E-3</v>
      </c>
    </row>
    <row r="561" spans="2:4" x14ac:dyDescent="0.3">
      <c r="B561" s="33" t="s">
        <v>1525</v>
      </c>
      <c r="C561" s="59">
        <v>1</v>
      </c>
      <c r="D561" s="60">
        <v>1.0351966873706005E-3</v>
      </c>
    </row>
    <row r="562" spans="2:4" x14ac:dyDescent="0.3">
      <c r="B562" s="33" t="s">
        <v>1526</v>
      </c>
      <c r="C562" s="59">
        <v>1</v>
      </c>
      <c r="D562" s="60">
        <v>1.0351966873706005E-3</v>
      </c>
    </row>
    <row r="563" spans="2:4" x14ac:dyDescent="0.3">
      <c r="B563" s="33" t="s">
        <v>1527</v>
      </c>
      <c r="C563" s="59">
        <v>1</v>
      </c>
      <c r="D563" s="60">
        <v>1.0351966873706005E-3</v>
      </c>
    </row>
    <row r="564" spans="2:4" x14ac:dyDescent="0.3">
      <c r="B564" s="33" t="s">
        <v>1528</v>
      </c>
      <c r="C564" s="59">
        <v>1</v>
      </c>
      <c r="D564" s="60">
        <v>1.0351966873706005E-3</v>
      </c>
    </row>
    <row r="565" spans="2:4" x14ac:dyDescent="0.3">
      <c r="B565" s="33" t="s">
        <v>1529</v>
      </c>
      <c r="C565" s="59">
        <v>1</v>
      </c>
      <c r="D565" s="60">
        <v>1.0351966873706005E-3</v>
      </c>
    </row>
    <row r="566" spans="2:4" x14ac:dyDescent="0.3">
      <c r="B566" s="33" t="s">
        <v>1530</v>
      </c>
      <c r="C566" s="59">
        <v>1</v>
      </c>
      <c r="D566" s="60">
        <v>1.0351966873706005E-3</v>
      </c>
    </row>
    <row r="567" spans="2:4" x14ac:dyDescent="0.3">
      <c r="B567" s="33" t="s">
        <v>1531</v>
      </c>
      <c r="C567" s="59">
        <v>1</v>
      </c>
      <c r="D567" s="60">
        <v>1.0351966873706005E-3</v>
      </c>
    </row>
    <row r="568" spans="2:4" x14ac:dyDescent="0.3">
      <c r="B568" s="33" t="s">
        <v>1532</v>
      </c>
      <c r="C568" s="59">
        <v>1</v>
      </c>
      <c r="D568" s="60">
        <v>1.0351966873706005E-3</v>
      </c>
    </row>
    <row r="569" spans="2:4" x14ac:dyDescent="0.3">
      <c r="B569" s="33" t="s">
        <v>1533</v>
      </c>
      <c r="C569" s="59">
        <v>1</v>
      </c>
      <c r="D569" s="60">
        <v>1.0351966873706005E-3</v>
      </c>
    </row>
    <row r="570" spans="2:4" x14ac:dyDescent="0.3">
      <c r="B570" s="33" t="s">
        <v>1534</v>
      </c>
      <c r="C570" s="59">
        <v>1</v>
      </c>
      <c r="D570" s="60">
        <v>1.0351966873706005E-3</v>
      </c>
    </row>
    <row r="571" spans="2:4" x14ac:dyDescent="0.3">
      <c r="B571" s="33" t="s">
        <v>1535</v>
      </c>
      <c r="C571" s="59">
        <v>1</v>
      </c>
      <c r="D571" s="60">
        <v>1.0351966873706005E-3</v>
      </c>
    </row>
    <row r="572" spans="2:4" x14ac:dyDescent="0.3">
      <c r="B572" s="33" t="s">
        <v>1536</v>
      </c>
      <c r="C572" s="59">
        <v>1</v>
      </c>
      <c r="D572" s="60">
        <v>1.0351966873706005E-3</v>
      </c>
    </row>
    <row r="573" spans="2:4" x14ac:dyDescent="0.3">
      <c r="B573" s="33" t="s">
        <v>1537</v>
      </c>
      <c r="C573" s="59">
        <v>1</v>
      </c>
      <c r="D573" s="60">
        <v>1.0351966873706005E-3</v>
      </c>
    </row>
    <row r="574" spans="2:4" x14ac:dyDescent="0.3">
      <c r="B574" s="33" t="s">
        <v>1538</v>
      </c>
      <c r="C574" s="59">
        <v>1</v>
      </c>
      <c r="D574" s="60">
        <v>1.0351966873706005E-3</v>
      </c>
    </row>
    <row r="575" spans="2:4" x14ac:dyDescent="0.3">
      <c r="B575" s="33" t="s">
        <v>1539</v>
      </c>
      <c r="C575" s="59">
        <v>1</v>
      </c>
      <c r="D575" s="60">
        <v>1.0351966873706005E-3</v>
      </c>
    </row>
    <row r="576" spans="2:4" x14ac:dyDescent="0.3">
      <c r="B576" s="33" t="s">
        <v>1540</v>
      </c>
      <c r="C576" s="59">
        <v>1</v>
      </c>
      <c r="D576" s="60">
        <v>1.0351966873706005E-3</v>
      </c>
    </row>
    <row r="577" spans="2:4" x14ac:dyDescent="0.3">
      <c r="B577" s="33" t="s">
        <v>1541</v>
      </c>
      <c r="C577" s="59">
        <v>1</v>
      </c>
      <c r="D577" s="60">
        <v>1.0351966873706005E-3</v>
      </c>
    </row>
    <row r="578" spans="2:4" x14ac:dyDescent="0.3">
      <c r="B578" s="33" t="s">
        <v>1542</v>
      </c>
      <c r="C578" s="59">
        <v>1</v>
      </c>
      <c r="D578" s="60">
        <v>1.0351966873706005E-3</v>
      </c>
    </row>
    <row r="579" spans="2:4" x14ac:dyDescent="0.3">
      <c r="B579" s="33" t="s">
        <v>1543</v>
      </c>
      <c r="C579" s="59">
        <v>1</v>
      </c>
      <c r="D579" s="60">
        <v>1.0351966873706005E-3</v>
      </c>
    </row>
    <row r="580" spans="2:4" x14ac:dyDescent="0.3">
      <c r="B580" s="33" t="s">
        <v>1544</v>
      </c>
      <c r="C580" s="59">
        <v>1</v>
      </c>
      <c r="D580" s="60">
        <v>1.0351966873706005E-3</v>
      </c>
    </row>
    <row r="581" spans="2:4" x14ac:dyDescent="0.3">
      <c r="B581" s="33" t="s">
        <v>1545</v>
      </c>
      <c r="C581" s="59">
        <v>1</v>
      </c>
      <c r="D581" s="60">
        <v>1.0351966873706005E-3</v>
      </c>
    </row>
    <row r="582" spans="2:4" x14ac:dyDescent="0.3">
      <c r="B582" s="33" t="s">
        <v>1546</v>
      </c>
      <c r="C582" s="59">
        <v>1</v>
      </c>
      <c r="D582" s="60">
        <v>1.0351966873706005E-3</v>
      </c>
    </row>
    <row r="583" spans="2:4" x14ac:dyDescent="0.3">
      <c r="B583" s="33" t="s">
        <v>1547</v>
      </c>
      <c r="C583" s="59">
        <v>1</v>
      </c>
      <c r="D583" s="60">
        <v>1.0351966873706005E-3</v>
      </c>
    </row>
    <row r="584" spans="2:4" x14ac:dyDescent="0.3">
      <c r="B584" s="33" t="s">
        <v>1548</v>
      </c>
      <c r="C584" s="59">
        <v>1</v>
      </c>
      <c r="D584" s="60">
        <v>1.0351966873706005E-3</v>
      </c>
    </row>
    <row r="585" spans="2:4" x14ac:dyDescent="0.3">
      <c r="B585" s="33" t="s">
        <v>1549</v>
      </c>
      <c r="C585" s="59">
        <v>1</v>
      </c>
      <c r="D585" s="60">
        <v>1.0351966873706005E-3</v>
      </c>
    </row>
    <row r="586" spans="2:4" x14ac:dyDescent="0.3">
      <c r="B586" s="33" t="s">
        <v>1550</v>
      </c>
      <c r="C586" s="59">
        <v>1</v>
      </c>
      <c r="D586" s="60">
        <v>1.0351966873706005E-3</v>
      </c>
    </row>
    <row r="587" spans="2:4" x14ac:dyDescent="0.3">
      <c r="B587" s="33" t="s">
        <v>1551</v>
      </c>
      <c r="C587" s="59">
        <v>1</v>
      </c>
      <c r="D587" s="60">
        <v>1.0351966873706005E-3</v>
      </c>
    </row>
    <row r="588" spans="2:4" x14ac:dyDescent="0.3">
      <c r="B588" s="33" t="s">
        <v>1552</v>
      </c>
      <c r="C588" s="59">
        <v>1</v>
      </c>
      <c r="D588" s="60">
        <v>1.0351966873706005E-3</v>
      </c>
    </row>
    <row r="589" spans="2:4" x14ac:dyDescent="0.3">
      <c r="B589" s="33" t="s">
        <v>1553</v>
      </c>
      <c r="C589" s="59">
        <v>1</v>
      </c>
      <c r="D589" s="60">
        <v>1.0351966873706005E-3</v>
      </c>
    </row>
    <row r="590" spans="2:4" x14ac:dyDescent="0.3">
      <c r="B590" s="33" t="s">
        <v>1554</v>
      </c>
      <c r="C590" s="59">
        <v>1</v>
      </c>
      <c r="D590" s="60">
        <v>1.0351966873706005E-3</v>
      </c>
    </row>
    <row r="591" spans="2:4" x14ac:dyDescent="0.3">
      <c r="B591" s="33" t="s">
        <v>1555</v>
      </c>
      <c r="C591" s="59">
        <v>1</v>
      </c>
      <c r="D591" s="60">
        <v>1.0351966873706005E-3</v>
      </c>
    </row>
    <row r="592" spans="2:4" x14ac:dyDescent="0.3">
      <c r="B592" s="33" t="s">
        <v>1556</v>
      </c>
      <c r="C592" s="59">
        <v>1</v>
      </c>
      <c r="D592" s="60">
        <v>1.0351966873706005E-3</v>
      </c>
    </row>
    <row r="593" spans="2:4" x14ac:dyDescent="0.3">
      <c r="B593" s="33" t="s">
        <v>1557</v>
      </c>
      <c r="C593" s="59">
        <v>1</v>
      </c>
      <c r="D593" s="60">
        <v>1.0351966873706005E-3</v>
      </c>
    </row>
    <row r="594" spans="2:4" x14ac:dyDescent="0.3">
      <c r="B594" s="33" t="s">
        <v>1558</v>
      </c>
      <c r="C594" s="59">
        <v>1</v>
      </c>
      <c r="D594" s="60">
        <v>1.0351966873706005E-3</v>
      </c>
    </row>
    <row r="595" spans="2:4" x14ac:dyDescent="0.3">
      <c r="B595" s="33" t="s">
        <v>1559</v>
      </c>
      <c r="C595" s="59">
        <v>1</v>
      </c>
      <c r="D595" s="60">
        <v>1.0351966873706005E-3</v>
      </c>
    </row>
    <row r="596" spans="2:4" x14ac:dyDescent="0.3">
      <c r="B596" s="33" t="s">
        <v>1560</v>
      </c>
      <c r="C596" s="59">
        <v>1</v>
      </c>
      <c r="D596" s="60">
        <v>1.0351966873706005E-3</v>
      </c>
    </row>
    <row r="597" spans="2:4" x14ac:dyDescent="0.3">
      <c r="B597" s="33" t="s">
        <v>1561</v>
      </c>
      <c r="C597" s="59">
        <v>1</v>
      </c>
      <c r="D597" s="60">
        <v>1.0351966873706005E-3</v>
      </c>
    </row>
    <row r="598" spans="2:4" x14ac:dyDescent="0.3">
      <c r="B598" s="33" t="s">
        <v>1562</v>
      </c>
      <c r="C598" s="59">
        <v>1</v>
      </c>
      <c r="D598" s="60">
        <v>1.0351966873706005E-3</v>
      </c>
    </row>
    <row r="599" spans="2:4" x14ac:dyDescent="0.3">
      <c r="B599" s="33" t="s">
        <v>1563</v>
      </c>
      <c r="C599" s="59">
        <v>1</v>
      </c>
      <c r="D599" s="60">
        <v>1.0351966873706005E-3</v>
      </c>
    </row>
    <row r="600" spans="2:4" x14ac:dyDescent="0.3">
      <c r="B600" s="33" t="s">
        <v>1564</v>
      </c>
      <c r="C600" s="59">
        <v>1</v>
      </c>
      <c r="D600" s="60">
        <v>1.0351966873706005E-3</v>
      </c>
    </row>
    <row r="601" spans="2:4" x14ac:dyDescent="0.3">
      <c r="B601" s="33" t="s">
        <v>1565</v>
      </c>
      <c r="C601" s="59">
        <v>1</v>
      </c>
      <c r="D601" s="60">
        <v>1.0351966873706005E-3</v>
      </c>
    </row>
    <row r="602" spans="2:4" x14ac:dyDescent="0.3">
      <c r="B602" s="33" t="s">
        <v>1566</v>
      </c>
      <c r="C602" s="59">
        <v>1</v>
      </c>
      <c r="D602" s="60">
        <v>1.0351966873706005E-3</v>
      </c>
    </row>
    <row r="603" spans="2:4" x14ac:dyDescent="0.3">
      <c r="B603" s="33" t="s">
        <v>1567</v>
      </c>
      <c r="C603" s="59">
        <v>1</v>
      </c>
      <c r="D603" s="60">
        <v>1.0351966873706005E-3</v>
      </c>
    </row>
    <row r="604" spans="2:4" x14ac:dyDescent="0.3">
      <c r="B604" s="33" t="s">
        <v>1568</v>
      </c>
      <c r="C604" s="59">
        <v>1</v>
      </c>
      <c r="D604" s="60">
        <v>1.0351966873706005E-3</v>
      </c>
    </row>
    <row r="605" spans="2:4" x14ac:dyDescent="0.3">
      <c r="B605" s="33" t="s">
        <v>1569</v>
      </c>
      <c r="C605" s="59">
        <v>1</v>
      </c>
      <c r="D605" s="60">
        <v>1.0351966873706005E-3</v>
      </c>
    </row>
    <row r="606" spans="2:4" x14ac:dyDescent="0.3">
      <c r="B606" s="33" t="s">
        <v>1570</v>
      </c>
      <c r="C606" s="59">
        <v>1</v>
      </c>
      <c r="D606" s="60">
        <v>1.0351966873706005E-3</v>
      </c>
    </row>
    <row r="607" spans="2:4" x14ac:dyDescent="0.3">
      <c r="B607" s="33" t="s">
        <v>1571</v>
      </c>
      <c r="C607" s="59">
        <v>1</v>
      </c>
      <c r="D607" s="60">
        <v>1.0351966873706005E-3</v>
      </c>
    </row>
    <row r="608" spans="2:4" x14ac:dyDescent="0.3">
      <c r="B608" s="33" t="s">
        <v>1572</v>
      </c>
      <c r="C608" s="59">
        <v>1</v>
      </c>
      <c r="D608" s="60">
        <v>1.0351966873706005E-3</v>
      </c>
    </row>
    <row r="609" spans="2:4" x14ac:dyDescent="0.3">
      <c r="B609" s="33" t="s">
        <v>1573</v>
      </c>
      <c r="C609" s="59">
        <v>1</v>
      </c>
      <c r="D609" s="60">
        <v>1.0351966873706005E-3</v>
      </c>
    </row>
    <row r="610" spans="2:4" x14ac:dyDescent="0.3">
      <c r="B610" s="33" t="s">
        <v>1574</v>
      </c>
      <c r="C610" s="59">
        <v>1</v>
      </c>
      <c r="D610" s="60">
        <v>1.0351966873706005E-3</v>
      </c>
    </row>
    <row r="611" spans="2:4" x14ac:dyDescent="0.3">
      <c r="B611" s="33" t="s">
        <v>1575</v>
      </c>
      <c r="C611" s="59">
        <v>1</v>
      </c>
      <c r="D611" s="60">
        <v>1.0351966873706005E-3</v>
      </c>
    </row>
    <row r="612" spans="2:4" x14ac:dyDescent="0.3">
      <c r="B612" s="33" t="s">
        <v>1576</v>
      </c>
      <c r="C612" s="59">
        <v>1</v>
      </c>
      <c r="D612" s="60">
        <v>1.0351966873706005E-3</v>
      </c>
    </row>
    <row r="613" spans="2:4" x14ac:dyDescent="0.3">
      <c r="B613" s="33" t="s">
        <v>1577</v>
      </c>
      <c r="C613" s="59">
        <v>1</v>
      </c>
      <c r="D613" s="60">
        <v>1.0351966873706005E-3</v>
      </c>
    </row>
    <row r="614" spans="2:4" x14ac:dyDescent="0.3">
      <c r="B614" s="33" t="s">
        <v>1578</v>
      </c>
      <c r="C614" s="59">
        <v>1</v>
      </c>
      <c r="D614" s="60">
        <v>1.0351966873706005E-3</v>
      </c>
    </row>
    <row r="615" spans="2:4" x14ac:dyDescent="0.3">
      <c r="B615" s="33" t="s">
        <v>1579</v>
      </c>
      <c r="C615" s="59">
        <v>1</v>
      </c>
      <c r="D615" s="60">
        <v>1.0351966873706005E-3</v>
      </c>
    </row>
    <row r="616" spans="2:4" x14ac:dyDescent="0.3">
      <c r="B616" s="33" t="s">
        <v>1580</v>
      </c>
      <c r="C616" s="59">
        <v>1</v>
      </c>
      <c r="D616" s="60">
        <v>1.0351966873706005E-3</v>
      </c>
    </row>
    <row r="617" spans="2:4" x14ac:dyDescent="0.3">
      <c r="B617" s="33" t="s">
        <v>1581</v>
      </c>
      <c r="C617" s="59">
        <v>1</v>
      </c>
      <c r="D617" s="60">
        <v>1.0351966873706005E-3</v>
      </c>
    </row>
    <row r="618" spans="2:4" x14ac:dyDescent="0.3">
      <c r="B618" s="33" t="s">
        <v>1582</v>
      </c>
      <c r="C618" s="59">
        <v>1</v>
      </c>
      <c r="D618" s="60">
        <v>1.0351966873706005E-3</v>
      </c>
    </row>
    <row r="619" spans="2:4" x14ac:dyDescent="0.3">
      <c r="B619" s="33" t="s">
        <v>1583</v>
      </c>
      <c r="C619" s="59">
        <v>1</v>
      </c>
      <c r="D619" s="60">
        <v>1.0351966873706005E-3</v>
      </c>
    </row>
    <row r="620" spans="2:4" x14ac:dyDescent="0.3">
      <c r="B620" s="33" t="s">
        <v>1584</v>
      </c>
      <c r="C620" s="59">
        <v>1</v>
      </c>
      <c r="D620" s="60">
        <v>1.0351966873706005E-3</v>
      </c>
    </row>
    <row r="621" spans="2:4" x14ac:dyDescent="0.3">
      <c r="B621" s="33" t="s">
        <v>1585</v>
      </c>
      <c r="C621" s="59">
        <v>1</v>
      </c>
      <c r="D621" s="60">
        <v>1.0351966873706005E-3</v>
      </c>
    </row>
    <row r="622" spans="2:4" x14ac:dyDescent="0.3">
      <c r="B622" s="33" t="s">
        <v>1586</v>
      </c>
      <c r="C622" s="59">
        <v>1</v>
      </c>
      <c r="D622" s="60">
        <v>1.0351966873706005E-3</v>
      </c>
    </row>
    <row r="623" spans="2:4" x14ac:dyDescent="0.3">
      <c r="B623" s="33" t="s">
        <v>1587</v>
      </c>
      <c r="C623" s="59">
        <v>1</v>
      </c>
      <c r="D623" s="60">
        <v>1.0351966873706005E-3</v>
      </c>
    </row>
    <row r="624" spans="2:4" x14ac:dyDescent="0.3">
      <c r="B624" s="33" t="s">
        <v>1588</v>
      </c>
      <c r="C624" s="59">
        <v>1</v>
      </c>
      <c r="D624" s="60">
        <v>1.0351966873706005E-3</v>
      </c>
    </row>
    <row r="625" spans="2:4" x14ac:dyDescent="0.3">
      <c r="B625" s="33" t="s">
        <v>1589</v>
      </c>
      <c r="C625" s="59">
        <v>1</v>
      </c>
      <c r="D625" s="60">
        <v>1.0351966873706005E-3</v>
      </c>
    </row>
    <row r="626" spans="2:4" x14ac:dyDescent="0.3">
      <c r="B626" s="33" t="s">
        <v>1590</v>
      </c>
      <c r="C626" s="59">
        <v>1</v>
      </c>
      <c r="D626" s="60">
        <v>1.0351966873706005E-3</v>
      </c>
    </row>
    <row r="627" spans="2:4" x14ac:dyDescent="0.3">
      <c r="B627" s="33" t="s">
        <v>1591</v>
      </c>
      <c r="C627" s="59">
        <v>1</v>
      </c>
      <c r="D627" s="60">
        <v>1.0351966873706005E-3</v>
      </c>
    </row>
    <row r="628" spans="2:4" x14ac:dyDescent="0.3">
      <c r="B628" s="33" t="s">
        <v>1592</v>
      </c>
      <c r="C628" s="59">
        <v>1</v>
      </c>
      <c r="D628" s="60">
        <v>1.0351966873706005E-3</v>
      </c>
    </row>
    <row r="629" spans="2:4" x14ac:dyDescent="0.3">
      <c r="B629" s="33" t="s">
        <v>1593</v>
      </c>
      <c r="C629" s="59">
        <v>1</v>
      </c>
      <c r="D629" s="60">
        <v>1.0351966873706005E-3</v>
      </c>
    </row>
    <row r="630" spans="2:4" x14ac:dyDescent="0.3">
      <c r="B630" s="33" t="s">
        <v>1594</v>
      </c>
      <c r="C630" s="59">
        <v>1</v>
      </c>
      <c r="D630" s="60">
        <v>1.0351966873706005E-3</v>
      </c>
    </row>
    <row r="631" spans="2:4" x14ac:dyDescent="0.3">
      <c r="B631" s="33" t="s">
        <v>1595</v>
      </c>
      <c r="C631" s="59">
        <v>1</v>
      </c>
      <c r="D631" s="60">
        <v>1.0351966873706005E-3</v>
      </c>
    </row>
    <row r="632" spans="2:4" x14ac:dyDescent="0.3">
      <c r="B632" s="33" t="s">
        <v>1596</v>
      </c>
      <c r="C632" s="59">
        <v>1</v>
      </c>
      <c r="D632" s="60">
        <v>1.0351966873706005E-3</v>
      </c>
    </row>
    <row r="633" spans="2:4" x14ac:dyDescent="0.3">
      <c r="B633" s="33" t="s">
        <v>1597</v>
      </c>
      <c r="C633" s="59">
        <v>1</v>
      </c>
      <c r="D633" s="60">
        <v>1.0351966873706005E-3</v>
      </c>
    </row>
    <row r="634" spans="2:4" x14ac:dyDescent="0.3">
      <c r="B634" s="33" t="s">
        <v>1598</v>
      </c>
      <c r="C634" s="59">
        <v>1</v>
      </c>
      <c r="D634" s="60">
        <v>1.0351966873706005E-3</v>
      </c>
    </row>
    <row r="635" spans="2:4" x14ac:dyDescent="0.3">
      <c r="B635" s="33" t="s">
        <v>1599</v>
      </c>
      <c r="C635" s="59">
        <v>1</v>
      </c>
      <c r="D635" s="60">
        <v>1.0351966873706005E-3</v>
      </c>
    </row>
    <row r="636" spans="2:4" x14ac:dyDescent="0.3">
      <c r="B636" s="33" t="s">
        <v>1600</v>
      </c>
      <c r="C636" s="59">
        <v>1</v>
      </c>
      <c r="D636" s="60">
        <v>1.0351966873706005E-3</v>
      </c>
    </row>
    <row r="637" spans="2:4" x14ac:dyDescent="0.3">
      <c r="B637" s="33" t="s">
        <v>1601</v>
      </c>
      <c r="C637" s="59">
        <v>1</v>
      </c>
      <c r="D637" s="60">
        <v>1.0351966873706005E-3</v>
      </c>
    </row>
    <row r="638" spans="2:4" x14ac:dyDescent="0.3">
      <c r="B638" s="33" t="s">
        <v>1602</v>
      </c>
      <c r="C638" s="59">
        <v>1</v>
      </c>
      <c r="D638" s="60">
        <v>1.0351966873706005E-3</v>
      </c>
    </row>
    <row r="639" spans="2:4" x14ac:dyDescent="0.3">
      <c r="B639" s="33" t="s">
        <v>1603</v>
      </c>
      <c r="C639" s="59">
        <v>1</v>
      </c>
      <c r="D639" s="60">
        <v>1.0351966873706005E-3</v>
      </c>
    </row>
    <row r="640" spans="2:4" x14ac:dyDescent="0.3">
      <c r="B640" s="33" t="s">
        <v>1604</v>
      </c>
      <c r="C640" s="59">
        <v>1</v>
      </c>
      <c r="D640" s="60">
        <v>1.0351966873706005E-3</v>
      </c>
    </row>
    <row r="641" spans="2:4" x14ac:dyDescent="0.3">
      <c r="B641" s="33" t="s">
        <v>1605</v>
      </c>
      <c r="C641" s="59">
        <v>1</v>
      </c>
      <c r="D641" s="60">
        <v>1.0351966873706005E-3</v>
      </c>
    </row>
    <row r="642" spans="2:4" x14ac:dyDescent="0.3">
      <c r="B642" s="33" t="s">
        <v>1606</v>
      </c>
      <c r="C642" s="59">
        <v>1</v>
      </c>
      <c r="D642" s="60">
        <v>1.0351966873706005E-3</v>
      </c>
    </row>
    <row r="643" spans="2:4" x14ac:dyDescent="0.3">
      <c r="B643" s="33" t="s">
        <v>1607</v>
      </c>
      <c r="C643" s="59">
        <v>1</v>
      </c>
      <c r="D643" s="60">
        <v>1.0351966873706005E-3</v>
      </c>
    </row>
    <row r="644" spans="2:4" x14ac:dyDescent="0.3">
      <c r="B644" s="33" t="s">
        <v>1608</v>
      </c>
      <c r="C644" s="59">
        <v>1</v>
      </c>
      <c r="D644" s="60">
        <v>1.0351966873706005E-3</v>
      </c>
    </row>
    <row r="645" spans="2:4" x14ac:dyDescent="0.3">
      <c r="B645" s="33" t="s">
        <v>1609</v>
      </c>
      <c r="C645" s="59">
        <v>1</v>
      </c>
      <c r="D645" s="60">
        <v>1.0351966873706005E-3</v>
      </c>
    </row>
    <row r="646" spans="2:4" x14ac:dyDescent="0.3">
      <c r="B646" s="33" t="s">
        <v>1610</v>
      </c>
      <c r="C646" s="59">
        <v>1</v>
      </c>
      <c r="D646" s="60">
        <v>1.0351966873706005E-3</v>
      </c>
    </row>
    <row r="647" spans="2:4" x14ac:dyDescent="0.3">
      <c r="B647" s="33" t="s">
        <v>1611</v>
      </c>
      <c r="C647" s="59">
        <v>1</v>
      </c>
      <c r="D647" s="60">
        <v>1.0351966873706005E-3</v>
      </c>
    </row>
    <row r="648" spans="2:4" x14ac:dyDescent="0.3">
      <c r="B648" s="33" t="s">
        <v>1612</v>
      </c>
      <c r="C648" s="59">
        <v>1</v>
      </c>
      <c r="D648" s="60">
        <v>1.0351966873706005E-3</v>
      </c>
    </row>
    <row r="649" spans="2:4" x14ac:dyDescent="0.3">
      <c r="B649" s="33" t="s">
        <v>1613</v>
      </c>
      <c r="C649" s="59">
        <v>1</v>
      </c>
      <c r="D649" s="60">
        <v>1.0351966873706005E-3</v>
      </c>
    </row>
    <row r="650" spans="2:4" x14ac:dyDescent="0.3">
      <c r="B650" s="33" t="s">
        <v>1614</v>
      </c>
      <c r="C650" s="59">
        <v>1</v>
      </c>
      <c r="D650" s="60">
        <v>1.0351966873706005E-3</v>
      </c>
    </row>
    <row r="651" spans="2:4" x14ac:dyDescent="0.3">
      <c r="B651" s="33" t="s">
        <v>1615</v>
      </c>
      <c r="C651" s="59">
        <v>1</v>
      </c>
      <c r="D651" s="60">
        <v>1.0351966873706005E-3</v>
      </c>
    </row>
    <row r="652" spans="2:4" x14ac:dyDescent="0.3">
      <c r="B652" s="33" t="s">
        <v>1616</v>
      </c>
      <c r="C652" s="59">
        <v>1</v>
      </c>
      <c r="D652" s="60">
        <v>1.0351966873706005E-3</v>
      </c>
    </row>
    <row r="653" spans="2:4" x14ac:dyDescent="0.3">
      <c r="B653" s="33" t="s">
        <v>1617</v>
      </c>
      <c r="C653" s="59">
        <v>1</v>
      </c>
      <c r="D653" s="60">
        <v>1.0351966873706005E-3</v>
      </c>
    </row>
    <row r="654" spans="2:4" x14ac:dyDescent="0.3">
      <c r="B654" s="33" t="s">
        <v>1618</v>
      </c>
      <c r="C654" s="59">
        <v>1</v>
      </c>
      <c r="D654" s="60">
        <v>1.0351966873706005E-3</v>
      </c>
    </row>
    <row r="655" spans="2:4" x14ac:dyDescent="0.3">
      <c r="B655" s="33" t="s">
        <v>1619</v>
      </c>
      <c r="C655" s="59">
        <v>1</v>
      </c>
      <c r="D655" s="60">
        <v>1.0351966873706005E-3</v>
      </c>
    </row>
    <row r="656" spans="2:4" x14ac:dyDescent="0.3">
      <c r="B656" s="33" t="s">
        <v>1620</v>
      </c>
      <c r="C656" s="59">
        <v>1</v>
      </c>
      <c r="D656" s="60">
        <v>1.0351966873706005E-3</v>
      </c>
    </row>
    <row r="657" spans="2:4" x14ac:dyDescent="0.3">
      <c r="B657" s="33" t="s">
        <v>1621</v>
      </c>
      <c r="C657" s="59">
        <v>1</v>
      </c>
      <c r="D657" s="60">
        <v>1.0351966873706005E-3</v>
      </c>
    </row>
    <row r="658" spans="2:4" x14ac:dyDescent="0.3">
      <c r="B658" s="33" t="s">
        <v>1622</v>
      </c>
      <c r="C658" s="59">
        <v>1</v>
      </c>
      <c r="D658" s="60">
        <v>1.0351966873706005E-3</v>
      </c>
    </row>
    <row r="659" spans="2:4" x14ac:dyDescent="0.3">
      <c r="B659" s="33" t="s">
        <v>1623</v>
      </c>
      <c r="C659" s="59">
        <v>1</v>
      </c>
      <c r="D659" s="60">
        <v>1.0351966873706005E-3</v>
      </c>
    </row>
    <row r="660" spans="2:4" x14ac:dyDescent="0.3">
      <c r="B660" s="33" t="s">
        <v>1624</v>
      </c>
      <c r="C660" s="59">
        <v>1</v>
      </c>
      <c r="D660" s="60">
        <v>1.0351966873706005E-3</v>
      </c>
    </row>
    <row r="661" spans="2:4" x14ac:dyDescent="0.3">
      <c r="B661" s="33" t="s">
        <v>1625</v>
      </c>
      <c r="C661" s="59">
        <v>1</v>
      </c>
      <c r="D661" s="60">
        <v>1.0351966873706005E-3</v>
      </c>
    </row>
    <row r="662" spans="2:4" x14ac:dyDescent="0.3">
      <c r="B662" s="33" t="s">
        <v>1626</v>
      </c>
      <c r="C662" s="59">
        <v>1</v>
      </c>
      <c r="D662" s="60">
        <v>1.0351966873706005E-3</v>
      </c>
    </row>
    <row r="663" spans="2:4" x14ac:dyDescent="0.3">
      <c r="B663" s="33" t="s">
        <v>1627</v>
      </c>
      <c r="C663" s="59">
        <v>1</v>
      </c>
      <c r="D663" s="60">
        <v>1.0351966873706005E-3</v>
      </c>
    </row>
    <row r="664" spans="2:4" x14ac:dyDescent="0.3">
      <c r="B664" s="33" t="s">
        <v>1628</v>
      </c>
      <c r="C664" s="59">
        <v>1</v>
      </c>
      <c r="D664" s="60">
        <v>1.0351966873706005E-3</v>
      </c>
    </row>
    <row r="665" spans="2:4" x14ac:dyDescent="0.3">
      <c r="B665" s="33" t="s">
        <v>1629</v>
      </c>
      <c r="C665" s="59">
        <v>1</v>
      </c>
      <c r="D665" s="60">
        <v>1.0351966873706005E-3</v>
      </c>
    </row>
    <row r="666" spans="2:4" x14ac:dyDescent="0.3">
      <c r="B666" s="33" t="s">
        <v>1630</v>
      </c>
      <c r="C666" s="59">
        <v>1</v>
      </c>
      <c r="D666" s="60">
        <v>1.0351966873706005E-3</v>
      </c>
    </row>
    <row r="667" spans="2:4" x14ac:dyDescent="0.3">
      <c r="B667" s="33" t="s">
        <v>1631</v>
      </c>
      <c r="C667" s="59">
        <v>1</v>
      </c>
      <c r="D667" s="60">
        <v>1.0351966873706005E-3</v>
      </c>
    </row>
    <row r="668" spans="2:4" x14ac:dyDescent="0.3">
      <c r="B668" s="33" t="s">
        <v>1632</v>
      </c>
      <c r="C668" s="59">
        <v>1</v>
      </c>
      <c r="D668" s="60">
        <v>1.0351966873706005E-3</v>
      </c>
    </row>
    <row r="669" spans="2:4" x14ac:dyDescent="0.3">
      <c r="B669" s="33" t="s">
        <v>1633</v>
      </c>
      <c r="C669" s="59">
        <v>1</v>
      </c>
      <c r="D669" s="60">
        <v>1.0351966873706005E-3</v>
      </c>
    </row>
    <row r="670" spans="2:4" x14ac:dyDescent="0.3">
      <c r="B670" s="33" t="s">
        <v>1634</v>
      </c>
      <c r="C670" s="59">
        <v>1</v>
      </c>
      <c r="D670" s="60">
        <v>1.0351966873706005E-3</v>
      </c>
    </row>
    <row r="671" spans="2:4" x14ac:dyDescent="0.3">
      <c r="B671" s="33" t="s">
        <v>1635</v>
      </c>
      <c r="C671" s="59">
        <v>1</v>
      </c>
      <c r="D671" s="60">
        <v>1.0351966873706005E-3</v>
      </c>
    </row>
    <row r="672" spans="2:4" x14ac:dyDescent="0.3">
      <c r="B672" s="33" t="s">
        <v>1636</v>
      </c>
      <c r="C672" s="59">
        <v>1</v>
      </c>
      <c r="D672" s="60">
        <v>1.0351966873706005E-3</v>
      </c>
    </row>
    <row r="673" spans="2:4" x14ac:dyDescent="0.3">
      <c r="B673" s="33" t="s">
        <v>1637</v>
      </c>
      <c r="C673" s="59">
        <v>1</v>
      </c>
      <c r="D673" s="60">
        <v>1.0351966873706005E-3</v>
      </c>
    </row>
    <row r="674" spans="2:4" x14ac:dyDescent="0.3">
      <c r="B674" s="33" t="s">
        <v>1638</v>
      </c>
      <c r="C674" s="59">
        <v>1</v>
      </c>
      <c r="D674" s="60">
        <v>1.0351966873706005E-3</v>
      </c>
    </row>
    <row r="675" spans="2:4" x14ac:dyDescent="0.3">
      <c r="B675" s="33" t="s">
        <v>1639</v>
      </c>
      <c r="C675" s="59">
        <v>1</v>
      </c>
      <c r="D675" s="60">
        <v>1.0351966873706005E-3</v>
      </c>
    </row>
    <row r="676" spans="2:4" x14ac:dyDescent="0.3">
      <c r="B676" s="33" t="s">
        <v>1640</v>
      </c>
      <c r="C676" s="59">
        <v>1</v>
      </c>
      <c r="D676" s="60">
        <v>1.0351966873706005E-3</v>
      </c>
    </row>
    <row r="677" spans="2:4" x14ac:dyDescent="0.3">
      <c r="B677" s="33" t="s">
        <v>1641</v>
      </c>
      <c r="C677" s="59">
        <v>1</v>
      </c>
      <c r="D677" s="60">
        <v>1.0351966873706005E-3</v>
      </c>
    </row>
    <row r="678" spans="2:4" x14ac:dyDescent="0.3">
      <c r="B678" s="33" t="s">
        <v>1642</v>
      </c>
      <c r="C678" s="59">
        <v>1</v>
      </c>
      <c r="D678" s="60">
        <v>1.0351966873706005E-3</v>
      </c>
    </row>
    <row r="679" spans="2:4" x14ac:dyDescent="0.3">
      <c r="B679" s="33" t="s">
        <v>1643</v>
      </c>
      <c r="C679" s="59">
        <v>1</v>
      </c>
      <c r="D679" s="60">
        <v>1.0351966873706005E-3</v>
      </c>
    </row>
    <row r="680" spans="2:4" x14ac:dyDescent="0.3">
      <c r="B680" s="33" t="s">
        <v>1644</v>
      </c>
      <c r="C680" s="59">
        <v>1</v>
      </c>
      <c r="D680" s="60">
        <v>1.0351966873706005E-3</v>
      </c>
    </row>
    <row r="681" spans="2:4" x14ac:dyDescent="0.3">
      <c r="B681" s="33" t="s">
        <v>1645</v>
      </c>
      <c r="C681" s="59">
        <v>1</v>
      </c>
      <c r="D681" s="60">
        <v>1.0351966873706005E-3</v>
      </c>
    </row>
    <row r="682" spans="2:4" x14ac:dyDescent="0.3">
      <c r="B682" s="33" t="s">
        <v>1646</v>
      </c>
      <c r="C682" s="59">
        <v>1</v>
      </c>
      <c r="D682" s="60">
        <v>1.0351966873706005E-3</v>
      </c>
    </row>
    <row r="683" spans="2:4" x14ac:dyDescent="0.3">
      <c r="B683" s="33" t="s">
        <v>1647</v>
      </c>
      <c r="C683" s="59">
        <v>1</v>
      </c>
      <c r="D683" s="60">
        <v>1.0351966873706005E-3</v>
      </c>
    </row>
    <row r="684" spans="2:4" x14ac:dyDescent="0.3">
      <c r="B684" s="33" t="s">
        <v>1648</v>
      </c>
      <c r="C684" s="59">
        <v>1</v>
      </c>
      <c r="D684" s="60">
        <v>1.0351966873706005E-3</v>
      </c>
    </row>
    <row r="685" spans="2:4" x14ac:dyDescent="0.3">
      <c r="B685" s="33" t="s">
        <v>1649</v>
      </c>
      <c r="C685" s="59">
        <v>1</v>
      </c>
      <c r="D685" s="60">
        <v>1.0351966873706005E-3</v>
      </c>
    </row>
    <row r="686" spans="2:4" x14ac:dyDescent="0.3">
      <c r="B686" s="33" t="s">
        <v>1650</v>
      </c>
      <c r="C686" s="59">
        <v>1</v>
      </c>
      <c r="D686" s="60">
        <v>1.0351966873706005E-3</v>
      </c>
    </row>
    <row r="687" spans="2:4" x14ac:dyDescent="0.3">
      <c r="B687" s="33" t="s">
        <v>1651</v>
      </c>
      <c r="C687" s="59">
        <v>1</v>
      </c>
      <c r="D687" s="60">
        <v>1.0351966873706005E-3</v>
      </c>
    </row>
    <row r="688" spans="2:4" x14ac:dyDescent="0.3">
      <c r="B688" s="33" t="s">
        <v>1652</v>
      </c>
      <c r="C688" s="59">
        <v>1</v>
      </c>
      <c r="D688" s="60">
        <v>1.0351966873706005E-3</v>
      </c>
    </row>
    <row r="689" spans="2:4" x14ac:dyDescent="0.3">
      <c r="B689" s="33" t="s">
        <v>1653</v>
      </c>
      <c r="C689" s="59">
        <v>1</v>
      </c>
      <c r="D689" s="60">
        <v>1.0351966873706005E-3</v>
      </c>
    </row>
    <row r="690" spans="2:4" x14ac:dyDescent="0.3">
      <c r="B690" s="33" t="s">
        <v>1654</v>
      </c>
      <c r="C690" s="59">
        <v>1</v>
      </c>
      <c r="D690" s="60">
        <v>1.0351966873706005E-3</v>
      </c>
    </row>
    <row r="691" spans="2:4" x14ac:dyDescent="0.3">
      <c r="B691" s="33" t="s">
        <v>1655</v>
      </c>
      <c r="C691" s="59">
        <v>1</v>
      </c>
      <c r="D691" s="60">
        <v>1.0351966873706005E-3</v>
      </c>
    </row>
    <row r="692" spans="2:4" x14ac:dyDescent="0.3">
      <c r="B692" s="33" t="s">
        <v>1656</v>
      </c>
      <c r="C692" s="59">
        <v>1</v>
      </c>
      <c r="D692" s="60">
        <v>1.0351966873706005E-3</v>
      </c>
    </row>
    <row r="693" spans="2:4" x14ac:dyDescent="0.3">
      <c r="B693" s="33" t="s">
        <v>1657</v>
      </c>
      <c r="C693" s="59">
        <v>1</v>
      </c>
      <c r="D693" s="60">
        <v>1.0351966873706005E-3</v>
      </c>
    </row>
    <row r="694" spans="2:4" x14ac:dyDescent="0.3">
      <c r="B694" s="33" t="s">
        <v>1658</v>
      </c>
      <c r="C694" s="59">
        <v>1</v>
      </c>
      <c r="D694" s="60">
        <v>1.0351966873706005E-3</v>
      </c>
    </row>
    <row r="695" spans="2:4" x14ac:dyDescent="0.3">
      <c r="B695" s="33" t="s">
        <v>1659</v>
      </c>
      <c r="C695" s="59">
        <v>1</v>
      </c>
      <c r="D695" s="60">
        <v>1.0351966873706005E-3</v>
      </c>
    </row>
    <row r="696" spans="2:4" x14ac:dyDescent="0.3">
      <c r="B696" s="33" t="s">
        <v>1660</v>
      </c>
      <c r="C696" s="59">
        <v>1</v>
      </c>
      <c r="D696" s="60">
        <v>1.0351966873706005E-3</v>
      </c>
    </row>
    <row r="697" spans="2:4" x14ac:dyDescent="0.3">
      <c r="B697" s="33" t="s">
        <v>1661</v>
      </c>
      <c r="C697" s="59">
        <v>1</v>
      </c>
      <c r="D697" s="60">
        <v>1.0351966873706005E-3</v>
      </c>
    </row>
    <row r="698" spans="2:4" x14ac:dyDescent="0.3">
      <c r="B698" s="33" t="s">
        <v>1662</v>
      </c>
      <c r="C698" s="59">
        <v>1</v>
      </c>
      <c r="D698" s="60">
        <v>1.0351966873706005E-3</v>
      </c>
    </row>
    <row r="699" spans="2:4" x14ac:dyDescent="0.3">
      <c r="B699" s="33" t="s">
        <v>1663</v>
      </c>
      <c r="C699" s="59">
        <v>1</v>
      </c>
      <c r="D699" s="60">
        <v>1.0351966873706005E-3</v>
      </c>
    </row>
    <row r="700" spans="2:4" x14ac:dyDescent="0.3">
      <c r="B700" s="33" t="s">
        <v>1664</v>
      </c>
      <c r="C700" s="59">
        <v>1</v>
      </c>
      <c r="D700" s="60">
        <v>1.0351966873706005E-3</v>
      </c>
    </row>
    <row r="701" spans="2:4" x14ac:dyDescent="0.3">
      <c r="B701" s="33" t="s">
        <v>1665</v>
      </c>
      <c r="C701" s="59">
        <v>1</v>
      </c>
      <c r="D701" s="60">
        <v>1.0351966873706005E-3</v>
      </c>
    </row>
    <row r="702" spans="2:4" x14ac:dyDescent="0.3">
      <c r="B702" s="33" t="s">
        <v>1666</v>
      </c>
      <c r="C702" s="59">
        <v>1</v>
      </c>
      <c r="D702" s="60">
        <v>1.0351966873706005E-3</v>
      </c>
    </row>
    <row r="703" spans="2:4" x14ac:dyDescent="0.3">
      <c r="B703" s="33" t="s">
        <v>1667</v>
      </c>
      <c r="C703" s="59">
        <v>1</v>
      </c>
      <c r="D703" s="60">
        <v>1.0351966873706005E-3</v>
      </c>
    </row>
    <row r="704" spans="2:4" x14ac:dyDescent="0.3">
      <c r="B704" s="33" t="s">
        <v>1668</v>
      </c>
      <c r="C704" s="59">
        <v>1</v>
      </c>
      <c r="D704" s="60">
        <v>1.0351966873706005E-3</v>
      </c>
    </row>
    <row r="705" spans="2:4" x14ac:dyDescent="0.3">
      <c r="B705" s="33" t="s">
        <v>1669</v>
      </c>
      <c r="C705" s="59">
        <v>1</v>
      </c>
      <c r="D705" s="60">
        <v>1.0351966873706005E-3</v>
      </c>
    </row>
    <row r="706" spans="2:4" x14ac:dyDescent="0.3">
      <c r="B706" s="33" t="s">
        <v>1670</v>
      </c>
      <c r="C706" s="59">
        <v>1</v>
      </c>
      <c r="D706" s="60">
        <v>1.0351966873706005E-3</v>
      </c>
    </row>
    <row r="707" spans="2:4" x14ac:dyDescent="0.3">
      <c r="B707" s="33" t="s">
        <v>1671</v>
      </c>
      <c r="C707" s="59">
        <v>1</v>
      </c>
      <c r="D707" s="60">
        <v>1.0351966873706005E-3</v>
      </c>
    </row>
    <row r="708" spans="2:4" x14ac:dyDescent="0.3">
      <c r="B708" s="33" t="s">
        <v>1672</v>
      </c>
      <c r="C708" s="59">
        <v>1</v>
      </c>
      <c r="D708" s="60">
        <v>1.0351966873706005E-3</v>
      </c>
    </row>
    <row r="709" spans="2:4" x14ac:dyDescent="0.3">
      <c r="B709" s="33" t="s">
        <v>1673</v>
      </c>
      <c r="C709" s="59">
        <v>1</v>
      </c>
      <c r="D709" s="60">
        <v>1.0351966873706005E-3</v>
      </c>
    </row>
    <row r="710" spans="2:4" x14ac:dyDescent="0.3">
      <c r="B710" s="33" t="s">
        <v>1674</v>
      </c>
      <c r="C710" s="59">
        <v>1</v>
      </c>
      <c r="D710" s="60">
        <v>1.0351966873706005E-3</v>
      </c>
    </row>
    <row r="711" spans="2:4" x14ac:dyDescent="0.3">
      <c r="B711" s="33" t="s">
        <v>1675</v>
      </c>
      <c r="C711" s="59">
        <v>1</v>
      </c>
      <c r="D711" s="60">
        <v>1.0351966873706005E-3</v>
      </c>
    </row>
    <row r="712" spans="2:4" x14ac:dyDescent="0.3">
      <c r="B712" s="33" t="s">
        <v>1676</v>
      </c>
      <c r="C712" s="59">
        <v>1</v>
      </c>
      <c r="D712" s="60">
        <v>1.0351966873706005E-3</v>
      </c>
    </row>
    <row r="713" spans="2:4" x14ac:dyDescent="0.3">
      <c r="B713" s="33" t="s">
        <v>1677</v>
      </c>
      <c r="C713" s="59">
        <v>1</v>
      </c>
      <c r="D713" s="60">
        <v>1.0351966873706005E-3</v>
      </c>
    </row>
    <row r="714" spans="2:4" x14ac:dyDescent="0.3">
      <c r="B714" s="33" t="s">
        <v>1678</v>
      </c>
      <c r="C714" s="59">
        <v>1</v>
      </c>
      <c r="D714" s="60">
        <v>1.0351966873706005E-3</v>
      </c>
    </row>
    <row r="715" spans="2:4" x14ac:dyDescent="0.3">
      <c r="B715" s="33" t="s">
        <v>1679</v>
      </c>
      <c r="C715" s="59">
        <v>1</v>
      </c>
      <c r="D715" s="60">
        <v>1.0351966873706005E-3</v>
      </c>
    </row>
    <row r="716" spans="2:4" x14ac:dyDescent="0.3">
      <c r="B716" s="33" t="s">
        <v>1680</v>
      </c>
      <c r="C716" s="59">
        <v>1</v>
      </c>
      <c r="D716" s="60">
        <v>1.0351966873706005E-3</v>
      </c>
    </row>
    <row r="717" spans="2:4" x14ac:dyDescent="0.3">
      <c r="B717" s="33" t="s">
        <v>1681</v>
      </c>
      <c r="C717" s="59">
        <v>1</v>
      </c>
      <c r="D717" s="60">
        <v>1.0351966873706005E-3</v>
      </c>
    </row>
    <row r="718" spans="2:4" x14ac:dyDescent="0.3">
      <c r="B718" s="33" t="s">
        <v>1682</v>
      </c>
      <c r="C718" s="59">
        <v>1</v>
      </c>
      <c r="D718" s="60">
        <v>1.0351966873706005E-3</v>
      </c>
    </row>
    <row r="719" spans="2:4" x14ac:dyDescent="0.3">
      <c r="B719" s="33" t="s">
        <v>1683</v>
      </c>
      <c r="C719" s="59">
        <v>1</v>
      </c>
      <c r="D719" s="60">
        <v>1.0351966873706005E-3</v>
      </c>
    </row>
    <row r="720" spans="2:4" x14ac:dyDescent="0.3">
      <c r="B720" s="33" t="s">
        <v>1684</v>
      </c>
      <c r="C720" s="59">
        <v>1</v>
      </c>
      <c r="D720" s="60">
        <v>1.0351966873706005E-3</v>
      </c>
    </row>
    <row r="721" spans="2:4" x14ac:dyDescent="0.3">
      <c r="B721" s="33" t="s">
        <v>1685</v>
      </c>
      <c r="C721" s="59">
        <v>1</v>
      </c>
      <c r="D721" s="60">
        <v>1.0351966873706005E-3</v>
      </c>
    </row>
    <row r="722" spans="2:4" x14ac:dyDescent="0.3">
      <c r="B722" s="33" t="s">
        <v>1686</v>
      </c>
      <c r="C722" s="59">
        <v>1</v>
      </c>
      <c r="D722" s="60">
        <v>1.0351966873706005E-3</v>
      </c>
    </row>
    <row r="723" spans="2:4" x14ac:dyDescent="0.3">
      <c r="B723" s="33" t="s">
        <v>1687</v>
      </c>
      <c r="C723" s="59">
        <v>1</v>
      </c>
      <c r="D723" s="60">
        <v>1.0351966873706005E-3</v>
      </c>
    </row>
    <row r="724" spans="2:4" x14ac:dyDescent="0.3">
      <c r="B724" s="33" t="s">
        <v>1688</v>
      </c>
      <c r="C724" s="59">
        <v>1</v>
      </c>
      <c r="D724" s="60">
        <v>1.0351966873706005E-3</v>
      </c>
    </row>
    <row r="725" spans="2:4" x14ac:dyDescent="0.3">
      <c r="B725" s="33" t="s">
        <v>1689</v>
      </c>
      <c r="C725" s="59">
        <v>1</v>
      </c>
      <c r="D725" s="60">
        <v>1.0351966873706005E-3</v>
      </c>
    </row>
    <row r="726" spans="2:4" x14ac:dyDescent="0.3">
      <c r="B726" s="33" t="s">
        <v>1690</v>
      </c>
      <c r="C726" s="59">
        <v>1</v>
      </c>
      <c r="D726" s="60">
        <v>1.0351966873706005E-3</v>
      </c>
    </row>
    <row r="727" spans="2:4" x14ac:dyDescent="0.3">
      <c r="B727" s="33" t="s">
        <v>1691</v>
      </c>
      <c r="C727" s="59">
        <v>1</v>
      </c>
      <c r="D727" s="60">
        <v>1.0351966873706005E-3</v>
      </c>
    </row>
    <row r="728" spans="2:4" x14ac:dyDescent="0.3">
      <c r="B728" s="33" t="s">
        <v>1692</v>
      </c>
      <c r="C728" s="59">
        <v>1</v>
      </c>
      <c r="D728" s="60">
        <v>1.0351966873706005E-3</v>
      </c>
    </row>
    <row r="729" spans="2:4" x14ac:dyDescent="0.3">
      <c r="B729" s="33" t="s">
        <v>1693</v>
      </c>
      <c r="C729" s="59">
        <v>1</v>
      </c>
      <c r="D729" s="60">
        <v>1.0351966873706005E-3</v>
      </c>
    </row>
    <row r="730" spans="2:4" x14ac:dyDescent="0.3">
      <c r="B730" s="33" t="s">
        <v>1694</v>
      </c>
      <c r="C730" s="59">
        <v>1</v>
      </c>
      <c r="D730" s="60">
        <v>1.0351966873706005E-3</v>
      </c>
    </row>
    <row r="731" spans="2:4" x14ac:dyDescent="0.3">
      <c r="B731" s="33" t="s">
        <v>1695</v>
      </c>
      <c r="C731" s="59">
        <v>1</v>
      </c>
      <c r="D731" s="60">
        <v>1.0351966873706005E-3</v>
      </c>
    </row>
    <row r="732" spans="2:4" x14ac:dyDescent="0.3">
      <c r="B732" s="33" t="s">
        <v>1696</v>
      </c>
      <c r="C732" s="59">
        <v>1</v>
      </c>
      <c r="D732" s="60">
        <v>1.0351966873706005E-3</v>
      </c>
    </row>
    <row r="733" spans="2:4" x14ac:dyDescent="0.3">
      <c r="B733" s="33" t="s">
        <v>1697</v>
      </c>
      <c r="C733" s="59">
        <v>1</v>
      </c>
      <c r="D733" s="60">
        <v>1.0351966873706005E-3</v>
      </c>
    </row>
    <row r="734" spans="2:4" x14ac:dyDescent="0.3">
      <c r="B734" s="33" t="s">
        <v>1698</v>
      </c>
      <c r="C734" s="59">
        <v>1</v>
      </c>
      <c r="D734" s="60">
        <v>1.0351966873706005E-3</v>
      </c>
    </row>
    <row r="735" spans="2:4" x14ac:dyDescent="0.3">
      <c r="B735" s="33" t="s">
        <v>1699</v>
      </c>
      <c r="C735" s="59">
        <v>1</v>
      </c>
      <c r="D735" s="60">
        <v>1.0351966873706005E-3</v>
      </c>
    </row>
    <row r="736" spans="2:4" x14ac:dyDescent="0.3">
      <c r="B736" s="33" t="s">
        <v>1700</v>
      </c>
      <c r="C736" s="59">
        <v>1</v>
      </c>
      <c r="D736" s="60">
        <v>1.0351966873706005E-3</v>
      </c>
    </row>
    <row r="737" spans="2:4" x14ac:dyDescent="0.3">
      <c r="B737" s="33" t="s">
        <v>1701</v>
      </c>
      <c r="C737" s="59">
        <v>1</v>
      </c>
      <c r="D737" s="60">
        <v>1.0351966873706005E-3</v>
      </c>
    </row>
    <row r="738" spans="2:4" x14ac:dyDescent="0.3">
      <c r="B738" s="33" t="s">
        <v>1702</v>
      </c>
      <c r="C738" s="59">
        <v>1</v>
      </c>
      <c r="D738" s="60">
        <v>1.0351966873706005E-3</v>
      </c>
    </row>
    <row r="739" spans="2:4" x14ac:dyDescent="0.3">
      <c r="B739" s="33" t="s">
        <v>1703</v>
      </c>
      <c r="C739" s="59">
        <v>1</v>
      </c>
      <c r="D739" s="60">
        <v>1.0351966873706005E-3</v>
      </c>
    </row>
    <row r="740" spans="2:4" x14ac:dyDescent="0.3">
      <c r="B740" s="33" t="s">
        <v>1704</v>
      </c>
      <c r="C740" s="59">
        <v>1</v>
      </c>
      <c r="D740" s="60">
        <v>1.0351966873706005E-3</v>
      </c>
    </row>
    <row r="741" spans="2:4" x14ac:dyDescent="0.3">
      <c r="B741" s="33" t="s">
        <v>1705</v>
      </c>
      <c r="C741" s="59">
        <v>1</v>
      </c>
      <c r="D741" s="60">
        <v>1.0351966873706005E-3</v>
      </c>
    </row>
    <row r="742" spans="2:4" x14ac:dyDescent="0.3">
      <c r="B742" s="33" t="s">
        <v>1706</v>
      </c>
      <c r="C742" s="59">
        <v>1</v>
      </c>
      <c r="D742" s="60">
        <v>1.0351966873706005E-3</v>
      </c>
    </row>
    <row r="743" spans="2:4" x14ac:dyDescent="0.3">
      <c r="B743" s="33" t="s">
        <v>1707</v>
      </c>
      <c r="C743" s="59">
        <v>1</v>
      </c>
      <c r="D743" s="60">
        <v>1.0351966873706005E-3</v>
      </c>
    </row>
    <row r="744" spans="2:4" x14ac:dyDescent="0.3">
      <c r="B744" s="33" t="s">
        <v>1708</v>
      </c>
      <c r="C744" s="59">
        <v>1</v>
      </c>
      <c r="D744" s="60">
        <v>1.0351966873706005E-3</v>
      </c>
    </row>
    <row r="745" spans="2:4" x14ac:dyDescent="0.3">
      <c r="B745" s="33" t="s">
        <v>1709</v>
      </c>
      <c r="C745" s="59">
        <v>1</v>
      </c>
      <c r="D745" s="60">
        <v>1.0351966873706005E-3</v>
      </c>
    </row>
    <row r="746" spans="2:4" x14ac:dyDescent="0.3">
      <c r="B746" s="33" t="s">
        <v>1710</v>
      </c>
      <c r="C746" s="59">
        <v>1</v>
      </c>
      <c r="D746" s="60">
        <v>1.0351966873706005E-3</v>
      </c>
    </row>
    <row r="747" spans="2:4" x14ac:dyDescent="0.3">
      <c r="B747" s="33" t="s">
        <v>1711</v>
      </c>
      <c r="C747" s="59">
        <v>1</v>
      </c>
      <c r="D747" s="60">
        <v>1.0351966873706005E-3</v>
      </c>
    </row>
    <row r="748" spans="2:4" x14ac:dyDescent="0.3">
      <c r="B748" s="33" t="s">
        <v>1712</v>
      </c>
      <c r="C748" s="59">
        <v>1</v>
      </c>
      <c r="D748" s="60">
        <v>1.0351966873706005E-3</v>
      </c>
    </row>
    <row r="749" spans="2:4" x14ac:dyDescent="0.3">
      <c r="B749" s="33" t="s">
        <v>1713</v>
      </c>
      <c r="C749" s="59">
        <v>1</v>
      </c>
      <c r="D749" s="60">
        <v>1.0351966873706005E-3</v>
      </c>
    </row>
    <row r="750" spans="2:4" x14ac:dyDescent="0.3">
      <c r="B750" s="33" t="s">
        <v>1714</v>
      </c>
      <c r="C750" s="59">
        <v>1</v>
      </c>
      <c r="D750" s="60">
        <v>1.0351966873706005E-3</v>
      </c>
    </row>
    <row r="751" spans="2:4" x14ac:dyDescent="0.3">
      <c r="B751" s="33" t="s">
        <v>1715</v>
      </c>
      <c r="C751" s="59">
        <v>1</v>
      </c>
      <c r="D751" s="60">
        <v>1.0351966873706005E-3</v>
      </c>
    </row>
    <row r="752" spans="2:4" x14ac:dyDescent="0.3">
      <c r="B752" s="33" t="s">
        <v>1716</v>
      </c>
      <c r="C752" s="59">
        <v>1</v>
      </c>
      <c r="D752" s="60">
        <v>1.0351966873706005E-3</v>
      </c>
    </row>
    <row r="753" spans="2:4" x14ac:dyDescent="0.3">
      <c r="B753" s="33" t="s">
        <v>1717</v>
      </c>
      <c r="C753" s="59">
        <v>1</v>
      </c>
      <c r="D753" s="60">
        <v>1.0351966873706005E-3</v>
      </c>
    </row>
    <row r="754" spans="2:4" x14ac:dyDescent="0.3">
      <c r="B754" s="33" t="s">
        <v>1718</v>
      </c>
      <c r="C754" s="59">
        <v>1</v>
      </c>
      <c r="D754" s="60">
        <v>1.0351966873706005E-3</v>
      </c>
    </row>
    <row r="755" spans="2:4" x14ac:dyDescent="0.3">
      <c r="B755" s="33" t="s">
        <v>1719</v>
      </c>
      <c r="C755" s="59">
        <v>1</v>
      </c>
      <c r="D755" s="60">
        <v>1.0351966873706005E-3</v>
      </c>
    </row>
    <row r="756" spans="2:4" x14ac:dyDescent="0.3">
      <c r="B756" s="33" t="s">
        <v>1720</v>
      </c>
      <c r="C756" s="59">
        <v>1</v>
      </c>
      <c r="D756" s="60">
        <v>1.0351966873706005E-3</v>
      </c>
    </row>
    <row r="757" spans="2:4" x14ac:dyDescent="0.3">
      <c r="B757" s="33" t="s">
        <v>1721</v>
      </c>
      <c r="C757" s="59">
        <v>1</v>
      </c>
      <c r="D757" s="60">
        <v>1.0351966873706005E-3</v>
      </c>
    </row>
    <row r="758" spans="2:4" x14ac:dyDescent="0.3">
      <c r="B758" s="33" t="s">
        <v>1722</v>
      </c>
      <c r="C758" s="59">
        <v>1</v>
      </c>
      <c r="D758" s="60">
        <v>1.0351966873706005E-3</v>
      </c>
    </row>
    <row r="759" spans="2:4" x14ac:dyDescent="0.3">
      <c r="B759" s="33" t="s">
        <v>1723</v>
      </c>
      <c r="C759" s="59">
        <v>1</v>
      </c>
      <c r="D759" s="60">
        <v>1.0351966873706005E-3</v>
      </c>
    </row>
    <row r="760" spans="2:4" x14ac:dyDescent="0.3">
      <c r="B760" s="33" t="s">
        <v>1724</v>
      </c>
      <c r="C760" s="59">
        <v>1</v>
      </c>
      <c r="D760" s="60">
        <v>1.0351966873706005E-3</v>
      </c>
    </row>
    <row r="761" spans="2:4" x14ac:dyDescent="0.3">
      <c r="B761" s="33" t="s">
        <v>1725</v>
      </c>
      <c r="C761" s="59">
        <v>1</v>
      </c>
      <c r="D761" s="60">
        <v>1.0351966873706005E-3</v>
      </c>
    </row>
    <row r="762" spans="2:4" x14ac:dyDescent="0.3">
      <c r="B762" s="33" t="s">
        <v>1726</v>
      </c>
      <c r="C762" s="59">
        <v>1</v>
      </c>
      <c r="D762" s="60">
        <v>1.0351966873706005E-3</v>
      </c>
    </row>
    <row r="763" spans="2:4" x14ac:dyDescent="0.3">
      <c r="B763" s="33" t="s">
        <v>1727</v>
      </c>
      <c r="C763" s="59">
        <v>1</v>
      </c>
      <c r="D763" s="60">
        <v>1.0351966873706005E-3</v>
      </c>
    </row>
    <row r="764" spans="2:4" x14ac:dyDescent="0.3">
      <c r="B764" s="33" t="s">
        <v>1728</v>
      </c>
      <c r="C764" s="59">
        <v>1</v>
      </c>
      <c r="D764" s="60">
        <v>1.0351966873706005E-3</v>
      </c>
    </row>
    <row r="765" spans="2:4" x14ac:dyDescent="0.3">
      <c r="B765" s="33" t="s">
        <v>1729</v>
      </c>
      <c r="C765" s="59">
        <v>1</v>
      </c>
      <c r="D765" s="60">
        <v>1.0351966873706005E-3</v>
      </c>
    </row>
    <row r="766" spans="2:4" x14ac:dyDescent="0.3">
      <c r="B766" s="33" t="s">
        <v>1730</v>
      </c>
      <c r="C766" s="59">
        <v>1</v>
      </c>
      <c r="D766" s="60">
        <v>1.0351966873706005E-3</v>
      </c>
    </row>
    <row r="767" spans="2:4" x14ac:dyDescent="0.3">
      <c r="B767" s="33" t="s">
        <v>1731</v>
      </c>
      <c r="C767" s="59">
        <v>1</v>
      </c>
      <c r="D767" s="60">
        <v>1.0351966873706005E-3</v>
      </c>
    </row>
    <row r="768" spans="2:4" x14ac:dyDescent="0.3">
      <c r="B768" s="33" t="s">
        <v>1732</v>
      </c>
      <c r="C768" s="59">
        <v>1</v>
      </c>
      <c r="D768" s="60">
        <v>1.0351966873706005E-3</v>
      </c>
    </row>
    <row r="769" spans="2:4" x14ac:dyDescent="0.3">
      <c r="B769" s="33" t="s">
        <v>1733</v>
      </c>
      <c r="C769" s="59">
        <v>1</v>
      </c>
      <c r="D769" s="60">
        <v>1.0351966873706005E-3</v>
      </c>
    </row>
    <row r="770" spans="2:4" x14ac:dyDescent="0.3">
      <c r="B770" s="33" t="s">
        <v>1734</v>
      </c>
      <c r="C770" s="59">
        <v>1</v>
      </c>
      <c r="D770" s="60">
        <v>1.0351966873706005E-3</v>
      </c>
    </row>
    <row r="771" spans="2:4" x14ac:dyDescent="0.3">
      <c r="B771" s="33" t="s">
        <v>1735</v>
      </c>
      <c r="C771" s="59">
        <v>1</v>
      </c>
      <c r="D771" s="60">
        <v>1.0351966873706005E-3</v>
      </c>
    </row>
    <row r="772" spans="2:4" x14ac:dyDescent="0.3">
      <c r="B772" s="33" t="s">
        <v>1736</v>
      </c>
      <c r="C772" s="59">
        <v>1</v>
      </c>
      <c r="D772" s="60">
        <v>1.0351966873706005E-3</v>
      </c>
    </row>
    <row r="773" spans="2:4" x14ac:dyDescent="0.3">
      <c r="B773" s="33" t="s">
        <v>1737</v>
      </c>
      <c r="C773" s="59">
        <v>1</v>
      </c>
      <c r="D773" s="60">
        <v>1.0351966873706005E-3</v>
      </c>
    </row>
    <row r="774" spans="2:4" x14ac:dyDescent="0.3">
      <c r="B774" s="33" t="s">
        <v>1738</v>
      </c>
      <c r="C774" s="59">
        <v>1</v>
      </c>
      <c r="D774" s="60">
        <v>1.0351966873706005E-3</v>
      </c>
    </row>
    <row r="775" spans="2:4" x14ac:dyDescent="0.3">
      <c r="B775" s="33" t="s">
        <v>1739</v>
      </c>
      <c r="C775" s="59">
        <v>1</v>
      </c>
      <c r="D775" s="60">
        <v>1.0351966873706005E-3</v>
      </c>
    </row>
    <row r="776" spans="2:4" x14ac:dyDescent="0.3">
      <c r="B776" s="33" t="s">
        <v>1740</v>
      </c>
      <c r="C776" s="59">
        <v>1</v>
      </c>
      <c r="D776" s="60">
        <v>1.0351966873706005E-3</v>
      </c>
    </row>
    <row r="777" spans="2:4" x14ac:dyDescent="0.3">
      <c r="B777" s="33" t="s">
        <v>1741</v>
      </c>
      <c r="C777" s="59">
        <v>1</v>
      </c>
      <c r="D777" s="60">
        <v>1.0351966873706005E-3</v>
      </c>
    </row>
    <row r="778" spans="2:4" x14ac:dyDescent="0.3">
      <c r="B778" s="33" t="s">
        <v>1742</v>
      </c>
      <c r="C778" s="59">
        <v>1</v>
      </c>
      <c r="D778" s="60">
        <v>1.0351966873706005E-3</v>
      </c>
    </row>
    <row r="779" spans="2:4" x14ac:dyDescent="0.3">
      <c r="B779" s="33" t="s">
        <v>1743</v>
      </c>
      <c r="C779" s="59">
        <v>1</v>
      </c>
      <c r="D779" s="60">
        <v>1.0351966873706005E-3</v>
      </c>
    </row>
    <row r="780" spans="2:4" x14ac:dyDescent="0.3">
      <c r="B780" s="33" t="s">
        <v>1744</v>
      </c>
      <c r="C780" s="59">
        <v>1</v>
      </c>
      <c r="D780" s="60">
        <v>1.0351966873706005E-3</v>
      </c>
    </row>
    <row r="781" spans="2:4" x14ac:dyDescent="0.3">
      <c r="B781" s="33" t="s">
        <v>1745</v>
      </c>
      <c r="C781" s="59">
        <v>1</v>
      </c>
      <c r="D781" s="60">
        <v>1.0351966873706005E-3</v>
      </c>
    </row>
    <row r="782" spans="2:4" x14ac:dyDescent="0.3">
      <c r="B782" s="33" t="s">
        <v>1746</v>
      </c>
      <c r="C782" s="59">
        <v>1</v>
      </c>
      <c r="D782" s="60">
        <v>1.0351966873706005E-3</v>
      </c>
    </row>
    <row r="783" spans="2:4" x14ac:dyDescent="0.3">
      <c r="B783" s="33" t="s">
        <v>1747</v>
      </c>
      <c r="C783" s="59">
        <v>1</v>
      </c>
      <c r="D783" s="60">
        <v>1.0351966873706005E-3</v>
      </c>
    </row>
    <row r="784" spans="2:4" x14ac:dyDescent="0.3">
      <c r="B784" s="33" t="s">
        <v>1748</v>
      </c>
      <c r="C784" s="59">
        <v>1</v>
      </c>
      <c r="D784" s="60">
        <v>1.0351966873706005E-3</v>
      </c>
    </row>
    <row r="785" spans="2:4" x14ac:dyDescent="0.3">
      <c r="B785" s="33" t="s">
        <v>1749</v>
      </c>
      <c r="C785" s="59">
        <v>1</v>
      </c>
      <c r="D785" s="60">
        <v>1.0351966873706005E-3</v>
      </c>
    </row>
    <row r="786" spans="2:4" x14ac:dyDescent="0.3">
      <c r="B786" s="33" t="s">
        <v>1750</v>
      </c>
      <c r="C786" s="59">
        <v>1</v>
      </c>
      <c r="D786" s="60">
        <v>1.0351966873706005E-3</v>
      </c>
    </row>
    <row r="787" spans="2:4" x14ac:dyDescent="0.3">
      <c r="B787" s="33" t="s">
        <v>1751</v>
      </c>
      <c r="C787" s="59">
        <v>1</v>
      </c>
      <c r="D787" s="60">
        <v>1.0351966873706005E-3</v>
      </c>
    </row>
    <row r="788" spans="2:4" x14ac:dyDescent="0.3">
      <c r="B788" s="33" t="s">
        <v>1752</v>
      </c>
      <c r="C788" s="59">
        <v>1</v>
      </c>
      <c r="D788" s="60">
        <v>1.0351966873706005E-3</v>
      </c>
    </row>
    <row r="789" spans="2:4" x14ac:dyDescent="0.3">
      <c r="B789" s="33" t="s">
        <v>1753</v>
      </c>
      <c r="C789" s="59">
        <v>1</v>
      </c>
      <c r="D789" s="60">
        <v>1.0351966873706005E-3</v>
      </c>
    </row>
    <row r="790" spans="2:4" x14ac:dyDescent="0.3">
      <c r="B790" s="33" t="s">
        <v>1754</v>
      </c>
      <c r="C790" s="59">
        <v>1</v>
      </c>
      <c r="D790" s="60">
        <v>1.0351966873706005E-3</v>
      </c>
    </row>
    <row r="791" spans="2:4" x14ac:dyDescent="0.3">
      <c r="B791" s="33" t="s">
        <v>1755</v>
      </c>
      <c r="C791" s="59">
        <v>1</v>
      </c>
      <c r="D791" s="60">
        <v>1.0351966873706005E-3</v>
      </c>
    </row>
    <row r="792" spans="2:4" x14ac:dyDescent="0.3">
      <c r="B792" s="33" t="s">
        <v>1756</v>
      </c>
      <c r="C792" s="59">
        <v>1</v>
      </c>
      <c r="D792" s="60">
        <v>1.0351966873706005E-3</v>
      </c>
    </row>
    <row r="793" spans="2:4" x14ac:dyDescent="0.3">
      <c r="B793" s="33" t="s">
        <v>1757</v>
      </c>
      <c r="C793" s="59">
        <v>1</v>
      </c>
      <c r="D793" s="60">
        <v>1.0351966873706005E-3</v>
      </c>
    </row>
    <row r="794" spans="2:4" x14ac:dyDescent="0.3">
      <c r="B794" s="33" t="s">
        <v>1758</v>
      </c>
      <c r="C794" s="59">
        <v>1</v>
      </c>
      <c r="D794" s="60">
        <v>1.0351966873706005E-3</v>
      </c>
    </row>
    <row r="795" spans="2:4" x14ac:dyDescent="0.3">
      <c r="B795" s="33" t="s">
        <v>1759</v>
      </c>
      <c r="C795" s="59">
        <v>1</v>
      </c>
      <c r="D795" s="60">
        <v>1.0351966873706005E-3</v>
      </c>
    </row>
    <row r="796" spans="2:4" x14ac:dyDescent="0.3">
      <c r="B796" s="33" t="s">
        <v>1760</v>
      </c>
      <c r="C796" s="59">
        <v>1</v>
      </c>
      <c r="D796" s="60">
        <v>1.0351966873706005E-3</v>
      </c>
    </row>
    <row r="797" spans="2:4" x14ac:dyDescent="0.3">
      <c r="B797" s="33" t="s">
        <v>1761</v>
      </c>
      <c r="C797" s="59">
        <v>1</v>
      </c>
      <c r="D797" s="60">
        <v>1.0351966873706005E-3</v>
      </c>
    </row>
    <row r="798" spans="2:4" x14ac:dyDescent="0.3">
      <c r="B798" s="33" t="s">
        <v>1762</v>
      </c>
      <c r="C798" s="59">
        <v>1</v>
      </c>
      <c r="D798" s="60">
        <v>1.0351966873706005E-3</v>
      </c>
    </row>
    <row r="799" spans="2:4" x14ac:dyDescent="0.3">
      <c r="B799" s="33" t="s">
        <v>1763</v>
      </c>
      <c r="C799" s="59">
        <v>1</v>
      </c>
      <c r="D799" s="60">
        <v>1.0351966873706005E-3</v>
      </c>
    </row>
    <row r="800" spans="2:4" x14ac:dyDescent="0.3">
      <c r="B800" s="33" t="s">
        <v>1764</v>
      </c>
      <c r="C800" s="59">
        <v>1</v>
      </c>
      <c r="D800" s="60">
        <v>1.0351966873706005E-3</v>
      </c>
    </row>
    <row r="801" spans="2:4" x14ac:dyDescent="0.3">
      <c r="B801" s="33" t="s">
        <v>1765</v>
      </c>
      <c r="C801" s="59">
        <v>1</v>
      </c>
      <c r="D801" s="60">
        <v>1.0351966873706005E-3</v>
      </c>
    </row>
    <row r="802" spans="2:4" x14ac:dyDescent="0.3">
      <c r="B802" s="33" t="s">
        <v>1766</v>
      </c>
      <c r="C802" s="59">
        <v>1</v>
      </c>
      <c r="D802" s="60">
        <v>1.0351966873706005E-3</v>
      </c>
    </row>
    <row r="803" spans="2:4" x14ac:dyDescent="0.3">
      <c r="B803" s="33" t="s">
        <v>1767</v>
      </c>
      <c r="C803" s="59">
        <v>1</v>
      </c>
      <c r="D803" s="60">
        <v>1.0351966873706005E-3</v>
      </c>
    </row>
    <row r="804" spans="2:4" x14ac:dyDescent="0.3">
      <c r="B804" s="33" t="s">
        <v>1768</v>
      </c>
      <c r="C804" s="59">
        <v>1</v>
      </c>
      <c r="D804" s="60">
        <v>1.0351966873706005E-3</v>
      </c>
    </row>
    <row r="805" spans="2:4" x14ac:dyDescent="0.3">
      <c r="B805" s="33" t="s">
        <v>1769</v>
      </c>
      <c r="C805" s="59">
        <v>1</v>
      </c>
      <c r="D805" s="60">
        <v>1.0351966873706005E-3</v>
      </c>
    </row>
    <row r="806" spans="2:4" x14ac:dyDescent="0.3">
      <c r="B806" s="33" t="s">
        <v>1770</v>
      </c>
      <c r="C806" s="59">
        <v>1</v>
      </c>
      <c r="D806" s="60">
        <v>1.0351966873706005E-3</v>
      </c>
    </row>
    <row r="807" spans="2:4" x14ac:dyDescent="0.3">
      <c r="B807" s="33" t="s">
        <v>1771</v>
      </c>
      <c r="C807" s="59">
        <v>1</v>
      </c>
      <c r="D807" s="60">
        <v>1.0351966873706005E-3</v>
      </c>
    </row>
    <row r="808" spans="2:4" x14ac:dyDescent="0.3">
      <c r="B808" s="33" t="s">
        <v>1772</v>
      </c>
      <c r="C808" s="59">
        <v>1</v>
      </c>
      <c r="D808" s="60">
        <v>1.0351966873706005E-3</v>
      </c>
    </row>
    <row r="809" spans="2:4" x14ac:dyDescent="0.3">
      <c r="B809" s="33" t="s">
        <v>1773</v>
      </c>
      <c r="C809" s="59">
        <v>1</v>
      </c>
      <c r="D809" s="60">
        <v>1.0351966873706005E-3</v>
      </c>
    </row>
    <row r="810" spans="2:4" x14ac:dyDescent="0.3">
      <c r="B810" s="33" t="s">
        <v>1774</v>
      </c>
      <c r="C810" s="59">
        <v>1</v>
      </c>
      <c r="D810" s="60">
        <v>1.0351966873706005E-3</v>
      </c>
    </row>
    <row r="811" spans="2:4" x14ac:dyDescent="0.3">
      <c r="B811" s="33" t="s">
        <v>1775</v>
      </c>
      <c r="C811" s="59">
        <v>1</v>
      </c>
      <c r="D811" s="60">
        <v>1.0351966873706005E-3</v>
      </c>
    </row>
    <row r="812" spans="2:4" x14ac:dyDescent="0.3">
      <c r="B812" s="33" t="s">
        <v>1776</v>
      </c>
      <c r="C812" s="59">
        <v>1</v>
      </c>
      <c r="D812" s="60">
        <v>1.0351966873706005E-3</v>
      </c>
    </row>
    <row r="813" spans="2:4" x14ac:dyDescent="0.3">
      <c r="B813" s="33" t="s">
        <v>1777</v>
      </c>
      <c r="C813" s="59">
        <v>1</v>
      </c>
      <c r="D813" s="60">
        <v>1.0351966873706005E-3</v>
      </c>
    </row>
    <row r="814" spans="2:4" x14ac:dyDescent="0.3">
      <c r="B814" s="33" t="s">
        <v>1778</v>
      </c>
      <c r="C814" s="59">
        <v>1</v>
      </c>
      <c r="D814" s="60">
        <v>1.0351966873706005E-3</v>
      </c>
    </row>
    <row r="815" spans="2:4" x14ac:dyDescent="0.3">
      <c r="B815" s="33" t="s">
        <v>1779</v>
      </c>
      <c r="C815" s="59">
        <v>1</v>
      </c>
      <c r="D815" s="60">
        <v>1.0351966873706005E-3</v>
      </c>
    </row>
    <row r="816" spans="2:4" x14ac:dyDescent="0.3">
      <c r="B816" s="33" t="s">
        <v>1780</v>
      </c>
      <c r="C816" s="59">
        <v>1</v>
      </c>
      <c r="D816" s="60">
        <v>1.0351966873706005E-3</v>
      </c>
    </row>
    <row r="817" spans="2:4" x14ac:dyDescent="0.3">
      <c r="B817" s="33" t="s">
        <v>1781</v>
      </c>
      <c r="C817" s="59">
        <v>1</v>
      </c>
      <c r="D817" s="60">
        <v>1.0351966873706005E-3</v>
      </c>
    </row>
    <row r="818" spans="2:4" x14ac:dyDescent="0.3">
      <c r="B818" s="33" t="s">
        <v>1782</v>
      </c>
      <c r="C818" s="59">
        <v>1</v>
      </c>
      <c r="D818" s="60">
        <v>1.0351966873706005E-3</v>
      </c>
    </row>
    <row r="819" spans="2:4" x14ac:dyDescent="0.3">
      <c r="B819" s="33" t="s">
        <v>1783</v>
      </c>
      <c r="C819" s="59">
        <v>1</v>
      </c>
      <c r="D819" s="60">
        <v>1.0351966873706005E-3</v>
      </c>
    </row>
    <row r="820" spans="2:4" x14ac:dyDescent="0.3">
      <c r="B820" s="33" t="s">
        <v>1784</v>
      </c>
      <c r="C820" s="59">
        <v>1</v>
      </c>
      <c r="D820" s="60">
        <v>1.0351966873706005E-3</v>
      </c>
    </row>
    <row r="821" spans="2:4" x14ac:dyDescent="0.3">
      <c r="B821" s="33" t="s">
        <v>1785</v>
      </c>
      <c r="C821" s="59">
        <v>1</v>
      </c>
      <c r="D821" s="60">
        <v>1.0351966873706005E-3</v>
      </c>
    </row>
    <row r="822" spans="2:4" x14ac:dyDescent="0.3">
      <c r="B822" s="33" t="s">
        <v>1786</v>
      </c>
      <c r="C822" s="59">
        <v>1</v>
      </c>
      <c r="D822" s="60">
        <v>1.0351966873706005E-3</v>
      </c>
    </row>
    <row r="823" spans="2:4" x14ac:dyDescent="0.3">
      <c r="B823" s="33" t="s">
        <v>1787</v>
      </c>
      <c r="C823" s="59">
        <v>1</v>
      </c>
      <c r="D823" s="60">
        <v>1.0351966873706005E-3</v>
      </c>
    </row>
    <row r="824" spans="2:4" x14ac:dyDescent="0.3">
      <c r="B824" s="33" t="s">
        <v>1788</v>
      </c>
      <c r="C824" s="59">
        <v>1</v>
      </c>
      <c r="D824" s="60">
        <v>1.0351966873706005E-3</v>
      </c>
    </row>
    <row r="825" spans="2:4" x14ac:dyDescent="0.3">
      <c r="B825" s="33" t="s">
        <v>1789</v>
      </c>
      <c r="C825" s="59">
        <v>1</v>
      </c>
      <c r="D825" s="60">
        <v>1.0351966873706005E-3</v>
      </c>
    </row>
    <row r="826" spans="2:4" x14ac:dyDescent="0.3">
      <c r="B826" s="33" t="s">
        <v>1790</v>
      </c>
      <c r="C826" s="59">
        <v>1</v>
      </c>
      <c r="D826" s="60">
        <v>1.0351966873706005E-3</v>
      </c>
    </row>
    <row r="827" spans="2:4" x14ac:dyDescent="0.3">
      <c r="B827" s="33" t="s">
        <v>1791</v>
      </c>
      <c r="C827" s="59">
        <v>1</v>
      </c>
      <c r="D827" s="60">
        <v>1.0351966873706005E-3</v>
      </c>
    </row>
    <row r="828" spans="2:4" x14ac:dyDescent="0.3">
      <c r="B828" s="33" t="s">
        <v>1792</v>
      </c>
      <c r="C828" s="59">
        <v>1</v>
      </c>
      <c r="D828" s="60">
        <v>1.0351966873706005E-3</v>
      </c>
    </row>
    <row r="829" spans="2:4" x14ac:dyDescent="0.3">
      <c r="B829" s="33" t="s">
        <v>1793</v>
      </c>
      <c r="C829" s="59">
        <v>1</v>
      </c>
      <c r="D829" s="60">
        <v>1.0351966873706005E-3</v>
      </c>
    </row>
    <row r="830" spans="2:4" x14ac:dyDescent="0.3">
      <c r="B830" s="33" t="s">
        <v>1794</v>
      </c>
      <c r="C830" s="59">
        <v>1</v>
      </c>
      <c r="D830" s="60">
        <v>1.0351966873706005E-3</v>
      </c>
    </row>
    <row r="831" spans="2:4" x14ac:dyDescent="0.3">
      <c r="B831" s="33" t="s">
        <v>1795</v>
      </c>
      <c r="C831" s="59">
        <v>1</v>
      </c>
      <c r="D831" s="60">
        <v>1.0351966873706005E-3</v>
      </c>
    </row>
    <row r="832" spans="2:4" x14ac:dyDescent="0.3">
      <c r="B832" s="33" t="s">
        <v>1796</v>
      </c>
      <c r="C832" s="59">
        <v>1</v>
      </c>
      <c r="D832" s="60">
        <v>1.0351966873706005E-3</v>
      </c>
    </row>
    <row r="833" spans="2:4" x14ac:dyDescent="0.3">
      <c r="B833" s="33" t="s">
        <v>1797</v>
      </c>
      <c r="C833" s="59">
        <v>1</v>
      </c>
      <c r="D833" s="60">
        <v>1.0351966873706005E-3</v>
      </c>
    </row>
    <row r="834" spans="2:4" x14ac:dyDescent="0.3">
      <c r="B834" s="33" t="s">
        <v>1798</v>
      </c>
      <c r="C834" s="59">
        <v>1</v>
      </c>
      <c r="D834" s="60">
        <v>1.0351966873706005E-3</v>
      </c>
    </row>
    <row r="835" spans="2:4" x14ac:dyDescent="0.3">
      <c r="B835" s="33" t="s">
        <v>1799</v>
      </c>
      <c r="C835" s="59">
        <v>1</v>
      </c>
      <c r="D835" s="60">
        <v>1.0351966873706005E-3</v>
      </c>
    </row>
    <row r="836" spans="2:4" x14ac:dyDescent="0.3">
      <c r="B836" s="33" t="s">
        <v>1800</v>
      </c>
      <c r="C836" s="59">
        <v>1</v>
      </c>
      <c r="D836" s="60">
        <v>1.0351966873706005E-3</v>
      </c>
    </row>
    <row r="837" spans="2:4" x14ac:dyDescent="0.3">
      <c r="B837" s="33" t="s">
        <v>1801</v>
      </c>
      <c r="C837" s="59">
        <v>1</v>
      </c>
      <c r="D837" s="60">
        <v>1.0351966873706005E-3</v>
      </c>
    </row>
    <row r="838" spans="2:4" x14ac:dyDescent="0.3">
      <c r="B838" s="33" t="s">
        <v>1802</v>
      </c>
      <c r="C838" s="59">
        <v>1</v>
      </c>
      <c r="D838" s="60">
        <v>1.0351966873706005E-3</v>
      </c>
    </row>
    <row r="839" spans="2:4" x14ac:dyDescent="0.3">
      <c r="B839" s="33" t="s">
        <v>1803</v>
      </c>
      <c r="C839" s="59">
        <v>1</v>
      </c>
      <c r="D839" s="60">
        <v>1.0351966873706005E-3</v>
      </c>
    </row>
    <row r="840" spans="2:4" x14ac:dyDescent="0.3">
      <c r="B840" s="33" t="s">
        <v>1804</v>
      </c>
      <c r="C840" s="59">
        <v>1</v>
      </c>
      <c r="D840" s="60">
        <v>1.0351966873706005E-3</v>
      </c>
    </row>
    <row r="841" spans="2:4" x14ac:dyDescent="0.3">
      <c r="B841" s="33" t="s">
        <v>1805</v>
      </c>
      <c r="C841" s="59">
        <v>1</v>
      </c>
      <c r="D841" s="60">
        <v>1.0351966873706005E-3</v>
      </c>
    </row>
    <row r="842" spans="2:4" x14ac:dyDescent="0.3">
      <c r="B842" s="33" t="s">
        <v>1806</v>
      </c>
      <c r="C842" s="59">
        <v>1</v>
      </c>
      <c r="D842" s="60">
        <v>1.0351966873706005E-3</v>
      </c>
    </row>
    <row r="843" spans="2:4" x14ac:dyDescent="0.3">
      <c r="B843" s="33" t="s">
        <v>1807</v>
      </c>
      <c r="C843" s="59">
        <v>1</v>
      </c>
      <c r="D843" s="60">
        <v>1.0351966873706005E-3</v>
      </c>
    </row>
    <row r="844" spans="2:4" x14ac:dyDescent="0.3">
      <c r="B844" s="33" t="s">
        <v>1808</v>
      </c>
      <c r="C844" s="59">
        <v>1</v>
      </c>
      <c r="D844" s="60">
        <v>1.0351966873706005E-3</v>
      </c>
    </row>
    <row r="845" spans="2:4" x14ac:dyDescent="0.3">
      <c r="B845" s="33" t="s">
        <v>1809</v>
      </c>
      <c r="C845" s="59">
        <v>1</v>
      </c>
      <c r="D845" s="60">
        <v>1.0351966873706005E-3</v>
      </c>
    </row>
    <row r="846" spans="2:4" x14ac:dyDescent="0.3">
      <c r="B846" s="33" t="s">
        <v>1810</v>
      </c>
      <c r="C846" s="59">
        <v>1</v>
      </c>
      <c r="D846" s="60">
        <v>1.0351966873706005E-3</v>
      </c>
    </row>
    <row r="847" spans="2:4" x14ac:dyDescent="0.3">
      <c r="B847" s="33" t="s">
        <v>1811</v>
      </c>
      <c r="C847" s="59">
        <v>1</v>
      </c>
      <c r="D847" s="60">
        <v>1.0351966873706005E-3</v>
      </c>
    </row>
    <row r="848" spans="2:4" x14ac:dyDescent="0.3">
      <c r="B848" s="33" t="s">
        <v>1812</v>
      </c>
      <c r="C848" s="59">
        <v>1</v>
      </c>
      <c r="D848" s="60">
        <v>1.0351966873706005E-3</v>
      </c>
    </row>
    <row r="849" spans="2:4" x14ac:dyDescent="0.3">
      <c r="B849" s="33" t="s">
        <v>1813</v>
      </c>
      <c r="C849" s="59">
        <v>1</v>
      </c>
      <c r="D849" s="60">
        <v>1.0351966873706005E-3</v>
      </c>
    </row>
    <row r="850" spans="2:4" x14ac:dyDescent="0.3">
      <c r="B850" s="33" t="s">
        <v>1814</v>
      </c>
      <c r="C850" s="59">
        <v>1</v>
      </c>
      <c r="D850" s="60">
        <v>1.0351966873706005E-3</v>
      </c>
    </row>
    <row r="851" spans="2:4" x14ac:dyDescent="0.3">
      <c r="B851" s="33" t="s">
        <v>1815</v>
      </c>
      <c r="C851" s="59">
        <v>1</v>
      </c>
      <c r="D851" s="60">
        <v>1.0351966873706005E-3</v>
      </c>
    </row>
    <row r="852" spans="2:4" x14ac:dyDescent="0.3">
      <c r="B852" s="33" t="s">
        <v>1816</v>
      </c>
      <c r="C852" s="59">
        <v>1</v>
      </c>
      <c r="D852" s="60">
        <v>1.0351966873706005E-3</v>
      </c>
    </row>
    <row r="853" spans="2:4" x14ac:dyDescent="0.3">
      <c r="B853" s="33" t="s">
        <v>1817</v>
      </c>
      <c r="C853" s="59">
        <v>1</v>
      </c>
      <c r="D853" s="60">
        <v>1.0351966873706005E-3</v>
      </c>
    </row>
    <row r="854" spans="2:4" x14ac:dyDescent="0.3">
      <c r="B854" s="33" t="s">
        <v>1818</v>
      </c>
      <c r="C854" s="59">
        <v>1</v>
      </c>
      <c r="D854" s="60">
        <v>1.0351966873706005E-3</v>
      </c>
    </row>
    <row r="855" spans="2:4" x14ac:dyDescent="0.3">
      <c r="B855" s="33" t="s">
        <v>1819</v>
      </c>
      <c r="C855" s="59">
        <v>1</v>
      </c>
      <c r="D855" s="60">
        <v>1.0351966873706005E-3</v>
      </c>
    </row>
    <row r="856" spans="2:4" x14ac:dyDescent="0.3">
      <c r="B856" s="33" t="s">
        <v>1820</v>
      </c>
      <c r="C856" s="59">
        <v>1</v>
      </c>
      <c r="D856" s="60">
        <v>1.0351966873706005E-3</v>
      </c>
    </row>
    <row r="857" spans="2:4" x14ac:dyDescent="0.3">
      <c r="B857" s="33" t="s">
        <v>1821</v>
      </c>
      <c r="C857" s="59">
        <v>1</v>
      </c>
      <c r="D857" s="60">
        <v>1.0351966873706005E-3</v>
      </c>
    </row>
    <row r="858" spans="2:4" x14ac:dyDescent="0.3">
      <c r="B858" s="33" t="s">
        <v>1822</v>
      </c>
      <c r="C858" s="59">
        <v>1</v>
      </c>
      <c r="D858" s="60">
        <v>1.0351966873706005E-3</v>
      </c>
    </row>
    <row r="859" spans="2:4" x14ac:dyDescent="0.3">
      <c r="B859" s="33" t="s">
        <v>1823</v>
      </c>
      <c r="C859" s="59">
        <v>1</v>
      </c>
      <c r="D859" s="60">
        <v>1.0351966873706005E-3</v>
      </c>
    </row>
    <row r="860" spans="2:4" x14ac:dyDescent="0.3">
      <c r="B860" s="33" t="s">
        <v>1824</v>
      </c>
      <c r="C860" s="59">
        <v>1</v>
      </c>
      <c r="D860" s="60">
        <v>1.0351966873706005E-3</v>
      </c>
    </row>
    <row r="861" spans="2:4" x14ac:dyDescent="0.3">
      <c r="B861" s="33" t="s">
        <v>1825</v>
      </c>
      <c r="C861" s="59">
        <v>1</v>
      </c>
      <c r="D861" s="60">
        <v>1.0351966873706005E-3</v>
      </c>
    </row>
    <row r="862" spans="2:4" x14ac:dyDescent="0.3">
      <c r="B862" s="33" t="s">
        <v>1826</v>
      </c>
      <c r="C862" s="59">
        <v>1</v>
      </c>
      <c r="D862" s="60">
        <v>1.0351966873706005E-3</v>
      </c>
    </row>
    <row r="863" spans="2:4" x14ac:dyDescent="0.3">
      <c r="B863" s="33" t="s">
        <v>1827</v>
      </c>
      <c r="C863" s="59">
        <v>1</v>
      </c>
      <c r="D863" s="60">
        <v>1.0351966873706005E-3</v>
      </c>
    </row>
    <row r="864" spans="2:4" x14ac:dyDescent="0.3">
      <c r="B864" s="33" t="s">
        <v>1828</v>
      </c>
      <c r="C864" s="59">
        <v>1</v>
      </c>
      <c r="D864" s="60">
        <v>1.0351966873706005E-3</v>
      </c>
    </row>
    <row r="865" spans="2:4" x14ac:dyDescent="0.3">
      <c r="B865" s="33" t="s">
        <v>1829</v>
      </c>
      <c r="C865" s="59">
        <v>1</v>
      </c>
      <c r="D865" s="60">
        <v>1.0351966873706005E-3</v>
      </c>
    </row>
    <row r="866" spans="2:4" x14ac:dyDescent="0.3">
      <c r="B866" s="33" t="s">
        <v>1830</v>
      </c>
      <c r="C866" s="59">
        <v>1</v>
      </c>
      <c r="D866" s="60">
        <v>1.0351966873706005E-3</v>
      </c>
    </row>
    <row r="867" spans="2:4" x14ac:dyDescent="0.3">
      <c r="B867" s="33" t="s">
        <v>1831</v>
      </c>
      <c r="C867" s="59">
        <v>1</v>
      </c>
      <c r="D867" s="60">
        <v>1.0351966873706005E-3</v>
      </c>
    </row>
    <row r="868" spans="2:4" x14ac:dyDescent="0.3">
      <c r="B868" s="33" t="s">
        <v>1832</v>
      </c>
      <c r="C868" s="59">
        <v>1</v>
      </c>
      <c r="D868" s="60">
        <v>1.0351966873706005E-3</v>
      </c>
    </row>
    <row r="869" spans="2:4" x14ac:dyDescent="0.3">
      <c r="B869" s="33" t="s">
        <v>1833</v>
      </c>
      <c r="C869" s="59">
        <v>1</v>
      </c>
      <c r="D869" s="60">
        <v>1.0351966873706005E-3</v>
      </c>
    </row>
    <row r="870" spans="2:4" x14ac:dyDescent="0.3">
      <c r="B870" s="33" t="s">
        <v>1834</v>
      </c>
      <c r="C870" s="59">
        <v>1</v>
      </c>
      <c r="D870" s="60">
        <v>1.0351966873706005E-3</v>
      </c>
    </row>
    <row r="871" spans="2:4" x14ac:dyDescent="0.3">
      <c r="B871" s="33" t="s">
        <v>1835</v>
      </c>
      <c r="C871" s="59">
        <v>1</v>
      </c>
      <c r="D871" s="60">
        <v>1.0351966873706005E-3</v>
      </c>
    </row>
    <row r="872" spans="2:4" x14ac:dyDescent="0.3">
      <c r="B872" s="33" t="s">
        <v>1836</v>
      </c>
      <c r="C872" s="59">
        <v>1</v>
      </c>
      <c r="D872" s="60">
        <v>1.0351966873706005E-3</v>
      </c>
    </row>
    <row r="873" spans="2:4" x14ac:dyDescent="0.3">
      <c r="B873" s="33" t="s">
        <v>1837</v>
      </c>
      <c r="C873" s="59">
        <v>1</v>
      </c>
      <c r="D873" s="60">
        <v>1.0351966873706005E-3</v>
      </c>
    </row>
    <row r="874" spans="2:4" x14ac:dyDescent="0.3">
      <c r="B874" s="33" t="s">
        <v>1838</v>
      </c>
      <c r="C874" s="59">
        <v>1</v>
      </c>
      <c r="D874" s="60">
        <v>1.0351966873706005E-3</v>
      </c>
    </row>
    <row r="875" spans="2:4" x14ac:dyDescent="0.3">
      <c r="B875" s="33" t="s">
        <v>1839</v>
      </c>
      <c r="C875" s="59">
        <v>1</v>
      </c>
      <c r="D875" s="60">
        <v>1.0351966873706005E-3</v>
      </c>
    </row>
    <row r="876" spans="2:4" x14ac:dyDescent="0.3">
      <c r="B876" s="33" t="s">
        <v>1840</v>
      </c>
      <c r="C876" s="59">
        <v>1</v>
      </c>
      <c r="D876" s="60">
        <v>1.0351966873706005E-3</v>
      </c>
    </row>
    <row r="877" spans="2:4" x14ac:dyDescent="0.3">
      <c r="B877" s="33" t="s">
        <v>1841</v>
      </c>
      <c r="C877" s="59">
        <v>1</v>
      </c>
      <c r="D877" s="60">
        <v>1.0351966873706005E-3</v>
      </c>
    </row>
    <row r="878" spans="2:4" x14ac:dyDescent="0.3">
      <c r="B878" s="33" t="s">
        <v>1842</v>
      </c>
      <c r="C878" s="59">
        <v>1</v>
      </c>
      <c r="D878" s="60">
        <v>1.0351966873706005E-3</v>
      </c>
    </row>
    <row r="879" spans="2:4" x14ac:dyDescent="0.3">
      <c r="B879" s="33" t="s">
        <v>1843</v>
      </c>
      <c r="C879" s="59">
        <v>1</v>
      </c>
      <c r="D879" s="60">
        <v>1.0351966873706005E-3</v>
      </c>
    </row>
    <row r="880" spans="2:4" x14ac:dyDescent="0.3">
      <c r="B880" s="33" t="s">
        <v>1844</v>
      </c>
      <c r="C880" s="59">
        <v>1</v>
      </c>
      <c r="D880" s="60">
        <v>1.0351966873706005E-3</v>
      </c>
    </row>
    <row r="881" spans="2:4" x14ac:dyDescent="0.3">
      <c r="B881" s="33" t="s">
        <v>1845</v>
      </c>
      <c r="C881" s="59">
        <v>1</v>
      </c>
      <c r="D881" s="60">
        <v>1.0351966873706005E-3</v>
      </c>
    </row>
    <row r="882" spans="2:4" x14ac:dyDescent="0.3">
      <c r="B882" s="33" t="s">
        <v>1846</v>
      </c>
      <c r="C882" s="59">
        <v>1</v>
      </c>
      <c r="D882" s="60">
        <v>1.0351966873706005E-3</v>
      </c>
    </row>
    <row r="883" spans="2:4" x14ac:dyDescent="0.3">
      <c r="B883" s="33" t="s">
        <v>1847</v>
      </c>
      <c r="C883" s="59">
        <v>1</v>
      </c>
      <c r="D883" s="60">
        <v>1.0351966873706005E-3</v>
      </c>
    </row>
    <row r="884" spans="2:4" x14ac:dyDescent="0.3">
      <c r="B884" s="33" t="s">
        <v>1848</v>
      </c>
      <c r="C884" s="59">
        <v>1</v>
      </c>
      <c r="D884" s="60">
        <v>1.0351966873706005E-3</v>
      </c>
    </row>
    <row r="885" spans="2:4" x14ac:dyDescent="0.3">
      <c r="B885" s="33" t="s">
        <v>1849</v>
      </c>
      <c r="C885" s="59">
        <v>1</v>
      </c>
      <c r="D885" s="60">
        <v>1.0351966873706005E-3</v>
      </c>
    </row>
    <row r="886" spans="2:4" x14ac:dyDescent="0.3">
      <c r="B886" s="33" t="s">
        <v>1850</v>
      </c>
      <c r="C886" s="59">
        <v>1</v>
      </c>
      <c r="D886" s="60">
        <v>1.0351966873706005E-3</v>
      </c>
    </row>
    <row r="887" spans="2:4" x14ac:dyDescent="0.3">
      <c r="B887" s="33" t="s">
        <v>1851</v>
      </c>
      <c r="C887" s="59">
        <v>1</v>
      </c>
      <c r="D887" s="60">
        <v>1.0351966873706005E-3</v>
      </c>
    </row>
    <row r="888" spans="2:4" x14ac:dyDescent="0.3">
      <c r="B888" s="33" t="s">
        <v>1852</v>
      </c>
      <c r="C888" s="59">
        <v>1</v>
      </c>
      <c r="D888" s="60">
        <v>1.0351966873706005E-3</v>
      </c>
    </row>
    <row r="889" spans="2:4" x14ac:dyDescent="0.3">
      <c r="B889" s="33" t="s">
        <v>1853</v>
      </c>
      <c r="C889" s="59">
        <v>1</v>
      </c>
      <c r="D889" s="60">
        <v>1.0351966873706005E-3</v>
      </c>
    </row>
    <row r="890" spans="2:4" x14ac:dyDescent="0.3">
      <c r="B890" s="33" t="s">
        <v>1854</v>
      </c>
      <c r="C890" s="59">
        <v>1</v>
      </c>
      <c r="D890" s="60">
        <v>1.0351966873706005E-3</v>
      </c>
    </row>
    <row r="891" spans="2:4" x14ac:dyDescent="0.3">
      <c r="B891" s="33" t="s">
        <v>1855</v>
      </c>
      <c r="C891" s="59">
        <v>1</v>
      </c>
      <c r="D891" s="60">
        <v>1.0351966873706005E-3</v>
      </c>
    </row>
    <row r="892" spans="2:4" x14ac:dyDescent="0.3">
      <c r="B892" s="33" t="s">
        <v>1856</v>
      </c>
      <c r="C892" s="59">
        <v>1</v>
      </c>
      <c r="D892" s="60">
        <v>1.0351966873706005E-3</v>
      </c>
    </row>
    <row r="893" spans="2:4" x14ac:dyDescent="0.3">
      <c r="B893" s="33" t="s">
        <v>1857</v>
      </c>
      <c r="C893" s="59">
        <v>1</v>
      </c>
      <c r="D893" s="60">
        <v>1.0351966873706005E-3</v>
      </c>
    </row>
    <row r="894" spans="2:4" x14ac:dyDescent="0.3">
      <c r="B894" s="33" t="s">
        <v>1858</v>
      </c>
      <c r="C894" s="59">
        <v>1</v>
      </c>
      <c r="D894" s="60">
        <v>1.0351966873706005E-3</v>
      </c>
    </row>
    <row r="895" spans="2:4" x14ac:dyDescent="0.3">
      <c r="B895" s="33" t="s">
        <v>1859</v>
      </c>
      <c r="C895" s="59">
        <v>1</v>
      </c>
      <c r="D895" s="60">
        <v>1.0351966873706005E-3</v>
      </c>
    </row>
    <row r="896" spans="2:4" x14ac:dyDescent="0.3">
      <c r="B896" s="33" t="s">
        <v>1860</v>
      </c>
      <c r="C896" s="59">
        <v>1</v>
      </c>
      <c r="D896" s="60">
        <v>1.0351966873706005E-3</v>
      </c>
    </row>
    <row r="897" spans="2:4" x14ac:dyDescent="0.3">
      <c r="B897" s="33" t="s">
        <v>1861</v>
      </c>
      <c r="C897" s="59">
        <v>1</v>
      </c>
      <c r="D897" s="60">
        <v>1.0351966873706005E-3</v>
      </c>
    </row>
    <row r="898" spans="2:4" x14ac:dyDescent="0.3">
      <c r="B898" s="33" t="s">
        <v>1862</v>
      </c>
      <c r="C898" s="59">
        <v>1</v>
      </c>
      <c r="D898" s="60">
        <v>1.0351966873706005E-3</v>
      </c>
    </row>
    <row r="899" spans="2:4" x14ac:dyDescent="0.3">
      <c r="B899" s="33" t="s">
        <v>1863</v>
      </c>
      <c r="C899" s="59">
        <v>1</v>
      </c>
      <c r="D899" s="60">
        <v>1.0351966873706005E-3</v>
      </c>
    </row>
    <row r="900" spans="2:4" x14ac:dyDescent="0.3">
      <c r="B900" s="33" t="s">
        <v>1864</v>
      </c>
      <c r="C900" s="59">
        <v>1</v>
      </c>
      <c r="D900" s="60">
        <v>1.0351966873706005E-3</v>
      </c>
    </row>
    <row r="901" spans="2:4" x14ac:dyDescent="0.3">
      <c r="B901" s="33" t="s">
        <v>1865</v>
      </c>
      <c r="C901" s="59">
        <v>1</v>
      </c>
      <c r="D901" s="60">
        <v>1.0351966873706005E-3</v>
      </c>
    </row>
    <row r="902" spans="2:4" x14ac:dyDescent="0.3">
      <c r="B902" s="33" t="s">
        <v>1866</v>
      </c>
      <c r="C902" s="59">
        <v>1</v>
      </c>
      <c r="D902" s="60">
        <v>1.0351966873706005E-3</v>
      </c>
    </row>
    <row r="903" spans="2:4" x14ac:dyDescent="0.3">
      <c r="B903" s="33" t="s">
        <v>1867</v>
      </c>
      <c r="C903" s="59">
        <v>1</v>
      </c>
      <c r="D903" s="60">
        <v>1.0351966873706005E-3</v>
      </c>
    </row>
    <row r="904" spans="2:4" x14ac:dyDescent="0.3">
      <c r="B904" s="33" t="s">
        <v>1868</v>
      </c>
      <c r="C904" s="59">
        <v>1</v>
      </c>
      <c r="D904" s="60">
        <v>1.0351966873706005E-3</v>
      </c>
    </row>
    <row r="905" spans="2:4" x14ac:dyDescent="0.3">
      <c r="B905" s="33" t="s">
        <v>1869</v>
      </c>
      <c r="C905" s="59">
        <v>1</v>
      </c>
      <c r="D905" s="60">
        <v>1.0351966873706005E-3</v>
      </c>
    </row>
    <row r="906" spans="2:4" x14ac:dyDescent="0.3">
      <c r="B906" s="33" t="s">
        <v>1870</v>
      </c>
      <c r="C906" s="59">
        <v>1</v>
      </c>
      <c r="D906" s="60">
        <v>1.0351966873706005E-3</v>
      </c>
    </row>
    <row r="907" spans="2:4" x14ac:dyDescent="0.3">
      <c r="B907" s="33" t="s">
        <v>1871</v>
      </c>
      <c r="C907" s="59">
        <v>1</v>
      </c>
      <c r="D907" s="60">
        <v>1.0351966873706005E-3</v>
      </c>
    </row>
    <row r="908" spans="2:4" x14ac:dyDescent="0.3">
      <c r="B908" s="33" t="s">
        <v>1872</v>
      </c>
      <c r="C908" s="59">
        <v>1</v>
      </c>
      <c r="D908" s="60">
        <v>1.0351966873706005E-3</v>
      </c>
    </row>
    <row r="909" spans="2:4" x14ac:dyDescent="0.3">
      <c r="B909" s="33" t="s">
        <v>1873</v>
      </c>
      <c r="C909" s="59">
        <v>1</v>
      </c>
      <c r="D909" s="60">
        <v>1.0351966873706005E-3</v>
      </c>
    </row>
    <row r="910" spans="2:4" x14ac:dyDescent="0.3">
      <c r="B910" s="33" t="s">
        <v>1874</v>
      </c>
      <c r="C910" s="59">
        <v>1</v>
      </c>
      <c r="D910" s="60">
        <v>1.0351966873706005E-3</v>
      </c>
    </row>
    <row r="911" spans="2:4" x14ac:dyDescent="0.3">
      <c r="B911" s="33" t="s">
        <v>1875</v>
      </c>
      <c r="C911" s="59">
        <v>1</v>
      </c>
      <c r="D911" s="60">
        <v>1.0351966873706005E-3</v>
      </c>
    </row>
    <row r="912" spans="2:4" x14ac:dyDescent="0.3">
      <c r="B912" s="33" t="s">
        <v>1876</v>
      </c>
      <c r="C912" s="59">
        <v>1</v>
      </c>
      <c r="D912" s="60">
        <v>1.0351966873706005E-3</v>
      </c>
    </row>
    <row r="913" spans="2:4" x14ac:dyDescent="0.3">
      <c r="B913" s="33" t="s">
        <v>1877</v>
      </c>
      <c r="C913" s="59">
        <v>1</v>
      </c>
      <c r="D913" s="60">
        <v>1.0351966873706005E-3</v>
      </c>
    </row>
    <row r="914" spans="2:4" x14ac:dyDescent="0.3">
      <c r="B914" s="33" t="s">
        <v>1878</v>
      </c>
      <c r="C914" s="59">
        <v>1</v>
      </c>
      <c r="D914" s="60">
        <v>1.0351966873706005E-3</v>
      </c>
    </row>
    <row r="915" spans="2:4" x14ac:dyDescent="0.3">
      <c r="B915" s="33" t="s">
        <v>1879</v>
      </c>
      <c r="C915" s="59">
        <v>1</v>
      </c>
      <c r="D915" s="60">
        <v>1.0351966873706005E-3</v>
      </c>
    </row>
    <row r="916" spans="2:4" x14ac:dyDescent="0.3">
      <c r="B916" s="33" t="s">
        <v>1880</v>
      </c>
      <c r="C916" s="59">
        <v>1</v>
      </c>
      <c r="D916" s="60">
        <v>1.0351966873706005E-3</v>
      </c>
    </row>
    <row r="917" spans="2:4" x14ac:dyDescent="0.3">
      <c r="B917" s="33" t="s">
        <v>1881</v>
      </c>
      <c r="C917" s="59">
        <v>1</v>
      </c>
      <c r="D917" s="60">
        <v>1.0351966873706005E-3</v>
      </c>
    </row>
    <row r="918" spans="2:4" x14ac:dyDescent="0.3">
      <c r="B918" s="33" t="s">
        <v>1882</v>
      </c>
      <c r="C918" s="59">
        <v>1</v>
      </c>
      <c r="D918" s="60">
        <v>1.0351966873706005E-3</v>
      </c>
    </row>
    <row r="919" spans="2:4" x14ac:dyDescent="0.3">
      <c r="B919" s="33" t="s">
        <v>1883</v>
      </c>
      <c r="C919" s="59">
        <v>1</v>
      </c>
      <c r="D919" s="60">
        <v>1.0351966873706005E-3</v>
      </c>
    </row>
    <row r="920" spans="2:4" x14ac:dyDescent="0.3">
      <c r="B920" s="33" t="s">
        <v>1884</v>
      </c>
      <c r="C920" s="59">
        <v>1</v>
      </c>
      <c r="D920" s="60">
        <v>1.0351966873706005E-3</v>
      </c>
    </row>
    <row r="921" spans="2:4" x14ac:dyDescent="0.3">
      <c r="B921" s="33" t="s">
        <v>1885</v>
      </c>
      <c r="C921" s="59">
        <v>1</v>
      </c>
      <c r="D921" s="60">
        <v>1.0351966873706005E-3</v>
      </c>
    </row>
    <row r="922" spans="2:4" x14ac:dyDescent="0.3">
      <c r="B922" s="33" t="s">
        <v>1886</v>
      </c>
      <c r="C922" s="59">
        <v>1</v>
      </c>
      <c r="D922" s="60">
        <v>1.0351966873706005E-3</v>
      </c>
    </row>
    <row r="923" spans="2:4" x14ac:dyDescent="0.3">
      <c r="B923" s="33" t="s">
        <v>1887</v>
      </c>
      <c r="C923" s="59">
        <v>1</v>
      </c>
      <c r="D923" s="60">
        <v>1.0351966873706005E-3</v>
      </c>
    </row>
    <row r="924" spans="2:4" x14ac:dyDescent="0.3">
      <c r="B924" s="33" t="s">
        <v>1888</v>
      </c>
      <c r="C924" s="59">
        <v>1</v>
      </c>
      <c r="D924" s="60">
        <v>1.0351966873706005E-3</v>
      </c>
    </row>
    <row r="925" spans="2:4" x14ac:dyDescent="0.3">
      <c r="B925" s="33" t="s">
        <v>1889</v>
      </c>
      <c r="C925" s="59">
        <v>1</v>
      </c>
      <c r="D925" s="60">
        <v>1.0351966873706005E-3</v>
      </c>
    </row>
    <row r="926" spans="2:4" x14ac:dyDescent="0.3">
      <c r="B926" s="33" t="s">
        <v>1890</v>
      </c>
      <c r="C926" s="59">
        <v>1</v>
      </c>
      <c r="D926" s="60">
        <v>1.0351966873706005E-3</v>
      </c>
    </row>
    <row r="927" spans="2:4" x14ac:dyDescent="0.3">
      <c r="B927" s="33" t="s">
        <v>1891</v>
      </c>
      <c r="C927" s="59">
        <v>1</v>
      </c>
      <c r="D927" s="60">
        <v>1.0351966873706005E-3</v>
      </c>
    </row>
    <row r="928" spans="2:4" x14ac:dyDescent="0.3">
      <c r="B928" s="33" t="s">
        <v>1892</v>
      </c>
      <c r="C928" s="59">
        <v>1</v>
      </c>
      <c r="D928" s="60">
        <v>1.0351966873706005E-3</v>
      </c>
    </row>
    <row r="929" spans="2:4" x14ac:dyDescent="0.3">
      <c r="B929" s="33" t="s">
        <v>1893</v>
      </c>
      <c r="C929" s="59">
        <v>1</v>
      </c>
      <c r="D929" s="60">
        <v>1.0351966873706005E-3</v>
      </c>
    </row>
    <row r="930" spans="2:4" x14ac:dyDescent="0.3">
      <c r="B930" s="33" t="s">
        <v>1894</v>
      </c>
      <c r="C930" s="59">
        <v>1</v>
      </c>
      <c r="D930" s="60">
        <v>1.0351966873706005E-3</v>
      </c>
    </row>
    <row r="931" spans="2:4" x14ac:dyDescent="0.3">
      <c r="B931" s="33" t="s">
        <v>1895</v>
      </c>
      <c r="C931" s="59">
        <v>1</v>
      </c>
      <c r="D931" s="60">
        <v>1.0351966873706005E-3</v>
      </c>
    </row>
    <row r="932" spans="2:4" x14ac:dyDescent="0.3">
      <c r="B932" s="33" t="s">
        <v>1896</v>
      </c>
      <c r="C932" s="59">
        <v>1</v>
      </c>
      <c r="D932" s="60">
        <v>1.0351966873706005E-3</v>
      </c>
    </row>
    <row r="933" spans="2:4" x14ac:dyDescent="0.3">
      <c r="B933" s="33" t="s">
        <v>1897</v>
      </c>
      <c r="C933" s="59">
        <v>1</v>
      </c>
      <c r="D933" s="60">
        <v>1.0351966873706005E-3</v>
      </c>
    </row>
    <row r="934" spans="2:4" x14ac:dyDescent="0.3">
      <c r="B934" s="33" t="s">
        <v>1898</v>
      </c>
      <c r="C934" s="59">
        <v>1</v>
      </c>
      <c r="D934" s="60">
        <v>1.0351966873706005E-3</v>
      </c>
    </row>
    <row r="935" spans="2:4" x14ac:dyDescent="0.3">
      <c r="B935" s="33" t="s">
        <v>1899</v>
      </c>
      <c r="C935" s="59">
        <v>1</v>
      </c>
      <c r="D935" s="60">
        <v>1.0351966873706005E-3</v>
      </c>
    </row>
    <row r="936" spans="2:4" x14ac:dyDescent="0.3">
      <c r="B936" s="33" t="s">
        <v>1900</v>
      </c>
      <c r="C936" s="59">
        <v>1</v>
      </c>
      <c r="D936" s="60">
        <v>1.0351966873706005E-3</v>
      </c>
    </row>
    <row r="937" spans="2:4" x14ac:dyDescent="0.3">
      <c r="B937" s="33" t="s">
        <v>1901</v>
      </c>
      <c r="C937" s="59">
        <v>1</v>
      </c>
      <c r="D937" s="60">
        <v>1.0351966873706005E-3</v>
      </c>
    </row>
    <row r="938" spans="2:4" x14ac:dyDescent="0.3">
      <c r="B938" s="33" t="s">
        <v>1902</v>
      </c>
      <c r="C938" s="59">
        <v>1</v>
      </c>
      <c r="D938" s="60">
        <v>1.0351966873706005E-3</v>
      </c>
    </row>
    <row r="939" spans="2:4" x14ac:dyDescent="0.3">
      <c r="B939" s="33" t="s">
        <v>1903</v>
      </c>
      <c r="C939" s="59">
        <v>1</v>
      </c>
      <c r="D939" s="60">
        <v>1.0351966873706005E-3</v>
      </c>
    </row>
    <row r="940" spans="2:4" x14ac:dyDescent="0.3">
      <c r="B940" s="33" t="s">
        <v>1904</v>
      </c>
      <c r="C940" s="59">
        <v>1</v>
      </c>
      <c r="D940" s="60">
        <v>1.0351966873706005E-3</v>
      </c>
    </row>
    <row r="941" spans="2:4" x14ac:dyDescent="0.3">
      <c r="B941" s="33" t="s">
        <v>1905</v>
      </c>
      <c r="C941" s="59">
        <v>1</v>
      </c>
      <c r="D941" s="60">
        <v>1.0351966873706005E-3</v>
      </c>
    </row>
    <row r="942" spans="2:4" x14ac:dyDescent="0.3">
      <c r="B942" s="33" t="s">
        <v>1906</v>
      </c>
      <c r="C942" s="59">
        <v>1</v>
      </c>
      <c r="D942" s="60">
        <v>1.0351966873706005E-3</v>
      </c>
    </row>
    <row r="943" spans="2:4" x14ac:dyDescent="0.3">
      <c r="B943" s="33" t="s">
        <v>1907</v>
      </c>
      <c r="C943" s="59">
        <v>1</v>
      </c>
      <c r="D943" s="60">
        <v>1.0351966873706005E-3</v>
      </c>
    </row>
    <row r="944" spans="2:4" x14ac:dyDescent="0.3">
      <c r="B944" s="33" t="s">
        <v>1908</v>
      </c>
      <c r="C944" s="59">
        <v>1</v>
      </c>
      <c r="D944" s="60">
        <v>1.0351966873706005E-3</v>
      </c>
    </row>
    <row r="945" spans="2:4" x14ac:dyDescent="0.3">
      <c r="B945" s="33" t="s">
        <v>1909</v>
      </c>
      <c r="C945" s="59">
        <v>1</v>
      </c>
      <c r="D945" s="60">
        <v>1.0351966873706005E-3</v>
      </c>
    </row>
    <row r="946" spans="2:4" x14ac:dyDescent="0.3">
      <c r="B946" s="33" t="s">
        <v>1910</v>
      </c>
      <c r="C946" s="59">
        <v>1</v>
      </c>
      <c r="D946" s="60">
        <v>1.0351966873706005E-3</v>
      </c>
    </row>
    <row r="947" spans="2:4" x14ac:dyDescent="0.3">
      <c r="B947" s="33" t="s">
        <v>1911</v>
      </c>
      <c r="C947" s="59">
        <v>1</v>
      </c>
      <c r="D947" s="60">
        <v>1.0351966873706005E-3</v>
      </c>
    </row>
    <row r="948" spans="2:4" x14ac:dyDescent="0.3">
      <c r="B948" s="33" t="s">
        <v>1912</v>
      </c>
      <c r="C948" s="59">
        <v>1</v>
      </c>
      <c r="D948" s="60">
        <v>1.0351966873706005E-3</v>
      </c>
    </row>
    <row r="949" spans="2:4" x14ac:dyDescent="0.3">
      <c r="B949" s="33" t="s">
        <v>1913</v>
      </c>
      <c r="C949" s="59">
        <v>1</v>
      </c>
      <c r="D949" s="60">
        <v>1.0351966873706005E-3</v>
      </c>
    </row>
    <row r="950" spans="2:4" x14ac:dyDescent="0.3">
      <c r="B950" s="33" t="s">
        <v>1914</v>
      </c>
      <c r="C950" s="59">
        <v>1</v>
      </c>
      <c r="D950" s="60">
        <v>1.0351966873706005E-3</v>
      </c>
    </row>
    <row r="951" spans="2:4" x14ac:dyDescent="0.3">
      <c r="B951" s="33" t="s">
        <v>1915</v>
      </c>
      <c r="C951" s="59">
        <v>1</v>
      </c>
      <c r="D951" s="60">
        <v>1.0351966873706005E-3</v>
      </c>
    </row>
    <row r="952" spans="2:4" x14ac:dyDescent="0.3">
      <c r="B952" s="33" t="s">
        <v>1916</v>
      </c>
      <c r="C952" s="59">
        <v>1</v>
      </c>
      <c r="D952" s="60">
        <v>1.0351966873706005E-3</v>
      </c>
    </row>
    <row r="953" spans="2:4" x14ac:dyDescent="0.3">
      <c r="B953" s="33" t="s">
        <v>1917</v>
      </c>
      <c r="C953" s="59">
        <v>1</v>
      </c>
      <c r="D953" s="60">
        <v>1.0351966873706005E-3</v>
      </c>
    </row>
    <row r="954" spans="2:4" x14ac:dyDescent="0.3">
      <c r="B954" s="33" t="s">
        <v>1918</v>
      </c>
      <c r="C954" s="59">
        <v>1</v>
      </c>
      <c r="D954" s="60">
        <v>1.0351966873706005E-3</v>
      </c>
    </row>
    <row r="955" spans="2:4" x14ac:dyDescent="0.3">
      <c r="B955" s="33" t="s">
        <v>1919</v>
      </c>
      <c r="C955" s="59">
        <v>1</v>
      </c>
      <c r="D955" s="60">
        <v>1.0351966873706005E-3</v>
      </c>
    </row>
    <row r="956" spans="2:4" x14ac:dyDescent="0.3">
      <c r="B956" s="33" t="s">
        <v>1920</v>
      </c>
      <c r="C956" s="59">
        <v>1</v>
      </c>
      <c r="D956" s="60">
        <v>1.0351966873706005E-3</v>
      </c>
    </row>
    <row r="957" spans="2:4" x14ac:dyDescent="0.3">
      <c r="B957" s="33" t="s">
        <v>1921</v>
      </c>
      <c r="C957" s="59">
        <v>1</v>
      </c>
      <c r="D957" s="60">
        <v>1.0351966873706005E-3</v>
      </c>
    </row>
    <row r="958" spans="2:4" x14ac:dyDescent="0.3">
      <c r="B958" s="33" t="s">
        <v>1922</v>
      </c>
      <c r="C958" s="59">
        <v>1</v>
      </c>
      <c r="D958" s="60">
        <v>1.0351966873706005E-3</v>
      </c>
    </row>
    <row r="959" spans="2:4" x14ac:dyDescent="0.3">
      <c r="B959" s="33" t="s">
        <v>1923</v>
      </c>
      <c r="C959" s="59">
        <v>1</v>
      </c>
      <c r="D959" s="60">
        <v>1.0351966873706005E-3</v>
      </c>
    </row>
    <row r="960" spans="2:4" x14ac:dyDescent="0.3">
      <c r="B960" s="33" t="s">
        <v>1924</v>
      </c>
      <c r="C960" s="59">
        <v>1</v>
      </c>
      <c r="D960" s="60">
        <v>1.0351966873706005E-3</v>
      </c>
    </row>
    <row r="961" spans="2:4" x14ac:dyDescent="0.3">
      <c r="B961" s="33" t="s">
        <v>1925</v>
      </c>
      <c r="C961" s="59">
        <v>1</v>
      </c>
      <c r="D961" s="60">
        <v>1.0351966873706005E-3</v>
      </c>
    </row>
    <row r="962" spans="2:4" x14ac:dyDescent="0.3">
      <c r="B962" s="33" t="s">
        <v>1926</v>
      </c>
      <c r="C962" s="59">
        <v>1</v>
      </c>
      <c r="D962" s="60">
        <v>1.0351966873706005E-3</v>
      </c>
    </row>
    <row r="963" spans="2:4" x14ac:dyDescent="0.3">
      <c r="B963" s="33" t="s">
        <v>1927</v>
      </c>
      <c r="C963" s="59">
        <v>1</v>
      </c>
      <c r="D963" s="60">
        <v>1.0351966873706005E-3</v>
      </c>
    </row>
    <row r="964" spans="2:4" x14ac:dyDescent="0.3">
      <c r="B964" s="33" t="s">
        <v>1928</v>
      </c>
      <c r="C964" s="59">
        <v>1</v>
      </c>
      <c r="D964" s="60">
        <v>1.0351966873706005E-3</v>
      </c>
    </row>
    <row r="965" spans="2:4" x14ac:dyDescent="0.3">
      <c r="B965" s="33" t="s">
        <v>1929</v>
      </c>
      <c r="C965" s="59">
        <v>1</v>
      </c>
      <c r="D965" s="60">
        <v>1.0351966873706005E-3</v>
      </c>
    </row>
    <row r="966" spans="2:4" x14ac:dyDescent="0.3">
      <c r="B966" s="33" t="s">
        <v>1930</v>
      </c>
      <c r="C966" s="59">
        <v>1</v>
      </c>
      <c r="D966" s="60">
        <v>1.0351966873706005E-3</v>
      </c>
    </row>
    <row r="967" spans="2:4" x14ac:dyDescent="0.3">
      <c r="B967" s="33" t="s">
        <v>1931</v>
      </c>
      <c r="C967" s="59">
        <v>1</v>
      </c>
      <c r="D967" s="60">
        <v>1.0351966873706005E-3</v>
      </c>
    </row>
    <row r="968" spans="2:4" x14ac:dyDescent="0.3">
      <c r="B968" s="33" t="s">
        <v>1932</v>
      </c>
      <c r="C968" s="59">
        <v>1</v>
      </c>
      <c r="D968" s="60">
        <v>1.0351966873706005E-3</v>
      </c>
    </row>
    <row r="969" spans="2:4" x14ac:dyDescent="0.3">
      <c r="B969" s="33" t="s">
        <v>1933</v>
      </c>
      <c r="C969" s="59">
        <v>1</v>
      </c>
      <c r="D969" s="60">
        <v>1.0351966873706005E-3</v>
      </c>
    </row>
    <row r="970" spans="2:4" x14ac:dyDescent="0.3">
      <c r="B970" s="33" t="s">
        <v>1934</v>
      </c>
      <c r="C970" s="59">
        <v>1</v>
      </c>
      <c r="D970" s="60">
        <v>1.0351966873706005E-3</v>
      </c>
    </row>
    <row r="971" spans="2:4" x14ac:dyDescent="0.3">
      <c r="B971" s="33" t="s">
        <v>1935</v>
      </c>
      <c r="C971" s="59">
        <v>1</v>
      </c>
      <c r="D971" s="60">
        <v>1.0351966873706005E-3</v>
      </c>
    </row>
    <row r="972" spans="2:4" x14ac:dyDescent="0.3">
      <c r="B972" s="33" t="s">
        <v>1936</v>
      </c>
      <c r="C972" s="59">
        <v>1</v>
      </c>
      <c r="D972" s="60">
        <v>1.0351966873706005E-3</v>
      </c>
    </row>
    <row r="973" spans="2:4" x14ac:dyDescent="0.3">
      <c r="B973" s="33" t="s">
        <v>1937</v>
      </c>
      <c r="C973" s="59">
        <v>1</v>
      </c>
      <c r="D973" s="60">
        <v>1.0351966873706005E-3</v>
      </c>
    </row>
    <row r="974" spans="2:4" x14ac:dyDescent="0.3">
      <c r="B974" s="33" t="s">
        <v>1938</v>
      </c>
      <c r="C974" s="59">
        <v>1</v>
      </c>
      <c r="D974" s="60">
        <v>1.0351966873706005E-3</v>
      </c>
    </row>
    <row r="975" spans="2:4" x14ac:dyDescent="0.3">
      <c r="B975" s="33" t="s">
        <v>1939</v>
      </c>
      <c r="C975" s="59">
        <v>1</v>
      </c>
      <c r="D975" s="60">
        <v>1.0351966873706005E-3</v>
      </c>
    </row>
    <row r="976" spans="2:4" x14ac:dyDescent="0.3">
      <c r="B976" s="33" t="s">
        <v>1940</v>
      </c>
      <c r="C976" s="59">
        <v>1</v>
      </c>
      <c r="D976" s="60">
        <v>1.0351966873706005E-3</v>
      </c>
    </row>
    <row r="977" spans="2:4" x14ac:dyDescent="0.3">
      <c r="B977" s="33" t="s">
        <v>1941</v>
      </c>
      <c r="C977" s="59">
        <v>1</v>
      </c>
      <c r="D977" s="60">
        <v>1.0351966873706005E-3</v>
      </c>
    </row>
    <row r="978" spans="2:4" x14ac:dyDescent="0.3">
      <c r="B978" s="33" t="s">
        <v>1942</v>
      </c>
      <c r="C978" s="59">
        <v>1</v>
      </c>
      <c r="D978" s="60">
        <v>1.0351966873706005E-3</v>
      </c>
    </row>
    <row r="979" spans="2:4" x14ac:dyDescent="0.3">
      <c r="B979" s="33" t="s">
        <v>1943</v>
      </c>
      <c r="C979" s="59">
        <v>1</v>
      </c>
      <c r="D979" s="60">
        <v>1.0351966873706005E-3</v>
      </c>
    </row>
    <row r="980" spans="2:4" x14ac:dyDescent="0.3">
      <c r="B980" s="33" t="s">
        <v>1944</v>
      </c>
      <c r="C980" s="59">
        <v>1</v>
      </c>
      <c r="D980" s="60">
        <v>1.0351966873706005E-3</v>
      </c>
    </row>
    <row r="981" spans="2:4" x14ac:dyDescent="0.3">
      <c r="B981" s="33" t="s">
        <v>1945</v>
      </c>
      <c r="C981" s="59">
        <v>1</v>
      </c>
      <c r="D981" s="60">
        <v>1.0351966873706005E-3</v>
      </c>
    </row>
    <row r="982" spans="2:4" x14ac:dyDescent="0.3">
      <c r="B982" s="33" t="s">
        <v>3852</v>
      </c>
      <c r="C982" s="59">
        <v>966</v>
      </c>
      <c r="D982" s="60">
        <v>1</v>
      </c>
    </row>
  </sheetData>
  <mergeCells count="1">
    <mergeCell ref="M9:S13"/>
  </mergeCell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8193" r:id="rId6" name="Group Box 1">
              <controlPr defaultSize="0" autoFill="0" autoPict="0">
                <anchor moveWithCells="1">
                  <from>
                    <xdr:col>0</xdr:col>
                    <xdr:colOff>457200</xdr:colOff>
                    <xdr:row>6</xdr:row>
                    <xdr:rowOff>22860</xdr:rowOff>
                  </from>
                  <to>
                    <xdr:col>5</xdr:col>
                    <xdr:colOff>281940</xdr:colOff>
                    <xdr:row>983</xdr:row>
                    <xdr:rowOff>60960</xdr:rowOff>
                  </to>
                </anchor>
              </controlPr>
            </control>
          </mc:Choice>
        </mc:AlternateContent>
        <mc:AlternateContent xmlns:mc="http://schemas.openxmlformats.org/markup-compatibility/2006">
          <mc:Choice Requires="x14">
            <control shapeId="8194" r:id="rId7" name="Group Box 2">
              <controlPr defaultSize="0" autoFill="0" autoPict="0">
                <anchor moveWithCells="1">
                  <from>
                    <xdr:col>5</xdr:col>
                    <xdr:colOff>563880</xdr:colOff>
                    <xdr:row>5</xdr:row>
                    <xdr:rowOff>144780</xdr:rowOff>
                  </from>
                  <to>
                    <xdr:col>10</xdr:col>
                    <xdr:colOff>449580</xdr:colOff>
                    <xdr:row>37</xdr:row>
                    <xdr:rowOff>53340</xdr:rowOff>
                  </to>
                </anchor>
              </controlPr>
            </control>
          </mc:Choice>
        </mc:AlternateContent>
        <mc:AlternateContent xmlns:mc="http://schemas.openxmlformats.org/markup-compatibility/2006">
          <mc:Choice Requires="x14">
            <control shapeId="8195" r:id="rId8" name="Group Box 3">
              <controlPr defaultSize="0" autoFill="0" autoPict="0">
                <anchor moveWithCells="1">
                  <from>
                    <xdr:col>11</xdr:col>
                    <xdr:colOff>182880</xdr:colOff>
                    <xdr:row>5</xdr:row>
                    <xdr:rowOff>137160</xdr:rowOff>
                  </from>
                  <to>
                    <xdr:col>19</xdr:col>
                    <xdr:colOff>213360</xdr:colOff>
                    <xdr:row>14</xdr:row>
                    <xdr:rowOff>30480</xdr:rowOff>
                  </to>
                </anchor>
              </controlPr>
            </control>
          </mc:Choice>
        </mc:AlternateContent>
        <mc:AlternateContent xmlns:mc="http://schemas.openxmlformats.org/markup-compatibility/2006">
          <mc:Choice Requires="x14">
            <control shapeId="8196" r:id="rId9" name="Button 4">
              <controlPr defaultSize="0" print="0" autoFill="0" autoPict="0" macro="[0]!SelectNextSheet">
                <anchor moveWithCells="1" sizeWithCells="1">
                  <from>
                    <xdr:col>20</xdr:col>
                    <xdr:colOff>556260</xdr:colOff>
                    <xdr:row>0</xdr:row>
                    <xdr:rowOff>160020</xdr:rowOff>
                  </from>
                  <to>
                    <xdr:col>21</xdr:col>
                    <xdr:colOff>502920</xdr:colOff>
                    <xdr:row>2</xdr:row>
                    <xdr:rowOff>167640</xdr:rowOff>
                  </to>
                </anchor>
              </controlPr>
            </control>
          </mc:Choice>
        </mc:AlternateContent>
        <mc:AlternateContent xmlns:mc="http://schemas.openxmlformats.org/markup-compatibility/2006">
          <mc:Choice Requires="x14">
            <control shapeId="8197" r:id="rId10" name="Button 5">
              <controlPr defaultSize="0" print="0" autoFill="0" autoPict="0" macro="[0]!SelectMenu">
                <anchor moveWithCells="1" sizeWithCells="1">
                  <from>
                    <xdr:col>17</xdr:col>
                    <xdr:colOff>449580</xdr:colOff>
                    <xdr:row>0</xdr:row>
                    <xdr:rowOff>160020</xdr:rowOff>
                  </from>
                  <to>
                    <xdr:col>19</xdr:col>
                    <xdr:colOff>266700</xdr:colOff>
                    <xdr:row>3</xdr:row>
                    <xdr:rowOff>7620</xdr:rowOff>
                  </to>
                </anchor>
              </controlPr>
            </control>
          </mc:Choice>
        </mc:AlternateContent>
        <mc:AlternateContent xmlns:mc="http://schemas.openxmlformats.org/markup-compatibility/2006">
          <mc:Choice Requires="x14">
            <control shapeId="8198" r:id="rId11" name="Button 6">
              <controlPr defaultSize="0" print="0" autoFill="0" autoPict="0" macro="[0]!SelectPreviousSheet">
                <anchor moveWithCells="1" sizeWithCells="1">
                  <from>
                    <xdr:col>19</xdr:col>
                    <xdr:colOff>449580</xdr:colOff>
                    <xdr:row>0</xdr:row>
                    <xdr:rowOff>167640</xdr:rowOff>
                  </from>
                  <to>
                    <xdr:col>20</xdr:col>
                    <xdr:colOff>396240</xdr:colOff>
                    <xdr:row>2</xdr:row>
                    <xdr:rowOff>175260</xdr:rowOff>
                  </to>
                </anchor>
              </controlPr>
            </control>
          </mc:Choice>
        </mc:AlternateContent>
        <mc:AlternateContent xmlns:mc="http://schemas.openxmlformats.org/markup-compatibility/2006">
          <mc:Choice Requires="x14">
            <control shapeId="8199" r:id="rId12" name="Button 7">
              <controlPr defaultSize="0" print="0" autoFill="0" autoPict="0" macro="[0]!SelectDashboard">
                <anchor moveWithCells="1" sizeWithCells="1">
                  <from>
                    <xdr:col>13</xdr:col>
                    <xdr:colOff>114300</xdr:colOff>
                    <xdr:row>0</xdr:row>
                    <xdr:rowOff>175260</xdr:rowOff>
                  </from>
                  <to>
                    <xdr:col>15</xdr:col>
                    <xdr:colOff>7620</xdr:colOff>
                    <xdr:row>3</xdr:row>
                    <xdr:rowOff>15240</xdr:rowOff>
                  </to>
                </anchor>
              </controlPr>
            </control>
          </mc:Choice>
        </mc:AlternateContent>
        <mc:AlternateContent xmlns:mc="http://schemas.openxmlformats.org/markup-compatibility/2006">
          <mc:Choice Requires="x14">
            <control shapeId="8200" r:id="rId13" name="Button 8">
              <controlPr defaultSize="0" print="0" autoFill="0" autoPict="0" macro="[0]!SelectPriorityBatches">
                <anchor moveWithCells="1" sizeWithCells="1">
                  <from>
                    <xdr:col>15</xdr:col>
                    <xdr:colOff>144780</xdr:colOff>
                    <xdr:row>0</xdr:row>
                    <xdr:rowOff>175260</xdr:rowOff>
                  </from>
                  <to>
                    <xdr:col>17</xdr:col>
                    <xdr:colOff>304800</xdr:colOff>
                    <xdr:row>3</xdr:row>
                    <xdr:rowOff>15240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14999847407452621"/>
  </sheetPr>
  <dimension ref="A1:FL40"/>
  <sheetViews>
    <sheetView showGridLines="0" zoomScale="85" zoomScaleNormal="85" workbookViewId="0">
      <selection activeCell="B2" sqref="B2"/>
    </sheetView>
  </sheetViews>
  <sheetFormatPr defaultRowHeight="14.4" x14ac:dyDescent="0.3"/>
  <cols>
    <col min="2" max="2" width="13.88671875" customWidth="1"/>
    <col min="3" max="3" width="17.77734375" customWidth="1"/>
    <col min="4" max="4" width="18.21875" customWidth="1"/>
    <col min="5" max="6" width="10.88671875" customWidth="1"/>
    <col min="7" max="7" width="13.88671875" customWidth="1"/>
    <col min="8" max="8" width="17.77734375" customWidth="1"/>
    <col min="9" max="9" width="18.21875" customWidth="1"/>
    <col min="12" max="12" width="5.77734375" customWidth="1"/>
  </cols>
  <sheetData>
    <row r="1" spans="1:168" x14ac:dyDescent="0.3">
      <c r="A1" s="1"/>
      <c r="B1" s="1"/>
      <c r="C1" s="1"/>
      <c r="D1" s="1"/>
      <c r="E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T1" s="1"/>
      <c r="AV1" s="1"/>
      <c r="AW1" s="1"/>
      <c r="AX1" s="1"/>
      <c r="AY1" s="1"/>
      <c r="AZ1" s="1"/>
      <c r="BA1" s="1"/>
      <c r="BB1" s="1"/>
      <c r="BC1" s="1"/>
      <c r="BE1" s="1"/>
      <c r="BF1" s="1"/>
      <c r="BG1" s="1"/>
      <c r="BH1" s="1"/>
      <c r="BI1" s="1"/>
      <c r="BJ1" s="1"/>
      <c r="CF1" s="2"/>
      <c r="CH1" s="2"/>
      <c r="CI1" s="2"/>
      <c r="CJ1" s="2"/>
      <c r="CK1" s="2"/>
      <c r="CL1" s="2"/>
      <c r="CM1" s="2"/>
      <c r="CN1" s="2"/>
      <c r="CO1" s="2"/>
      <c r="CW1" s="1"/>
      <c r="CX1" s="1"/>
      <c r="CY1" s="1"/>
      <c r="CZ1" s="1"/>
      <c r="DA1" s="1"/>
      <c r="DB1" s="1"/>
      <c r="DG1" s="1"/>
      <c r="DH1" s="1"/>
      <c r="DI1" s="1"/>
      <c r="DJ1" s="1"/>
      <c r="DL1" s="1"/>
      <c r="DM1" s="1"/>
      <c r="DN1" s="1"/>
      <c r="DO1" s="1"/>
      <c r="DP1" s="1"/>
      <c r="DR1" s="1"/>
      <c r="DS1" s="1"/>
    </row>
    <row r="2" spans="1:168" ht="21" x14ac:dyDescent="0.4">
      <c r="A2" s="1"/>
      <c r="B2" s="3" t="s">
        <v>3989</v>
      </c>
      <c r="E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T2" s="1"/>
      <c r="AV2" s="1"/>
      <c r="AW2" s="1"/>
      <c r="AX2" s="1"/>
      <c r="AY2" s="1"/>
      <c r="AZ2" s="1"/>
      <c r="BA2" s="1"/>
      <c r="BB2" s="1"/>
      <c r="BC2" s="1"/>
      <c r="BE2" s="1"/>
      <c r="BF2" s="1"/>
      <c r="BG2" s="1"/>
      <c r="BH2" s="1"/>
      <c r="BI2" s="1"/>
      <c r="BJ2" s="1"/>
      <c r="CF2" s="2"/>
      <c r="CH2" s="2"/>
      <c r="CI2" s="2"/>
      <c r="CJ2" s="2"/>
      <c r="CK2" s="2"/>
      <c r="CL2" s="2"/>
      <c r="CM2" s="2"/>
      <c r="CN2" s="2"/>
      <c r="CO2" s="2"/>
      <c r="CW2" s="1"/>
      <c r="CX2" s="1"/>
      <c r="CY2" s="1"/>
      <c r="CZ2" s="1"/>
      <c r="DA2" s="1"/>
      <c r="DB2" s="1"/>
      <c r="DG2" s="1"/>
      <c r="DH2" s="1"/>
      <c r="DI2" s="1"/>
      <c r="DJ2" s="1"/>
      <c r="DL2" s="1"/>
      <c r="DM2" s="1"/>
      <c r="DN2" s="1"/>
      <c r="DO2" s="1"/>
      <c r="DP2" s="1"/>
      <c r="DR2" s="1"/>
      <c r="DS2" s="1"/>
    </row>
    <row r="3" spans="1:168" x14ac:dyDescent="0.3">
      <c r="A3" s="1"/>
      <c r="B3" s="4" t="s">
        <v>0</v>
      </c>
      <c r="C3" s="5" t="str">
        <f ca="1">MID(CELL("filename",A1),FIND("]",CELL("‪filename",A1))+1,999)</f>
        <v>EDA - Customer</v>
      </c>
      <c r="G3" s="6"/>
      <c r="H3" s="1"/>
      <c r="I3" s="6"/>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T3" s="1"/>
      <c r="AV3" s="1"/>
      <c r="AW3" s="1"/>
      <c r="AX3" s="1"/>
      <c r="AY3" s="1"/>
      <c r="AZ3" s="1"/>
      <c r="BA3" s="1"/>
      <c r="BB3" s="1"/>
      <c r="BC3" s="1"/>
      <c r="BE3" s="1"/>
      <c r="BF3" s="1"/>
      <c r="BG3" s="1"/>
      <c r="BH3" s="1"/>
      <c r="BI3" s="1"/>
      <c r="BJ3" s="1"/>
      <c r="CF3" s="2"/>
      <c r="CH3" s="2"/>
      <c r="CI3" s="2"/>
      <c r="CJ3" s="2"/>
      <c r="CK3" s="2"/>
      <c r="CL3" s="2"/>
      <c r="CM3" s="2"/>
      <c r="CN3" s="2"/>
      <c r="CO3" s="2"/>
      <c r="CW3" s="1"/>
      <c r="CX3" s="1"/>
      <c r="CY3" s="1"/>
      <c r="CZ3" s="1"/>
      <c r="DA3" s="1"/>
      <c r="DB3" s="1"/>
      <c r="DG3" s="1"/>
      <c r="DH3" s="1"/>
      <c r="DI3" s="1"/>
      <c r="DJ3" s="1"/>
      <c r="DL3" s="1"/>
      <c r="DM3" s="1"/>
      <c r="DN3" s="1"/>
      <c r="DO3" s="1"/>
      <c r="DP3" s="1"/>
      <c r="DR3" s="1"/>
      <c r="DS3" s="1"/>
    </row>
    <row r="4" spans="1:168" x14ac:dyDescent="0.3">
      <c r="A4" s="7"/>
      <c r="B4" s="7"/>
      <c r="C4" s="7"/>
      <c r="D4" s="7"/>
      <c r="E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T4" s="8"/>
      <c r="AV4" s="7"/>
      <c r="AW4" s="7"/>
      <c r="AX4" s="7"/>
      <c r="AY4" s="7"/>
      <c r="AZ4" s="7"/>
      <c r="BA4" s="7"/>
      <c r="BB4" s="7"/>
      <c r="BC4" s="7"/>
      <c r="BE4" s="7"/>
      <c r="BF4" s="7"/>
      <c r="BG4" s="7"/>
      <c r="BH4" s="7"/>
      <c r="BI4" s="7"/>
      <c r="BJ4" s="8"/>
      <c r="CF4" s="2"/>
      <c r="CH4" s="2"/>
      <c r="CI4" s="2"/>
      <c r="CJ4" s="2"/>
      <c r="CK4" s="2"/>
      <c r="CL4" s="2"/>
      <c r="CM4" s="2"/>
      <c r="CN4" s="2"/>
      <c r="CO4" s="2"/>
      <c r="CW4" s="7"/>
      <c r="CX4" s="7"/>
      <c r="CY4" s="7"/>
      <c r="CZ4" s="7"/>
      <c r="DA4" s="7"/>
      <c r="DB4" s="8"/>
      <c r="DG4" s="7"/>
      <c r="DH4" s="7"/>
      <c r="DI4" s="7"/>
      <c r="DJ4" s="7"/>
      <c r="DL4" s="8"/>
      <c r="DM4" s="8"/>
      <c r="DN4" s="8"/>
      <c r="DO4" s="8"/>
      <c r="DP4" s="8"/>
      <c r="DR4" s="7"/>
      <c r="DS4" s="7"/>
    </row>
    <row r="5" spans="1:168" s="12" customFormat="1" x14ac:dyDescent="0.3">
      <c r="A5" s="67" t="str">
        <f ca="1">_xlfn.SHEET()&amp;"."</f>
        <v>10.</v>
      </c>
      <c r="B5" s="41" t="str">
        <f ca="1">MID(CELL("filename",A1),FIND("]",CELL("‪filename",A1))+1,999)</f>
        <v>EDA - Customer</v>
      </c>
      <c r="C5" s="9"/>
      <c r="D5" s="9"/>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0"/>
      <c r="BJ5" s="10"/>
      <c r="BK5" s="10"/>
      <c r="BL5" s="10"/>
      <c r="BM5" s="10"/>
      <c r="BN5" s="10"/>
      <c r="BO5" s="10"/>
      <c r="BP5" s="10"/>
      <c r="BQ5" s="10"/>
      <c r="BR5" s="10"/>
      <c r="BS5" s="10"/>
      <c r="BT5" s="10"/>
      <c r="BU5" s="10"/>
      <c r="BV5" s="10"/>
      <c r="BW5" s="10"/>
      <c r="BX5" s="10"/>
      <c r="BY5" s="10"/>
      <c r="BZ5" s="10"/>
      <c r="CA5" s="10"/>
      <c r="CB5" s="10"/>
      <c r="CC5" s="10"/>
      <c r="CD5" s="10"/>
      <c r="CE5" s="10"/>
      <c r="CF5" s="11"/>
      <c r="CG5" s="10"/>
      <c r="CH5" s="11"/>
      <c r="CI5" s="11"/>
      <c r="CJ5" s="11"/>
      <c r="CK5" s="11"/>
      <c r="CL5" s="11"/>
      <c r="CM5" s="11"/>
      <c r="CN5" s="11"/>
      <c r="CO5" s="11"/>
      <c r="CP5" s="10"/>
      <c r="CQ5" s="10"/>
      <c r="CR5" s="10"/>
      <c r="CS5" s="10"/>
      <c r="CT5" s="10"/>
      <c r="CU5" s="10"/>
      <c r="CV5" s="10"/>
      <c r="CW5" s="10"/>
      <c r="CX5" s="10"/>
      <c r="CY5" s="10"/>
      <c r="CZ5" s="10"/>
      <c r="DA5" s="10"/>
      <c r="DB5" s="10"/>
      <c r="DC5" s="10"/>
      <c r="DD5" s="10"/>
      <c r="DE5" s="10"/>
      <c r="DF5" s="10"/>
      <c r="DG5" s="10"/>
      <c r="DH5" s="10"/>
      <c r="DI5" s="10"/>
      <c r="DJ5" s="10"/>
      <c r="DK5" s="10"/>
      <c r="DL5" s="10"/>
      <c r="DM5" s="10"/>
      <c r="DN5" s="10"/>
      <c r="DO5" s="10"/>
      <c r="DP5" s="10"/>
      <c r="DQ5" s="10"/>
      <c r="DR5" s="10"/>
      <c r="DS5" s="10"/>
      <c r="DT5" s="10"/>
      <c r="DU5" s="10"/>
      <c r="DV5" s="10"/>
      <c r="DW5" s="10"/>
      <c r="DX5" s="10"/>
      <c r="DY5" s="10"/>
      <c r="DZ5" s="10"/>
      <c r="EA5" s="10"/>
      <c r="EB5" s="10"/>
      <c r="EC5" s="10"/>
      <c r="ED5" s="10"/>
      <c r="EE5" s="10"/>
      <c r="EF5" s="10"/>
      <c r="EG5" s="10"/>
      <c r="EH5" s="10"/>
      <c r="EI5" s="10"/>
      <c r="EJ5" s="10"/>
      <c r="EK5" s="10"/>
      <c r="EL5" s="10"/>
      <c r="EM5" s="10"/>
      <c r="EN5" s="10"/>
      <c r="EO5" s="10"/>
      <c r="EP5" s="10"/>
      <c r="EQ5" s="10"/>
      <c r="ER5" s="10"/>
      <c r="ES5" s="10"/>
      <c r="ET5" s="10"/>
      <c r="EU5" s="10"/>
      <c r="EV5" s="10"/>
      <c r="FD5" s="10"/>
      <c r="FL5" s="10"/>
    </row>
    <row r="8" spans="1:168" ht="21" x14ac:dyDescent="0.3">
      <c r="B8" s="30" t="s">
        <v>3938</v>
      </c>
      <c r="G8" s="30" t="s">
        <v>3937</v>
      </c>
      <c r="M8" s="30" t="s">
        <v>3858</v>
      </c>
    </row>
    <row r="9" spans="1:168" ht="14.4" customHeight="1" x14ac:dyDescent="0.3">
      <c r="M9" s="104" t="s">
        <v>3974</v>
      </c>
      <c r="N9" s="104"/>
      <c r="O9" s="104"/>
      <c r="P9" s="104"/>
      <c r="Q9" s="104"/>
      <c r="R9" s="104"/>
      <c r="S9" s="104"/>
    </row>
    <row r="10" spans="1:168" x14ac:dyDescent="0.3">
      <c r="B10" s="28" t="s">
        <v>3851</v>
      </c>
      <c r="C10" t="s">
        <v>3853</v>
      </c>
      <c r="G10" s="28" t="s">
        <v>3851</v>
      </c>
      <c r="H10" t="s">
        <v>3854</v>
      </c>
      <c r="M10" s="104"/>
      <c r="N10" s="104"/>
      <c r="O10" s="104"/>
      <c r="P10" s="104"/>
      <c r="Q10" s="104"/>
      <c r="R10" s="104"/>
      <c r="S10" s="104"/>
    </row>
    <row r="11" spans="1:168" x14ac:dyDescent="0.3">
      <c r="M11" s="104"/>
      <c r="N11" s="104"/>
      <c r="O11" s="104"/>
      <c r="P11" s="104"/>
      <c r="Q11" s="104"/>
      <c r="R11" s="104"/>
      <c r="S11" s="104"/>
    </row>
    <row r="12" spans="1:168" x14ac:dyDescent="0.3">
      <c r="B12" s="94" t="s">
        <v>1</v>
      </c>
      <c r="C12" s="58" t="s">
        <v>3855</v>
      </c>
      <c r="D12" s="58" t="s">
        <v>3856</v>
      </c>
      <c r="G12" s="94" t="s">
        <v>1</v>
      </c>
      <c r="H12" s="16" t="s">
        <v>3855</v>
      </c>
      <c r="I12" s="16" t="s">
        <v>3856</v>
      </c>
      <c r="M12" s="104"/>
      <c r="N12" s="104"/>
      <c r="O12" s="104"/>
      <c r="P12" s="104"/>
      <c r="Q12" s="104"/>
      <c r="R12" s="104"/>
      <c r="S12" s="104"/>
    </row>
    <row r="13" spans="1:168" x14ac:dyDescent="0.3">
      <c r="B13" s="33" t="s">
        <v>2858</v>
      </c>
      <c r="C13" s="59">
        <v>322</v>
      </c>
      <c r="D13" s="60">
        <v>0.33333333333333331</v>
      </c>
      <c r="G13" s="33" t="s">
        <v>2858</v>
      </c>
      <c r="H13" s="91">
        <v>7</v>
      </c>
      <c r="I13" s="92">
        <v>0.35</v>
      </c>
      <c r="M13" s="104"/>
      <c r="N13" s="104"/>
      <c r="O13" s="104"/>
      <c r="P13" s="104"/>
      <c r="Q13" s="104"/>
      <c r="R13" s="104"/>
      <c r="S13" s="104"/>
    </row>
    <row r="14" spans="1:168" x14ac:dyDescent="0.3">
      <c r="B14" s="33" t="s">
        <v>2859</v>
      </c>
      <c r="C14" s="59">
        <v>322</v>
      </c>
      <c r="D14" s="60">
        <v>0.33333333333333331</v>
      </c>
      <c r="G14" s="33" t="s">
        <v>2859</v>
      </c>
      <c r="H14" s="91">
        <v>4</v>
      </c>
      <c r="I14" s="92">
        <v>0.2</v>
      </c>
      <c r="M14" s="104"/>
      <c r="N14" s="104"/>
      <c r="O14" s="104"/>
      <c r="P14" s="104"/>
      <c r="Q14" s="104"/>
      <c r="R14" s="104"/>
      <c r="S14" s="104"/>
    </row>
    <row r="15" spans="1:168" x14ac:dyDescent="0.3">
      <c r="B15" s="33" t="s">
        <v>2860</v>
      </c>
      <c r="C15" s="59">
        <v>322</v>
      </c>
      <c r="D15" s="60">
        <v>0.33333333333333331</v>
      </c>
      <c r="G15" s="33" t="s">
        <v>2860</v>
      </c>
      <c r="H15" s="91">
        <v>9</v>
      </c>
      <c r="I15" s="92">
        <v>0.45</v>
      </c>
      <c r="M15" s="104"/>
      <c r="N15" s="104"/>
      <c r="O15" s="104"/>
      <c r="P15" s="104"/>
      <c r="Q15" s="104"/>
      <c r="R15" s="104"/>
      <c r="S15" s="104"/>
    </row>
    <row r="16" spans="1:168" x14ac:dyDescent="0.3">
      <c r="B16" s="33" t="s">
        <v>3852</v>
      </c>
      <c r="C16" s="59">
        <v>966</v>
      </c>
      <c r="D16" s="60">
        <v>1</v>
      </c>
      <c r="G16" s="33" t="s">
        <v>3852</v>
      </c>
      <c r="H16" s="91">
        <v>20</v>
      </c>
      <c r="I16" s="92">
        <v>1</v>
      </c>
      <c r="M16" s="104"/>
      <c r="N16" s="104"/>
      <c r="O16" s="104"/>
      <c r="P16" s="104"/>
      <c r="Q16" s="104"/>
      <c r="R16" s="104"/>
      <c r="S16" s="104"/>
    </row>
    <row r="17" spans="13:19" x14ac:dyDescent="0.3">
      <c r="M17" s="104"/>
      <c r="N17" s="104"/>
      <c r="O17" s="104"/>
      <c r="P17" s="104"/>
      <c r="Q17" s="104"/>
      <c r="R17" s="104"/>
      <c r="S17" s="104"/>
    </row>
    <row r="18" spans="13:19" x14ac:dyDescent="0.3">
      <c r="M18" s="104"/>
      <c r="N18" s="104"/>
      <c r="O18" s="104"/>
      <c r="P18" s="104"/>
      <c r="Q18" s="104"/>
      <c r="R18" s="104"/>
      <c r="S18" s="104"/>
    </row>
    <row r="19" spans="13:19" x14ac:dyDescent="0.3">
      <c r="M19" s="104"/>
      <c r="N19" s="104"/>
      <c r="O19" s="104"/>
      <c r="P19" s="104"/>
      <c r="Q19" s="104"/>
      <c r="R19" s="104"/>
      <c r="S19" s="104"/>
    </row>
    <row r="20" spans="13:19" x14ac:dyDescent="0.3">
      <c r="M20" s="104"/>
      <c r="N20" s="104"/>
      <c r="O20" s="104"/>
      <c r="P20" s="104"/>
      <c r="Q20" s="104"/>
      <c r="R20" s="104"/>
      <c r="S20" s="104"/>
    </row>
    <row r="21" spans="13:19" x14ac:dyDescent="0.3">
      <c r="M21" s="104"/>
      <c r="N21" s="104"/>
      <c r="O21" s="104"/>
      <c r="P21" s="104"/>
      <c r="Q21" s="104"/>
      <c r="R21" s="104"/>
      <c r="S21" s="104"/>
    </row>
    <row r="22" spans="13:19" x14ac:dyDescent="0.3">
      <c r="M22" s="38"/>
      <c r="N22" s="38"/>
      <c r="O22" s="38"/>
      <c r="P22" s="38"/>
      <c r="Q22" s="38"/>
      <c r="R22" s="38"/>
      <c r="S22" s="38"/>
    </row>
    <row r="23" spans="13:19" x14ac:dyDescent="0.3">
      <c r="M23" s="38"/>
      <c r="N23" s="38"/>
      <c r="O23" s="38"/>
      <c r="P23" s="38"/>
      <c r="Q23" s="38"/>
      <c r="R23" s="38"/>
      <c r="S23" s="38"/>
    </row>
    <row r="24" spans="13:19" x14ac:dyDescent="0.3">
      <c r="M24" s="38"/>
      <c r="N24" s="38"/>
      <c r="O24" s="38"/>
      <c r="P24" s="38"/>
      <c r="Q24" s="38"/>
      <c r="R24" s="38"/>
      <c r="S24" s="38"/>
    </row>
    <row r="25" spans="13:19" x14ac:dyDescent="0.3">
      <c r="M25" s="38"/>
      <c r="N25" s="38"/>
      <c r="O25" s="38"/>
      <c r="P25" s="38"/>
      <c r="Q25" s="38"/>
      <c r="R25" s="38"/>
      <c r="S25" s="38"/>
    </row>
    <row r="26" spans="13:19" x14ac:dyDescent="0.3">
      <c r="M26" s="38"/>
      <c r="N26" s="38"/>
      <c r="O26" s="38"/>
      <c r="P26" s="38"/>
      <c r="Q26" s="38"/>
      <c r="R26" s="38"/>
      <c r="S26" s="38"/>
    </row>
    <row r="27" spans="13:19" x14ac:dyDescent="0.3">
      <c r="M27" s="38"/>
      <c r="N27" s="38"/>
      <c r="O27" s="38"/>
      <c r="P27" s="38"/>
      <c r="Q27" s="38"/>
      <c r="R27" s="38"/>
      <c r="S27" s="38"/>
    </row>
    <row r="28" spans="13:19" x14ac:dyDescent="0.3">
      <c r="M28" s="38"/>
      <c r="N28" s="38"/>
      <c r="O28" s="38"/>
      <c r="P28" s="38"/>
      <c r="Q28" s="38"/>
      <c r="R28" s="38"/>
      <c r="S28" s="38"/>
    </row>
    <row r="29" spans="13:19" x14ac:dyDescent="0.3">
      <c r="M29" s="38"/>
      <c r="N29" s="38"/>
      <c r="O29" s="38"/>
      <c r="P29" s="38"/>
      <c r="Q29" s="38"/>
      <c r="R29" s="38"/>
      <c r="S29" s="38"/>
    </row>
    <row r="30" spans="13:19" x14ac:dyDescent="0.3">
      <c r="M30" s="38"/>
      <c r="N30" s="38"/>
      <c r="O30" s="38"/>
      <c r="P30" s="38"/>
      <c r="Q30" s="38"/>
      <c r="R30" s="38"/>
      <c r="S30" s="38"/>
    </row>
    <row r="31" spans="13:19" x14ac:dyDescent="0.3">
      <c r="M31" s="38"/>
      <c r="N31" s="38"/>
      <c r="O31" s="38"/>
      <c r="P31" s="38"/>
      <c r="Q31" s="38"/>
      <c r="R31" s="38"/>
      <c r="S31" s="38"/>
    </row>
    <row r="32" spans="13:19" x14ac:dyDescent="0.3">
      <c r="M32" s="38"/>
      <c r="N32" s="38"/>
      <c r="O32" s="38"/>
      <c r="P32" s="38"/>
      <c r="Q32" s="38"/>
      <c r="R32" s="38"/>
      <c r="S32" s="38"/>
    </row>
    <row r="33" spans="13:19" x14ac:dyDescent="0.3">
      <c r="M33" s="38"/>
      <c r="N33" s="38"/>
      <c r="O33" s="38"/>
      <c r="P33" s="38"/>
      <c r="Q33" s="38"/>
      <c r="R33" s="38"/>
      <c r="S33" s="38"/>
    </row>
    <row r="34" spans="13:19" x14ac:dyDescent="0.3">
      <c r="M34" s="38"/>
      <c r="N34" s="38"/>
      <c r="O34" s="38"/>
      <c r="P34" s="38"/>
      <c r="Q34" s="38"/>
      <c r="R34" s="38"/>
      <c r="S34" s="38"/>
    </row>
    <row r="35" spans="13:19" x14ac:dyDescent="0.3">
      <c r="M35" s="38"/>
      <c r="N35" s="38"/>
      <c r="O35" s="38"/>
      <c r="P35" s="38"/>
      <c r="Q35" s="38"/>
      <c r="R35" s="38"/>
      <c r="S35" s="38"/>
    </row>
    <row r="36" spans="13:19" x14ac:dyDescent="0.3">
      <c r="M36" s="38"/>
      <c r="N36" s="38"/>
      <c r="O36" s="38"/>
      <c r="P36" s="38"/>
      <c r="Q36" s="38"/>
      <c r="R36" s="38"/>
      <c r="S36" s="38"/>
    </row>
    <row r="37" spans="13:19" x14ac:dyDescent="0.3">
      <c r="M37" s="38"/>
      <c r="N37" s="38"/>
      <c r="O37" s="38"/>
      <c r="P37" s="38"/>
      <c r="Q37" s="38"/>
      <c r="R37" s="38"/>
      <c r="S37" s="38"/>
    </row>
    <row r="38" spans="13:19" x14ac:dyDescent="0.3">
      <c r="M38" s="38"/>
      <c r="N38" s="38"/>
      <c r="O38" s="38"/>
      <c r="P38" s="38"/>
      <c r="Q38" s="38"/>
      <c r="R38" s="38"/>
      <c r="S38" s="38"/>
    </row>
    <row r="39" spans="13:19" x14ac:dyDescent="0.3">
      <c r="M39" s="38"/>
      <c r="N39" s="38"/>
      <c r="O39" s="38"/>
      <c r="P39" s="38"/>
      <c r="Q39" s="38"/>
      <c r="R39" s="38"/>
      <c r="S39" s="38"/>
    </row>
    <row r="40" spans="13:19" x14ac:dyDescent="0.3">
      <c r="M40" s="38"/>
      <c r="N40" s="38"/>
      <c r="O40" s="38"/>
      <c r="P40" s="38"/>
      <c r="Q40" s="38"/>
      <c r="R40" s="38"/>
      <c r="S40" s="38"/>
    </row>
  </sheetData>
  <mergeCells count="1">
    <mergeCell ref="M9:S21"/>
  </mergeCell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7169" r:id="rId6" name="Group Box 1">
              <controlPr defaultSize="0" autoFill="0" autoPict="0">
                <anchor moveWithCells="1">
                  <from>
                    <xdr:col>0</xdr:col>
                    <xdr:colOff>457200</xdr:colOff>
                    <xdr:row>5</xdr:row>
                    <xdr:rowOff>144780</xdr:rowOff>
                  </from>
                  <to>
                    <xdr:col>5</xdr:col>
                    <xdr:colOff>266700</xdr:colOff>
                    <xdr:row>37</xdr:row>
                    <xdr:rowOff>121920</xdr:rowOff>
                  </to>
                </anchor>
              </controlPr>
            </control>
          </mc:Choice>
        </mc:AlternateContent>
        <mc:AlternateContent xmlns:mc="http://schemas.openxmlformats.org/markup-compatibility/2006">
          <mc:Choice Requires="x14">
            <control shapeId="7170" r:id="rId7" name="Group Box 2">
              <controlPr defaultSize="0" autoFill="0" autoPict="0">
                <anchor moveWithCells="1">
                  <from>
                    <xdr:col>5</xdr:col>
                    <xdr:colOff>563880</xdr:colOff>
                    <xdr:row>5</xdr:row>
                    <xdr:rowOff>144780</xdr:rowOff>
                  </from>
                  <to>
                    <xdr:col>10</xdr:col>
                    <xdr:colOff>449580</xdr:colOff>
                    <xdr:row>37</xdr:row>
                    <xdr:rowOff>114300</xdr:rowOff>
                  </to>
                </anchor>
              </controlPr>
            </control>
          </mc:Choice>
        </mc:AlternateContent>
        <mc:AlternateContent xmlns:mc="http://schemas.openxmlformats.org/markup-compatibility/2006">
          <mc:Choice Requires="x14">
            <control shapeId="7171" r:id="rId8" name="Group Box 3">
              <controlPr defaultSize="0" autoFill="0" autoPict="0">
                <anchor moveWithCells="1">
                  <from>
                    <xdr:col>11</xdr:col>
                    <xdr:colOff>182880</xdr:colOff>
                    <xdr:row>5</xdr:row>
                    <xdr:rowOff>137160</xdr:rowOff>
                  </from>
                  <to>
                    <xdr:col>19</xdr:col>
                    <xdr:colOff>213360</xdr:colOff>
                    <xdr:row>21</xdr:row>
                    <xdr:rowOff>91440</xdr:rowOff>
                  </to>
                </anchor>
              </controlPr>
            </control>
          </mc:Choice>
        </mc:AlternateContent>
        <mc:AlternateContent xmlns:mc="http://schemas.openxmlformats.org/markup-compatibility/2006">
          <mc:Choice Requires="x14">
            <control shapeId="7172" r:id="rId9" name="Button 4">
              <controlPr defaultSize="0" print="0" autoFill="0" autoPict="0" macro="[0]!SelectNextSheet">
                <anchor moveWithCells="1" sizeWithCells="1">
                  <from>
                    <xdr:col>20</xdr:col>
                    <xdr:colOff>563880</xdr:colOff>
                    <xdr:row>0</xdr:row>
                    <xdr:rowOff>160020</xdr:rowOff>
                  </from>
                  <to>
                    <xdr:col>21</xdr:col>
                    <xdr:colOff>510540</xdr:colOff>
                    <xdr:row>2</xdr:row>
                    <xdr:rowOff>167640</xdr:rowOff>
                  </to>
                </anchor>
              </controlPr>
            </control>
          </mc:Choice>
        </mc:AlternateContent>
        <mc:AlternateContent xmlns:mc="http://schemas.openxmlformats.org/markup-compatibility/2006">
          <mc:Choice Requires="x14">
            <control shapeId="7173" r:id="rId10" name="Button 5">
              <controlPr defaultSize="0" print="0" autoFill="0" autoPict="0" macro="[0]!SelectMenu">
                <anchor moveWithCells="1" sizeWithCells="1">
                  <from>
                    <xdr:col>17</xdr:col>
                    <xdr:colOff>464820</xdr:colOff>
                    <xdr:row>0</xdr:row>
                    <xdr:rowOff>160020</xdr:rowOff>
                  </from>
                  <to>
                    <xdr:col>19</xdr:col>
                    <xdr:colOff>274320</xdr:colOff>
                    <xdr:row>3</xdr:row>
                    <xdr:rowOff>7620</xdr:rowOff>
                  </to>
                </anchor>
              </controlPr>
            </control>
          </mc:Choice>
        </mc:AlternateContent>
        <mc:AlternateContent xmlns:mc="http://schemas.openxmlformats.org/markup-compatibility/2006">
          <mc:Choice Requires="x14">
            <control shapeId="7174" r:id="rId11" name="Button 6">
              <controlPr defaultSize="0" print="0" autoFill="0" autoPict="0" macro="[0]!SelectPreviousSheet">
                <anchor moveWithCells="1" sizeWithCells="1">
                  <from>
                    <xdr:col>19</xdr:col>
                    <xdr:colOff>457200</xdr:colOff>
                    <xdr:row>0</xdr:row>
                    <xdr:rowOff>167640</xdr:rowOff>
                  </from>
                  <to>
                    <xdr:col>20</xdr:col>
                    <xdr:colOff>403860</xdr:colOff>
                    <xdr:row>2</xdr:row>
                    <xdr:rowOff>175260</xdr:rowOff>
                  </to>
                </anchor>
              </controlPr>
            </control>
          </mc:Choice>
        </mc:AlternateContent>
        <mc:AlternateContent xmlns:mc="http://schemas.openxmlformats.org/markup-compatibility/2006">
          <mc:Choice Requires="x14">
            <control shapeId="7175" r:id="rId12" name="Button 7">
              <controlPr defaultSize="0" print="0" autoFill="0" autoPict="0" macro="[0]!SelectDashboard">
                <anchor moveWithCells="1" sizeWithCells="1">
                  <from>
                    <xdr:col>13</xdr:col>
                    <xdr:colOff>137160</xdr:colOff>
                    <xdr:row>0</xdr:row>
                    <xdr:rowOff>167640</xdr:rowOff>
                  </from>
                  <to>
                    <xdr:col>15</xdr:col>
                    <xdr:colOff>30480</xdr:colOff>
                    <xdr:row>3</xdr:row>
                    <xdr:rowOff>7620</xdr:rowOff>
                  </to>
                </anchor>
              </controlPr>
            </control>
          </mc:Choice>
        </mc:AlternateContent>
        <mc:AlternateContent xmlns:mc="http://schemas.openxmlformats.org/markup-compatibility/2006">
          <mc:Choice Requires="x14">
            <control shapeId="7176" r:id="rId13" name="Button 8">
              <controlPr defaultSize="0" print="0" autoFill="0" autoPict="0" macro="[0]!SelectPriorityBatches">
                <anchor moveWithCells="1" sizeWithCells="1">
                  <from>
                    <xdr:col>15</xdr:col>
                    <xdr:colOff>167640</xdr:colOff>
                    <xdr:row>0</xdr:row>
                    <xdr:rowOff>167640</xdr:rowOff>
                  </from>
                  <to>
                    <xdr:col>17</xdr:col>
                    <xdr:colOff>327660</xdr:colOff>
                    <xdr:row>3</xdr:row>
                    <xdr:rowOff>7620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0" tint="-0.14999847407452621"/>
  </sheetPr>
  <dimension ref="A1:FL40"/>
  <sheetViews>
    <sheetView showGridLines="0" zoomScale="85" zoomScaleNormal="85" workbookViewId="0">
      <selection activeCell="B2" sqref="B2"/>
    </sheetView>
  </sheetViews>
  <sheetFormatPr defaultRowHeight="14.4" x14ac:dyDescent="0.3"/>
  <cols>
    <col min="2" max="2" width="13.88671875" customWidth="1"/>
    <col min="3" max="3" width="17.77734375" customWidth="1"/>
    <col min="4" max="4" width="18.21875" customWidth="1"/>
    <col min="5" max="6" width="10.88671875" customWidth="1"/>
    <col min="7" max="7" width="13.88671875" customWidth="1"/>
    <col min="8" max="8" width="17.77734375" customWidth="1"/>
    <col min="9" max="9" width="18.21875" customWidth="1"/>
    <col min="12" max="12" width="5.77734375" customWidth="1"/>
  </cols>
  <sheetData>
    <row r="1" spans="1:168" x14ac:dyDescent="0.3">
      <c r="A1" s="1"/>
      <c r="B1" s="1"/>
      <c r="C1" s="1"/>
      <c r="D1" s="1"/>
      <c r="E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T1" s="1"/>
      <c r="AV1" s="1"/>
      <c r="AW1" s="1"/>
      <c r="AX1" s="1"/>
      <c r="AY1" s="1"/>
      <c r="AZ1" s="1"/>
      <c r="BA1" s="1"/>
      <c r="BB1" s="1"/>
      <c r="BC1" s="1"/>
      <c r="BE1" s="1"/>
      <c r="BF1" s="1"/>
      <c r="BG1" s="1"/>
      <c r="BH1" s="1"/>
      <c r="BI1" s="1"/>
      <c r="BJ1" s="1"/>
      <c r="CF1" s="2"/>
      <c r="CH1" s="2"/>
      <c r="CI1" s="2"/>
      <c r="CJ1" s="2"/>
      <c r="CK1" s="2"/>
      <c r="CL1" s="2"/>
      <c r="CM1" s="2"/>
      <c r="CN1" s="2"/>
      <c r="CO1" s="2"/>
      <c r="CW1" s="1"/>
      <c r="CX1" s="1"/>
      <c r="CY1" s="1"/>
      <c r="CZ1" s="1"/>
      <c r="DA1" s="1"/>
      <c r="DB1" s="1"/>
      <c r="DG1" s="1"/>
      <c r="DH1" s="1"/>
      <c r="DI1" s="1"/>
      <c r="DJ1" s="1"/>
      <c r="DL1" s="1"/>
      <c r="DM1" s="1"/>
      <c r="DN1" s="1"/>
      <c r="DO1" s="1"/>
      <c r="DP1" s="1"/>
      <c r="DR1" s="1"/>
      <c r="DS1" s="1"/>
    </row>
    <row r="2" spans="1:168" ht="21" x14ac:dyDescent="0.4">
      <c r="A2" s="1"/>
      <c r="B2" s="3" t="s">
        <v>3989</v>
      </c>
      <c r="E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T2" s="1"/>
      <c r="AV2" s="1"/>
      <c r="AW2" s="1"/>
      <c r="AX2" s="1"/>
      <c r="AY2" s="1"/>
      <c r="AZ2" s="1"/>
      <c r="BA2" s="1"/>
      <c r="BB2" s="1"/>
      <c r="BC2" s="1"/>
      <c r="BE2" s="1"/>
      <c r="BF2" s="1"/>
      <c r="BG2" s="1"/>
      <c r="BH2" s="1"/>
      <c r="BI2" s="1"/>
      <c r="BJ2" s="1"/>
      <c r="CF2" s="2"/>
      <c r="CH2" s="2"/>
      <c r="CI2" s="2"/>
      <c r="CJ2" s="2"/>
      <c r="CK2" s="2"/>
      <c r="CL2" s="2"/>
      <c r="CM2" s="2"/>
      <c r="CN2" s="2"/>
      <c r="CO2" s="2"/>
      <c r="CW2" s="1"/>
      <c r="CX2" s="1"/>
      <c r="CY2" s="1"/>
      <c r="CZ2" s="1"/>
      <c r="DA2" s="1"/>
      <c r="DB2" s="1"/>
      <c r="DG2" s="1"/>
      <c r="DH2" s="1"/>
      <c r="DI2" s="1"/>
      <c r="DJ2" s="1"/>
      <c r="DL2" s="1"/>
      <c r="DM2" s="1"/>
      <c r="DN2" s="1"/>
      <c r="DO2" s="1"/>
      <c r="DP2" s="1"/>
      <c r="DR2" s="1"/>
      <c r="DS2" s="1"/>
    </row>
    <row r="3" spans="1:168" x14ac:dyDescent="0.3">
      <c r="A3" s="1"/>
      <c r="B3" s="4" t="s">
        <v>0</v>
      </c>
      <c r="C3" s="5" t="str">
        <f ca="1">MID(CELL("filename",A1),FIND("]",CELL("‪filename",A1))+1,999)</f>
        <v>EDA - Status Code</v>
      </c>
      <c r="G3" s="6"/>
      <c r="H3" s="1"/>
      <c r="I3" s="6"/>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T3" s="1"/>
      <c r="AV3" s="1"/>
      <c r="AW3" s="1"/>
      <c r="AX3" s="1"/>
      <c r="AY3" s="1"/>
      <c r="AZ3" s="1"/>
      <c r="BA3" s="1"/>
      <c r="BB3" s="1"/>
      <c r="BC3" s="1"/>
      <c r="BE3" s="1"/>
      <c r="BF3" s="1"/>
      <c r="BG3" s="1"/>
      <c r="BH3" s="1"/>
      <c r="BI3" s="1"/>
      <c r="BJ3" s="1"/>
      <c r="CF3" s="2"/>
      <c r="CH3" s="2"/>
      <c r="CI3" s="2"/>
      <c r="CJ3" s="2"/>
      <c r="CK3" s="2"/>
      <c r="CL3" s="2"/>
      <c r="CM3" s="2"/>
      <c r="CN3" s="2"/>
      <c r="CO3" s="2"/>
      <c r="CW3" s="1"/>
      <c r="CX3" s="1"/>
      <c r="CY3" s="1"/>
      <c r="CZ3" s="1"/>
      <c r="DA3" s="1"/>
      <c r="DB3" s="1"/>
      <c r="DG3" s="1"/>
      <c r="DH3" s="1"/>
      <c r="DI3" s="1"/>
      <c r="DJ3" s="1"/>
      <c r="DL3" s="1"/>
      <c r="DM3" s="1"/>
      <c r="DN3" s="1"/>
      <c r="DO3" s="1"/>
      <c r="DP3" s="1"/>
      <c r="DR3" s="1"/>
      <c r="DS3" s="1"/>
    </row>
    <row r="4" spans="1:168" x14ac:dyDescent="0.3">
      <c r="A4" s="7"/>
      <c r="B4" s="7"/>
      <c r="C4" s="7"/>
      <c r="D4" s="7"/>
      <c r="E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T4" s="8"/>
      <c r="AV4" s="7"/>
      <c r="AW4" s="7"/>
      <c r="AX4" s="7"/>
      <c r="AY4" s="7"/>
      <c r="AZ4" s="7"/>
      <c r="BA4" s="7"/>
      <c r="BB4" s="7"/>
      <c r="BC4" s="7"/>
      <c r="BE4" s="7"/>
      <c r="BF4" s="7"/>
      <c r="BG4" s="7"/>
      <c r="BH4" s="7"/>
      <c r="BI4" s="7"/>
      <c r="BJ4" s="8"/>
      <c r="CF4" s="2"/>
      <c r="CH4" s="2"/>
      <c r="CI4" s="2"/>
      <c r="CJ4" s="2"/>
      <c r="CK4" s="2"/>
      <c r="CL4" s="2"/>
      <c r="CM4" s="2"/>
      <c r="CN4" s="2"/>
      <c r="CO4" s="2"/>
      <c r="CW4" s="7"/>
      <c r="CX4" s="7"/>
      <c r="CY4" s="7"/>
      <c r="CZ4" s="7"/>
      <c r="DA4" s="7"/>
      <c r="DB4" s="8"/>
      <c r="DG4" s="7"/>
      <c r="DH4" s="7"/>
      <c r="DI4" s="7"/>
      <c r="DJ4" s="7"/>
      <c r="DL4" s="8"/>
      <c r="DM4" s="8"/>
      <c r="DN4" s="8"/>
      <c r="DO4" s="8"/>
      <c r="DP4" s="8"/>
      <c r="DR4" s="7"/>
      <c r="DS4" s="7"/>
    </row>
    <row r="5" spans="1:168" s="12" customFormat="1" x14ac:dyDescent="0.3">
      <c r="A5" s="67" t="str">
        <f ca="1">_xlfn.SHEET()&amp;"."</f>
        <v>11.</v>
      </c>
      <c r="B5" s="41" t="str">
        <f ca="1">MID(CELL("filename",A1),FIND("]",CELL("‪filename",A1))+1,999)</f>
        <v>EDA - Status Code</v>
      </c>
      <c r="C5" s="9"/>
      <c r="D5" s="9"/>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0"/>
      <c r="BJ5" s="10"/>
      <c r="BK5" s="10"/>
      <c r="BL5" s="10"/>
      <c r="BM5" s="10"/>
      <c r="BN5" s="10"/>
      <c r="BO5" s="10"/>
      <c r="BP5" s="10"/>
      <c r="BQ5" s="10"/>
      <c r="BR5" s="10"/>
      <c r="BS5" s="10"/>
      <c r="BT5" s="10"/>
      <c r="BU5" s="10"/>
      <c r="BV5" s="10"/>
      <c r="BW5" s="10"/>
      <c r="BX5" s="10"/>
      <c r="BY5" s="10"/>
      <c r="BZ5" s="10"/>
      <c r="CA5" s="10"/>
      <c r="CB5" s="10"/>
      <c r="CC5" s="10"/>
      <c r="CD5" s="10"/>
      <c r="CE5" s="10"/>
      <c r="CF5" s="11"/>
      <c r="CG5" s="10"/>
      <c r="CH5" s="11"/>
      <c r="CI5" s="11"/>
      <c r="CJ5" s="11"/>
      <c r="CK5" s="11"/>
      <c r="CL5" s="11"/>
      <c r="CM5" s="11"/>
      <c r="CN5" s="11"/>
      <c r="CO5" s="11"/>
      <c r="CP5" s="10"/>
      <c r="CQ5" s="10"/>
      <c r="CR5" s="10"/>
      <c r="CS5" s="10"/>
      <c r="CT5" s="10"/>
      <c r="CU5" s="10"/>
      <c r="CV5" s="10"/>
      <c r="CW5" s="10"/>
      <c r="CX5" s="10"/>
      <c r="CY5" s="10"/>
      <c r="CZ5" s="10"/>
      <c r="DA5" s="10"/>
      <c r="DB5" s="10"/>
      <c r="DC5" s="10"/>
      <c r="DD5" s="10"/>
      <c r="DE5" s="10"/>
      <c r="DF5" s="10"/>
      <c r="DG5" s="10"/>
      <c r="DH5" s="10"/>
      <c r="DI5" s="10"/>
      <c r="DJ5" s="10"/>
      <c r="DK5" s="10"/>
      <c r="DL5" s="10"/>
      <c r="DM5" s="10"/>
      <c r="DN5" s="10"/>
      <c r="DO5" s="10"/>
      <c r="DP5" s="10"/>
      <c r="DQ5" s="10"/>
      <c r="DR5" s="10"/>
      <c r="DS5" s="10"/>
      <c r="DT5" s="10"/>
      <c r="DU5" s="10"/>
      <c r="DV5" s="10"/>
      <c r="DW5" s="10"/>
      <c r="DX5" s="10"/>
      <c r="DY5" s="10"/>
      <c r="DZ5" s="10"/>
      <c r="EA5" s="10"/>
      <c r="EB5" s="10"/>
      <c r="EC5" s="10"/>
      <c r="ED5" s="10"/>
      <c r="EE5" s="10"/>
      <c r="EF5" s="10"/>
      <c r="EG5" s="10"/>
      <c r="EH5" s="10"/>
      <c r="EI5" s="10"/>
      <c r="EJ5" s="10"/>
      <c r="EK5" s="10"/>
      <c r="EL5" s="10"/>
      <c r="EM5" s="10"/>
      <c r="EN5" s="10"/>
      <c r="EO5" s="10"/>
      <c r="EP5" s="10"/>
      <c r="EQ5" s="10"/>
      <c r="ER5" s="10"/>
      <c r="ES5" s="10"/>
      <c r="ET5" s="10"/>
      <c r="EU5" s="10"/>
      <c r="EV5" s="10"/>
      <c r="FD5" s="10"/>
      <c r="FL5" s="10"/>
    </row>
    <row r="8" spans="1:168" ht="21" x14ac:dyDescent="0.3">
      <c r="B8" s="30" t="s">
        <v>3938</v>
      </c>
      <c r="G8" s="30" t="s">
        <v>3937</v>
      </c>
      <c r="M8" s="30" t="s">
        <v>3858</v>
      </c>
    </row>
    <row r="9" spans="1:168" ht="14.4" customHeight="1" x14ac:dyDescent="0.3">
      <c r="M9" s="104" t="s">
        <v>3975</v>
      </c>
      <c r="N9" s="104"/>
      <c r="O9" s="104"/>
      <c r="P9" s="104"/>
      <c r="Q9" s="104"/>
      <c r="R9" s="104"/>
      <c r="S9" s="104"/>
    </row>
    <row r="10" spans="1:168" x14ac:dyDescent="0.3">
      <c r="B10" s="28" t="s">
        <v>3851</v>
      </c>
      <c r="C10" t="s">
        <v>3853</v>
      </c>
      <c r="G10" s="28" t="s">
        <v>3851</v>
      </c>
      <c r="H10" t="s">
        <v>3854</v>
      </c>
      <c r="M10" s="104"/>
      <c r="N10" s="104"/>
      <c r="O10" s="104"/>
      <c r="P10" s="104"/>
      <c r="Q10" s="104"/>
      <c r="R10" s="104"/>
      <c r="S10" s="104"/>
    </row>
    <row r="11" spans="1:168" x14ac:dyDescent="0.3">
      <c r="M11" s="104"/>
      <c r="N11" s="104"/>
      <c r="O11" s="104"/>
      <c r="P11" s="104"/>
      <c r="Q11" s="104"/>
      <c r="R11" s="104"/>
      <c r="S11" s="104"/>
    </row>
    <row r="12" spans="1:168" x14ac:dyDescent="0.3">
      <c r="B12" s="94" t="s">
        <v>2861</v>
      </c>
      <c r="C12" s="58" t="s">
        <v>3855</v>
      </c>
      <c r="D12" s="58" t="s">
        <v>3856</v>
      </c>
      <c r="G12" s="94" t="s">
        <v>2861</v>
      </c>
      <c r="H12" s="58" t="s">
        <v>3855</v>
      </c>
      <c r="I12" s="58" t="s">
        <v>3856</v>
      </c>
      <c r="M12" s="104"/>
      <c r="N12" s="104"/>
      <c r="O12" s="104"/>
      <c r="P12" s="104"/>
      <c r="Q12" s="104"/>
      <c r="R12" s="104"/>
      <c r="S12" s="104"/>
    </row>
    <row r="13" spans="1:168" x14ac:dyDescent="0.3">
      <c r="B13" s="33" t="s">
        <v>2862</v>
      </c>
      <c r="C13" s="59">
        <v>916</v>
      </c>
      <c r="D13" s="60">
        <v>0.94824016563146996</v>
      </c>
      <c r="G13" s="33" t="s">
        <v>2862</v>
      </c>
      <c r="H13" s="59">
        <v>20</v>
      </c>
      <c r="I13" s="60">
        <v>1</v>
      </c>
      <c r="M13" s="104"/>
      <c r="N13" s="104"/>
      <c r="O13" s="104"/>
      <c r="P13" s="104"/>
      <c r="Q13" s="104"/>
      <c r="R13" s="104"/>
      <c r="S13" s="104"/>
    </row>
    <row r="14" spans="1:168" x14ac:dyDescent="0.3">
      <c r="B14" s="33" t="s">
        <v>2863</v>
      </c>
      <c r="C14" s="59">
        <v>50</v>
      </c>
      <c r="D14" s="60">
        <v>5.1759834368530024E-2</v>
      </c>
      <c r="G14" s="33" t="s">
        <v>3852</v>
      </c>
      <c r="H14" s="59">
        <v>20</v>
      </c>
      <c r="I14" s="60">
        <v>1</v>
      </c>
      <c r="M14" s="104"/>
      <c r="N14" s="104"/>
      <c r="O14" s="104"/>
      <c r="P14" s="104"/>
      <c r="Q14" s="104"/>
      <c r="R14" s="104"/>
      <c r="S14" s="104"/>
    </row>
    <row r="15" spans="1:168" x14ac:dyDescent="0.3">
      <c r="B15" s="33" t="s">
        <v>3852</v>
      </c>
      <c r="C15" s="59">
        <v>966</v>
      </c>
      <c r="D15" s="60">
        <v>1</v>
      </c>
      <c r="M15" s="104"/>
      <c r="N15" s="104"/>
      <c r="O15" s="104"/>
      <c r="P15" s="104"/>
      <c r="Q15" s="104"/>
      <c r="R15" s="104"/>
      <c r="S15" s="104"/>
    </row>
    <row r="16" spans="1:168" x14ac:dyDescent="0.3">
      <c r="M16" s="104"/>
      <c r="N16" s="104"/>
      <c r="O16" s="104"/>
      <c r="P16" s="104"/>
      <c r="Q16" s="104"/>
      <c r="R16" s="104"/>
      <c r="S16" s="104"/>
    </row>
    <row r="17" spans="13:19" x14ac:dyDescent="0.3">
      <c r="M17" s="104"/>
      <c r="N17" s="104"/>
      <c r="O17" s="104"/>
      <c r="P17" s="104"/>
      <c r="Q17" s="104"/>
      <c r="R17" s="104"/>
      <c r="S17" s="104"/>
    </row>
    <row r="18" spans="13:19" x14ac:dyDescent="0.3">
      <c r="M18" s="104"/>
      <c r="N18" s="104"/>
      <c r="O18" s="104"/>
      <c r="P18" s="104"/>
      <c r="Q18" s="104"/>
      <c r="R18" s="104"/>
      <c r="S18" s="104"/>
    </row>
    <row r="19" spans="13:19" x14ac:dyDescent="0.3">
      <c r="M19" s="104"/>
      <c r="N19" s="104"/>
      <c r="O19" s="104"/>
      <c r="P19" s="104"/>
      <c r="Q19" s="104"/>
      <c r="R19" s="104"/>
      <c r="S19" s="104"/>
    </row>
    <row r="20" spans="13:19" x14ac:dyDescent="0.3">
      <c r="M20" s="104"/>
      <c r="N20" s="104"/>
      <c r="O20" s="104"/>
      <c r="P20" s="104"/>
      <c r="Q20" s="104"/>
      <c r="R20" s="104"/>
      <c r="S20" s="104"/>
    </row>
    <row r="21" spans="13:19" x14ac:dyDescent="0.3">
      <c r="M21" s="38"/>
      <c r="N21" s="38"/>
      <c r="O21" s="38"/>
      <c r="P21" s="38"/>
      <c r="Q21" s="38"/>
      <c r="R21" s="38"/>
      <c r="S21" s="38"/>
    </row>
    <row r="22" spans="13:19" x14ac:dyDescent="0.3">
      <c r="M22" s="38"/>
      <c r="N22" s="38"/>
      <c r="O22" s="38"/>
      <c r="P22" s="38"/>
      <c r="Q22" s="38"/>
      <c r="R22" s="38"/>
      <c r="S22" s="38"/>
    </row>
    <row r="23" spans="13:19" x14ac:dyDescent="0.3">
      <c r="M23" s="38"/>
      <c r="N23" s="38"/>
      <c r="O23" s="38"/>
      <c r="P23" s="38"/>
      <c r="Q23" s="38"/>
      <c r="R23" s="38"/>
      <c r="S23" s="38"/>
    </row>
    <row r="24" spans="13:19" x14ac:dyDescent="0.3">
      <c r="M24" s="38"/>
      <c r="N24" s="38"/>
      <c r="O24" s="38"/>
      <c r="P24" s="38"/>
      <c r="Q24" s="38"/>
      <c r="R24" s="38"/>
      <c r="S24" s="38"/>
    </row>
    <row r="25" spans="13:19" x14ac:dyDescent="0.3">
      <c r="M25" s="38"/>
      <c r="N25" s="38"/>
      <c r="O25" s="38"/>
      <c r="P25" s="38"/>
      <c r="Q25" s="38"/>
      <c r="R25" s="38"/>
      <c r="S25" s="38"/>
    </row>
    <row r="26" spans="13:19" x14ac:dyDescent="0.3">
      <c r="M26" s="38"/>
      <c r="N26" s="38"/>
      <c r="O26" s="38"/>
      <c r="P26" s="38"/>
      <c r="Q26" s="38"/>
      <c r="R26" s="38"/>
      <c r="S26" s="38"/>
    </row>
    <row r="27" spans="13:19" x14ac:dyDescent="0.3">
      <c r="M27" s="38"/>
      <c r="N27" s="38"/>
      <c r="O27" s="38"/>
      <c r="P27" s="38"/>
      <c r="Q27" s="38"/>
      <c r="R27" s="38"/>
      <c r="S27" s="38"/>
    </row>
    <row r="28" spans="13:19" x14ac:dyDescent="0.3">
      <c r="M28" s="38"/>
      <c r="N28" s="38"/>
      <c r="O28" s="38"/>
      <c r="P28" s="38"/>
      <c r="Q28" s="38"/>
      <c r="R28" s="38"/>
      <c r="S28" s="38"/>
    </row>
    <row r="29" spans="13:19" x14ac:dyDescent="0.3">
      <c r="M29" s="38"/>
      <c r="N29" s="38"/>
      <c r="O29" s="38"/>
      <c r="P29" s="38"/>
      <c r="Q29" s="38"/>
      <c r="R29" s="38"/>
      <c r="S29" s="38"/>
    </row>
    <row r="30" spans="13:19" x14ac:dyDescent="0.3">
      <c r="M30" s="38"/>
      <c r="N30" s="38"/>
      <c r="O30" s="38"/>
      <c r="P30" s="38"/>
      <c r="Q30" s="38"/>
      <c r="R30" s="38"/>
      <c r="S30" s="38"/>
    </row>
    <row r="31" spans="13:19" x14ac:dyDescent="0.3">
      <c r="M31" s="38"/>
      <c r="N31" s="38"/>
      <c r="O31" s="38"/>
      <c r="P31" s="38"/>
      <c r="Q31" s="38"/>
      <c r="R31" s="38"/>
      <c r="S31" s="38"/>
    </row>
    <row r="32" spans="13:19" x14ac:dyDescent="0.3">
      <c r="M32" s="38"/>
      <c r="N32" s="38"/>
      <c r="O32" s="38"/>
      <c r="P32" s="38"/>
      <c r="Q32" s="38"/>
      <c r="R32" s="38"/>
      <c r="S32" s="38"/>
    </row>
    <row r="33" spans="13:19" x14ac:dyDescent="0.3">
      <c r="M33" s="38"/>
      <c r="N33" s="38"/>
      <c r="O33" s="38"/>
      <c r="P33" s="38"/>
      <c r="Q33" s="38"/>
      <c r="R33" s="38"/>
      <c r="S33" s="38"/>
    </row>
    <row r="34" spans="13:19" x14ac:dyDescent="0.3">
      <c r="M34" s="38"/>
      <c r="N34" s="38"/>
      <c r="O34" s="38"/>
      <c r="P34" s="38"/>
      <c r="Q34" s="38"/>
      <c r="R34" s="38"/>
      <c r="S34" s="38"/>
    </row>
    <row r="35" spans="13:19" x14ac:dyDescent="0.3">
      <c r="M35" s="38"/>
      <c r="N35" s="38"/>
      <c r="O35" s="38"/>
      <c r="P35" s="38"/>
      <c r="Q35" s="38"/>
      <c r="R35" s="38"/>
      <c r="S35" s="38"/>
    </row>
    <row r="36" spans="13:19" x14ac:dyDescent="0.3">
      <c r="M36" s="38"/>
      <c r="N36" s="38"/>
      <c r="O36" s="38"/>
      <c r="P36" s="38"/>
      <c r="Q36" s="38"/>
      <c r="R36" s="38"/>
      <c r="S36" s="38"/>
    </row>
    <row r="37" spans="13:19" x14ac:dyDescent="0.3">
      <c r="M37" s="38"/>
      <c r="N37" s="38"/>
      <c r="O37" s="38"/>
      <c r="P37" s="38"/>
      <c r="Q37" s="38"/>
      <c r="R37" s="38"/>
      <c r="S37" s="38"/>
    </row>
    <row r="38" spans="13:19" x14ac:dyDescent="0.3">
      <c r="M38" s="38"/>
      <c r="N38" s="38"/>
      <c r="O38" s="38"/>
      <c r="P38" s="38"/>
      <c r="Q38" s="38"/>
      <c r="R38" s="38"/>
      <c r="S38" s="38"/>
    </row>
    <row r="39" spans="13:19" x14ac:dyDescent="0.3">
      <c r="M39" s="38"/>
      <c r="N39" s="38"/>
      <c r="O39" s="38"/>
      <c r="P39" s="38"/>
      <c r="Q39" s="38"/>
      <c r="R39" s="38"/>
      <c r="S39" s="38"/>
    </row>
    <row r="40" spans="13:19" x14ac:dyDescent="0.3">
      <c r="M40" s="38"/>
      <c r="N40" s="38"/>
      <c r="O40" s="38"/>
      <c r="P40" s="38"/>
      <c r="Q40" s="38"/>
      <c r="R40" s="38"/>
      <c r="S40" s="38"/>
    </row>
  </sheetData>
  <mergeCells count="1">
    <mergeCell ref="M9:S20"/>
  </mergeCell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9217" r:id="rId6" name="Group Box 1">
              <controlPr defaultSize="0" autoFill="0" autoPict="0">
                <anchor moveWithCells="1">
                  <from>
                    <xdr:col>0</xdr:col>
                    <xdr:colOff>457200</xdr:colOff>
                    <xdr:row>5</xdr:row>
                    <xdr:rowOff>144780</xdr:rowOff>
                  </from>
                  <to>
                    <xdr:col>5</xdr:col>
                    <xdr:colOff>266700</xdr:colOff>
                    <xdr:row>36</xdr:row>
                    <xdr:rowOff>137160</xdr:rowOff>
                  </to>
                </anchor>
              </controlPr>
            </control>
          </mc:Choice>
        </mc:AlternateContent>
        <mc:AlternateContent xmlns:mc="http://schemas.openxmlformats.org/markup-compatibility/2006">
          <mc:Choice Requires="x14">
            <control shapeId="9218" r:id="rId7" name="Group Box 2">
              <controlPr defaultSize="0" autoFill="0" autoPict="0">
                <anchor moveWithCells="1">
                  <from>
                    <xdr:col>5</xdr:col>
                    <xdr:colOff>563880</xdr:colOff>
                    <xdr:row>5</xdr:row>
                    <xdr:rowOff>144780</xdr:rowOff>
                  </from>
                  <to>
                    <xdr:col>10</xdr:col>
                    <xdr:colOff>449580</xdr:colOff>
                    <xdr:row>36</xdr:row>
                    <xdr:rowOff>137160</xdr:rowOff>
                  </to>
                </anchor>
              </controlPr>
            </control>
          </mc:Choice>
        </mc:AlternateContent>
        <mc:AlternateContent xmlns:mc="http://schemas.openxmlformats.org/markup-compatibility/2006">
          <mc:Choice Requires="x14">
            <control shapeId="9219" r:id="rId8" name="Group Box 3">
              <controlPr defaultSize="0" autoFill="0" autoPict="0">
                <anchor moveWithCells="1">
                  <from>
                    <xdr:col>11</xdr:col>
                    <xdr:colOff>182880</xdr:colOff>
                    <xdr:row>5</xdr:row>
                    <xdr:rowOff>137160</xdr:rowOff>
                  </from>
                  <to>
                    <xdr:col>19</xdr:col>
                    <xdr:colOff>213360</xdr:colOff>
                    <xdr:row>20</xdr:row>
                    <xdr:rowOff>167640</xdr:rowOff>
                  </to>
                </anchor>
              </controlPr>
            </control>
          </mc:Choice>
        </mc:AlternateContent>
        <mc:AlternateContent xmlns:mc="http://schemas.openxmlformats.org/markup-compatibility/2006">
          <mc:Choice Requires="x14">
            <control shapeId="9220" r:id="rId9" name="Button 4">
              <controlPr defaultSize="0" print="0" autoFill="0" autoPict="0" macro="[0]!SelectNextSheet">
                <anchor moveWithCells="1" sizeWithCells="1">
                  <from>
                    <xdr:col>20</xdr:col>
                    <xdr:colOff>571500</xdr:colOff>
                    <xdr:row>0</xdr:row>
                    <xdr:rowOff>167640</xdr:rowOff>
                  </from>
                  <to>
                    <xdr:col>21</xdr:col>
                    <xdr:colOff>518160</xdr:colOff>
                    <xdr:row>2</xdr:row>
                    <xdr:rowOff>175260</xdr:rowOff>
                  </to>
                </anchor>
              </controlPr>
            </control>
          </mc:Choice>
        </mc:AlternateContent>
        <mc:AlternateContent xmlns:mc="http://schemas.openxmlformats.org/markup-compatibility/2006">
          <mc:Choice Requires="x14">
            <control shapeId="9221" r:id="rId10" name="Button 5">
              <controlPr defaultSize="0" print="0" autoFill="0" autoPict="0" macro="[0]!SelectMenu">
                <anchor moveWithCells="1" sizeWithCells="1">
                  <from>
                    <xdr:col>17</xdr:col>
                    <xdr:colOff>464820</xdr:colOff>
                    <xdr:row>0</xdr:row>
                    <xdr:rowOff>167640</xdr:rowOff>
                  </from>
                  <to>
                    <xdr:col>19</xdr:col>
                    <xdr:colOff>281940</xdr:colOff>
                    <xdr:row>3</xdr:row>
                    <xdr:rowOff>15240</xdr:rowOff>
                  </to>
                </anchor>
              </controlPr>
            </control>
          </mc:Choice>
        </mc:AlternateContent>
        <mc:AlternateContent xmlns:mc="http://schemas.openxmlformats.org/markup-compatibility/2006">
          <mc:Choice Requires="x14">
            <control shapeId="9222" r:id="rId11" name="Button 6">
              <controlPr defaultSize="0" print="0" autoFill="0" autoPict="0" macro="[0]!SelectPreviousSheet">
                <anchor moveWithCells="1" sizeWithCells="1">
                  <from>
                    <xdr:col>19</xdr:col>
                    <xdr:colOff>464820</xdr:colOff>
                    <xdr:row>0</xdr:row>
                    <xdr:rowOff>175260</xdr:rowOff>
                  </from>
                  <to>
                    <xdr:col>20</xdr:col>
                    <xdr:colOff>411480</xdr:colOff>
                    <xdr:row>3</xdr:row>
                    <xdr:rowOff>7620</xdr:rowOff>
                  </to>
                </anchor>
              </controlPr>
            </control>
          </mc:Choice>
        </mc:AlternateContent>
        <mc:AlternateContent xmlns:mc="http://schemas.openxmlformats.org/markup-compatibility/2006">
          <mc:Choice Requires="x14">
            <control shapeId="9223" r:id="rId12" name="Button 7">
              <controlPr defaultSize="0" print="0" autoFill="0" autoPict="0" macro="[0]!SelectDashboard">
                <anchor moveWithCells="1" sizeWithCells="1">
                  <from>
                    <xdr:col>13</xdr:col>
                    <xdr:colOff>121920</xdr:colOff>
                    <xdr:row>1</xdr:row>
                    <xdr:rowOff>7620</xdr:rowOff>
                  </from>
                  <to>
                    <xdr:col>15</xdr:col>
                    <xdr:colOff>15240</xdr:colOff>
                    <xdr:row>3</xdr:row>
                    <xdr:rowOff>22860</xdr:rowOff>
                  </to>
                </anchor>
              </controlPr>
            </control>
          </mc:Choice>
        </mc:AlternateContent>
        <mc:AlternateContent xmlns:mc="http://schemas.openxmlformats.org/markup-compatibility/2006">
          <mc:Choice Requires="x14">
            <control shapeId="9224" r:id="rId13" name="Button 8">
              <controlPr defaultSize="0" print="0" autoFill="0" autoPict="0" macro="[0]!SelectPriorityBatches">
                <anchor moveWithCells="1" sizeWithCells="1">
                  <from>
                    <xdr:col>15</xdr:col>
                    <xdr:colOff>152400</xdr:colOff>
                    <xdr:row>1</xdr:row>
                    <xdr:rowOff>7620</xdr:rowOff>
                  </from>
                  <to>
                    <xdr:col>17</xdr:col>
                    <xdr:colOff>312420</xdr:colOff>
                    <xdr:row>3</xdr:row>
                    <xdr:rowOff>22860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0" tint="-0.14999847407452621"/>
  </sheetPr>
  <dimension ref="A1:FL86"/>
  <sheetViews>
    <sheetView showGridLines="0" zoomScale="85" zoomScaleNormal="85" workbookViewId="0">
      <selection activeCell="B2" sqref="B2"/>
    </sheetView>
  </sheetViews>
  <sheetFormatPr defaultRowHeight="14.4" x14ac:dyDescent="0.3"/>
  <cols>
    <col min="2" max="2" width="13.88671875" customWidth="1"/>
    <col min="3" max="3" width="17.77734375" customWidth="1"/>
    <col min="4" max="4" width="18.21875" customWidth="1"/>
    <col min="5" max="6" width="10.88671875" customWidth="1"/>
    <col min="7" max="7" width="13.88671875" customWidth="1"/>
    <col min="8" max="8" width="17.77734375" customWidth="1"/>
    <col min="9" max="9" width="18.21875" customWidth="1"/>
    <col min="12" max="12" width="5.77734375" customWidth="1"/>
  </cols>
  <sheetData>
    <row r="1" spans="1:168" x14ac:dyDescent="0.3">
      <c r="A1" s="1"/>
      <c r="B1" s="1"/>
      <c r="C1" s="1"/>
      <c r="D1" s="1"/>
      <c r="E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T1" s="1"/>
      <c r="AV1" s="1"/>
      <c r="AW1" s="1"/>
      <c r="AX1" s="1"/>
      <c r="AY1" s="1"/>
      <c r="AZ1" s="1"/>
      <c r="BA1" s="1"/>
      <c r="BB1" s="1"/>
      <c r="BC1" s="1"/>
      <c r="BE1" s="1"/>
      <c r="BF1" s="1"/>
      <c r="BG1" s="1"/>
      <c r="BH1" s="1"/>
      <c r="BI1" s="1"/>
      <c r="BJ1" s="1"/>
      <c r="CF1" s="2"/>
      <c r="CH1" s="2"/>
      <c r="CI1" s="2"/>
      <c r="CJ1" s="2"/>
      <c r="CK1" s="2"/>
      <c r="CL1" s="2"/>
      <c r="CM1" s="2"/>
      <c r="CN1" s="2"/>
      <c r="CO1" s="2"/>
      <c r="CW1" s="1"/>
      <c r="CX1" s="1"/>
      <c r="CY1" s="1"/>
      <c r="CZ1" s="1"/>
      <c r="DA1" s="1"/>
      <c r="DB1" s="1"/>
      <c r="DG1" s="1"/>
      <c r="DH1" s="1"/>
      <c r="DI1" s="1"/>
      <c r="DJ1" s="1"/>
      <c r="DL1" s="1"/>
      <c r="DM1" s="1"/>
      <c r="DN1" s="1"/>
      <c r="DO1" s="1"/>
      <c r="DP1" s="1"/>
      <c r="DR1" s="1"/>
      <c r="DS1" s="1"/>
    </row>
    <row r="2" spans="1:168" ht="21" x14ac:dyDescent="0.4">
      <c r="A2" s="1"/>
      <c r="B2" s="3" t="s">
        <v>3989</v>
      </c>
      <c r="E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T2" s="1"/>
      <c r="AV2" s="1"/>
      <c r="AW2" s="1"/>
      <c r="AX2" s="1"/>
      <c r="AY2" s="1"/>
      <c r="AZ2" s="1"/>
      <c r="BA2" s="1"/>
      <c r="BB2" s="1"/>
      <c r="BC2" s="1"/>
      <c r="BE2" s="1"/>
      <c r="BF2" s="1"/>
      <c r="BG2" s="1"/>
      <c r="BH2" s="1"/>
      <c r="BI2" s="1"/>
      <c r="BJ2" s="1"/>
      <c r="CF2" s="2"/>
      <c r="CH2" s="2"/>
      <c r="CI2" s="2"/>
      <c r="CJ2" s="2"/>
      <c r="CK2" s="2"/>
      <c r="CL2" s="2"/>
      <c r="CM2" s="2"/>
      <c r="CN2" s="2"/>
      <c r="CO2" s="2"/>
      <c r="CW2" s="1"/>
      <c r="CX2" s="1"/>
      <c r="CY2" s="1"/>
      <c r="CZ2" s="1"/>
      <c r="DA2" s="1"/>
      <c r="DB2" s="1"/>
      <c r="DG2" s="1"/>
      <c r="DH2" s="1"/>
      <c r="DI2" s="1"/>
      <c r="DJ2" s="1"/>
      <c r="DL2" s="1"/>
      <c r="DM2" s="1"/>
      <c r="DN2" s="1"/>
      <c r="DO2" s="1"/>
      <c r="DP2" s="1"/>
      <c r="DR2" s="1"/>
      <c r="DS2" s="1"/>
    </row>
    <row r="3" spans="1:168" x14ac:dyDescent="0.3">
      <c r="A3" s="1"/>
      <c r="B3" s="4" t="s">
        <v>0</v>
      </c>
      <c r="C3" s="5" t="str">
        <f ca="1">MID(CELL("filename",A1),FIND("]",CELL("‪filename",A1))+1,999)</f>
        <v>EDA - Arrival Date</v>
      </c>
      <c r="G3" s="6"/>
      <c r="H3" s="1"/>
      <c r="I3" s="6"/>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T3" s="1"/>
      <c r="AV3" s="1"/>
      <c r="AW3" s="1"/>
      <c r="AX3" s="1"/>
      <c r="AY3" s="1"/>
      <c r="AZ3" s="1"/>
      <c r="BA3" s="1"/>
      <c r="BB3" s="1"/>
      <c r="BC3" s="1"/>
      <c r="BE3" s="1"/>
      <c r="BF3" s="1"/>
      <c r="BG3" s="1"/>
      <c r="BH3" s="1"/>
      <c r="BI3" s="1"/>
      <c r="BJ3" s="1"/>
      <c r="CF3" s="2"/>
      <c r="CH3" s="2"/>
      <c r="CI3" s="2"/>
      <c r="CJ3" s="2"/>
      <c r="CK3" s="2"/>
      <c r="CL3" s="2"/>
      <c r="CM3" s="2"/>
      <c r="CN3" s="2"/>
      <c r="CO3" s="2"/>
      <c r="CW3" s="1"/>
      <c r="CX3" s="1"/>
      <c r="CY3" s="1"/>
      <c r="CZ3" s="1"/>
      <c r="DA3" s="1"/>
      <c r="DB3" s="1"/>
      <c r="DG3" s="1"/>
      <c r="DH3" s="1"/>
      <c r="DI3" s="1"/>
      <c r="DJ3" s="1"/>
      <c r="DL3" s="1"/>
      <c r="DM3" s="1"/>
      <c r="DN3" s="1"/>
      <c r="DO3" s="1"/>
      <c r="DP3" s="1"/>
      <c r="DR3" s="1"/>
      <c r="DS3" s="1"/>
    </row>
    <row r="4" spans="1:168" x14ac:dyDescent="0.3">
      <c r="A4" s="7"/>
      <c r="B4" s="7"/>
      <c r="C4" s="7"/>
      <c r="D4" s="7"/>
      <c r="E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T4" s="8"/>
      <c r="AV4" s="7"/>
      <c r="AW4" s="7"/>
      <c r="AX4" s="7"/>
      <c r="AY4" s="7"/>
      <c r="AZ4" s="7"/>
      <c r="BA4" s="7"/>
      <c r="BB4" s="7"/>
      <c r="BC4" s="7"/>
      <c r="BE4" s="7"/>
      <c r="BF4" s="7"/>
      <c r="BG4" s="7"/>
      <c r="BH4" s="7"/>
      <c r="BI4" s="7"/>
      <c r="BJ4" s="8"/>
      <c r="CF4" s="2"/>
      <c r="CH4" s="2"/>
      <c r="CI4" s="2"/>
      <c r="CJ4" s="2"/>
      <c r="CK4" s="2"/>
      <c r="CL4" s="2"/>
      <c r="CM4" s="2"/>
      <c r="CN4" s="2"/>
      <c r="CO4" s="2"/>
      <c r="CW4" s="7"/>
      <c r="CX4" s="7"/>
      <c r="CY4" s="7"/>
      <c r="CZ4" s="7"/>
      <c r="DA4" s="7"/>
      <c r="DB4" s="8"/>
      <c r="DG4" s="7"/>
      <c r="DH4" s="7"/>
      <c r="DI4" s="7"/>
      <c r="DJ4" s="7"/>
      <c r="DL4" s="8"/>
      <c r="DM4" s="8"/>
      <c r="DN4" s="8"/>
      <c r="DO4" s="8"/>
      <c r="DP4" s="8"/>
      <c r="DR4" s="7"/>
      <c r="DS4" s="7"/>
    </row>
    <row r="5" spans="1:168" s="12" customFormat="1" x14ac:dyDescent="0.3">
      <c r="A5" s="67" t="str">
        <f ca="1">_xlfn.SHEET()&amp;"."</f>
        <v>12.</v>
      </c>
      <c r="B5" s="41" t="str">
        <f ca="1">MID(CELL("filename",A1),FIND("]",CELL("‪filename",A1))+1,999)</f>
        <v>EDA - Arrival Date</v>
      </c>
      <c r="C5" s="9"/>
      <c r="D5" s="9"/>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0"/>
      <c r="BJ5" s="10"/>
      <c r="BK5" s="10"/>
      <c r="BL5" s="10"/>
      <c r="BM5" s="10"/>
      <c r="BN5" s="10"/>
      <c r="BO5" s="10"/>
      <c r="BP5" s="10"/>
      <c r="BQ5" s="10"/>
      <c r="BR5" s="10"/>
      <c r="BS5" s="10"/>
      <c r="BT5" s="10"/>
      <c r="BU5" s="10"/>
      <c r="BV5" s="10"/>
      <c r="BW5" s="10"/>
      <c r="BX5" s="10"/>
      <c r="BY5" s="10"/>
      <c r="BZ5" s="10"/>
      <c r="CA5" s="10"/>
      <c r="CB5" s="10"/>
      <c r="CC5" s="10"/>
      <c r="CD5" s="10"/>
      <c r="CE5" s="10"/>
      <c r="CF5" s="11"/>
      <c r="CG5" s="10"/>
      <c r="CH5" s="11"/>
      <c r="CI5" s="11"/>
      <c r="CJ5" s="11"/>
      <c r="CK5" s="11"/>
      <c r="CL5" s="11"/>
      <c r="CM5" s="11"/>
      <c r="CN5" s="11"/>
      <c r="CO5" s="11"/>
      <c r="CP5" s="10"/>
      <c r="CQ5" s="10"/>
      <c r="CR5" s="10"/>
      <c r="CS5" s="10"/>
      <c r="CT5" s="10"/>
      <c r="CU5" s="10"/>
      <c r="CV5" s="10"/>
      <c r="CW5" s="10"/>
      <c r="CX5" s="10"/>
      <c r="CY5" s="10"/>
      <c r="CZ5" s="10"/>
      <c r="DA5" s="10"/>
      <c r="DB5" s="10"/>
      <c r="DC5" s="10"/>
      <c r="DD5" s="10"/>
      <c r="DE5" s="10"/>
      <c r="DF5" s="10"/>
      <c r="DG5" s="10"/>
      <c r="DH5" s="10"/>
      <c r="DI5" s="10"/>
      <c r="DJ5" s="10"/>
      <c r="DK5" s="10"/>
      <c r="DL5" s="10"/>
      <c r="DM5" s="10"/>
      <c r="DN5" s="10"/>
      <c r="DO5" s="10"/>
      <c r="DP5" s="10"/>
      <c r="DQ5" s="10"/>
      <c r="DR5" s="10"/>
      <c r="DS5" s="10"/>
      <c r="DT5" s="10"/>
      <c r="DU5" s="10"/>
      <c r="DV5" s="10"/>
      <c r="DW5" s="10"/>
      <c r="DX5" s="10"/>
      <c r="DY5" s="10"/>
      <c r="DZ5" s="10"/>
      <c r="EA5" s="10"/>
      <c r="EB5" s="10"/>
      <c r="EC5" s="10"/>
      <c r="ED5" s="10"/>
      <c r="EE5" s="10"/>
      <c r="EF5" s="10"/>
      <c r="EG5" s="10"/>
      <c r="EH5" s="10"/>
      <c r="EI5" s="10"/>
      <c r="EJ5" s="10"/>
      <c r="EK5" s="10"/>
      <c r="EL5" s="10"/>
      <c r="EM5" s="10"/>
      <c r="EN5" s="10"/>
      <c r="EO5" s="10"/>
      <c r="EP5" s="10"/>
      <c r="EQ5" s="10"/>
      <c r="ER5" s="10"/>
      <c r="ES5" s="10"/>
      <c r="ET5" s="10"/>
      <c r="EU5" s="10"/>
      <c r="EV5" s="10"/>
      <c r="FD5" s="10"/>
      <c r="FL5" s="10"/>
    </row>
    <row r="8" spans="1:168" ht="21" x14ac:dyDescent="0.3">
      <c r="B8" s="30" t="s">
        <v>3938</v>
      </c>
      <c r="G8" s="30" t="s">
        <v>3937</v>
      </c>
      <c r="M8" s="30" t="s">
        <v>3858</v>
      </c>
    </row>
    <row r="9" spans="1:168" ht="14.4" customHeight="1" x14ac:dyDescent="0.3">
      <c r="B9" s="30"/>
      <c r="G9" s="30"/>
      <c r="M9" s="104" t="s">
        <v>3976</v>
      </c>
      <c r="N9" s="104"/>
      <c r="O9" s="104"/>
      <c r="P9" s="104"/>
      <c r="Q9" s="104"/>
      <c r="R9" s="104"/>
      <c r="S9" s="104"/>
    </row>
    <row r="10" spans="1:168" ht="14.4" customHeight="1" x14ac:dyDescent="0.3">
      <c r="B10" s="35" t="s">
        <v>3939</v>
      </c>
      <c r="C10" s="37">
        <f>MIN($C$23:$C$85)</f>
        <v>2</v>
      </c>
      <c r="G10" s="36" t="s">
        <v>3939</v>
      </c>
      <c r="H10" s="37">
        <f>MIN($H$23:$H$30)</f>
        <v>1</v>
      </c>
      <c r="M10" s="104"/>
      <c r="N10" s="104"/>
      <c r="O10" s="104"/>
      <c r="P10" s="104"/>
      <c r="Q10" s="104"/>
      <c r="R10" s="104"/>
      <c r="S10" s="104"/>
    </row>
    <row r="11" spans="1:168" ht="14.4" customHeight="1" x14ac:dyDescent="0.3">
      <c r="B11" s="35" t="s">
        <v>3940</v>
      </c>
      <c r="C11" s="37">
        <f>MAX($C$23:$C$85)</f>
        <v>39</v>
      </c>
      <c r="G11" s="36" t="s">
        <v>3940</v>
      </c>
      <c r="H11" s="37">
        <f>MAX($H$23:$H$30)</f>
        <v>5</v>
      </c>
      <c r="M11" s="104"/>
      <c r="N11" s="104"/>
      <c r="O11" s="104"/>
      <c r="P11" s="104"/>
      <c r="Q11" s="104"/>
      <c r="R11" s="104"/>
      <c r="S11" s="104"/>
    </row>
    <row r="12" spans="1:168" ht="14.4" customHeight="1" x14ac:dyDescent="0.3">
      <c r="B12" s="51"/>
      <c r="C12" s="52"/>
      <c r="G12" s="51"/>
      <c r="H12" s="52"/>
      <c r="M12" s="104"/>
      <c r="N12" s="104"/>
      <c r="O12" s="104"/>
      <c r="P12" s="104"/>
      <c r="Q12" s="104"/>
      <c r="R12" s="104"/>
      <c r="S12" s="104"/>
    </row>
    <row r="13" spans="1:168" ht="14.4" customHeight="1" x14ac:dyDescent="0.3">
      <c r="B13" s="53" t="s">
        <v>3941</v>
      </c>
      <c r="C13" s="52"/>
      <c r="G13" s="53" t="s">
        <v>3941</v>
      </c>
      <c r="H13" s="52"/>
      <c r="M13" s="104"/>
      <c r="N13" s="104"/>
      <c r="O13" s="104"/>
      <c r="P13" s="104"/>
      <c r="Q13" s="104"/>
      <c r="R13" s="104"/>
      <c r="S13" s="104"/>
    </row>
    <row r="14" spans="1:168" ht="14.4" customHeight="1" x14ac:dyDescent="0.3">
      <c r="B14" s="35" t="s">
        <v>3862</v>
      </c>
      <c r="C14" s="37">
        <f ca="1">SUMIF($B$23:$C$85,"*"&amp;B14&amp;"*",$C$23:$C$85)</f>
        <v>260</v>
      </c>
      <c r="G14" s="36" t="s">
        <v>3862</v>
      </c>
      <c r="H14" s="37">
        <f ca="1">SUMIF($G$23:$H$30,"*"&amp;G14&amp;"*",$H$23:$H$30)</f>
        <v>9</v>
      </c>
      <c r="M14" s="104"/>
      <c r="N14" s="104"/>
      <c r="O14" s="104"/>
      <c r="P14" s="104"/>
      <c r="Q14" s="104"/>
      <c r="R14" s="104"/>
      <c r="S14" s="104"/>
    </row>
    <row r="15" spans="1:168" ht="14.4" customHeight="1" x14ac:dyDescent="0.3">
      <c r="B15" s="35" t="s">
        <v>3875</v>
      </c>
      <c r="C15" s="37">
        <f ca="1">SUMIF($B$23:$C$85,"*"&amp;B15&amp;"*",$C$23:$C$85)</f>
        <v>293</v>
      </c>
      <c r="G15" s="36" t="s">
        <v>3875</v>
      </c>
      <c r="H15" s="37">
        <f ca="1">SUMIF($G$23:$H$30,"*"&amp;G15&amp;"*",$H$23:$H$30)</f>
        <v>0</v>
      </c>
      <c r="M15" s="104"/>
      <c r="N15" s="104"/>
      <c r="O15" s="104"/>
      <c r="P15" s="104"/>
      <c r="Q15" s="104"/>
      <c r="R15" s="104"/>
      <c r="S15" s="104"/>
    </row>
    <row r="16" spans="1:168" ht="14.4" customHeight="1" x14ac:dyDescent="0.3">
      <c r="B16" s="35" t="s">
        <v>3896</v>
      </c>
      <c r="C16" s="37">
        <f ca="1">SUMIF($B$23:$C$85,"*"&amp;B16&amp;"*",$C$23:$C$85)</f>
        <v>373</v>
      </c>
      <c r="G16" s="36" t="s">
        <v>3896</v>
      </c>
      <c r="H16" s="37">
        <f ca="1">SUMIF($G$23:$H$30,"*"&amp;G16&amp;"*",$H$23:$H$30)</f>
        <v>11</v>
      </c>
      <c r="M16" s="104"/>
      <c r="N16" s="104"/>
      <c r="O16" s="104"/>
      <c r="P16" s="104"/>
      <c r="Q16" s="104"/>
      <c r="R16" s="104"/>
      <c r="S16" s="104"/>
    </row>
    <row r="17" spans="2:19" ht="14.4" customHeight="1" x14ac:dyDescent="0.3">
      <c r="B17" s="35" t="s">
        <v>3916</v>
      </c>
      <c r="C17" s="37">
        <f ca="1">SUMIF($B$23:$C$85,"*"&amp;B17&amp;"*",$C$23:$C$85)</f>
        <v>40</v>
      </c>
      <c r="G17" s="36" t="s">
        <v>3916</v>
      </c>
      <c r="H17" s="37">
        <f ca="1">SUMIF($G$23:$H$30,"*"&amp;G17&amp;"*",$H$23:$H$30)</f>
        <v>0</v>
      </c>
      <c r="M17" s="104"/>
      <c r="N17" s="104"/>
      <c r="O17" s="104"/>
      <c r="P17" s="104"/>
      <c r="Q17" s="104"/>
      <c r="R17" s="104"/>
      <c r="S17" s="104"/>
    </row>
    <row r="18" spans="2:19" ht="14.4" customHeight="1" x14ac:dyDescent="0.3">
      <c r="M18" s="104"/>
      <c r="N18" s="104"/>
      <c r="O18" s="104"/>
      <c r="P18" s="104"/>
      <c r="Q18" s="104"/>
      <c r="R18" s="104"/>
      <c r="S18" s="104"/>
    </row>
    <row r="19" spans="2:19" ht="14.4" customHeight="1" x14ac:dyDescent="0.3">
      <c r="B19" s="28" t="s">
        <v>3851</v>
      </c>
      <c r="C19" t="s">
        <v>3853</v>
      </c>
      <c r="G19" s="28" t="s">
        <v>3851</v>
      </c>
      <c r="H19" t="s">
        <v>3854</v>
      </c>
      <c r="M19" s="104"/>
      <c r="N19" s="104"/>
      <c r="O19" s="104"/>
      <c r="P19" s="104"/>
      <c r="Q19" s="104"/>
      <c r="R19" s="104"/>
      <c r="S19" s="104"/>
    </row>
    <row r="20" spans="2:19" x14ac:dyDescent="0.3">
      <c r="M20" s="104"/>
      <c r="N20" s="104"/>
      <c r="O20" s="104"/>
      <c r="P20" s="104"/>
      <c r="Q20" s="104"/>
      <c r="R20" s="104"/>
      <c r="S20" s="104"/>
    </row>
    <row r="21" spans="2:19" x14ac:dyDescent="0.3">
      <c r="B21" s="94" t="s">
        <v>6</v>
      </c>
      <c r="C21" s="58" t="s">
        <v>3855</v>
      </c>
      <c r="D21" s="58" t="s">
        <v>3856</v>
      </c>
      <c r="G21" s="94" t="s">
        <v>6</v>
      </c>
      <c r="H21" s="58" t="s">
        <v>3855</v>
      </c>
      <c r="I21" s="58" t="s">
        <v>3856</v>
      </c>
      <c r="M21" s="104"/>
      <c r="N21" s="104"/>
      <c r="O21" s="104"/>
      <c r="P21" s="104"/>
      <c r="Q21" s="104"/>
      <c r="R21" s="104"/>
      <c r="S21" s="104"/>
    </row>
    <row r="22" spans="2:19" x14ac:dyDescent="0.3">
      <c r="B22" s="29" t="s">
        <v>3862</v>
      </c>
      <c r="C22" s="59"/>
      <c r="D22" s="59"/>
      <c r="G22" s="29" t="s">
        <v>3862</v>
      </c>
      <c r="H22" s="59"/>
      <c r="I22" s="61"/>
      <c r="M22" s="104"/>
      <c r="N22" s="104"/>
      <c r="O22" s="104"/>
      <c r="P22" s="104"/>
      <c r="Q22" s="104"/>
      <c r="R22" s="104"/>
      <c r="S22" s="104"/>
    </row>
    <row r="23" spans="2:19" x14ac:dyDescent="0.3">
      <c r="B23" s="45" t="s">
        <v>3943</v>
      </c>
      <c r="C23" s="59">
        <v>6</v>
      </c>
      <c r="D23" s="59">
        <v>6</v>
      </c>
      <c r="G23" s="45" t="s">
        <v>3943</v>
      </c>
      <c r="H23" s="59">
        <v>4</v>
      </c>
      <c r="I23" s="60">
        <v>0.2</v>
      </c>
      <c r="M23" s="104"/>
      <c r="N23" s="104"/>
      <c r="O23" s="104"/>
      <c r="P23" s="104"/>
      <c r="Q23" s="104"/>
      <c r="R23" s="104"/>
      <c r="S23" s="104"/>
    </row>
    <row r="24" spans="2:19" x14ac:dyDescent="0.3">
      <c r="B24" s="45" t="s">
        <v>3863</v>
      </c>
      <c r="C24" s="59">
        <v>19</v>
      </c>
      <c r="D24" s="59">
        <v>19</v>
      </c>
      <c r="G24" s="45" t="s">
        <v>3866</v>
      </c>
      <c r="H24" s="59">
        <v>3</v>
      </c>
      <c r="I24" s="60">
        <v>0.15</v>
      </c>
      <c r="M24" s="104"/>
      <c r="N24" s="104"/>
      <c r="O24" s="104"/>
      <c r="P24" s="104"/>
      <c r="Q24" s="104"/>
      <c r="R24" s="104"/>
      <c r="S24" s="104"/>
    </row>
    <row r="25" spans="2:19" x14ac:dyDescent="0.3">
      <c r="B25" s="45" t="s">
        <v>3864</v>
      </c>
      <c r="C25" s="59">
        <v>15</v>
      </c>
      <c r="D25" s="59">
        <v>15</v>
      </c>
      <c r="G25" s="45" t="s">
        <v>3870</v>
      </c>
      <c r="H25" s="59">
        <v>1</v>
      </c>
      <c r="I25" s="60">
        <v>0.05</v>
      </c>
      <c r="M25" s="104"/>
      <c r="N25" s="104"/>
      <c r="O25" s="104"/>
      <c r="P25" s="104"/>
      <c r="Q25" s="104"/>
      <c r="R25" s="104"/>
      <c r="S25" s="104"/>
    </row>
    <row r="26" spans="2:19" x14ac:dyDescent="0.3">
      <c r="B26" s="45" t="s">
        <v>3865</v>
      </c>
      <c r="C26" s="59">
        <v>21</v>
      </c>
      <c r="D26" s="59">
        <v>21</v>
      </c>
      <c r="G26" s="45" t="s">
        <v>3871</v>
      </c>
      <c r="H26" s="59">
        <v>1</v>
      </c>
      <c r="I26" s="60">
        <v>0.05</v>
      </c>
      <c r="M26" s="38"/>
      <c r="N26" s="38"/>
      <c r="O26" s="38"/>
      <c r="P26" s="38"/>
      <c r="Q26" s="38"/>
      <c r="R26" s="38"/>
      <c r="S26" s="38"/>
    </row>
    <row r="27" spans="2:19" x14ac:dyDescent="0.3">
      <c r="B27" s="45" t="s">
        <v>3866</v>
      </c>
      <c r="C27" s="59">
        <v>25</v>
      </c>
      <c r="D27" s="59">
        <v>25</v>
      </c>
      <c r="G27" s="29" t="s">
        <v>3896</v>
      </c>
      <c r="H27" s="59"/>
      <c r="I27" s="60"/>
      <c r="M27" s="38"/>
      <c r="N27" s="38"/>
      <c r="O27" s="38"/>
      <c r="P27" s="38"/>
      <c r="Q27" s="38"/>
      <c r="R27" s="38"/>
      <c r="S27" s="38"/>
    </row>
    <row r="28" spans="2:19" x14ac:dyDescent="0.3">
      <c r="B28" s="45" t="s">
        <v>3867</v>
      </c>
      <c r="C28" s="59">
        <v>39</v>
      </c>
      <c r="D28" s="59">
        <v>39</v>
      </c>
      <c r="G28" s="45" t="s">
        <v>3901</v>
      </c>
      <c r="H28" s="59">
        <v>5</v>
      </c>
      <c r="I28" s="60">
        <v>0.25</v>
      </c>
      <c r="M28" s="38"/>
      <c r="N28" s="38"/>
      <c r="O28" s="38"/>
      <c r="P28" s="38"/>
      <c r="Q28" s="38"/>
      <c r="R28" s="38"/>
      <c r="S28" s="38"/>
    </row>
    <row r="29" spans="2:19" x14ac:dyDescent="0.3">
      <c r="B29" s="45" t="s">
        <v>3868</v>
      </c>
      <c r="C29" s="59">
        <v>21</v>
      </c>
      <c r="D29" s="59">
        <v>21</v>
      </c>
      <c r="G29" s="45" t="s">
        <v>3902</v>
      </c>
      <c r="H29" s="59">
        <v>1</v>
      </c>
      <c r="I29" s="60">
        <v>0.05</v>
      </c>
      <c r="M29" s="38"/>
      <c r="N29" s="38"/>
      <c r="O29" s="38"/>
      <c r="P29" s="38"/>
      <c r="Q29" s="38"/>
      <c r="R29" s="38"/>
      <c r="S29" s="38"/>
    </row>
    <row r="30" spans="2:19" x14ac:dyDescent="0.3">
      <c r="B30" s="45" t="s">
        <v>3869</v>
      </c>
      <c r="C30" s="59">
        <v>24</v>
      </c>
      <c r="D30" s="59">
        <v>24</v>
      </c>
      <c r="G30" s="45" t="s">
        <v>3903</v>
      </c>
      <c r="H30" s="59">
        <v>5</v>
      </c>
      <c r="I30" s="60">
        <v>0.25</v>
      </c>
      <c r="M30" s="38"/>
      <c r="N30" s="38"/>
      <c r="O30" s="38"/>
      <c r="P30" s="38"/>
      <c r="Q30" s="38"/>
      <c r="R30" s="38"/>
      <c r="S30" s="38"/>
    </row>
    <row r="31" spans="2:19" x14ac:dyDescent="0.3">
      <c r="B31" s="45" t="s">
        <v>3870</v>
      </c>
      <c r="C31" s="59">
        <v>24</v>
      </c>
      <c r="D31" s="59">
        <v>24</v>
      </c>
      <c r="G31" s="29" t="s">
        <v>3852</v>
      </c>
      <c r="H31" s="59">
        <v>20</v>
      </c>
      <c r="I31" s="60">
        <v>1</v>
      </c>
      <c r="M31" s="38"/>
      <c r="N31" s="38"/>
      <c r="O31" s="38"/>
      <c r="P31" s="38"/>
      <c r="Q31" s="38"/>
      <c r="R31" s="38"/>
      <c r="S31" s="38"/>
    </row>
    <row r="32" spans="2:19" x14ac:dyDescent="0.3">
      <c r="B32" s="45" t="s">
        <v>3871</v>
      </c>
      <c r="C32" s="59">
        <v>30</v>
      </c>
      <c r="D32" s="59">
        <v>30</v>
      </c>
      <c r="M32" s="38"/>
      <c r="N32" s="38"/>
      <c r="O32" s="38"/>
      <c r="P32" s="38"/>
      <c r="Q32" s="38"/>
      <c r="R32" s="38"/>
      <c r="S32" s="38"/>
    </row>
    <row r="33" spans="2:19" x14ac:dyDescent="0.3">
      <c r="B33" s="45" t="s">
        <v>3872</v>
      </c>
      <c r="C33" s="59">
        <v>5</v>
      </c>
      <c r="D33" s="59">
        <v>5</v>
      </c>
      <c r="M33" s="38"/>
      <c r="N33" s="38"/>
      <c r="O33" s="38"/>
      <c r="P33" s="38"/>
      <c r="Q33" s="38"/>
      <c r="R33" s="38"/>
      <c r="S33" s="38"/>
    </row>
    <row r="34" spans="2:19" x14ac:dyDescent="0.3">
      <c r="B34" s="45" t="s">
        <v>3873</v>
      </c>
      <c r="C34" s="59">
        <v>19</v>
      </c>
      <c r="D34" s="59">
        <v>19</v>
      </c>
      <c r="M34" s="38"/>
      <c r="N34" s="38"/>
      <c r="O34" s="38"/>
      <c r="P34" s="38"/>
      <c r="Q34" s="38"/>
      <c r="R34" s="38"/>
      <c r="S34" s="38"/>
    </row>
    <row r="35" spans="2:19" x14ac:dyDescent="0.3">
      <c r="B35" s="45" t="s">
        <v>3874</v>
      </c>
      <c r="C35" s="59">
        <v>12</v>
      </c>
      <c r="D35" s="59">
        <v>12</v>
      </c>
      <c r="M35" s="38"/>
      <c r="N35" s="38"/>
      <c r="O35" s="38"/>
      <c r="P35" s="38"/>
      <c r="Q35" s="38"/>
      <c r="R35" s="38"/>
      <c r="S35" s="38"/>
    </row>
    <row r="36" spans="2:19" x14ac:dyDescent="0.3">
      <c r="B36" s="29" t="s">
        <v>3875</v>
      </c>
      <c r="C36" s="59"/>
      <c r="D36" s="59"/>
      <c r="M36" s="38"/>
      <c r="N36" s="38"/>
      <c r="O36" s="38"/>
      <c r="P36" s="38"/>
      <c r="Q36" s="38"/>
      <c r="R36" s="38"/>
      <c r="S36" s="38"/>
    </row>
    <row r="37" spans="2:19" x14ac:dyDescent="0.3">
      <c r="B37" s="45" t="s">
        <v>3876</v>
      </c>
      <c r="C37" s="59">
        <v>16</v>
      </c>
      <c r="D37" s="59">
        <v>16</v>
      </c>
      <c r="M37" s="38"/>
      <c r="N37" s="38"/>
      <c r="O37" s="38"/>
      <c r="P37" s="38"/>
      <c r="Q37" s="38"/>
      <c r="R37" s="38"/>
      <c r="S37" s="38"/>
    </row>
    <row r="38" spans="2:19" x14ac:dyDescent="0.3">
      <c r="B38" s="45" t="s">
        <v>3877</v>
      </c>
      <c r="C38" s="59">
        <v>9</v>
      </c>
      <c r="D38" s="59">
        <v>9</v>
      </c>
      <c r="M38" s="38"/>
      <c r="N38" s="38"/>
      <c r="O38" s="38"/>
      <c r="P38" s="38"/>
      <c r="Q38" s="38"/>
      <c r="R38" s="38"/>
      <c r="S38" s="38"/>
    </row>
    <row r="39" spans="2:19" x14ac:dyDescent="0.3">
      <c r="B39" s="45" t="s">
        <v>3878</v>
      </c>
      <c r="C39" s="59">
        <v>15</v>
      </c>
      <c r="D39" s="59">
        <v>15</v>
      </c>
      <c r="M39" s="38"/>
      <c r="N39" s="38"/>
      <c r="O39" s="38"/>
      <c r="P39" s="38"/>
      <c r="Q39" s="38"/>
      <c r="R39" s="38"/>
      <c r="S39" s="38"/>
    </row>
    <row r="40" spans="2:19" x14ac:dyDescent="0.3">
      <c r="B40" s="45" t="s">
        <v>3879</v>
      </c>
      <c r="C40" s="59">
        <v>16</v>
      </c>
      <c r="D40" s="59">
        <v>16</v>
      </c>
      <c r="M40" s="38"/>
      <c r="N40" s="38"/>
      <c r="O40" s="38"/>
      <c r="P40" s="38"/>
      <c r="Q40" s="38"/>
      <c r="R40" s="38"/>
      <c r="S40" s="38"/>
    </row>
    <row r="41" spans="2:19" x14ac:dyDescent="0.3">
      <c r="B41" s="45" t="s">
        <v>3880</v>
      </c>
      <c r="C41" s="59">
        <v>12</v>
      </c>
      <c r="D41" s="59">
        <v>12</v>
      </c>
      <c r="M41" s="38"/>
      <c r="N41" s="38"/>
      <c r="O41" s="38"/>
      <c r="P41" s="38"/>
      <c r="Q41" s="38"/>
      <c r="R41" s="38"/>
      <c r="S41" s="38"/>
    </row>
    <row r="42" spans="2:19" x14ac:dyDescent="0.3">
      <c r="B42" s="45" t="s">
        <v>3882</v>
      </c>
      <c r="C42" s="59">
        <v>16</v>
      </c>
      <c r="D42" s="59">
        <v>16</v>
      </c>
      <c r="M42" s="38"/>
      <c r="N42" s="38"/>
      <c r="O42" s="38"/>
      <c r="P42" s="38"/>
      <c r="Q42" s="38"/>
      <c r="R42" s="38"/>
      <c r="S42" s="38"/>
    </row>
    <row r="43" spans="2:19" x14ac:dyDescent="0.3">
      <c r="B43" s="45" t="s">
        <v>3883</v>
      </c>
      <c r="C43" s="59">
        <v>24</v>
      </c>
      <c r="D43" s="59">
        <v>24</v>
      </c>
      <c r="M43" s="38"/>
      <c r="N43" s="38"/>
      <c r="O43" s="38"/>
      <c r="P43" s="38"/>
      <c r="Q43" s="38"/>
      <c r="R43" s="38"/>
      <c r="S43" s="38"/>
    </row>
    <row r="44" spans="2:19" x14ac:dyDescent="0.3">
      <c r="B44" s="45" t="s">
        <v>3884</v>
      </c>
      <c r="C44" s="59">
        <v>12</v>
      </c>
      <c r="D44" s="59">
        <v>12</v>
      </c>
      <c r="M44" s="38"/>
      <c r="N44" s="38"/>
      <c r="O44" s="38"/>
      <c r="P44" s="38"/>
      <c r="Q44" s="38"/>
      <c r="R44" s="38"/>
      <c r="S44" s="38"/>
    </row>
    <row r="45" spans="2:19" x14ac:dyDescent="0.3">
      <c r="B45" s="45" t="s">
        <v>3885</v>
      </c>
      <c r="C45" s="59">
        <v>14</v>
      </c>
      <c r="D45" s="59">
        <v>14</v>
      </c>
      <c r="M45" s="38"/>
      <c r="N45" s="38"/>
      <c r="O45" s="38"/>
      <c r="P45" s="38"/>
      <c r="Q45" s="38"/>
      <c r="R45" s="38"/>
      <c r="S45" s="38"/>
    </row>
    <row r="46" spans="2:19" x14ac:dyDescent="0.3">
      <c r="B46" s="45" t="s">
        <v>3886</v>
      </c>
      <c r="C46" s="59">
        <v>19</v>
      </c>
      <c r="D46" s="59">
        <v>19</v>
      </c>
      <c r="M46" s="38"/>
      <c r="N46" s="38"/>
      <c r="O46" s="38"/>
      <c r="P46" s="38"/>
      <c r="Q46" s="38"/>
      <c r="R46" s="38"/>
      <c r="S46" s="38"/>
    </row>
    <row r="47" spans="2:19" x14ac:dyDescent="0.3">
      <c r="B47" s="45" t="s">
        <v>3887</v>
      </c>
      <c r="C47" s="59">
        <v>27</v>
      </c>
      <c r="D47" s="59">
        <v>27</v>
      </c>
      <c r="M47" s="38"/>
      <c r="N47" s="38"/>
      <c r="O47" s="38"/>
      <c r="P47" s="38"/>
      <c r="Q47" s="38"/>
      <c r="R47" s="38"/>
      <c r="S47" s="38"/>
    </row>
    <row r="48" spans="2:19" x14ac:dyDescent="0.3">
      <c r="B48" s="45" t="s">
        <v>3888</v>
      </c>
      <c r="C48" s="59">
        <v>10</v>
      </c>
      <c r="D48" s="59">
        <v>10</v>
      </c>
      <c r="M48" s="38"/>
      <c r="N48" s="38"/>
      <c r="O48" s="38"/>
      <c r="P48" s="38"/>
      <c r="Q48" s="38"/>
      <c r="R48" s="38"/>
      <c r="S48" s="38"/>
    </row>
    <row r="49" spans="2:19" x14ac:dyDescent="0.3">
      <c r="B49" s="45" t="s">
        <v>3889</v>
      </c>
      <c r="C49" s="59">
        <v>23</v>
      </c>
      <c r="D49" s="59">
        <v>23</v>
      </c>
      <c r="M49" s="38"/>
      <c r="N49" s="38"/>
      <c r="O49" s="38"/>
      <c r="P49" s="38"/>
      <c r="Q49" s="38"/>
      <c r="R49" s="38"/>
      <c r="S49" s="38"/>
    </row>
    <row r="50" spans="2:19" x14ac:dyDescent="0.3">
      <c r="B50" s="45" t="s">
        <v>3890</v>
      </c>
      <c r="C50" s="59">
        <v>19</v>
      </c>
      <c r="D50" s="59">
        <v>19</v>
      </c>
    </row>
    <row r="51" spans="2:19" x14ac:dyDescent="0.3">
      <c r="B51" s="45" t="s">
        <v>3891</v>
      </c>
      <c r="C51" s="59">
        <v>14</v>
      </c>
      <c r="D51" s="59">
        <v>14</v>
      </c>
    </row>
    <row r="52" spans="2:19" x14ac:dyDescent="0.3">
      <c r="B52" s="45" t="s">
        <v>3892</v>
      </c>
      <c r="C52" s="59">
        <v>18</v>
      </c>
      <c r="D52" s="59">
        <v>18</v>
      </c>
    </row>
    <row r="53" spans="2:19" x14ac:dyDescent="0.3">
      <c r="B53" s="45" t="s">
        <v>3893</v>
      </c>
      <c r="C53" s="59">
        <v>8</v>
      </c>
      <c r="D53" s="59">
        <v>8</v>
      </c>
    </row>
    <row r="54" spans="2:19" x14ac:dyDescent="0.3">
      <c r="B54" s="45" t="s">
        <v>3894</v>
      </c>
      <c r="C54" s="59">
        <v>13</v>
      </c>
      <c r="D54" s="59">
        <v>13</v>
      </c>
    </row>
    <row r="55" spans="2:19" x14ac:dyDescent="0.3">
      <c r="B55" s="45" t="s">
        <v>3895</v>
      </c>
      <c r="C55" s="59">
        <v>8</v>
      </c>
      <c r="D55" s="59">
        <v>8</v>
      </c>
    </row>
    <row r="56" spans="2:19" x14ac:dyDescent="0.3">
      <c r="B56" s="29" t="s">
        <v>3896</v>
      </c>
      <c r="C56" s="59"/>
      <c r="D56" s="59"/>
    </row>
    <row r="57" spans="2:19" x14ac:dyDescent="0.3">
      <c r="B57" s="45" t="s">
        <v>3944</v>
      </c>
      <c r="C57" s="59">
        <v>17</v>
      </c>
      <c r="D57" s="59">
        <v>17</v>
      </c>
    </row>
    <row r="58" spans="2:19" x14ac:dyDescent="0.3">
      <c r="B58" s="45" t="s">
        <v>3945</v>
      </c>
      <c r="C58" s="59">
        <v>26</v>
      </c>
      <c r="D58" s="59">
        <v>26</v>
      </c>
    </row>
    <row r="59" spans="2:19" x14ac:dyDescent="0.3">
      <c r="B59" s="45" t="s">
        <v>3897</v>
      </c>
      <c r="C59" s="59">
        <v>7</v>
      </c>
      <c r="D59" s="59">
        <v>7</v>
      </c>
    </row>
    <row r="60" spans="2:19" x14ac:dyDescent="0.3">
      <c r="B60" s="45" t="s">
        <v>3898</v>
      </c>
      <c r="C60" s="59">
        <v>8</v>
      </c>
      <c r="D60" s="59">
        <v>8</v>
      </c>
    </row>
    <row r="61" spans="2:19" x14ac:dyDescent="0.3">
      <c r="B61" s="45" t="s">
        <v>3899</v>
      </c>
      <c r="C61" s="59">
        <v>17</v>
      </c>
      <c r="D61" s="59">
        <v>17</v>
      </c>
    </row>
    <row r="62" spans="2:19" x14ac:dyDescent="0.3">
      <c r="B62" s="45" t="s">
        <v>3900</v>
      </c>
      <c r="C62" s="59">
        <v>24</v>
      </c>
      <c r="D62" s="59">
        <v>24</v>
      </c>
    </row>
    <row r="63" spans="2:19" x14ac:dyDescent="0.3">
      <c r="B63" s="45" t="s">
        <v>3901</v>
      </c>
      <c r="C63" s="59">
        <v>19</v>
      </c>
      <c r="D63" s="59">
        <v>19</v>
      </c>
    </row>
    <row r="64" spans="2:19" x14ac:dyDescent="0.3">
      <c r="B64" s="45" t="s">
        <v>3902</v>
      </c>
      <c r="C64" s="59">
        <v>39</v>
      </c>
      <c r="D64" s="59">
        <v>39</v>
      </c>
    </row>
    <row r="65" spans="2:4" x14ac:dyDescent="0.3">
      <c r="B65" s="45" t="s">
        <v>3903</v>
      </c>
      <c r="C65" s="59">
        <v>14</v>
      </c>
      <c r="D65" s="59">
        <v>14</v>
      </c>
    </row>
    <row r="66" spans="2:4" x14ac:dyDescent="0.3">
      <c r="B66" s="45" t="s">
        <v>3904</v>
      </c>
      <c r="C66" s="59">
        <v>18</v>
      </c>
      <c r="D66" s="59">
        <v>18</v>
      </c>
    </row>
    <row r="67" spans="2:4" x14ac:dyDescent="0.3">
      <c r="B67" s="45" t="s">
        <v>3946</v>
      </c>
      <c r="C67" s="59">
        <v>25</v>
      </c>
      <c r="D67" s="59">
        <v>25</v>
      </c>
    </row>
    <row r="68" spans="2:4" x14ac:dyDescent="0.3">
      <c r="B68" s="45" t="s">
        <v>3905</v>
      </c>
      <c r="C68" s="59">
        <v>15</v>
      </c>
      <c r="D68" s="59">
        <v>15</v>
      </c>
    </row>
    <row r="69" spans="2:4" x14ac:dyDescent="0.3">
      <c r="B69" s="45" t="s">
        <v>3906</v>
      </c>
      <c r="C69" s="59">
        <v>16</v>
      </c>
      <c r="D69" s="59">
        <v>16</v>
      </c>
    </row>
    <row r="70" spans="2:4" x14ac:dyDescent="0.3">
      <c r="B70" s="45" t="s">
        <v>3907</v>
      </c>
      <c r="C70" s="59">
        <v>37</v>
      </c>
      <c r="D70" s="59">
        <v>37</v>
      </c>
    </row>
    <row r="71" spans="2:4" x14ac:dyDescent="0.3">
      <c r="B71" s="45" t="s">
        <v>3908</v>
      </c>
      <c r="C71" s="59">
        <v>9</v>
      </c>
      <c r="D71" s="59">
        <v>9</v>
      </c>
    </row>
    <row r="72" spans="2:4" x14ac:dyDescent="0.3">
      <c r="B72" s="45" t="s">
        <v>3947</v>
      </c>
      <c r="C72" s="59">
        <v>2</v>
      </c>
      <c r="D72" s="59">
        <v>2</v>
      </c>
    </row>
    <row r="73" spans="2:4" x14ac:dyDescent="0.3">
      <c r="B73" s="45" t="s">
        <v>3909</v>
      </c>
      <c r="C73" s="59">
        <v>15</v>
      </c>
      <c r="D73" s="59">
        <v>15</v>
      </c>
    </row>
    <row r="74" spans="2:4" x14ac:dyDescent="0.3">
      <c r="B74" s="45" t="s">
        <v>3910</v>
      </c>
      <c r="C74" s="59">
        <v>3</v>
      </c>
      <c r="D74" s="59">
        <v>3</v>
      </c>
    </row>
    <row r="75" spans="2:4" x14ac:dyDescent="0.3">
      <c r="B75" s="45" t="s">
        <v>3911</v>
      </c>
      <c r="C75" s="59">
        <v>3</v>
      </c>
      <c r="D75" s="59">
        <v>3</v>
      </c>
    </row>
    <row r="76" spans="2:4" x14ac:dyDescent="0.3">
      <c r="B76" s="45" t="s">
        <v>3912</v>
      </c>
      <c r="C76" s="59">
        <v>16</v>
      </c>
      <c r="D76" s="59">
        <v>16</v>
      </c>
    </row>
    <row r="77" spans="2:4" x14ac:dyDescent="0.3">
      <c r="B77" s="45" t="s">
        <v>3948</v>
      </c>
      <c r="C77" s="59">
        <v>2</v>
      </c>
      <c r="D77" s="59">
        <v>2</v>
      </c>
    </row>
    <row r="78" spans="2:4" x14ac:dyDescent="0.3">
      <c r="B78" s="45" t="s">
        <v>3913</v>
      </c>
      <c r="C78" s="59">
        <v>16</v>
      </c>
      <c r="D78" s="59">
        <v>16</v>
      </c>
    </row>
    <row r="79" spans="2:4" x14ac:dyDescent="0.3">
      <c r="B79" s="45" t="s">
        <v>3914</v>
      </c>
      <c r="C79" s="59">
        <v>14</v>
      </c>
      <c r="D79" s="59">
        <v>14</v>
      </c>
    </row>
    <row r="80" spans="2:4" x14ac:dyDescent="0.3">
      <c r="B80" s="45" t="s">
        <v>3915</v>
      </c>
      <c r="C80" s="59">
        <v>11</v>
      </c>
      <c r="D80" s="59">
        <v>11</v>
      </c>
    </row>
    <row r="81" spans="2:4" x14ac:dyDescent="0.3">
      <c r="B81" s="29" t="s">
        <v>3916</v>
      </c>
      <c r="C81" s="59"/>
      <c r="D81" s="59"/>
    </row>
    <row r="82" spans="2:4" x14ac:dyDescent="0.3">
      <c r="B82" s="45" t="s">
        <v>3917</v>
      </c>
      <c r="C82" s="59">
        <v>8</v>
      </c>
      <c r="D82" s="59">
        <v>8</v>
      </c>
    </row>
    <row r="83" spans="2:4" x14ac:dyDescent="0.3">
      <c r="B83" s="45" t="s">
        <v>3918</v>
      </c>
      <c r="C83" s="59">
        <v>6</v>
      </c>
      <c r="D83" s="59">
        <v>6</v>
      </c>
    </row>
    <row r="84" spans="2:4" x14ac:dyDescent="0.3">
      <c r="B84" s="45" t="s">
        <v>3919</v>
      </c>
      <c r="C84" s="59">
        <v>24</v>
      </c>
      <c r="D84" s="59">
        <v>24</v>
      </c>
    </row>
    <row r="85" spans="2:4" x14ac:dyDescent="0.3">
      <c r="B85" s="45" t="s">
        <v>3920</v>
      </c>
      <c r="C85" s="59">
        <v>2</v>
      </c>
      <c r="D85" s="59">
        <v>2</v>
      </c>
    </row>
    <row r="86" spans="2:4" x14ac:dyDescent="0.3">
      <c r="B86" s="29" t="s">
        <v>3852</v>
      </c>
      <c r="C86" s="59">
        <v>966</v>
      </c>
      <c r="D86" s="59">
        <v>966</v>
      </c>
    </row>
  </sheetData>
  <mergeCells count="1">
    <mergeCell ref="M9:S25"/>
  </mergeCell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41" r:id="rId6" name="Group Box 1">
              <controlPr defaultSize="0" autoFill="0" autoPict="0">
                <anchor moveWithCells="1">
                  <from>
                    <xdr:col>0</xdr:col>
                    <xdr:colOff>457200</xdr:colOff>
                    <xdr:row>5</xdr:row>
                    <xdr:rowOff>144780</xdr:rowOff>
                  </from>
                  <to>
                    <xdr:col>5</xdr:col>
                    <xdr:colOff>266700</xdr:colOff>
                    <xdr:row>107</xdr:row>
                    <xdr:rowOff>60960</xdr:rowOff>
                  </to>
                </anchor>
              </controlPr>
            </control>
          </mc:Choice>
        </mc:AlternateContent>
        <mc:AlternateContent xmlns:mc="http://schemas.openxmlformats.org/markup-compatibility/2006">
          <mc:Choice Requires="x14">
            <control shapeId="10242" r:id="rId7" name="Group Box 2">
              <controlPr defaultSize="0" autoFill="0" autoPict="0">
                <anchor moveWithCells="1">
                  <from>
                    <xdr:col>5</xdr:col>
                    <xdr:colOff>563880</xdr:colOff>
                    <xdr:row>5</xdr:row>
                    <xdr:rowOff>144780</xdr:rowOff>
                  </from>
                  <to>
                    <xdr:col>10</xdr:col>
                    <xdr:colOff>449580</xdr:colOff>
                    <xdr:row>52</xdr:row>
                    <xdr:rowOff>60960</xdr:rowOff>
                  </to>
                </anchor>
              </controlPr>
            </control>
          </mc:Choice>
        </mc:AlternateContent>
        <mc:AlternateContent xmlns:mc="http://schemas.openxmlformats.org/markup-compatibility/2006">
          <mc:Choice Requires="x14">
            <control shapeId="10243" r:id="rId8" name="Group Box 3">
              <controlPr defaultSize="0" autoFill="0" autoPict="0">
                <anchor moveWithCells="1">
                  <from>
                    <xdr:col>11</xdr:col>
                    <xdr:colOff>182880</xdr:colOff>
                    <xdr:row>5</xdr:row>
                    <xdr:rowOff>137160</xdr:rowOff>
                  </from>
                  <to>
                    <xdr:col>19</xdr:col>
                    <xdr:colOff>213360</xdr:colOff>
                    <xdr:row>25</xdr:row>
                    <xdr:rowOff>38100</xdr:rowOff>
                  </to>
                </anchor>
              </controlPr>
            </control>
          </mc:Choice>
        </mc:AlternateContent>
        <mc:AlternateContent xmlns:mc="http://schemas.openxmlformats.org/markup-compatibility/2006">
          <mc:Choice Requires="x14">
            <control shapeId="10244" r:id="rId9" name="Button 4">
              <controlPr defaultSize="0" print="0" autoFill="0" autoPict="0" macro="[0]!SelectNextSheet">
                <anchor moveWithCells="1" sizeWithCells="1">
                  <from>
                    <xdr:col>20</xdr:col>
                    <xdr:colOff>556260</xdr:colOff>
                    <xdr:row>0</xdr:row>
                    <xdr:rowOff>160020</xdr:rowOff>
                  </from>
                  <to>
                    <xdr:col>21</xdr:col>
                    <xdr:colOff>502920</xdr:colOff>
                    <xdr:row>2</xdr:row>
                    <xdr:rowOff>160020</xdr:rowOff>
                  </to>
                </anchor>
              </controlPr>
            </control>
          </mc:Choice>
        </mc:AlternateContent>
        <mc:AlternateContent xmlns:mc="http://schemas.openxmlformats.org/markup-compatibility/2006">
          <mc:Choice Requires="x14">
            <control shapeId="10245" r:id="rId10" name="Button 5">
              <controlPr defaultSize="0" print="0" autoFill="0" autoPict="0" macro="[0]!SelectMenu">
                <anchor moveWithCells="1" sizeWithCells="1">
                  <from>
                    <xdr:col>17</xdr:col>
                    <xdr:colOff>449580</xdr:colOff>
                    <xdr:row>0</xdr:row>
                    <xdr:rowOff>160020</xdr:rowOff>
                  </from>
                  <to>
                    <xdr:col>19</xdr:col>
                    <xdr:colOff>266700</xdr:colOff>
                    <xdr:row>2</xdr:row>
                    <xdr:rowOff>175260</xdr:rowOff>
                  </to>
                </anchor>
              </controlPr>
            </control>
          </mc:Choice>
        </mc:AlternateContent>
        <mc:AlternateContent xmlns:mc="http://schemas.openxmlformats.org/markup-compatibility/2006">
          <mc:Choice Requires="x14">
            <control shapeId="10246" r:id="rId11" name="Button 6">
              <controlPr defaultSize="0" print="0" autoFill="0" autoPict="0" macro="[0]!SelectPreviousSheet">
                <anchor moveWithCells="1" sizeWithCells="1">
                  <from>
                    <xdr:col>19</xdr:col>
                    <xdr:colOff>449580</xdr:colOff>
                    <xdr:row>0</xdr:row>
                    <xdr:rowOff>160020</xdr:rowOff>
                  </from>
                  <to>
                    <xdr:col>20</xdr:col>
                    <xdr:colOff>396240</xdr:colOff>
                    <xdr:row>2</xdr:row>
                    <xdr:rowOff>167640</xdr:rowOff>
                  </to>
                </anchor>
              </controlPr>
            </control>
          </mc:Choice>
        </mc:AlternateContent>
        <mc:AlternateContent xmlns:mc="http://schemas.openxmlformats.org/markup-compatibility/2006">
          <mc:Choice Requires="x14">
            <control shapeId="10247" r:id="rId12" name="Button 7">
              <controlPr defaultSize="0" print="0" autoFill="0" autoPict="0" macro="[0]!SelectDashboard">
                <anchor moveWithCells="1" sizeWithCells="1">
                  <from>
                    <xdr:col>13</xdr:col>
                    <xdr:colOff>121920</xdr:colOff>
                    <xdr:row>0</xdr:row>
                    <xdr:rowOff>167640</xdr:rowOff>
                  </from>
                  <to>
                    <xdr:col>15</xdr:col>
                    <xdr:colOff>15240</xdr:colOff>
                    <xdr:row>3</xdr:row>
                    <xdr:rowOff>7620</xdr:rowOff>
                  </to>
                </anchor>
              </controlPr>
            </control>
          </mc:Choice>
        </mc:AlternateContent>
        <mc:AlternateContent xmlns:mc="http://schemas.openxmlformats.org/markup-compatibility/2006">
          <mc:Choice Requires="x14">
            <control shapeId="10248" r:id="rId13" name="Button 8">
              <controlPr defaultSize="0" print="0" autoFill="0" autoPict="0" macro="[0]!SelectPriorityBatches">
                <anchor moveWithCells="1" sizeWithCells="1">
                  <from>
                    <xdr:col>15</xdr:col>
                    <xdr:colOff>152400</xdr:colOff>
                    <xdr:row>0</xdr:row>
                    <xdr:rowOff>167640</xdr:rowOff>
                  </from>
                  <to>
                    <xdr:col>17</xdr:col>
                    <xdr:colOff>312420</xdr:colOff>
                    <xdr:row>3</xdr:row>
                    <xdr:rowOff>7620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0" tint="-0.14999847407452621"/>
  </sheetPr>
  <dimension ref="A1:FL40"/>
  <sheetViews>
    <sheetView showGridLines="0" zoomScale="85" zoomScaleNormal="85" workbookViewId="0">
      <selection activeCell="B2" sqref="B2"/>
    </sheetView>
  </sheetViews>
  <sheetFormatPr defaultRowHeight="14.4" x14ac:dyDescent="0.3"/>
  <cols>
    <col min="2" max="2" width="13.88671875" customWidth="1"/>
    <col min="3" max="3" width="17.77734375" customWidth="1"/>
    <col min="4" max="4" width="18.21875" customWidth="1"/>
    <col min="5" max="6" width="10.88671875" customWidth="1"/>
    <col min="7" max="7" width="13.88671875" customWidth="1"/>
    <col min="8" max="8" width="17.77734375" customWidth="1"/>
    <col min="9" max="9" width="18.21875" customWidth="1"/>
    <col min="12" max="12" width="5.77734375" customWidth="1"/>
  </cols>
  <sheetData>
    <row r="1" spans="1:168" x14ac:dyDescent="0.3">
      <c r="A1" s="1"/>
      <c r="B1" s="1"/>
      <c r="C1" s="1"/>
      <c r="D1" s="1"/>
      <c r="E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T1" s="1"/>
      <c r="AV1" s="1"/>
      <c r="AW1" s="1"/>
      <c r="AX1" s="1"/>
      <c r="AY1" s="1"/>
      <c r="AZ1" s="1"/>
      <c r="BA1" s="1"/>
      <c r="BB1" s="1"/>
      <c r="BC1" s="1"/>
      <c r="BE1" s="1"/>
      <c r="BF1" s="1"/>
      <c r="BG1" s="1"/>
      <c r="BH1" s="1"/>
      <c r="BI1" s="1"/>
      <c r="BJ1" s="1"/>
      <c r="CF1" s="2"/>
      <c r="CH1" s="2"/>
      <c r="CI1" s="2"/>
      <c r="CJ1" s="2"/>
      <c r="CK1" s="2"/>
      <c r="CL1" s="2"/>
      <c r="CM1" s="2"/>
      <c r="CN1" s="2"/>
      <c r="CO1" s="2"/>
      <c r="CW1" s="1"/>
      <c r="CX1" s="1"/>
      <c r="CY1" s="1"/>
      <c r="CZ1" s="1"/>
      <c r="DA1" s="1"/>
      <c r="DB1" s="1"/>
      <c r="DG1" s="1"/>
      <c r="DH1" s="1"/>
      <c r="DI1" s="1"/>
      <c r="DJ1" s="1"/>
      <c r="DL1" s="1"/>
      <c r="DM1" s="1"/>
      <c r="DN1" s="1"/>
      <c r="DO1" s="1"/>
      <c r="DP1" s="1"/>
      <c r="DR1" s="1"/>
      <c r="DS1" s="1"/>
    </row>
    <row r="2" spans="1:168" ht="21" x14ac:dyDescent="0.4">
      <c r="A2" s="1"/>
      <c r="B2" s="3" t="s">
        <v>3989</v>
      </c>
      <c r="E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T2" s="1"/>
      <c r="AV2" s="1"/>
      <c r="AW2" s="1"/>
      <c r="AX2" s="1"/>
      <c r="AY2" s="1"/>
      <c r="AZ2" s="1"/>
      <c r="BA2" s="1"/>
      <c r="BB2" s="1"/>
      <c r="BC2" s="1"/>
      <c r="BE2" s="1"/>
      <c r="BF2" s="1"/>
      <c r="BG2" s="1"/>
      <c r="BH2" s="1"/>
      <c r="BI2" s="1"/>
      <c r="BJ2" s="1"/>
      <c r="CF2" s="2"/>
      <c r="CH2" s="2"/>
      <c r="CI2" s="2"/>
      <c r="CJ2" s="2"/>
      <c r="CK2" s="2"/>
      <c r="CL2" s="2"/>
      <c r="CM2" s="2"/>
      <c r="CN2" s="2"/>
      <c r="CO2" s="2"/>
      <c r="CW2" s="1"/>
      <c r="CX2" s="1"/>
      <c r="CY2" s="1"/>
      <c r="CZ2" s="1"/>
      <c r="DA2" s="1"/>
      <c r="DB2" s="1"/>
      <c r="DG2" s="1"/>
      <c r="DH2" s="1"/>
      <c r="DI2" s="1"/>
      <c r="DJ2" s="1"/>
      <c r="DL2" s="1"/>
      <c r="DM2" s="1"/>
      <c r="DN2" s="1"/>
      <c r="DO2" s="1"/>
      <c r="DP2" s="1"/>
      <c r="DR2" s="1"/>
      <c r="DS2" s="1"/>
    </row>
    <row r="3" spans="1:168" x14ac:dyDescent="0.3">
      <c r="A3" s="1"/>
      <c r="B3" s="4" t="s">
        <v>0</v>
      </c>
      <c r="C3" s="5" t="str">
        <f ca="1">MID(CELL("filename",A1),FIND("]",CELL("‪filename",A1))+1,999)</f>
        <v>EDA - Time of Arrival</v>
      </c>
      <c r="G3" s="6"/>
      <c r="H3" s="1"/>
      <c r="I3" s="6"/>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T3" s="1"/>
      <c r="AV3" s="1"/>
      <c r="AW3" s="1"/>
      <c r="AX3" s="1"/>
      <c r="AY3" s="1"/>
      <c r="AZ3" s="1"/>
      <c r="BA3" s="1"/>
      <c r="BB3" s="1"/>
      <c r="BC3" s="1"/>
      <c r="BE3" s="1"/>
      <c r="BF3" s="1"/>
      <c r="BG3" s="1"/>
      <c r="BH3" s="1"/>
      <c r="BI3" s="1"/>
      <c r="BJ3" s="1"/>
      <c r="CF3" s="2"/>
      <c r="CH3" s="2"/>
      <c r="CI3" s="2"/>
      <c r="CJ3" s="2"/>
      <c r="CK3" s="2"/>
      <c r="CL3" s="2"/>
      <c r="CM3" s="2"/>
      <c r="CN3" s="2"/>
      <c r="CO3" s="2"/>
      <c r="CW3" s="1"/>
      <c r="CX3" s="1"/>
      <c r="CY3" s="1"/>
      <c r="CZ3" s="1"/>
      <c r="DA3" s="1"/>
      <c r="DB3" s="1"/>
      <c r="DG3" s="1"/>
      <c r="DH3" s="1"/>
      <c r="DI3" s="1"/>
      <c r="DJ3" s="1"/>
      <c r="DL3" s="1"/>
      <c r="DM3" s="1"/>
      <c r="DN3" s="1"/>
      <c r="DO3" s="1"/>
      <c r="DP3" s="1"/>
      <c r="DR3" s="1"/>
      <c r="DS3" s="1"/>
    </row>
    <row r="4" spans="1:168" x14ac:dyDescent="0.3">
      <c r="A4" s="7"/>
      <c r="B4" s="7"/>
      <c r="C4" s="7"/>
      <c r="D4" s="7"/>
      <c r="E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T4" s="8"/>
      <c r="AV4" s="7"/>
      <c r="AW4" s="7"/>
      <c r="AX4" s="7"/>
      <c r="AY4" s="7"/>
      <c r="AZ4" s="7"/>
      <c r="BA4" s="7"/>
      <c r="BB4" s="7"/>
      <c r="BC4" s="7"/>
      <c r="BE4" s="7"/>
      <c r="BF4" s="7"/>
      <c r="BG4" s="7"/>
      <c r="BH4" s="7"/>
      <c r="BI4" s="7"/>
      <c r="BJ4" s="8"/>
      <c r="CF4" s="2"/>
      <c r="CH4" s="2"/>
      <c r="CI4" s="2"/>
      <c r="CJ4" s="2"/>
      <c r="CK4" s="2"/>
      <c r="CL4" s="2"/>
      <c r="CM4" s="2"/>
      <c r="CN4" s="2"/>
      <c r="CO4" s="2"/>
      <c r="CW4" s="7"/>
      <c r="CX4" s="7"/>
      <c r="CY4" s="7"/>
      <c r="CZ4" s="7"/>
      <c r="DA4" s="7"/>
      <c r="DB4" s="8"/>
      <c r="DG4" s="7"/>
      <c r="DH4" s="7"/>
      <c r="DI4" s="7"/>
      <c r="DJ4" s="7"/>
      <c r="DL4" s="8"/>
      <c r="DM4" s="8"/>
      <c r="DN4" s="8"/>
      <c r="DO4" s="8"/>
      <c r="DP4" s="8"/>
      <c r="DR4" s="7"/>
      <c r="DS4" s="7"/>
    </row>
    <row r="5" spans="1:168" s="12" customFormat="1" x14ac:dyDescent="0.3">
      <c r="A5" s="67" t="str">
        <f ca="1">_xlfn.SHEET()&amp;"."</f>
        <v>13.</v>
      </c>
      <c r="B5" s="41" t="str">
        <f ca="1">MID(CELL("filename",A1),FIND("]",CELL("‪filename",A1))+1,999)</f>
        <v>EDA - Time of Arrival</v>
      </c>
      <c r="C5" s="9"/>
      <c r="D5" s="9"/>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0"/>
      <c r="BJ5" s="10"/>
      <c r="BK5" s="10"/>
      <c r="BL5" s="10"/>
      <c r="BM5" s="10"/>
      <c r="BN5" s="10"/>
      <c r="BO5" s="10"/>
      <c r="BP5" s="10"/>
      <c r="BQ5" s="10"/>
      <c r="BR5" s="10"/>
      <c r="BS5" s="10"/>
      <c r="BT5" s="10"/>
      <c r="BU5" s="10"/>
      <c r="BV5" s="10"/>
      <c r="BW5" s="10"/>
      <c r="BX5" s="10"/>
      <c r="BY5" s="10"/>
      <c r="BZ5" s="10"/>
      <c r="CA5" s="10"/>
      <c r="CB5" s="10"/>
      <c r="CC5" s="10"/>
      <c r="CD5" s="10"/>
      <c r="CE5" s="10"/>
      <c r="CF5" s="11"/>
      <c r="CG5" s="10"/>
      <c r="CH5" s="11"/>
      <c r="CI5" s="11"/>
      <c r="CJ5" s="11"/>
      <c r="CK5" s="11"/>
      <c r="CL5" s="11"/>
      <c r="CM5" s="11"/>
      <c r="CN5" s="11"/>
      <c r="CO5" s="11"/>
      <c r="CP5" s="10"/>
      <c r="CQ5" s="10"/>
      <c r="CR5" s="10"/>
      <c r="CS5" s="10"/>
      <c r="CT5" s="10"/>
      <c r="CU5" s="10"/>
      <c r="CV5" s="10"/>
      <c r="CW5" s="10"/>
      <c r="CX5" s="10"/>
      <c r="CY5" s="10"/>
      <c r="CZ5" s="10"/>
      <c r="DA5" s="10"/>
      <c r="DB5" s="10"/>
      <c r="DC5" s="10"/>
      <c r="DD5" s="10"/>
      <c r="DE5" s="10"/>
      <c r="DF5" s="10"/>
      <c r="DG5" s="10"/>
      <c r="DH5" s="10"/>
      <c r="DI5" s="10"/>
      <c r="DJ5" s="10"/>
      <c r="DK5" s="10"/>
      <c r="DL5" s="10"/>
      <c r="DM5" s="10"/>
      <c r="DN5" s="10"/>
      <c r="DO5" s="10"/>
      <c r="DP5" s="10"/>
      <c r="DQ5" s="10"/>
      <c r="DR5" s="10"/>
      <c r="DS5" s="10"/>
      <c r="DT5" s="10"/>
      <c r="DU5" s="10"/>
      <c r="DV5" s="10"/>
      <c r="DW5" s="10"/>
      <c r="DX5" s="10"/>
      <c r="DY5" s="10"/>
      <c r="DZ5" s="10"/>
      <c r="EA5" s="10"/>
      <c r="EB5" s="10"/>
      <c r="EC5" s="10"/>
      <c r="ED5" s="10"/>
      <c r="EE5" s="10"/>
      <c r="EF5" s="10"/>
      <c r="EG5" s="10"/>
      <c r="EH5" s="10"/>
      <c r="EI5" s="10"/>
      <c r="EJ5" s="10"/>
      <c r="EK5" s="10"/>
      <c r="EL5" s="10"/>
      <c r="EM5" s="10"/>
      <c r="EN5" s="10"/>
      <c r="EO5" s="10"/>
      <c r="EP5" s="10"/>
      <c r="EQ5" s="10"/>
      <c r="ER5" s="10"/>
      <c r="ES5" s="10"/>
      <c r="ET5" s="10"/>
      <c r="EU5" s="10"/>
      <c r="EV5" s="10"/>
      <c r="FD5" s="10"/>
      <c r="FL5" s="10"/>
    </row>
    <row r="8" spans="1:168" ht="21" x14ac:dyDescent="0.3">
      <c r="B8" s="30" t="s">
        <v>3938</v>
      </c>
      <c r="G8" s="30" t="s">
        <v>3937</v>
      </c>
      <c r="M8" s="30" t="s">
        <v>3858</v>
      </c>
    </row>
    <row r="9" spans="1:168" ht="14.4" customHeight="1" x14ac:dyDescent="0.3">
      <c r="M9" s="107" t="s">
        <v>3977</v>
      </c>
      <c r="N9" s="107"/>
      <c r="O9" s="107"/>
      <c r="P9" s="107"/>
      <c r="Q9" s="107"/>
      <c r="R9" s="107"/>
      <c r="S9" s="107"/>
    </row>
    <row r="10" spans="1:168" x14ac:dyDescent="0.3">
      <c r="B10" s="28" t="s">
        <v>3851</v>
      </c>
      <c r="C10" t="s">
        <v>3853</v>
      </c>
      <c r="G10" s="28" t="s">
        <v>3851</v>
      </c>
      <c r="H10" t="s">
        <v>3854</v>
      </c>
      <c r="M10" s="107"/>
      <c r="N10" s="107"/>
      <c r="O10" s="107"/>
      <c r="P10" s="107"/>
      <c r="Q10" s="107"/>
      <c r="R10" s="107"/>
      <c r="S10" s="107"/>
    </row>
    <row r="11" spans="1:168" x14ac:dyDescent="0.3">
      <c r="M11" s="107"/>
      <c r="N11" s="107"/>
      <c r="O11" s="107"/>
      <c r="P11" s="107"/>
      <c r="Q11" s="107"/>
      <c r="R11" s="107"/>
      <c r="S11" s="107"/>
    </row>
    <row r="12" spans="1:168" x14ac:dyDescent="0.3">
      <c r="B12" s="94" t="s">
        <v>2853</v>
      </c>
      <c r="C12" s="58" t="s">
        <v>3855</v>
      </c>
      <c r="D12" s="58" t="s">
        <v>3856</v>
      </c>
      <c r="G12" s="94" t="s">
        <v>2853</v>
      </c>
      <c r="H12" s="58" t="s">
        <v>3855</v>
      </c>
      <c r="I12" s="58" t="s">
        <v>3856</v>
      </c>
      <c r="M12" s="107"/>
      <c r="N12" s="107"/>
      <c r="O12" s="107"/>
      <c r="P12" s="107"/>
      <c r="Q12" s="107"/>
      <c r="R12" s="107"/>
      <c r="S12" s="107"/>
    </row>
    <row r="13" spans="1:168" x14ac:dyDescent="0.3">
      <c r="B13" s="103">
        <v>0.54166666666666663</v>
      </c>
      <c r="C13" s="59">
        <v>966</v>
      </c>
      <c r="D13" s="60">
        <v>1</v>
      </c>
      <c r="G13" s="103">
        <v>0.54166666666666663</v>
      </c>
      <c r="H13" s="59">
        <v>20</v>
      </c>
      <c r="I13" s="60">
        <v>1</v>
      </c>
      <c r="M13" s="107"/>
      <c r="N13" s="107"/>
      <c r="O13" s="107"/>
      <c r="P13" s="107"/>
      <c r="Q13" s="107"/>
      <c r="R13" s="107"/>
      <c r="S13" s="107"/>
    </row>
    <row r="14" spans="1:168" x14ac:dyDescent="0.3">
      <c r="B14" s="103" t="s">
        <v>3852</v>
      </c>
      <c r="C14" s="59">
        <v>966</v>
      </c>
      <c r="D14" s="60">
        <v>1</v>
      </c>
      <c r="G14" s="103" t="s">
        <v>3852</v>
      </c>
      <c r="H14" s="59">
        <v>20</v>
      </c>
      <c r="I14" s="60">
        <v>1</v>
      </c>
      <c r="M14" s="32"/>
      <c r="N14" s="32"/>
      <c r="O14" s="32"/>
      <c r="P14" s="32"/>
      <c r="Q14" s="32"/>
      <c r="R14" s="32"/>
      <c r="S14" s="32"/>
    </row>
    <row r="15" spans="1:168" x14ac:dyDescent="0.3">
      <c r="M15" s="32"/>
      <c r="N15" s="32"/>
      <c r="O15" s="32"/>
      <c r="P15" s="32"/>
      <c r="Q15" s="32"/>
      <c r="R15" s="32"/>
      <c r="S15" s="32"/>
    </row>
    <row r="16" spans="1:168" x14ac:dyDescent="0.3">
      <c r="M16" s="32"/>
      <c r="N16" s="32"/>
      <c r="O16" s="32"/>
      <c r="P16" s="32"/>
      <c r="Q16" s="32"/>
      <c r="R16" s="32"/>
      <c r="S16" s="32"/>
    </row>
    <row r="17" spans="13:19" x14ac:dyDescent="0.3">
      <c r="M17" s="32"/>
      <c r="N17" s="32"/>
      <c r="O17" s="32"/>
      <c r="P17" s="32"/>
      <c r="Q17" s="32"/>
      <c r="R17" s="32"/>
      <c r="S17" s="32"/>
    </row>
    <row r="18" spans="13:19" x14ac:dyDescent="0.3">
      <c r="M18" s="32"/>
      <c r="N18" s="32"/>
      <c r="O18" s="32"/>
      <c r="P18" s="32"/>
      <c r="Q18" s="32"/>
      <c r="R18" s="32"/>
      <c r="S18" s="32"/>
    </row>
    <row r="19" spans="13:19" x14ac:dyDescent="0.3">
      <c r="M19" s="32"/>
      <c r="N19" s="32"/>
      <c r="O19" s="32"/>
      <c r="P19" s="32"/>
      <c r="Q19" s="32"/>
      <c r="R19" s="32"/>
      <c r="S19" s="32"/>
    </row>
    <row r="20" spans="13:19" x14ac:dyDescent="0.3">
      <c r="M20" s="32"/>
      <c r="N20" s="32"/>
      <c r="O20" s="32"/>
      <c r="P20" s="32"/>
      <c r="Q20" s="32"/>
      <c r="R20" s="32"/>
      <c r="S20" s="32"/>
    </row>
    <row r="21" spans="13:19" x14ac:dyDescent="0.3">
      <c r="M21" s="32"/>
      <c r="N21" s="32"/>
      <c r="O21" s="32"/>
      <c r="P21" s="32"/>
      <c r="Q21" s="32"/>
      <c r="R21" s="32"/>
      <c r="S21" s="32"/>
    </row>
    <row r="22" spans="13:19" x14ac:dyDescent="0.3">
      <c r="M22" s="32"/>
      <c r="N22" s="32"/>
      <c r="O22" s="32"/>
      <c r="P22" s="32"/>
      <c r="Q22" s="32"/>
      <c r="R22" s="32"/>
      <c r="S22" s="32"/>
    </row>
    <row r="23" spans="13:19" x14ac:dyDescent="0.3">
      <c r="M23" s="32"/>
      <c r="N23" s="32"/>
      <c r="O23" s="32"/>
      <c r="P23" s="32"/>
      <c r="Q23" s="32"/>
      <c r="R23" s="32"/>
      <c r="S23" s="32"/>
    </row>
    <row r="24" spans="13:19" x14ac:dyDescent="0.3">
      <c r="M24" s="32"/>
      <c r="N24" s="32"/>
      <c r="O24" s="32"/>
      <c r="P24" s="32"/>
      <c r="Q24" s="32"/>
      <c r="R24" s="32"/>
      <c r="S24" s="32"/>
    </row>
    <row r="25" spans="13:19" x14ac:dyDescent="0.3">
      <c r="M25" s="32"/>
      <c r="N25" s="32"/>
      <c r="O25" s="32"/>
      <c r="P25" s="32"/>
      <c r="Q25" s="32"/>
      <c r="R25" s="32"/>
      <c r="S25" s="32"/>
    </row>
    <row r="26" spans="13:19" x14ac:dyDescent="0.3">
      <c r="M26" s="32"/>
      <c r="N26" s="32"/>
      <c r="O26" s="32"/>
      <c r="P26" s="32"/>
      <c r="Q26" s="32"/>
      <c r="R26" s="32"/>
      <c r="S26" s="32"/>
    </row>
    <row r="27" spans="13:19" x14ac:dyDescent="0.3">
      <c r="M27" s="32"/>
      <c r="N27" s="32"/>
      <c r="O27" s="32"/>
      <c r="P27" s="32"/>
      <c r="Q27" s="32"/>
      <c r="R27" s="32"/>
      <c r="S27" s="32"/>
    </row>
    <row r="28" spans="13:19" x14ac:dyDescent="0.3">
      <c r="M28" s="32"/>
      <c r="N28" s="32"/>
      <c r="O28" s="32"/>
      <c r="P28" s="32"/>
      <c r="Q28" s="32"/>
      <c r="R28" s="32"/>
      <c r="S28" s="32"/>
    </row>
    <row r="29" spans="13:19" x14ac:dyDescent="0.3">
      <c r="M29" s="32"/>
      <c r="N29" s="32"/>
      <c r="O29" s="32"/>
      <c r="P29" s="32"/>
      <c r="Q29" s="32"/>
      <c r="R29" s="32"/>
      <c r="S29" s="32"/>
    </row>
    <row r="30" spans="13:19" x14ac:dyDescent="0.3">
      <c r="M30" s="32"/>
      <c r="N30" s="32"/>
      <c r="O30" s="32"/>
      <c r="P30" s="32"/>
      <c r="Q30" s="32"/>
      <c r="R30" s="32"/>
      <c r="S30" s="32"/>
    </row>
    <row r="31" spans="13:19" x14ac:dyDescent="0.3">
      <c r="M31" s="32"/>
      <c r="N31" s="32"/>
      <c r="O31" s="32"/>
      <c r="P31" s="32"/>
      <c r="Q31" s="32"/>
      <c r="R31" s="32"/>
      <c r="S31" s="32"/>
    </row>
    <row r="32" spans="13:19" x14ac:dyDescent="0.3">
      <c r="M32" s="32"/>
      <c r="N32" s="32"/>
      <c r="O32" s="32"/>
      <c r="P32" s="32"/>
      <c r="Q32" s="32"/>
      <c r="R32" s="32"/>
      <c r="S32" s="32"/>
    </row>
    <row r="33" spans="13:19" x14ac:dyDescent="0.3">
      <c r="M33" s="32"/>
      <c r="N33" s="32"/>
      <c r="O33" s="32"/>
      <c r="P33" s="32"/>
      <c r="Q33" s="32"/>
      <c r="R33" s="32"/>
      <c r="S33" s="32"/>
    </row>
    <row r="34" spans="13:19" x14ac:dyDescent="0.3">
      <c r="M34" s="32"/>
      <c r="N34" s="32"/>
      <c r="O34" s="32"/>
      <c r="P34" s="32"/>
      <c r="Q34" s="32"/>
      <c r="R34" s="32"/>
      <c r="S34" s="32"/>
    </row>
    <row r="35" spans="13:19" x14ac:dyDescent="0.3">
      <c r="M35" s="32"/>
      <c r="N35" s="32"/>
      <c r="O35" s="32"/>
      <c r="P35" s="32"/>
      <c r="Q35" s="32"/>
      <c r="R35" s="32"/>
      <c r="S35" s="32"/>
    </row>
    <row r="36" spans="13:19" x14ac:dyDescent="0.3">
      <c r="M36" s="32"/>
      <c r="N36" s="32"/>
      <c r="O36" s="32"/>
      <c r="P36" s="32"/>
      <c r="Q36" s="32"/>
      <c r="R36" s="32"/>
      <c r="S36" s="32"/>
    </row>
    <row r="37" spans="13:19" x14ac:dyDescent="0.3">
      <c r="M37" s="32"/>
      <c r="N37" s="32"/>
      <c r="O37" s="32"/>
      <c r="P37" s="32"/>
      <c r="Q37" s="32"/>
      <c r="R37" s="32"/>
      <c r="S37" s="32"/>
    </row>
    <row r="38" spans="13:19" x14ac:dyDescent="0.3">
      <c r="M38" s="32"/>
      <c r="N38" s="32"/>
      <c r="O38" s="32"/>
      <c r="P38" s="32"/>
      <c r="Q38" s="32"/>
      <c r="R38" s="32"/>
      <c r="S38" s="32"/>
    </row>
    <row r="39" spans="13:19" x14ac:dyDescent="0.3">
      <c r="M39" s="32"/>
      <c r="N39" s="32"/>
      <c r="O39" s="32"/>
      <c r="P39" s="32"/>
      <c r="Q39" s="32"/>
      <c r="R39" s="32"/>
      <c r="S39" s="32"/>
    </row>
    <row r="40" spans="13:19" x14ac:dyDescent="0.3">
      <c r="M40" s="32"/>
      <c r="N40" s="32"/>
      <c r="O40" s="32"/>
      <c r="P40" s="32"/>
      <c r="Q40" s="32"/>
      <c r="R40" s="32"/>
      <c r="S40" s="32"/>
    </row>
  </sheetData>
  <mergeCells count="1">
    <mergeCell ref="M9:S13"/>
  </mergeCell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1265" r:id="rId6" name="Group Box 1">
              <controlPr defaultSize="0" autoFill="0" autoPict="0">
                <anchor moveWithCells="1">
                  <from>
                    <xdr:col>0</xdr:col>
                    <xdr:colOff>457200</xdr:colOff>
                    <xdr:row>5</xdr:row>
                    <xdr:rowOff>144780</xdr:rowOff>
                  </from>
                  <to>
                    <xdr:col>5</xdr:col>
                    <xdr:colOff>266700</xdr:colOff>
                    <xdr:row>35</xdr:row>
                    <xdr:rowOff>144780</xdr:rowOff>
                  </to>
                </anchor>
              </controlPr>
            </control>
          </mc:Choice>
        </mc:AlternateContent>
        <mc:AlternateContent xmlns:mc="http://schemas.openxmlformats.org/markup-compatibility/2006">
          <mc:Choice Requires="x14">
            <control shapeId="11266" r:id="rId7" name="Group Box 2">
              <controlPr defaultSize="0" autoFill="0" autoPict="0">
                <anchor moveWithCells="1">
                  <from>
                    <xdr:col>5</xdr:col>
                    <xdr:colOff>563880</xdr:colOff>
                    <xdr:row>5</xdr:row>
                    <xdr:rowOff>144780</xdr:rowOff>
                  </from>
                  <to>
                    <xdr:col>10</xdr:col>
                    <xdr:colOff>449580</xdr:colOff>
                    <xdr:row>35</xdr:row>
                    <xdr:rowOff>144780</xdr:rowOff>
                  </to>
                </anchor>
              </controlPr>
            </control>
          </mc:Choice>
        </mc:AlternateContent>
        <mc:AlternateContent xmlns:mc="http://schemas.openxmlformats.org/markup-compatibility/2006">
          <mc:Choice Requires="x14">
            <control shapeId="11267" r:id="rId8" name="Group Box 3">
              <controlPr defaultSize="0" autoFill="0" autoPict="0">
                <anchor moveWithCells="1">
                  <from>
                    <xdr:col>11</xdr:col>
                    <xdr:colOff>182880</xdr:colOff>
                    <xdr:row>5</xdr:row>
                    <xdr:rowOff>137160</xdr:rowOff>
                  </from>
                  <to>
                    <xdr:col>19</xdr:col>
                    <xdr:colOff>213360</xdr:colOff>
                    <xdr:row>14</xdr:row>
                    <xdr:rowOff>0</xdr:rowOff>
                  </to>
                </anchor>
              </controlPr>
            </control>
          </mc:Choice>
        </mc:AlternateContent>
        <mc:AlternateContent xmlns:mc="http://schemas.openxmlformats.org/markup-compatibility/2006">
          <mc:Choice Requires="x14">
            <control shapeId="11268" r:id="rId9" name="Button 4">
              <controlPr defaultSize="0" print="0" autoFill="0" autoPict="0" macro="[0]!SelectNextSheet">
                <anchor moveWithCells="1" sizeWithCells="1">
                  <from>
                    <xdr:col>20</xdr:col>
                    <xdr:colOff>571500</xdr:colOff>
                    <xdr:row>0</xdr:row>
                    <xdr:rowOff>167640</xdr:rowOff>
                  </from>
                  <to>
                    <xdr:col>21</xdr:col>
                    <xdr:colOff>518160</xdr:colOff>
                    <xdr:row>2</xdr:row>
                    <xdr:rowOff>175260</xdr:rowOff>
                  </to>
                </anchor>
              </controlPr>
            </control>
          </mc:Choice>
        </mc:AlternateContent>
        <mc:AlternateContent xmlns:mc="http://schemas.openxmlformats.org/markup-compatibility/2006">
          <mc:Choice Requires="x14">
            <control shapeId="11269" r:id="rId10" name="Button 5">
              <controlPr defaultSize="0" print="0" autoFill="0" autoPict="0" macro="[0]!SelectMenu">
                <anchor moveWithCells="1" sizeWithCells="1">
                  <from>
                    <xdr:col>17</xdr:col>
                    <xdr:colOff>464820</xdr:colOff>
                    <xdr:row>0</xdr:row>
                    <xdr:rowOff>167640</xdr:rowOff>
                  </from>
                  <to>
                    <xdr:col>19</xdr:col>
                    <xdr:colOff>281940</xdr:colOff>
                    <xdr:row>3</xdr:row>
                    <xdr:rowOff>7620</xdr:rowOff>
                  </to>
                </anchor>
              </controlPr>
            </control>
          </mc:Choice>
        </mc:AlternateContent>
        <mc:AlternateContent xmlns:mc="http://schemas.openxmlformats.org/markup-compatibility/2006">
          <mc:Choice Requires="x14">
            <control shapeId="11270" r:id="rId11" name="Button 6">
              <controlPr defaultSize="0" print="0" autoFill="0" autoPict="0" macro="[0]!SelectPreviousSheet">
                <anchor moveWithCells="1" sizeWithCells="1">
                  <from>
                    <xdr:col>19</xdr:col>
                    <xdr:colOff>464820</xdr:colOff>
                    <xdr:row>0</xdr:row>
                    <xdr:rowOff>167640</xdr:rowOff>
                  </from>
                  <to>
                    <xdr:col>20</xdr:col>
                    <xdr:colOff>411480</xdr:colOff>
                    <xdr:row>3</xdr:row>
                    <xdr:rowOff>0</xdr:rowOff>
                  </to>
                </anchor>
              </controlPr>
            </control>
          </mc:Choice>
        </mc:AlternateContent>
        <mc:AlternateContent xmlns:mc="http://schemas.openxmlformats.org/markup-compatibility/2006">
          <mc:Choice Requires="x14">
            <control shapeId="11271" r:id="rId12" name="Button 7">
              <controlPr defaultSize="0" print="0" autoFill="0" autoPict="0" macro="[0]!SelectDashboard">
                <anchor moveWithCells="1" sizeWithCells="1">
                  <from>
                    <xdr:col>13</xdr:col>
                    <xdr:colOff>129540</xdr:colOff>
                    <xdr:row>0</xdr:row>
                    <xdr:rowOff>167640</xdr:rowOff>
                  </from>
                  <to>
                    <xdr:col>15</xdr:col>
                    <xdr:colOff>22860</xdr:colOff>
                    <xdr:row>3</xdr:row>
                    <xdr:rowOff>7620</xdr:rowOff>
                  </to>
                </anchor>
              </controlPr>
            </control>
          </mc:Choice>
        </mc:AlternateContent>
        <mc:AlternateContent xmlns:mc="http://schemas.openxmlformats.org/markup-compatibility/2006">
          <mc:Choice Requires="x14">
            <control shapeId="11272" r:id="rId13" name="Button 8">
              <controlPr defaultSize="0" print="0" autoFill="0" autoPict="0" macro="[0]!SelectPriorityBatches">
                <anchor moveWithCells="1" sizeWithCells="1">
                  <from>
                    <xdr:col>15</xdr:col>
                    <xdr:colOff>160020</xdr:colOff>
                    <xdr:row>0</xdr:row>
                    <xdr:rowOff>167640</xdr:rowOff>
                  </from>
                  <to>
                    <xdr:col>17</xdr:col>
                    <xdr:colOff>320040</xdr:colOff>
                    <xdr:row>3</xdr:row>
                    <xdr:rowOff>7620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14999847407452621"/>
  </sheetPr>
  <dimension ref="A1:FL40"/>
  <sheetViews>
    <sheetView showGridLines="0" zoomScale="85" zoomScaleNormal="85" workbookViewId="0">
      <selection activeCell="B2" sqref="B2"/>
    </sheetView>
  </sheetViews>
  <sheetFormatPr defaultRowHeight="14.4" x14ac:dyDescent="0.3"/>
  <cols>
    <col min="2" max="2" width="13.88671875" customWidth="1"/>
    <col min="3" max="3" width="17.77734375" customWidth="1"/>
    <col min="4" max="4" width="18.21875" customWidth="1"/>
    <col min="5" max="6" width="10.88671875" customWidth="1"/>
    <col min="7" max="7" width="13.88671875" customWidth="1"/>
    <col min="8" max="8" width="17.77734375" customWidth="1"/>
    <col min="9" max="9" width="18.21875" customWidth="1"/>
    <col min="12" max="12" width="5.77734375" customWidth="1"/>
  </cols>
  <sheetData>
    <row r="1" spans="1:168" x14ac:dyDescent="0.3">
      <c r="A1" s="1"/>
      <c r="B1" s="1"/>
      <c r="C1" s="1"/>
      <c r="D1" s="1"/>
      <c r="E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T1" s="1"/>
      <c r="AV1" s="1"/>
      <c r="AW1" s="1"/>
      <c r="AX1" s="1"/>
      <c r="AY1" s="1"/>
      <c r="AZ1" s="1"/>
      <c r="BA1" s="1"/>
      <c r="BB1" s="1"/>
      <c r="BC1" s="1"/>
      <c r="BE1" s="1"/>
      <c r="BF1" s="1"/>
      <c r="BG1" s="1"/>
      <c r="BH1" s="1"/>
      <c r="BI1" s="1"/>
      <c r="BJ1" s="1"/>
      <c r="CF1" s="2"/>
      <c r="CH1" s="2"/>
      <c r="CI1" s="2"/>
      <c r="CJ1" s="2"/>
      <c r="CK1" s="2"/>
      <c r="CL1" s="2"/>
      <c r="CM1" s="2"/>
      <c r="CN1" s="2"/>
      <c r="CO1" s="2"/>
      <c r="CW1" s="1"/>
      <c r="CX1" s="1"/>
      <c r="CY1" s="1"/>
      <c r="CZ1" s="1"/>
      <c r="DA1" s="1"/>
      <c r="DB1" s="1"/>
      <c r="DG1" s="1"/>
      <c r="DH1" s="1"/>
      <c r="DI1" s="1"/>
      <c r="DJ1" s="1"/>
      <c r="DL1" s="1"/>
      <c r="DM1" s="1"/>
      <c r="DN1" s="1"/>
      <c r="DO1" s="1"/>
      <c r="DP1" s="1"/>
      <c r="DR1" s="1"/>
      <c r="DS1" s="1"/>
    </row>
    <row r="2" spans="1:168" ht="21" x14ac:dyDescent="0.4">
      <c r="A2" s="1"/>
      <c r="B2" s="3" t="s">
        <v>3989</v>
      </c>
      <c r="E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T2" s="1"/>
      <c r="AV2" s="1"/>
      <c r="AW2" s="1"/>
      <c r="AX2" s="1"/>
      <c r="AY2" s="1"/>
      <c r="AZ2" s="1"/>
      <c r="BA2" s="1"/>
      <c r="BB2" s="1"/>
      <c r="BC2" s="1"/>
      <c r="BE2" s="1"/>
      <c r="BF2" s="1"/>
      <c r="BG2" s="1"/>
      <c r="BH2" s="1"/>
      <c r="BI2" s="1"/>
      <c r="BJ2" s="1"/>
      <c r="CF2" s="2"/>
      <c r="CH2" s="2"/>
      <c r="CI2" s="2"/>
      <c r="CJ2" s="2"/>
      <c r="CK2" s="2"/>
      <c r="CL2" s="2"/>
      <c r="CM2" s="2"/>
      <c r="CN2" s="2"/>
      <c r="CO2" s="2"/>
      <c r="CW2" s="1"/>
      <c r="CX2" s="1"/>
      <c r="CY2" s="1"/>
      <c r="CZ2" s="1"/>
      <c r="DA2" s="1"/>
      <c r="DB2" s="1"/>
      <c r="DG2" s="1"/>
      <c r="DH2" s="1"/>
      <c r="DI2" s="1"/>
      <c r="DJ2" s="1"/>
      <c r="DL2" s="1"/>
      <c r="DM2" s="1"/>
      <c r="DN2" s="1"/>
      <c r="DO2" s="1"/>
      <c r="DP2" s="1"/>
      <c r="DR2" s="1"/>
      <c r="DS2" s="1"/>
    </row>
    <row r="3" spans="1:168" x14ac:dyDescent="0.3">
      <c r="A3" s="1"/>
      <c r="B3" s="4" t="s">
        <v>0</v>
      </c>
      <c r="C3" s="5" t="str">
        <f ca="1">MID(CELL("filename",A1),FIND("]",CELL("‪filename",A1))+1,999)</f>
        <v>EDA - Delivery Vehicle</v>
      </c>
      <c r="G3" s="6"/>
      <c r="H3" s="1"/>
      <c r="I3" s="6"/>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T3" s="1"/>
      <c r="AV3" s="1"/>
      <c r="AW3" s="1"/>
      <c r="AX3" s="1"/>
      <c r="AY3" s="1"/>
      <c r="AZ3" s="1"/>
      <c r="BA3" s="1"/>
      <c r="BB3" s="1"/>
      <c r="BC3" s="1"/>
      <c r="BE3" s="1"/>
      <c r="BF3" s="1"/>
      <c r="BG3" s="1"/>
      <c r="BH3" s="1"/>
      <c r="BI3" s="1"/>
      <c r="BJ3" s="1"/>
      <c r="CF3" s="2"/>
      <c r="CH3" s="2"/>
      <c r="CI3" s="2"/>
      <c r="CJ3" s="2"/>
      <c r="CK3" s="2"/>
      <c r="CL3" s="2"/>
      <c r="CM3" s="2"/>
      <c r="CN3" s="2"/>
      <c r="CO3" s="2"/>
      <c r="CW3" s="1"/>
      <c r="CX3" s="1"/>
      <c r="CY3" s="1"/>
      <c r="CZ3" s="1"/>
      <c r="DA3" s="1"/>
      <c r="DB3" s="1"/>
      <c r="DG3" s="1"/>
      <c r="DH3" s="1"/>
      <c r="DI3" s="1"/>
      <c r="DJ3" s="1"/>
      <c r="DL3" s="1"/>
      <c r="DM3" s="1"/>
      <c r="DN3" s="1"/>
      <c r="DO3" s="1"/>
      <c r="DP3" s="1"/>
      <c r="DR3" s="1"/>
      <c r="DS3" s="1"/>
    </row>
    <row r="4" spans="1:168" x14ac:dyDescent="0.3">
      <c r="A4" s="7"/>
      <c r="B4" s="7"/>
      <c r="C4" s="7"/>
      <c r="D4" s="7"/>
      <c r="E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T4" s="8"/>
      <c r="AV4" s="7"/>
      <c r="AW4" s="7"/>
      <c r="AX4" s="7"/>
      <c r="AY4" s="7"/>
      <c r="AZ4" s="7"/>
      <c r="BA4" s="7"/>
      <c r="BB4" s="7"/>
      <c r="BC4" s="7"/>
      <c r="BE4" s="7"/>
      <c r="BF4" s="7"/>
      <c r="BG4" s="7"/>
      <c r="BH4" s="7"/>
      <c r="BI4" s="7"/>
      <c r="BJ4" s="8"/>
      <c r="CF4" s="2"/>
      <c r="CH4" s="2"/>
      <c r="CI4" s="2"/>
      <c r="CJ4" s="2"/>
      <c r="CK4" s="2"/>
      <c r="CL4" s="2"/>
      <c r="CM4" s="2"/>
      <c r="CN4" s="2"/>
      <c r="CO4" s="2"/>
      <c r="CW4" s="7"/>
      <c r="CX4" s="7"/>
      <c r="CY4" s="7"/>
      <c r="CZ4" s="7"/>
      <c r="DA4" s="7"/>
      <c r="DB4" s="8"/>
      <c r="DG4" s="7"/>
      <c r="DH4" s="7"/>
      <c r="DI4" s="7"/>
      <c r="DJ4" s="7"/>
      <c r="DL4" s="8"/>
      <c r="DM4" s="8"/>
      <c r="DN4" s="8"/>
      <c r="DO4" s="8"/>
      <c r="DP4" s="8"/>
      <c r="DR4" s="7"/>
      <c r="DS4" s="7"/>
    </row>
    <row r="5" spans="1:168" s="12" customFormat="1" x14ac:dyDescent="0.3">
      <c r="A5" s="67" t="str">
        <f ca="1">_xlfn.SHEET()&amp;"."</f>
        <v>14.</v>
      </c>
      <c r="B5" s="41" t="str">
        <f ca="1">MID(CELL("filename",A1),FIND("]",CELL("‪filename",A1))+1,999)</f>
        <v>EDA - Delivery Vehicle</v>
      </c>
      <c r="C5" s="9"/>
      <c r="D5" s="9"/>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0"/>
      <c r="BJ5" s="10"/>
      <c r="BK5" s="10"/>
      <c r="BL5" s="10"/>
      <c r="BM5" s="10"/>
      <c r="BN5" s="10"/>
      <c r="BO5" s="10"/>
      <c r="BP5" s="10"/>
      <c r="BQ5" s="10"/>
      <c r="BR5" s="10"/>
      <c r="BS5" s="10"/>
      <c r="BT5" s="10"/>
      <c r="BU5" s="10"/>
      <c r="BV5" s="10"/>
      <c r="BW5" s="10"/>
      <c r="BX5" s="10"/>
      <c r="BY5" s="10"/>
      <c r="BZ5" s="10"/>
      <c r="CA5" s="10"/>
      <c r="CB5" s="10"/>
      <c r="CC5" s="10"/>
      <c r="CD5" s="10"/>
      <c r="CE5" s="10"/>
      <c r="CF5" s="11"/>
      <c r="CG5" s="10"/>
      <c r="CH5" s="11"/>
      <c r="CI5" s="11"/>
      <c r="CJ5" s="11"/>
      <c r="CK5" s="11"/>
      <c r="CL5" s="11"/>
      <c r="CM5" s="11"/>
      <c r="CN5" s="11"/>
      <c r="CO5" s="11"/>
      <c r="CP5" s="10"/>
      <c r="CQ5" s="10"/>
      <c r="CR5" s="10"/>
      <c r="CS5" s="10"/>
      <c r="CT5" s="10"/>
      <c r="CU5" s="10"/>
      <c r="CV5" s="10"/>
      <c r="CW5" s="10"/>
      <c r="CX5" s="10"/>
      <c r="CY5" s="10"/>
      <c r="CZ5" s="10"/>
      <c r="DA5" s="10"/>
      <c r="DB5" s="10"/>
      <c r="DC5" s="10"/>
      <c r="DD5" s="10"/>
      <c r="DE5" s="10"/>
      <c r="DF5" s="10"/>
      <c r="DG5" s="10"/>
      <c r="DH5" s="10"/>
      <c r="DI5" s="10"/>
      <c r="DJ5" s="10"/>
      <c r="DK5" s="10"/>
      <c r="DL5" s="10"/>
      <c r="DM5" s="10"/>
      <c r="DN5" s="10"/>
      <c r="DO5" s="10"/>
      <c r="DP5" s="10"/>
      <c r="DQ5" s="10"/>
      <c r="DR5" s="10"/>
      <c r="DS5" s="10"/>
      <c r="DT5" s="10"/>
      <c r="DU5" s="10"/>
      <c r="DV5" s="10"/>
      <c r="DW5" s="10"/>
      <c r="DX5" s="10"/>
      <c r="DY5" s="10"/>
      <c r="DZ5" s="10"/>
      <c r="EA5" s="10"/>
      <c r="EB5" s="10"/>
      <c r="EC5" s="10"/>
      <c r="ED5" s="10"/>
      <c r="EE5" s="10"/>
      <c r="EF5" s="10"/>
      <c r="EG5" s="10"/>
      <c r="EH5" s="10"/>
      <c r="EI5" s="10"/>
      <c r="EJ5" s="10"/>
      <c r="EK5" s="10"/>
      <c r="EL5" s="10"/>
      <c r="EM5" s="10"/>
      <c r="EN5" s="10"/>
      <c r="EO5" s="10"/>
      <c r="EP5" s="10"/>
      <c r="EQ5" s="10"/>
      <c r="ER5" s="10"/>
      <c r="ES5" s="10"/>
      <c r="ET5" s="10"/>
      <c r="EU5" s="10"/>
      <c r="EV5" s="10"/>
      <c r="FD5" s="10"/>
      <c r="FL5" s="10"/>
    </row>
    <row r="8" spans="1:168" ht="21" x14ac:dyDescent="0.3">
      <c r="B8" s="30" t="s">
        <v>3938</v>
      </c>
      <c r="G8" s="30" t="s">
        <v>3937</v>
      </c>
      <c r="M8" s="30" t="s">
        <v>3858</v>
      </c>
    </row>
    <row r="9" spans="1:168" ht="14.4" customHeight="1" x14ac:dyDescent="0.3">
      <c r="M9" s="104" t="s">
        <v>3978</v>
      </c>
      <c r="N9" s="104"/>
      <c r="O9" s="104"/>
      <c r="P9" s="104"/>
      <c r="Q9" s="104"/>
      <c r="R9" s="104"/>
      <c r="S9" s="104"/>
    </row>
    <row r="10" spans="1:168" x14ac:dyDescent="0.3">
      <c r="B10" s="28" t="s">
        <v>3851</v>
      </c>
      <c r="C10" t="s">
        <v>3853</v>
      </c>
      <c r="G10" s="28" t="s">
        <v>3851</v>
      </c>
      <c r="H10" t="s">
        <v>3854</v>
      </c>
      <c r="M10" s="104"/>
      <c r="N10" s="104"/>
      <c r="O10" s="104"/>
      <c r="P10" s="104"/>
      <c r="Q10" s="104"/>
      <c r="R10" s="104"/>
      <c r="S10" s="104"/>
    </row>
    <row r="11" spans="1:168" x14ac:dyDescent="0.3">
      <c r="M11" s="104"/>
      <c r="N11" s="104"/>
      <c r="O11" s="104"/>
      <c r="P11" s="104"/>
      <c r="Q11" s="104"/>
      <c r="R11" s="104"/>
      <c r="S11" s="104"/>
    </row>
    <row r="12" spans="1:168" x14ac:dyDescent="0.3">
      <c r="B12" s="94" t="s">
        <v>1946</v>
      </c>
      <c r="C12" s="58" t="s">
        <v>3855</v>
      </c>
      <c r="D12" s="58" t="s">
        <v>3856</v>
      </c>
      <c r="G12" s="94" t="s">
        <v>1946</v>
      </c>
      <c r="H12" s="58" t="s">
        <v>3855</v>
      </c>
      <c r="I12" s="58" t="s">
        <v>3856</v>
      </c>
      <c r="M12" s="104"/>
      <c r="N12" s="104"/>
      <c r="O12" s="104"/>
      <c r="P12" s="104"/>
      <c r="Q12" s="104"/>
      <c r="R12" s="104"/>
      <c r="S12" s="104"/>
    </row>
    <row r="13" spans="1:168" x14ac:dyDescent="0.3">
      <c r="B13" s="33" t="s">
        <v>2856</v>
      </c>
      <c r="C13" s="59">
        <v>193</v>
      </c>
      <c r="D13" s="60">
        <v>0.19979296066252589</v>
      </c>
      <c r="G13" s="33" t="s">
        <v>2856</v>
      </c>
      <c r="H13" s="59">
        <v>6</v>
      </c>
      <c r="I13" s="60">
        <v>0.3</v>
      </c>
      <c r="M13" s="104"/>
      <c r="N13" s="104"/>
      <c r="O13" s="104"/>
      <c r="P13" s="104"/>
      <c r="Q13" s="104"/>
      <c r="R13" s="104"/>
      <c r="S13" s="104"/>
    </row>
    <row r="14" spans="1:168" x14ac:dyDescent="0.3">
      <c r="B14" s="33" t="s">
        <v>2854</v>
      </c>
      <c r="C14" s="59">
        <v>194</v>
      </c>
      <c r="D14" s="60">
        <v>0.20082815734989648</v>
      </c>
      <c r="G14" s="33" t="s">
        <v>2854</v>
      </c>
      <c r="H14" s="59">
        <v>4</v>
      </c>
      <c r="I14" s="60">
        <v>0.2</v>
      </c>
      <c r="M14" s="104"/>
      <c r="N14" s="104"/>
      <c r="O14" s="104"/>
      <c r="P14" s="104"/>
      <c r="Q14" s="104"/>
      <c r="R14" s="104"/>
      <c r="S14" s="104"/>
    </row>
    <row r="15" spans="1:168" x14ac:dyDescent="0.3">
      <c r="B15" s="33" t="s">
        <v>2857</v>
      </c>
      <c r="C15" s="59">
        <v>193</v>
      </c>
      <c r="D15" s="60">
        <v>0.19979296066252589</v>
      </c>
      <c r="G15" s="33" t="s">
        <v>2857</v>
      </c>
      <c r="H15" s="59">
        <v>5</v>
      </c>
      <c r="I15" s="60">
        <v>0.25</v>
      </c>
      <c r="M15" s="104"/>
      <c r="N15" s="104"/>
      <c r="O15" s="104"/>
      <c r="P15" s="104"/>
      <c r="Q15" s="104"/>
      <c r="R15" s="104"/>
      <c r="S15" s="104"/>
    </row>
    <row r="16" spans="1:168" x14ac:dyDescent="0.3">
      <c r="B16" s="33" t="s">
        <v>2855</v>
      </c>
      <c r="C16" s="59">
        <v>386</v>
      </c>
      <c r="D16" s="60">
        <v>0.39958592132505177</v>
      </c>
      <c r="G16" s="33" t="s">
        <v>2855</v>
      </c>
      <c r="H16" s="59">
        <v>5</v>
      </c>
      <c r="I16" s="60">
        <v>0.25</v>
      </c>
      <c r="M16" s="104"/>
      <c r="N16" s="104"/>
      <c r="O16" s="104"/>
      <c r="P16" s="104"/>
      <c r="Q16" s="104"/>
      <c r="R16" s="104"/>
      <c r="S16" s="104"/>
    </row>
    <row r="17" spans="2:19" x14ac:dyDescent="0.3">
      <c r="B17" s="33" t="s">
        <v>3852</v>
      </c>
      <c r="C17" s="59">
        <v>966</v>
      </c>
      <c r="D17" s="60">
        <v>1</v>
      </c>
      <c r="G17" s="33" t="s">
        <v>3852</v>
      </c>
      <c r="H17" s="59">
        <v>20</v>
      </c>
      <c r="I17" s="60">
        <v>1</v>
      </c>
      <c r="M17" s="104"/>
      <c r="N17" s="104"/>
      <c r="O17" s="104"/>
      <c r="P17" s="104"/>
      <c r="Q17" s="104"/>
      <c r="R17" s="104"/>
      <c r="S17" s="104"/>
    </row>
    <row r="18" spans="2:19" x14ac:dyDescent="0.3">
      <c r="M18" s="104"/>
      <c r="N18" s="104"/>
      <c r="O18" s="104"/>
      <c r="P18" s="104"/>
      <c r="Q18" s="104"/>
      <c r="R18" s="104"/>
      <c r="S18" s="104"/>
    </row>
    <row r="19" spans="2:19" x14ac:dyDescent="0.3">
      <c r="M19" s="104"/>
      <c r="N19" s="104"/>
      <c r="O19" s="104"/>
      <c r="P19" s="104"/>
      <c r="Q19" s="104"/>
      <c r="R19" s="104"/>
      <c r="S19" s="104"/>
    </row>
    <row r="20" spans="2:19" x14ac:dyDescent="0.3">
      <c r="M20" s="104"/>
      <c r="N20" s="104"/>
      <c r="O20" s="104"/>
      <c r="P20" s="104"/>
      <c r="Q20" s="104"/>
      <c r="R20" s="104"/>
      <c r="S20" s="104"/>
    </row>
    <row r="21" spans="2:19" x14ac:dyDescent="0.3">
      <c r="M21" s="38"/>
      <c r="N21" s="38"/>
      <c r="O21" s="38"/>
      <c r="P21" s="38"/>
      <c r="Q21" s="38"/>
      <c r="R21" s="38"/>
      <c r="S21" s="38"/>
    </row>
    <row r="22" spans="2:19" x14ac:dyDescent="0.3">
      <c r="M22" s="38"/>
      <c r="N22" s="38"/>
      <c r="O22" s="38"/>
      <c r="P22" s="38"/>
      <c r="Q22" s="38"/>
      <c r="R22" s="38"/>
      <c r="S22" s="38"/>
    </row>
    <row r="23" spans="2:19" x14ac:dyDescent="0.3">
      <c r="M23" s="38"/>
      <c r="N23" s="38"/>
      <c r="O23" s="38"/>
      <c r="P23" s="38"/>
      <c r="Q23" s="38"/>
      <c r="R23" s="38"/>
      <c r="S23" s="38"/>
    </row>
    <row r="24" spans="2:19" x14ac:dyDescent="0.3">
      <c r="M24" s="38"/>
      <c r="N24" s="38"/>
      <c r="O24" s="38"/>
      <c r="P24" s="38"/>
      <c r="Q24" s="38"/>
      <c r="R24" s="38"/>
      <c r="S24" s="38"/>
    </row>
    <row r="25" spans="2:19" x14ac:dyDescent="0.3">
      <c r="M25" s="38"/>
      <c r="N25" s="38"/>
      <c r="O25" s="38"/>
      <c r="P25" s="38"/>
      <c r="Q25" s="38"/>
      <c r="R25" s="38"/>
      <c r="S25" s="38"/>
    </row>
    <row r="26" spans="2:19" x14ac:dyDescent="0.3">
      <c r="M26" s="38"/>
      <c r="N26" s="38"/>
      <c r="O26" s="38"/>
      <c r="P26" s="38"/>
      <c r="Q26" s="38"/>
      <c r="R26" s="38"/>
      <c r="S26" s="38"/>
    </row>
    <row r="27" spans="2:19" x14ac:dyDescent="0.3">
      <c r="M27" s="38"/>
      <c r="N27" s="38"/>
      <c r="O27" s="38"/>
      <c r="P27" s="38"/>
      <c r="Q27" s="38"/>
      <c r="R27" s="38"/>
      <c r="S27" s="38"/>
    </row>
    <row r="28" spans="2:19" x14ac:dyDescent="0.3">
      <c r="M28" s="38"/>
      <c r="N28" s="38"/>
      <c r="O28" s="38"/>
      <c r="P28" s="38"/>
      <c r="Q28" s="38"/>
      <c r="R28" s="38"/>
      <c r="S28" s="38"/>
    </row>
    <row r="29" spans="2:19" x14ac:dyDescent="0.3">
      <c r="M29" s="38"/>
      <c r="N29" s="38"/>
      <c r="O29" s="38"/>
      <c r="P29" s="38"/>
      <c r="Q29" s="38"/>
      <c r="R29" s="38"/>
      <c r="S29" s="38"/>
    </row>
    <row r="30" spans="2:19" x14ac:dyDescent="0.3">
      <c r="M30" s="38"/>
      <c r="N30" s="38"/>
      <c r="O30" s="38"/>
      <c r="P30" s="38"/>
      <c r="Q30" s="38"/>
      <c r="R30" s="38"/>
      <c r="S30" s="38"/>
    </row>
    <row r="31" spans="2:19" x14ac:dyDescent="0.3">
      <c r="M31" s="38"/>
      <c r="N31" s="38"/>
      <c r="O31" s="38"/>
      <c r="P31" s="38"/>
      <c r="Q31" s="38"/>
      <c r="R31" s="38"/>
      <c r="S31" s="38"/>
    </row>
    <row r="32" spans="2:19" x14ac:dyDescent="0.3">
      <c r="M32" s="38"/>
      <c r="N32" s="38"/>
      <c r="O32" s="38"/>
      <c r="P32" s="38"/>
      <c r="Q32" s="38"/>
      <c r="R32" s="38"/>
      <c r="S32" s="38"/>
    </row>
    <row r="33" spans="13:19" x14ac:dyDescent="0.3">
      <c r="M33" s="38"/>
      <c r="N33" s="38"/>
      <c r="O33" s="38"/>
      <c r="P33" s="38"/>
      <c r="Q33" s="38"/>
      <c r="R33" s="38"/>
      <c r="S33" s="38"/>
    </row>
    <row r="34" spans="13:19" x14ac:dyDescent="0.3">
      <c r="M34" s="38"/>
      <c r="N34" s="38"/>
      <c r="O34" s="38"/>
      <c r="P34" s="38"/>
      <c r="Q34" s="38"/>
      <c r="R34" s="38"/>
      <c r="S34" s="38"/>
    </row>
    <row r="35" spans="13:19" x14ac:dyDescent="0.3">
      <c r="M35" s="38"/>
      <c r="N35" s="38"/>
      <c r="O35" s="38"/>
      <c r="P35" s="38"/>
      <c r="Q35" s="38"/>
      <c r="R35" s="38"/>
      <c r="S35" s="38"/>
    </row>
    <row r="36" spans="13:19" x14ac:dyDescent="0.3">
      <c r="M36" s="38"/>
      <c r="N36" s="38"/>
      <c r="O36" s="38"/>
      <c r="P36" s="38"/>
      <c r="Q36" s="38"/>
      <c r="R36" s="38"/>
      <c r="S36" s="38"/>
    </row>
    <row r="37" spans="13:19" x14ac:dyDescent="0.3">
      <c r="M37" s="38"/>
      <c r="N37" s="38"/>
      <c r="O37" s="38"/>
      <c r="P37" s="38"/>
      <c r="Q37" s="38"/>
      <c r="R37" s="38"/>
      <c r="S37" s="38"/>
    </row>
    <row r="38" spans="13:19" x14ac:dyDescent="0.3">
      <c r="M38" s="38"/>
      <c r="N38" s="38"/>
      <c r="O38" s="38"/>
      <c r="P38" s="38"/>
      <c r="Q38" s="38"/>
      <c r="R38" s="38"/>
      <c r="S38" s="38"/>
    </row>
    <row r="39" spans="13:19" x14ac:dyDescent="0.3">
      <c r="M39" s="38"/>
      <c r="N39" s="38"/>
      <c r="O39" s="38"/>
      <c r="P39" s="38"/>
      <c r="Q39" s="38"/>
      <c r="R39" s="38"/>
      <c r="S39" s="38"/>
    </row>
    <row r="40" spans="13:19" x14ac:dyDescent="0.3">
      <c r="M40" s="38"/>
      <c r="N40" s="38"/>
      <c r="O40" s="38"/>
      <c r="P40" s="38"/>
      <c r="Q40" s="38"/>
      <c r="R40" s="38"/>
      <c r="S40" s="38"/>
    </row>
  </sheetData>
  <mergeCells count="1">
    <mergeCell ref="M9:S20"/>
  </mergeCell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2289" r:id="rId6" name="Group Box 1">
              <controlPr defaultSize="0" autoFill="0" autoPict="0">
                <anchor moveWithCells="1">
                  <from>
                    <xdr:col>0</xdr:col>
                    <xdr:colOff>457200</xdr:colOff>
                    <xdr:row>5</xdr:row>
                    <xdr:rowOff>144780</xdr:rowOff>
                  </from>
                  <to>
                    <xdr:col>5</xdr:col>
                    <xdr:colOff>266700</xdr:colOff>
                    <xdr:row>38</xdr:row>
                    <xdr:rowOff>144780</xdr:rowOff>
                  </to>
                </anchor>
              </controlPr>
            </control>
          </mc:Choice>
        </mc:AlternateContent>
        <mc:AlternateContent xmlns:mc="http://schemas.openxmlformats.org/markup-compatibility/2006">
          <mc:Choice Requires="x14">
            <control shapeId="12290" r:id="rId7" name="Group Box 2">
              <controlPr defaultSize="0" autoFill="0" autoPict="0">
                <anchor moveWithCells="1">
                  <from>
                    <xdr:col>5</xdr:col>
                    <xdr:colOff>563880</xdr:colOff>
                    <xdr:row>5</xdr:row>
                    <xdr:rowOff>144780</xdr:rowOff>
                  </from>
                  <to>
                    <xdr:col>10</xdr:col>
                    <xdr:colOff>449580</xdr:colOff>
                    <xdr:row>38</xdr:row>
                    <xdr:rowOff>144780</xdr:rowOff>
                  </to>
                </anchor>
              </controlPr>
            </control>
          </mc:Choice>
        </mc:AlternateContent>
        <mc:AlternateContent xmlns:mc="http://schemas.openxmlformats.org/markup-compatibility/2006">
          <mc:Choice Requires="x14">
            <control shapeId="12291" r:id="rId8" name="Group Box 3">
              <controlPr defaultSize="0" autoFill="0" autoPict="0">
                <anchor moveWithCells="1">
                  <from>
                    <xdr:col>11</xdr:col>
                    <xdr:colOff>182880</xdr:colOff>
                    <xdr:row>5</xdr:row>
                    <xdr:rowOff>137160</xdr:rowOff>
                  </from>
                  <to>
                    <xdr:col>19</xdr:col>
                    <xdr:colOff>213360</xdr:colOff>
                    <xdr:row>21</xdr:row>
                    <xdr:rowOff>91440</xdr:rowOff>
                  </to>
                </anchor>
              </controlPr>
            </control>
          </mc:Choice>
        </mc:AlternateContent>
        <mc:AlternateContent xmlns:mc="http://schemas.openxmlformats.org/markup-compatibility/2006">
          <mc:Choice Requires="x14">
            <control shapeId="12292" r:id="rId9" name="Button 4">
              <controlPr defaultSize="0" print="0" autoFill="0" autoPict="0" macro="[0]!SelectNextSheet">
                <anchor moveWithCells="1" sizeWithCells="1">
                  <from>
                    <xdr:col>20</xdr:col>
                    <xdr:colOff>579120</xdr:colOff>
                    <xdr:row>0</xdr:row>
                    <xdr:rowOff>175260</xdr:rowOff>
                  </from>
                  <to>
                    <xdr:col>21</xdr:col>
                    <xdr:colOff>525780</xdr:colOff>
                    <xdr:row>3</xdr:row>
                    <xdr:rowOff>0</xdr:rowOff>
                  </to>
                </anchor>
              </controlPr>
            </control>
          </mc:Choice>
        </mc:AlternateContent>
        <mc:AlternateContent xmlns:mc="http://schemas.openxmlformats.org/markup-compatibility/2006">
          <mc:Choice Requires="x14">
            <control shapeId="12293" r:id="rId10" name="Button 5">
              <controlPr defaultSize="0" print="0" autoFill="0" autoPict="0" macro="[0]!SelectMenu">
                <anchor moveWithCells="1" sizeWithCells="1">
                  <from>
                    <xdr:col>17</xdr:col>
                    <xdr:colOff>472440</xdr:colOff>
                    <xdr:row>0</xdr:row>
                    <xdr:rowOff>175260</xdr:rowOff>
                  </from>
                  <to>
                    <xdr:col>19</xdr:col>
                    <xdr:colOff>289560</xdr:colOff>
                    <xdr:row>3</xdr:row>
                    <xdr:rowOff>15240</xdr:rowOff>
                  </to>
                </anchor>
              </controlPr>
            </control>
          </mc:Choice>
        </mc:AlternateContent>
        <mc:AlternateContent xmlns:mc="http://schemas.openxmlformats.org/markup-compatibility/2006">
          <mc:Choice Requires="x14">
            <control shapeId="12294" r:id="rId11" name="Button 6">
              <controlPr defaultSize="0" print="0" autoFill="0" autoPict="0" macro="[0]!SelectPreviousSheet">
                <anchor moveWithCells="1" sizeWithCells="1">
                  <from>
                    <xdr:col>19</xdr:col>
                    <xdr:colOff>472440</xdr:colOff>
                    <xdr:row>1</xdr:row>
                    <xdr:rowOff>0</xdr:rowOff>
                  </from>
                  <to>
                    <xdr:col>20</xdr:col>
                    <xdr:colOff>419100</xdr:colOff>
                    <xdr:row>3</xdr:row>
                    <xdr:rowOff>7620</xdr:rowOff>
                  </to>
                </anchor>
              </controlPr>
            </control>
          </mc:Choice>
        </mc:AlternateContent>
        <mc:AlternateContent xmlns:mc="http://schemas.openxmlformats.org/markup-compatibility/2006">
          <mc:Choice Requires="x14">
            <control shapeId="12295" r:id="rId12" name="Button 7">
              <controlPr defaultSize="0" print="0" autoFill="0" autoPict="0" macro="[0]!SelectDashboard">
                <anchor moveWithCells="1" sizeWithCells="1">
                  <from>
                    <xdr:col>13</xdr:col>
                    <xdr:colOff>160020</xdr:colOff>
                    <xdr:row>1</xdr:row>
                    <xdr:rowOff>7620</xdr:rowOff>
                  </from>
                  <to>
                    <xdr:col>15</xdr:col>
                    <xdr:colOff>53340</xdr:colOff>
                    <xdr:row>3</xdr:row>
                    <xdr:rowOff>22860</xdr:rowOff>
                  </to>
                </anchor>
              </controlPr>
            </control>
          </mc:Choice>
        </mc:AlternateContent>
        <mc:AlternateContent xmlns:mc="http://schemas.openxmlformats.org/markup-compatibility/2006">
          <mc:Choice Requires="x14">
            <control shapeId="12296" r:id="rId13" name="Button 8">
              <controlPr defaultSize="0" print="0" autoFill="0" autoPict="0" macro="[0]!SelectPriorityBatches">
                <anchor moveWithCells="1" sizeWithCells="1">
                  <from>
                    <xdr:col>15</xdr:col>
                    <xdr:colOff>190500</xdr:colOff>
                    <xdr:row>1</xdr:row>
                    <xdr:rowOff>7620</xdr:rowOff>
                  </from>
                  <to>
                    <xdr:col>17</xdr:col>
                    <xdr:colOff>350520</xdr:colOff>
                    <xdr:row>3</xdr:row>
                    <xdr:rowOff>22860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0" tint="-0.14999847407452621"/>
  </sheetPr>
  <dimension ref="A1:FL43"/>
  <sheetViews>
    <sheetView showGridLines="0" zoomScale="85" zoomScaleNormal="85" workbookViewId="0">
      <selection activeCell="B2" sqref="B2"/>
    </sheetView>
  </sheetViews>
  <sheetFormatPr defaultRowHeight="14.4" x14ac:dyDescent="0.3"/>
  <cols>
    <col min="2" max="2" width="13.88671875" customWidth="1"/>
    <col min="3" max="3" width="17.77734375" customWidth="1"/>
    <col min="4" max="4" width="18.21875" customWidth="1"/>
    <col min="5" max="6" width="10.88671875" customWidth="1"/>
    <col min="7" max="7" width="13.88671875" customWidth="1"/>
    <col min="8" max="8" width="17.77734375" customWidth="1"/>
    <col min="9" max="9" width="18.21875" customWidth="1"/>
    <col min="12" max="12" width="5.77734375" customWidth="1"/>
  </cols>
  <sheetData>
    <row r="1" spans="1:168" x14ac:dyDescent="0.3">
      <c r="A1" s="1"/>
      <c r="B1" s="1"/>
      <c r="C1" s="1"/>
      <c r="D1" s="1"/>
      <c r="E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T1" s="1"/>
      <c r="AV1" s="1"/>
      <c r="AW1" s="1"/>
      <c r="AX1" s="1"/>
      <c r="AY1" s="1"/>
      <c r="AZ1" s="1"/>
      <c r="BA1" s="1"/>
      <c r="BB1" s="1"/>
      <c r="BC1" s="1"/>
      <c r="BE1" s="1"/>
      <c r="BF1" s="1"/>
      <c r="BG1" s="1"/>
      <c r="BH1" s="1"/>
      <c r="BI1" s="1"/>
      <c r="BJ1" s="1"/>
      <c r="CF1" s="2"/>
      <c r="CH1" s="2"/>
      <c r="CI1" s="2"/>
      <c r="CJ1" s="2"/>
      <c r="CK1" s="2"/>
      <c r="CL1" s="2"/>
      <c r="CM1" s="2"/>
      <c r="CN1" s="2"/>
      <c r="CO1" s="2"/>
      <c r="CW1" s="1"/>
      <c r="CX1" s="1"/>
      <c r="CY1" s="1"/>
      <c r="CZ1" s="1"/>
      <c r="DA1" s="1"/>
      <c r="DB1" s="1"/>
      <c r="DG1" s="1"/>
      <c r="DH1" s="1"/>
      <c r="DI1" s="1"/>
      <c r="DJ1" s="1"/>
      <c r="DL1" s="1"/>
      <c r="DM1" s="1"/>
      <c r="DN1" s="1"/>
      <c r="DO1" s="1"/>
      <c r="DP1" s="1"/>
      <c r="DR1" s="1"/>
      <c r="DS1" s="1"/>
    </row>
    <row r="2" spans="1:168" ht="21" x14ac:dyDescent="0.4">
      <c r="A2" s="1"/>
      <c r="B2" s="3" t="s">
        <v>3989</v>
      </c>
      <c r="E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T2" s="1"/>
      <c r="AV2" s="1"/>
      <c r="AW2" s="1"/>
      <c r="AX2" s="1"/>
      <c r="AY2" s="1"/>
      <c r="AZ2" s="1"/>
      <c r="BA2" s="1"/>
      <c r="BB2" s="1"/>
      <c r="BC2" s="1"/>
      <c r="BE2" s="1"/>
      <c r="BF2" s="1"/>
      <c r="BG2" s="1"/>
      <c r="BH2" s="1"/>
      <c r="BI2" s="1"/>
      <c r="BJ2" s="1"/>
      <c r="CF2" s="2"/>
      <c r="CH2" s="2"/>
      <c r="CI2" s="2"/>
      <c r="CJ2" s="2"/>
      <c r="CK2" s="2"/>
      <c r="CL2" s="2"/>
      <c r="CM2" s="2"/>
      <c r="CN2" s="2"/>
      <c r="CO2" s="2"/>
      <c r="CW2" s="1"/>
      <c r="CX2" s="1"/>
      <c r="CY2" s="1"/>
      <c r="CZ2" s="1"/>
      <c r="DA2" s="1"/>
      <c r="DB2" s="1"/>
      <c r="DG2" s="1"/>
      <c r="DH2" s="1"/>
      <c r="DI2" s="1"/>
      <c r="DJ2" s="1"/>
      <c r="DL2" s="1"/>
      <c r="DM2" s="1"/>
      <c r="DN2" s="1"/>
      <c r="DO2" s="1"/>
      <c r="DP2" s="1"/>
      <c r="DR2" s="1"/>
      <c r="DS2" s="1"/>
    </row>
    <row r="3" spans="1:168" x14ac:dyDescent="0.3">
      <c r="A3" s="1"/>
      <c r="B3" s="4" t="s">
        <v>0</v>
      </c>
      <c r="C3" s="5" t="str">
        <f ca="1">MID(CELL("filename",A1),FIND("]",CELL("‪filename",A1))+1,999)</f>
        <v>EDA - Cycle</v>
      </c>
      <c r="G3" s="6"/>
      <c r="H3" s="1"/>
      <c r="I3" s="6"/>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T3" s="1"/>
      <c r="AV3" s="1"/>
      <c r="AW3" s="1"/>
      <c r="AX3" s="1"/>
      <c r="AY3" s="1"/>
      <c r="AZ3" s="1"/>
      <c r="BA3" s="1"/>
      <c r="BB3" s="1"/>
      <c r="BC3" s="1"/>
      <c r="BE3" s="1"/>
      <c r="BF3" s="1"/>
      <c r="BG3" s="1"/>
      <c r="BH3" s="1"/>
      <c r="BI3" s="1"/>
      <c r="BJ3" s="1"/>
      <c r="CF3" s="2"/>
      <c r="CH3" s="2"/>
      <c r="CI3" s="2"/>
      <c r="CJ3" s="2"/>
      <c r="CK3" s="2"/>
      <c r="CL3" s="2"/>
      <c r="CM3" s="2"/>
      <c r="CN3" s="2"/>
      <c r="CO3" s="2"/>
      <c r="CW3" s="1"/>
      <c r="CX3" s="1"/>
      <c r="CY3" s="1"/>
      <c r="CZ3" s="1"/>
      <c r="DA3" s="1"/>
      <c r="DB3" s="1"/>
      <c r="DG3" s="1"/>
      <c r="DH3" s="1"/>
      <c r="DI3" s="1"/>
      <c r="DJ3" s="1"/>
      <c r="DL3" s="1"/>
      <c r="DM3" s="1"/>
      <c r="DN3" s="1"/>
      <c r="DO3" s="1"/>
      <c r="DP3" s="1"/>
      <c r="DR3" s="1"/>
      <c r="DS3" s="1"/>
    </row>
    <row r="4" spans="1:168" x14ac:dyDescent="0.3">
      <c r="A4" s="7"/>
      <c r="B4" s="7"/>
      <c r="C4" s="7"/>
      <c r="D4" s="7"/>
      <c r="E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T4" s="8"/>
      <c r="AV4" s="7"/>
      <c r="AW4" s="7"/>
      <c r="AX4" s="7"/>
      <c r="AY4" s="7"/>
      <c r="AZ4" s="7"/>
      <c r="BA4" s="7"/>
      <c r="BB4" s="7"/>
      <c r="BC4" s="7"/>
      <c r="BE4" s="7"/>
      <c r="BF4" s="7"/>
      <c r="BG4" s="7"/>
      <c r="BH4" s="7"/>
      <c r="BI4" s="7"/>
      <c r="BJ4" s="8"/>
      <c r="CF4" s="2"/>
      <c r="CH4" s="2"/>
      <c r="CI4" s="2"/>
      <c r="CJ4" s="2"/>
      <c r="CK4" s="2"/>
      <c r="CL4" s="2"/>
      <c r="CM4" s="2"/>
      <c r="CN4" s="2"/>
      <c r="CO4" s="2"/>
      <c r="CW4" s="7"/>
      <c r="CX4" s="7"/>
      <c r="CY4" s="7"/>
      <c r="CZ4" s="7"/>
      <c r="DA4" s="7"/>
      <c r="DB4" s="8"/>
      <c r="DG4" s="7"/>
      <c r="DH4" s="7"/>
      <c r="DI4" s="7"/>
      <c r="DJ4" s="7"/>
      <c r="DL4" s="8"/>
      <c r="DM4" s="8"/>
      <c r="DN4" s="8"/>
      <c r="DO4" s="8"/>
      <c r="DP4" s="8"/>
      <c r="DR4" s="7"/>
      <c r="DS4" s="7"/>
    </row>
    <row r="5" spans="1:168" s="12" customFormat="1" x14ac:dyDescent="0.3">
      <c r="A5" s="67" t="str">
        <f ca="1">_xlfn.SHEET()&amp;"."</f>
        <v>15.</v>
      </c>
      <c r="B5" s="41" t="str">
        <f ca="1">MID(CELL("filename",A1),FIND("]",CELL("‪filename",A1))+1,999)</f>
        <v>EDA - Cycle</v>
      </c>
      <c r="C5" s="9"/>
      <c r="D5" s="9"/>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0"/>
      <c r="BJ5" s="10"/>
      <c r="BK5" s="10"/>
      <c r="BL5" s="10"/>
      <c r="BM5" s="10"/>
      <c r="BN5" s="10"/>
      <c r="BO5" s="10"/>
      <c r="BP5" s="10"/>
      <c r="BQ5" s="10"/>
      <c r="BR5" s="10"/>
      <c r="BS5" s="10"/>
      <c r="BT5" s="10"/>
      <c r="BU5" s="10"/>
      <c r="BV5" s="10"/>
      <c r="BW5" s="10"/>
      <c r="BX5" s="10"/>
      <c r="BY5" s="10"/>
      <c r="BZ5" s="10"/>
      <c r="CA5" s="10"/>
      <c r="CB5" s="10"/>
      <c r="CC5" s="10"/>
      <c r="CD5" s="10"/>
      <c r="CE5" s="10"/>
      <c r="CF5" s="11"/>
      <c r="CG5" s="10"/>
      <c r="CH5" s="11"/>
      <c r="CI5" s="11"/>
      <c r="CJ5" s="11"/>
      <c r="CK5" s="11"/>
      <c r="CL5" s="11"/>
      <c r="CM5" s="11"/>
      <c r="CN5" s="11"/>
      <c r="CO5" s="11"/>
      <c r="CP5" s="10"/>
      <c r="CQ5" s="10"/>
      <c r="CR5" s="10"/>
      <c r="CS5" s="10"/>
      <c r="CT5" s="10"/>
      <c r="CU5" s="10"/>
      <c r="CV5" s="10"/>
      <c r="CW5" s="10"/>
      <c r="CX5" s="10"/>
      <c r="CY5" s="10"/>
      <c r="CZ5" s="10"/>
      <c r="DA5" s="10"/>
      <c r="DB5" s="10"/>
      <c r="DC5" s="10"/>
      <c r="DD5" s="10"/>
      <c r="DE5" s="10"/>
      <c r="DF5" s="10"/>
      <c r="DG5" s="10"/>
      <c r="DH5" s="10"/>
      <c r="DI5" s="10"/>
      <c r="DJ5" s="10"/>
      <c r="DK5" s="10"/>
      <c r="DL5" s="10"/>
      <c r="DM5" s="10"/>
      <c r="DN5" s="10"/>
      <c r="DO5" s="10"/>
      <c r="DP5" s="10"/>
      <c r="DQ5" s="10"/>
      <c r="DR5" s="10"/>
      <c r="DS5" s="10"/>
      <c r="DT5" s="10"/>
      <c r="DU5" s="10"/>
      <c r="DV5" s="10"/>
      <c r="DW5" s="10"/>
      <c r="DX5" s="10"/>
      <c r="DY5" s="10"/>
      <c r="DZ5" s="10"/>
      <c r="EA5" s="10"/>
      <c r="EB5" s="10"/>
      <c r="EC5" s="10"/>
      <c r="ED5" s="10"/>
      <c r="EE5" s="10"/>
      <c r="EF5" s="10"/>
      <c r="EG5" s="10"/>
      <c r="EH5" s="10"/>
      <c r="EI5" s="10"/>
      <c r="EJ5" s="10"/>
      <c r="EK5" s="10"/>
      <c r="EL5" s="10"/>
      <c r="EM5" s="10"/>
      <c r="EN5" s="10"/>
      <c r="EO5" s="10"/>
      <c r="EP5" s="10"/>
      <c r="EQ5" s="10"/>
      <c r="ER5" s="10"/>
      <c r="ES5" s="10"/>
      <c r="ET5" s="10"/>
      <c r="EU5" s="10"/>
      <c r="EV5" s="10"/>
      <c r="FD5" s="10"/>
      <c r="FL5" s="10"/>
    </row>
    <row r="8" spans="1:168" ht="21" x14ac:dyDescent="0.3">
      <c r="B8" s="30" t="s">
        <v>3938</v>
      </c>
      <c r="G8" s="30" t="s">
        <v>3937</v>
      </c>
      <c r="M8" s="30" t="s">
        <v>3858</v>
      </c>
    </row>
    <row r="9" spans="1:168" ht="14.4" customHeight="1" x14ac:dyDescent="0.3">
      <c r="M9" s="107" t="s">
        <v>3979</v>
      </c>
      <c r="N9" s="107"/>
      <c r="O9" s="107"/>
      <c r="P9" s="107"/>
      <c r="Q9" s="107"/>
      <c r="R9" s="107"/>
      <c r="S9" s="107"/>
    </row>
    <row r="10" spans="1:168" x14ac:dyDescent="0.3">
      <c r="B10" s="28" t="s">
        <v>3851</v>
      </c>
      <c r="C10" t="s">
        <v>3853</v>
      </c>
      <c r="G10" s="28" t="s">
        <v>3851</v>
      </c>
      <c r="H10" t="s">
        <v>3854</v>
      </c>
      <c r="M10" s="107"/>
      <c r="N10" s="107"/>
      <c r="O10" s="107"/>
      <c r="P10" s="107"/>
      <c r="Q10" s="107"/>
      <c r="R10" s="107"/>
      <c r="S10" s="107"/>
    </row>
    <row r="11" spans="1:168" x14ac:dyDescent="0.3">
      <c r="M11" s="107"/>
      <c r="N11" s="107"/>
      <c r="O11" s="107"/>
      <c r="P11" s="107"/>
      <c r="Q11" s="107"/>
      <c r="R11" s="107"/>
      <c r="S11" s="107"/>
    </row>
    <row r="12" spans="1:168" x14ac:dyDescent="0.3">
      <c r="B12" s="94" t="s">
        <v>2864</v>
      </c>
      <c r="C12" s="58" t="s">
        <v>3855</v>
      </c>
      <c r="D12" s="58" t="s">
        <v>3856</v>
      </c>
      <c r="G12" s="94" t="s">
        <v>2864</v>
      </c>
      <c r="H12" s="58" t="s">
        <v>3855</v>
      </c>
      <c r="I12" s="58" t="s">
        <v>3856</v>
      </c>
      <c r="M12" s="107"/>
      <c r="N12" s="107"/>
      <c r="O12" s="107"/>
      <c r="P12" s="107"/>
      <c r="Q12" s="107"/>
      <c r="R12" s="107"/>
      <c r="S12" s="107"/>
    </row>
    <row r="13" spans="1:168" x14ac:dyDescent="0.3">
      <c r="B13" s="33">
        <v>1</v>
      </c>
      <c r="C13" s="59">
        <v>162</v>
      </c>
      <c r="D13" s="60">
        <v>0.16770186335403728</v>
      </c>
      <c r="G13" s="33">
        <v>1</v>
      </c>
      <c r="H13" s="59">
        <v>3</v>
      </c>
      <c r="I13" s="60">
        <v>0.15</v>
      </c>
      <c r="M13" s="107"/>
      <c r="N13" s="107"/>
      <c r="O13" s="107"/>
      <c r="P13" s="107"/>
      <c r="Q13" s="107"/>
      <c r="R13" s="107"/>
      <c r="S13" s="107"/>
    </row>
    <row r="14" spans="1:168" x14ac:dyDescent="0.3">
      <c r="B14" s="33">
        <v>2</v>
      </c>
      <c r="C14" s="59">
        <v>81</v>
      </c>
      <c r="D14" s="60">
        <v>8.3850931677018639E-2</v>
      </c>
      <c r="G14" s="33">
        <v>2</v>
      </c>
      <c r="H14" s="59">
        <v>2</v>
      </c>
      <c r="I14" s="60">
        <v>0.1</v>
      </c>
      <c r="M14" s="107"/>
      <c r="N14" s="107"/>
      <c r="O14" s="107"/>
      <c r="P14" s="107"/>
      <c r="Q14" s="107"/>
      <c r="R14" s="107"/>
      <c r="S14" s="107"/>
    </row>
    <row r="15" spans="1:168" x14ac:dyDescent="0.3">
      <c r="B15" s="33">
        <v>2.8</v>
      </c>
      <c r="C15" s="59">
        <v>81</v>
      </c>
      <c r="D15" s="60">
        <v>8.3850931677018639E-2</v>
      </c>
      <c r="G15" s="33">
        <v>2.8</v>
      </c>
      <c r="H15" s="59">
        <v>1</v>
      </c>
      <c r="I15" s="60">
        <v>0.05</v>
      </c>
      <c r="M15" s="107"/>
      <c r="N15" s="107"/>
      <c r="O15" s="107"/>
      <c r="P15" s="107"/>
      <c r="Q15" s="107"/>
      <c r="R15" s="107"/>
      <c r="S15" s="107"/>
    </row>
    <row r="16" spans="1:168" x14ac:dyDescent="0.3">
      <c r="B16" s="33">
        <v>3</v>
      </c>
      <c r="C16" s="59">
        <v>161</v>
      </c>
      <c r="D16" s="60">
        <v>0.16666666666666666</v>
      </c>
      <c r="G16" s="33">
        <v>3</v>
      </c>
      <c r="H16" s="59">
        <v>5</v>
      </c>
      <c r="I16" s="60">
        <v>0.25</v>
      </c>
      <c r="M16" s="107"/>
      <c r="N16" s="107"/>
      <c r="O16" s="107"/>
      <c r="P16" s="107"/>
      <c r="Q16" s="107"/>
      <c r="R16" s="107"/>
      <c r="S16" s="107"/>
    </row>
    <row r="17" spans="2:19" x14ac:dyDescent="0.3">
      <c r="B17" s="33">
        <v>3.2</v>
      </c>
      <c r="C17" s="59">
        <v>80</v>
      </c>
      <c r="D17" s="60">
        <v>8.2815734989648032E-2</v>
      </c>
      <c r="G17" s="33">
        <v>3.4</v>
      </c>
      <c r="H17" s="59">
        <v>4</v>
      </c>
      <c r="I17" s="60">
        <v>0.2</v>
      </c>
      <c r="M17" s="107"/>
      <c r="N17" s="107"/>
      <c r="O17" s="107"/>
      <c r="P17" s="107"/>
      <c r="Q17" s="107"/>
      <c r="R17" s="107"/>
      <c r="S17" s="107"/>
    </row>
    <row r="18" spans="2:19" x14ac:dyDescent="0.3">
      <c r="B18" s="33">
        <v>3.4</v>
      </c>
      <c r="C18" s="59">
        <v>80</v>
      </c>
      <c r="D18" s="60">
        <v>8.2815734989648032E-2</v>
      </c>
      <c r="G18" s="33">
        <v>3.6</v>
      </c>
      <c r="H18" s="59">
        <v>2</v>
      </c>
      <c r="I18" s="60">
        <v>0.1</v>
      </c>
      <c r="M18" s="107"/>
      <c r="N18" s="107"/>
      <c r="O18" s="107"/>
      <c r="P18" s="107"/>
      <c r="Q18" s="107"/>
      <c r="R18" s="107"/>
      <c r="S18" s="107"/>
    </row>
    <row r="19" spans="2:19" x14ac:dyDescent="0.3">
      <c r="B19" s="33">
        <v>3.6</v>
      </c>
      <c r="C19" s="59">
        <v>80</v>
      </c>
      <c r="D19" s="60">
        <v>8.2815734989648032E-2</v>
      </c>
      <c r="G19" s="33">
        <v>3.8</v>
      </c>
      <c r="H19" s="59">
        <v>1</v>
      </c>
      <c r="I19" s="60">
        <v>0.05</v>
      </c>
      <c r="M19" s="107"/>
      <c r="N19" s="107"/>
      <c r="O19" s="107"/>
      <c r="P19" s="107"/>
      <c r="Q19" s="107"/>
      <c r="R19" s="107"/>
      <c r="S19" s="107"/>
    </row>
    <row r="20" spans="2:19" x14ac:dyDescent="0.3">
      <c r="B20" s="33">
        <v>3.8</v>
      </c>
      <c r="C20" s="59">
        <v>80</v>
      </c>
      <c r="D20" s="60">
        <v>8.2815734989648032E-2</v>
      </c>
      <c r="G20" s="33">
        <v>4</v>
      </c>
      <c r="H20" s="59">
        <v>2</v>
      </c>
      <c r="I20" s="60">
        <v>0.1</v>
      </c>
      <c r="M20" s="107"/>
      <c r="N20" s="107"/>
      <c r="O20" s="107"/>
      <c r="P20" s="107"/>
      <c r="Q20" s="107"/>
      <c r="R20" s="107"/>
      <c r="S20" s="107"/>
    </row>
    <row r="21" spans="2:19" x14ac:dyDescent="0.3">
      <c r="B21" s="33">
        <v>4</v>
      </c>
      <c r="C21" s="59">
        <v>161</v>
      </c>
      <c r="D21" s="60">
        <v>0.16666666666666666</v>
      </c>
      <c r="G21" s="33" t="s">
        <v>3852</v>
      </c>
      <c r="H21" s="59">
        <v>20</v>
      </c>
      <c r="I21" s="60">
        <v>1</v>
      </c>
      <c r="M21" s="107"/>
      <c r="N21" s="107"/>
      <c r="O21" s="107"/>
      <c r="P21" s="107"/>
      <c r="Q21" s="107"/>
      <c r="R21" s="107"/>
      <c r="S21" s="107"/>
    </row>
    <row r="22" spans="2:19" x14ac:dyDescent="0.3">
      <c r="B22" s="33" t="s">
        <v>3852</v>
      </c>
      <c r="C22" s="59">
        <v>966</v>
      </c>
      <c r="D22" s="60">
        <v>1</v>
      </c>
      <c r="M22" s="107"/>
      <c r="N22" s="107"/>
      <c r="O22" s="107"/>
      <c r="P22" s="107"/>
      <c r="Q22" s="107"/>
      <c r="R22" s="107"/>
      <c r="S22" s="107"/>
    </row>
    <row r="23" spans="2:19" x14ac:dyDescent="0.3">
      <c r="M23" s="107"/>
      <c r="N23" s="107"/>
      <c r="O23" s="107"/>
      <c r="P23" s="107"/>
      <c r="Q23" s="107"/>
      <c r="R23" s="107"/>
      <c r="S23" s="107"/>
    </row>
    <row r="24" spans="2:19" x14ac:dyDescent="0.3">
      <c r="M24" s="107"/>
      <c r="N24" s="107"/>
      <c r="O24" s="107"/>
      <c r="P24" s="107"/>
      <c r="Q24" s="107"/>
      <c r="R24" s="107"/>
      <c r="S24" s="107"/>
    </row>
    <row r="25" spans="2:19" x14ac:dyDescent="0.3">
      <c r="M25" s="107"/>
      <c r="N25" s="107"/>
      <c r="O25" s="107"/>
      <c r="P25" s="107"/>
      <c r="Q25" s="107"/>
      <c r="R25" s="107"/>
      <c r="S25" s="107"/>
    </row>
    <row r="26" spans="2:19" x14ac:dyDescent="0.3">
      <c r="M26" s="107"/>
      <c r="N26" s="107"/>
      <c r="O26" s="107"/>
      <c r="P26" s="107"/>
      <c r="Q26" s="107"/>
      <c r="R26" s="107"/>
      <c r="S26" s="107"/>
    </row>
    <row r="27" spans="2:19" x14ac:dyDescent="0.3">
      <c r="M27" s="107"/>
      <c r="N27" s="107"/>
      <c r="O27" s="107"/>
      <c r="P27" s="107"/>
      <c r="Q27" s="107"/>
      <c r="R27" s="107"/>
      <c r="S27" s="107"/>
    </row>
    <row r="28" spans="2:19" x14ac:dyDescent="0.3">
      <c r="M28" s="107"/>
      <c r="N28" s="107"/>
      <c r="O28" s="107"/>
      <c r="P28" s="107"/>
      <c r="Q28" s="107"/>
      <c r="R28" s="107"/>
      <c r="S28" s="107"/>
    </row>
    <row r="29" spans="2:19" x14ac:dyDescent="0.3">
      <c r="M29" s="32"/>
      <c r="N29" s="32"/>
      <c r="O29" s="32"/>
      <c r="P29" s="32"/>
      <c r="Q29" s="32"/>
      <c r="R29" s="32"/>
      <c r="S29" s="32"/>
    </row>
    <row r="30" spans="2:19" x14ac:dyDescent="0.3">
      <c r="M30" s="32"/>
      <c r="N30" s="32"/>
      <c r="O30" s="32"/>
      <c r="P30" s="32"/>
      <c r="Q30" s="32"/>
      <c r="R30" s="32"/>
      <c r="S30" s="32"/>
    </row>
    <row r="31" spans="2:19" x14ac:dyDescent="0.3">
      <c r="M31" s="32"/>
      <c r="N31" s="32"/>
      <c r="O31" s="32"/>
      <c r="P31" s="32"/>
      <c r="Q31" s="32"/>
      <c r="R31" s="32"/>
      <c r="S31" s="32"/>
    </row>
    <row r="32" spans="2:19" x14ac:dyDescent="0.3">
      <c r="M32" s="32"/>
      <c r="N32" s="32"/>
      <c r="O32" s="32"/>
      <c r="P32" s="32"/>
      <c r="Q32" s="32"/>
      <c r="R32" s="32"/>
      <c r="S32" s="32"/>
    </row>
    <row r="33" spans="13:19" x14ac:dyDescent="0.3">
      <c r="M33" s="32"/>
      <c r="N33" s="32"/>
      <c r="O33" s="32"/>
      <c r="P33" s="32"/>
      <c r="Q33" s="32"/>
      <c r="R33" s="32"/>
      <c r="S33" s="32"/>
    </row>
    <row r="34" spans="13:19" x14ac:dyDescent="0.3">
      <c r="M34" s="32"/>
      <c r="N34" s="32"/>
      <c r="O34" s="32"/>
      <c r="P34" s="32"/>
      <c r="Q34" s="32"/>
      <c r="R34" s="32"/>
      <c r="S34" s="32"/>
    </row>
    <row r="35" spans="13:19" x14ac:dyDescent="0.3">
      <c r="M35" s="32"/>
      <c r="N35" s="32"/>
      <c r="O35" s="32"/>
      <c r="P35" s="32"/>
      <c r="Q35" s="32"/>
      <c r="R35" s="32"/>
      <c r="S35" s="32"/>
    </row>
    <row r="36" spans="13:19" x14ac:dyDescent="0.3">
      <c r="M36" s="32"/>
      <c r="N36" s="32"/>
      <c r="O36" s="32"/>
      <c r="P36" s="32"/>
      <c r="Q36" s="32"/>
      <c r="R36" s="32"/>
      <c r="S36" s="32"/>
    </row>
    <row r="37" spans="13:19" x14ac:dyDescent="0.3">
      <c r="M37" s="32"/>
      <c r="N37" s="32"/>
      <c r="O37" s="32"/>
      <c r="P37" s="32"/>
      <c r="Q37" s="32"/>
      <c r="R37" s="32"/>
      <c r="S37" s="32"/>
    </row>
    <row r="38" spans="13:19" x14ac:dyDescent="0.3">
      <c r="M38" s="32"/>
      <c r="N38" s="32"/>
      <c r="O38" s="32"/>
      <c r="P38" s="32"/>
      <c r="Q38" s="32"/>
      <c r="R38" s="32"/>
      <c r="S38" s="32"/>
    </row>
    <row r="39" spans="13:19" x14ac:dyDescent="0.3">
      <c r="M39" s="32"/>
      <c r="N39" s="32"/>
      <c r="O39" s="32"/>
      <c r="P39" s="32"/>
      <c r="Q39" s="32"/>
      <c r="R39" s="32"/>
      <c r="S39" s="32"/>
    </row>
    <row r="40" spans="13:19" x14ac:dyDescent="0.3">
      <c r="M40" s="32"/>
      <c r="N40" s="32"/>
      <c r="O40" s="32"/>
      <c r="P40" s="32"/>
      <c r="Q40" s="32"/>
      <c r="R40" s="32"/>
      <c r="S40" s="32"/>
    </row>
    <row r="41" spans="13:19" x14ac:dyDescent="0.3">
      <c r="M41" s="32"/>
      <c r="N41" s="32"/>
      <c r="O41" s="32"/>
      <c r="P41" s="32"/>
      <c r="Q41" s="32"/>
      <c r="R41" s="32"/>
      <c r="S41" s="32"/>
    </row>
    <row r="42" spans="13:19" x14ac:dyDescent="0.3">
      <c r="M42" s="32"/>
      <c r="N42" s="32"/>
      <c r="O42" s="32"/>
      <c r="P42" s="32"/>
      <c r="Q42" s="32"/>
      <c r="R42" s="32"/>
      <c r="S42" s="32"/>
    </row>
    <row r="43" spans="13:19" x14ac:dyDescent="0.3">
      <c r="M43" s="32"/>
      <c r="N43" s="32"/>
      <c r="O43" s="32"/>
      <c r="P43" s="32"/>
      <c r="Q43" s="32"/>
      <c r="R43" s="32"/>
      <c r="S43" s="32"/>
    </row>
  </sheetData>
  <mergeCells count="1">
    <mergeCell ref="M9:S28"/>
  </mergeCell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3313" r:id="rId6" name="Group Box 1">
              <controlPr defaultSize="0" autoFill="0" autoPict="0">
                <anchor moveWithCells="1">
                  <from>
                    <xdr:col>0</xdr:col>
                    <xdr:colOff>457200</xdr:colOff>
                    <xdr:row>5</xdr:row>
                    <xdr:rowOff>144780</xdr:rowOff>
                  </from>
                  <to>
                    <xdr:col>5</xdr:col>
                    <xdr:colOff>266700</xdr:colOff>
                    <xdr:row>43</xdr:row>
                    <xdr:rowOff>167640</xdr:rowOff>
                  </to>
                </anchor>
              </controlPr>
            </control>
          </mc:Choice>
        </mc:AlternateContent>
        <mc:AlternateContent xmlns:mc="http://schemas.openxmlformats.org/markup-compatibility/2006">
          <mc:Choice Requires="x14">
            <control shapeId="13314" r:id="rId7" name="Group Box 2">
              <controlPr defaultSize="0" autoFill="0" autoPict="0">
                <anchor moveWithCells="1">
                  <from>
                    <xdr:col>5</xdr:col>
                    <xdr:colOff>563880</xdr:colOff>
                    <xdr:row>5</xdr:row>
                    <xdr:rowOff>144780</xdr:rowOff>
                  </from>
                  <to>
                    <xdr:col>10</xdr:col>
                    <xdr:colOff>449580</xdr:colOff>
                    <xdr:row>43</xdr:row>
                    <xdr:rowOff>160020</xdr:rowOff>
                  </to>
                </anchor>
              </controlPr>
            </control>
          </mc:Choice>
        </mc:AlternateContent>
        <mc:AlternateContent xmlns:mc="http://schemas.openxmlformats.org/markup-compatibility/2006">
          <mc:Choice Requires="x14">
            <control shapeId="13315" r:id="rId8" name="Group Box 3">
              <controlPr defaultSize="0" autoFill="0" autoPict="0">
                <anchor moveWithCells="1">
                  <from>
                    <xdr:col>11</xdr:col>
                    <xdr:colOff>182880</xdr:colOff>
                    <xdr:row>5</xdr:row>
                    <xdr:rowOff>137160</xdr:rowOff>
                  </from>
                  <to>
                    <xdr:col>19</xdr:col>
                    <xdr:colOff>213360</xdr:colOff>
                    <xdr:row>28</xdr:row>
                    <xdr:rowOff>160020</xdr:rowOff>
                  </to>
                </anchor>
              </controlPr>
            </control>
          </mc:Choice>
        </mc:AlternateContent>
        <mc:AlternateContent xmlns:mc="http://schemas.openxmlformats.org/markup-compatibility/2006">
          <mc:Choice Requires="x14">
            <control shapeId="13316" r:id="rId9" name="Button 4">
              <controlPr defaultSize="0" print="0" autoFill="0" autoPict="0" macro="[0]!SelectNextSheet">
                <anchor moveWithCells="1" sizeWithCells="1">
                  <from>
                    <xdr:col>20</xdr:col>
                    <xdr:colOff>579120</xdr:colOff>
                    <xdr:row>0</xdr:row>
                    <xdr:rowOff>167640</xdr:rowOff>
                  </from>
                  <to>
                    <xdr:col>21</xdr:col>
                    <xdr:colOff>525780</xdr:colOff>
                    <xdr:row>2</xdr:row>
                    <xdr:rowOff>175260</xdr:rowOff>
                  </to>
                </anchor>
              </controlPr>
            </control>
          </mc:Choice>
        </mc:AlternateContent>
        <mc:AlternateContent xmlns:mc="http://schemas.openxmlformats.org/markup-compatibility/2006">
          <mc:Choice Requires="x14">
            <control shapeId="13317" r:id="rId10" name="Button 5">
              <controlPr defaultSize="0" print="0" autoFill="0" autoPict="0" macro="[0]!SelectMenu">
                <anchor moveWithCells="1" sizeWithCells="1">
                  <from>
                    <xdr:col>17</xdr:col>
                    <xdr:colOff>472440</xdr:colOff>
                    <xdr:row>0</xdr:row>
                    <xdr:rowOff>167640</xdr:rowOff>
                  </from>
                  <to>
                    <xdr:col>19</xdr:col>
                    <xdr:colOff>289560</xdr:colOff>
                    <xdr:row>3</xdr:row>
                    <xdr:rowOff>7620</xdr:rowOff>
                  </to>
                </anchor>
              </controlPr>
            </control>
          </mc:Choice>
        </mc:AlternateContent>
        <mc:AlternateContent xmlns:mc="http://schemas.openxmlformats.org/markup-compatibility/2006">
          <mc:Choice Requires="x14">
            <control shapeId="13318" r:id="rId11" name="Button 6">
              <controlPr defaultSize="0" print="0" autoFill="0" autoPict="0" macro="[0]!SelectPreviousSheet">
                <anchor moveWithCells="1" sizeWithCells="1">
                  <from>
                    <xdr:col>19</xdr:col>
                    <xdr:colOff>472440</xdr:colOff>
                    <xdr:row>0</xdr:row>
                    <xdr:rowOff>167640</xdr:rowOff>
                  </from>
                  <to>
                    <xdr:col>20</xdr:col>
                    <xdr:colOff>419100</xdr:colOff>
                    <xdr:row>3</xdr:row>
                    <xdr:rowOff>0</xdr:rowOff>
                  </to>
                </anchor>
              </controlPr>
            </control>
          </mc:Choice>
        </mc:AlternateContent>
        <mc:AlternateContent xmlns:mc="http://schemas.openxmlformats.org/markup-compatibility/2006">
          <mc:Choice Requires="x14">
            <control shapeId="13319" r:id="rId12" name="Button 7">
              <controlPr defaultSize="0" print="0" autoFill="0" autoPict="0" macro="[0]!SelectDashboard">
                <anchor moveWithCells="1" sizeWithCells="1">
                  <from>
                    <xdr:col>13</xdr:col>
                    <xdr:colOff>152400</xdr:colOff>
                    <xdr:row>0</xdr:row>
                    <xdr:rowOff>167640</xdr:rowOff>
                  </from>
                  <to>
                    <xdr:col>15</xdr:col>
                    <xdr:colOff>38100</xdr:colOff>
                    <xdr:row>3</xdr:row>
                    <xdr:rowOff>7620</xdr:rowOff>
                  </to>
                </anchor>
              </controlPr>
            </control>
          </mc:Choice>
        </mc:AlternateContent>
        <mc:AlternateContent xmlns:mc="http://schemas.openxmlformats.org/markup-compatibility/2006">
          <mc:Choice Requires="x14">
            <control shapeId="13320" r:id="rId13" name="Button 8">
              <controlPr defaultSize="0" print="0" autoFill="0" autoPict="0" macro="[0]!SelectPriorityBatches">
                <anchor moveWithCells="1" sizeWithCells="1">
                  <from>
                    <xdr:col>15</xdr:col>
                    <xdr:colOff>175260</xdr:colOff>
                    <xdr:row>0</xdr:row>
                    <xdr:rowOff>167640</xdr:rowOff>
                  </from>
                  <to>
                    <xdr:col>17</xdr:col>
                    <xdr:colOff>335280</xdr:colOff>
                    <xdr:row>3</xdr:row>
                    <xdr:rowOff>7620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14999847407452621"/>
  </sheetPr>
  <dimension ref="A1:FL40"/>
  <sheetViews>
    <sheetView showGridLines="0" zoomScale="85" zoomScaleNormal="85" workbookViewId="0">
      <selection activeCell="B2" sqref="B2"/>
    </sheetView>
  </sheetViews>
  <sheetFormatPr defaultRowHeight="14.4" x14ac:dyDescent="0.3"/>
  <cols>
    <col min="2" max="2" width="13.88671875" customWidth="1"/>
    <col min="3" max="3" width="17.77734375" customWidth="1"/>
    <col min="4" max="4" width="18.21875" customWidth="1"/>
    <col min="5" max="6" width="10.88671875" customWidth="1"/>
    <col min="7" max="7" width="13.88671875" customWidth="1"/>
    <col min="8" max="8" width="17.77734375" customWidth="1"/>
    <col min="9" max="9" width="18.21875" customWidth="1"/>
    <col min="12" max="12" width="5.77734375" customWidth="1"/>
  </cols>
  <sheetData>
    <row r="1" spans="1:168" x14ac:dyDescent="0.3">
      <c r="A1" s="1"/>
      <c r="B1" s="1"/>
      <c r="C1" s="1"/>
      <c r="D1" s="1"/>
      <c r="E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T1" s="1"/>
      <c r="AV1" s="1"/>
      <c r="AW1" s="1"/>
      <c r="AX1" s="1"/>
      <c r="AY1" s="1"/>
      <c r="AZ1" s="1"/>
      <c r="BA1" s="1"/>
      <c r="BB1" s="1"/>
      <c r="BC1" s="1"/>
      <c r="BE1" s="1"/>
      <c r="BF1" s="1"/>
      <c r="BG1" s="1"/>
      <c r="BH1" s="1"/>
      <c r="BI1" s="1"/>
      <c r="BJ1" s="1"/>
      <c r="CF1" s="2"/>
      <c r="CH1" s="2"/>
      <c r="CI1" s="2"/>
      <c r="CJ1" s="2"/>
      <c r="CK1" s="2"/>
      <c r="CL1" s="2"/>
      <c r="CM1" s="2"/>
      <c r="CN1" s="2"/>
      <c r="CO1" s="2"/>
      <c r="CW1" s="1"/>
      <c r="CX1" s="1"/>
      <c r="CY1" s="1"/>
      <c r="CZ1" s="1"/>
      <c r="DA1" s="1"/>
      <c r="DB1" s="1"/>
      <c r="DG1" s="1"/>
      <c r="DH1" s="1"/>
      <c r="DI1" s="1"/>
      <c r="DJ1" s="1"/>
      <c r="DL1" s="1"/>
      <c r="DM1" s="1"/>
      <c r="DN1" s="1"/>
      <c r="DO1" s="1"/>
      <c r="DP1" s="1"/>
      <c r="DR1" s="1"/>
      <c r="DS1" s="1"/>
    </row>
    <row r="2" spans="1:168" ht="21" x14ac:dyDescent="0.4">
      <c r="A2" s="1"/>
      <c r="B2" s="3" t="s">
        <v>3989</v>
      </c>
      <c r="E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T2" s="1"/>
      <c r="AV2" s="1"/>
      <c r="AW2" s="1"/>
      <c r="AX2" s="1"/>
      <c r="AY2" s="1"/>
      <c r="AZ2" s="1"/>
      <c r="BA2" s="1"/>
      <c r="BB2" s="1"/>
      <c r="BC2" s="1"/>
      <c r="BE2" s="1"/>
      <c r="BF2" s="1"/>
      <c r="BG2" s="1"/>
      <c r="BH2" s="1"/>
      <c r="BI2" s="1"/>
      <c r="BJ2" s="1"/>
      <c r="CF2" s="2"/>
      <c r="CH2" s="2"/>
      <c r="CI2" s="2"/>
      <c r="CJ2" s="2"/>
      <c r="CK2" s="2"/>
      <c r="CL2" s="2"/>
      <c r="CM2" s="2"/>
      <c r="CN2" s="2"/>
      <c r="CO2" s="2"/>
      <c r="CW2" s="1"/>
      <c r="CX2" s="1"/>
      <c r="CY2" s="1"/>
      <c r="CZ2" s="1"/>
      <c r="DA2" s="1"/>
      <c r="DB2" s="1"/>
      <c r="DG2" s="1"/>
      <c r="DH2" s="1"/>
      <c r="DI2" s="1"/>
      <c r="DJ2" s="1"/>
      <c r="DL2" s="1"/>
      <c r="DM2" s="1"/>
      <c r="DN2" s="1"/>
      <c r="DO2" s="1"/>
      <c r="DP2" s="1"/>
      <c r="DR2" s="1"/>
      <c r="DS2" s="1"/>
    </row>
    <row r="3" spans="1:168" x14ac:dyDescent="0.3">
      <c r="A3" s="1"/>
      <c r="B3" s="4" t="s">
        <v>0</v>
      </c>
      <c r="C3" s="5" t="str">
        <f ca="1">MID(CELL("filename",A1),FIND("]",CELL("‪filename",A1))+1,999)</f>
        <v>EDA - Temperature Restriction</v>
      </c>
      <c r="G3" s="6"/>
      <c r="H3" s="1"/>
      <c r="I3" s="6"/>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T3" s="1"/>
      <c r="AV3" s="1"/>
      <c r="AW3" s="1"/>
      <c r="AX3" s="1"/>
      <c r="AY3" s="1"/>
      <c r="AZ3" s="1"/>
      <c r="BA3" s="1"/>
      <c r="BB3" s="1"/>
      <c r="BC3" s="1"/>
      <c r="BE3" s="1"/>
      <c r="BF3" s="1"/>
      <c r="BG3" s="1"/>
      <c r="BH3" s="1"/>
      <c r="BI3" s="1"/>
      <c r="BJ3" s="1"/>
      <c r="CF3" s="2"/>
      <c r="CH3" s="2"/>
      <c r="CI3" s="2"/>
      <c r="CJ3" s="2"/>
      <c r="CK3" s="2"/>
      <c r="CL3" s="2"/>
      <c r="CM3" s="2"/>
      <c r="CN3" s="2"/>
      <c r="CO3" s="2"/>
      <c r="CW3" s="1"/>
      <c r="CX3" s="1"/>
      <c r="CY3" s="1"/>
      <c r="CZ3" s="1"/>
      <c r="DA3" s="1"/>
      <c r="DB3" s="1"/>
      <c r="DG3" s="1"/>
      <c r="DH3" s="1"/>
      <c r="DI3" s="1"/>
      <c r="DJ3" s="1"/>
      <c r="DL3" s="1"/>
      <c r="DM3" s="1"/>
      <c r="DN3" s="1"/>
      <c r="DO3" s="1"/>
      <c r="DP3" s="1"/>
      <c r="DR3" s="1"/>
      <c r="DS3" s="1"/>
    </row>
    <row r="4" spans="1:168" x14ac:dyDescent="0.3">
      <c r="A4" s="7"/>
      <c r="B4" s="7"/>
      <c r="C4" s="7"/>
      <c r="D4" s="7"/>
      <c r="E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T4" s="8"/>
      <c r="AV4" s="7"/>
      <c r="AW4" s="7"/>
      <c r="AX4" s="7"/>
      <c r="AY4" s="7"/>
      <c r="AZ4" s="7"/>
      <c r="BA4" s="7"/>
      <c r="BB4" s="7"/>
      <c r="BC4" s="7"/>
      <c r="BE4" s="7"/>
      <c r="BF4" s="7"/>
      <c r="BG4" s="7"/>
      <c r="BH4" s="7"/>
      <c r="BI4" s="7"/>
      <c r="BJ4" s="8"/>
      <c r="CF4" s="2"/>
      <c r="CH4" s="2"/>
      <c r="CI4" s="2"/>
      <c r="CJ4" s="2"/>
      <c r="CK4" s="2"/>
      <c r="CL4" s="2"/>
      <c r="CM4" s="2"/>
      <c r="CN4" s="2"/>
      <c r="CO4" s="2"/>
      <c r="CW4" s="7"/>
      <c r="CX4" s="7"/>
      <c r="CY4" s="7"/>
      <c r="CZ4" s="7"/>
      <c r="DA4" s="7"/>
      <c r="DB4" s="8"/>
      <c r="DG4" s="7"/>
      <c r="DH4" s="7"/>
      <c r="DI4" s="7"/>
      <c r="DJ4" s="7"/>
      <c r="DL4" s="8"/>
      <c r="DM4" s="8"/>
      <c r="DN4" s="8"/>
      <c r="DO4" s="8"/>
      <c r="DP4" s="8"/>
      <c r="DR4" s="7"/>
      <c r="DS4" s="7"/>
    </row>
    <row r="5" spans="1:168" s="12" customFormat="1" x14ac:dyDescent="0.3">
      <c r="A5" s="67" t="str">
        <f ca="1">_xlfn.SHEET()&amp;"."</f>
        <v>16.</v>
      </c>
      <c r="B5" s="41" t="str">
        <f ca="1">MID(CELL("filename",A1),FIND("]",CELL("‪filename",A1))+1,999)</f>
        <v>EDA - Temperature Restriction</v>
      </c>
      <c r="C5" s="9"/>
      <c r="D5" s="9"/>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0"/>
      <c r="BJ5" s="10"/>
      <c r="BK5" s="10"/>
      <c r="BL5" s="10"/>
      <c r="BM5" s="10"/>
      <c r="BN5" s="10"/>
      <c r="BO5" s="10"/>
      <c r="BP5" s="10"/>
      <c r="BQ5" s="10"/>
      <c r="BR5" s="10"/>
      <c r="BS5" s="10"/>
      <c r="BT5" s="10"/>
      <c r="BU5" s="10"/>
      <c r="BV5" s="10"/>
      <c r="BW5" s="10"/>
      <c r="BX5" s="10"/>
      <c r="BY5" s="10"/>
      <c r="BZ5" s="10"/>
      <c r="CA5" s="10"/>
      <c r="CB5" s="10"/>
      <c r="CC5" s="10"/>
      <c r="CD5" s="10"/>
      <c r="CE5" s="10"/>
      <c r="CF5" s="11"/>
      <c r="CG5" s="10"/>
      <c r="CH5" s="11"/>
      <c r="CI5" s="11"/>
      <c r="CJ5" s="11"/>
      <c r="CK5" s="11"/>
      <c r="CL5" s="11"/>
      <c r="CM5" s="11"/>
      <c r="CN5" s="11"/>
      <c r="CO5" s="11"/>
      <c r="CP5" s="10"/>
      <c r="CQ5" s="10"/>
      <c r="CR5" s="10"/>
      <c r="CS5" s="10"/>
      <c r="CT5" s="10"/>
      <c r="CU5" s="10"/>
      <c r="CV5" s="10"/>
      <c r="CW5" s="10"/>
      <c r="CX5" s="10"/>
      <c r="CY5" s="10"/>
      <c r="CZ5" s="10"/>
      <c r="DA5" s="10"/>
      <c r="DB5" s="10"/>
      <c r="DC5" s="10"/>
      <c r="DD5" s="10"/>
      <c r="DE5" s="10"/>
      <c r="DF5" s="10"/>
      <c r="DG5" s="10"/>
      <c r="DH5" s="10"/>
      <c r="DI5" s="10"/>
      <c r="DJ5" s="10"/>
      <c r="DK5" s="10"/>
      <c r="DL5" s="10"/>
      <c r="DM5" s="10"/>
      <c r="DN5" s="10"/>
      <c r="DO5" s="10"/>
      <c r="DP5" s="10"/>
      <c r="DQ5" s="10"/>
      <c r="DR5" s="10"/>
      <c r="DS5" s="10"/>
      <c r="DT5" s="10"/>
      <c r="DU5" s="10"/>
      <c r="DV5" s="10"/>
      <c r="DW5" s="10"/>
      <c r="DX5" s="10"/>
      <c r="DY5" s="10"/>
      <c r="DZ5" s="10"/>
      <c r="EA5" s="10"/>
      <c r="EB5" s="10"/>
      <c r="EC5" s="10"/>
      <c r="ED5" s="10"/>
      <c r="EE5" s="10"/>
      <c r="EF5" s="10"/>
      <c r="EG5" s="10"/>
      <c r="EH5" s="10"/>
      <c r="EI5" s="10"/>
      <c r="EJ5" s="10"/>
      <c r="EK5" s="10"/>
      <c r="EL5" s="10"/>
      <c r="EM5" s="10"/>
      <c r="EN5" s="10"/>
      <c r="EO5" s="10"/>
      <c r="EP5" s="10"/>
      <c r="EQ5" s="10"/>
      <c r="ER5" s="10"/>
      <c r="ES5" s="10"/>
      <c r="ET5" s="10"/>
      <c r="EU5" s="10"/>
      <c r="EV5" s="10"/>
      <c r="FD5" s="10"/>
      <c r="FL5" s="10"/>
    </row>
    <row r="8" spans="1:168" ht="21" x14ac:dyDescent="0.3">
      <c r="B8" s="30" t="s">
        <v>3938</v>
      </c>
      <c r="G8" s="30" t="s">
        <v>3937</v>
      </c>
      <c r="M8" s="30" t="s">
        <v>3858</v>
      </c>
    </row>
    <row r="9" spans="1:168" ht="14.4" customHeight="1" x14ac:dyDescent="0.3">
      <c r="M9" s="104" t="s">
        <v>3952</v>
      </c>
      <c r="N9" s="104"/>
      <c r="O9" s="104"/>
      <c r="P9" s="104"/>
      <c r="Q9" s="104"/>
      <c r="R9" s="104"/>
      <c r="S9" s="104"/>
    </row>
    <row r="10" spans="1:168" x14ac:dyDescent="0.3">
      <c r="B10" s="28" t="s">
        <v>3851</v>
      </c>
      <c r="C10" t="s">
        <v>3853</v>
      </c>
      <c r="G10" s="28" t="s">
        <v>3851</v>
      </c>
      <c r="H10" t="s">
        <v>3854</v>
      </c>
      <c r="M10" s="104"/>
      <c r="N10" s="104"/>
      <c r="O10" s="104"/>
      <c r="P10" s="104"/>
      <c r="Q10" s="104"/>
      <c r="R10" s="104"/>
      <c r="S10" s="104"/>
    </row>
    <row r="11" spans="1:168" x14ac:dyDescent="0.3">
      <c r="M11" s="104"/>
      <c r="N11" s="104"/>
      <c r="O11" s="104"/>
      <c r="P11" s="104"/>
      <c r="Q11" s="104"/>
      <c r="R11" s="104"/>
      <c r="S11" s="104"/>
    </row>
    <row r="12" spans="1:168" x14ac:dyDescent="0.3">
      <c r="B12" s="94" t="s">
        <v>2865</v>
      </c>
      <c r="C12" s="58" t="s">
        <v>3855</v>
      </c>
      <c r="D12" s="58" t="s">
        <v>3856</v>
      </c>
      <c r="G12" s="94" t="s">
        <v>2865</v>
      </c>
      <c r="H12" s="58" t="s">
        <v>3855</v>
      </c>
      <c r="I12" s="58" t="s">
        <v>3856</v>
      </c>
      <c r="M12" s="104"/>
      <c r="N12" s="104"/>
      <c r="O12" s="104"/>
      <c r="P12" s="104"/>
      <c r="Q12" s="104"/>
      <c r="R12" s="104"/>
      <c r="S12" s="104"/>
    </row>
    <row r="13" spans="1:168" x14ac:dyDescent="0.3">
      <c r="B13" s="33">
        <v>0</v>
      </c>
      <c r="C13" s="59">
        <v>870</v>
      </c>
      <c r="D13" s="60">
        <v>0.90062111801242239</v>
      </c>
      <c r="G13" s="33">
        <v>0</v>
      </c>
      <c r="H13" s="59">
        <v>18</v>
      </c>
      <c r="I13" s="60">
        <v>0.9</v>
      </c>
      <c r="M13" s="104"/>
      <c r="N13" s="104"/>
      <c r="O13" s="104"/>
      <c r="P13" s="104"/>
      <c r="Q13" s="104"/>
      <c r="R13" s="104"/>
      <c r="S13" s="104"/>
    </row>
    <row r="14" spans="1:168" x14ac:dyDescent="0.3">
      <c r="B14" s="33">
        <v>1</v>
      </c>
      <c r="C14" s="59">
        <v>96</v>
      </c>
      <c r="D14" s="60">
        <v>9.9378881987577633E-2</v>
      </c>
      <c r="G14" s="33">
        <v>1</v>
      </c>
      <c r="H14" s="59">
        <v>2</v>
      </c>
      <c r="I14" s="60">
        <v>0.1</v>
      </c>
      <c r="M14" s="104"/>
      <c r="N14" s="104"/>
      <c r="O14" s="104"/>
      <c r="P14" s="104"/>
      <c r="Q14" s="104"/>
      <c r="R14" s="104"/>
      <c r="S14" s="104"/>
    </row>
    <row r="15" spans="1:168" x14ac:dyDescent="0.3">
      <c r="B15" s="33" t="s">
        <v>3852</v>
      </c>
      <c r="C15" s="59">
        <v>966</v>
      </c>
      <c r="D15" s="60">
        <v>1</v>
      </c>
      <c r="G15" s="33" t="s">
        <v>3852</v>
      </c>
      <c r="H15" s="59">
        <v>20</v>
      </c>
      <c r="I15" s="60">
        <v>1</v>
      </c>
      <c r="M15" s="104"/>
      <c r="N15" s="104"/>
      <c r="O15" s="104"/>
      <c r="P15" s="104"/>
      <c r="Q15" s="104"/>
      <c r="R15" s="104"/>
      <c r="S15" s="104"/>
    </row>
    <row r="16" spans="1:168" x14ac:dyDescent="0.3">
      <c r="M16" s="104"/>
      <c r="N16" s="104"/>
      <c r="O16" s="104"/>
      <c r="P16" s="104"/>
      <c r="Q16" s="104"/>
      <c r="R16" s="104"/>
      <c r="S16" s="104"/>
    </row>
    <row r="17" spans="13:19" x14ac:dyDescent="0.3">
      <c r="M17" s="104"/>
      <c r="N17" s="104"/>
      <c r="O17" s="104"/>
      <c r="P17" s="104"/>
      <c r="Q17" s="104"/>
      <c r="R17" s="104"/>
      <c r="S17" s="104"/>
    </row>
    <row r="18" spans="13:19" x14ac:dyDescent="0.3">
      <c r="M18" s="104"/>
      <c r="N18" s="104"/>
      <c r="O18" s="104"/>
      <c r="P18" s="104"/>
      <c r="Q18" s="104"/>
      <c r="R18" s="104"/>
      <c r="S18" s="104"/>
    </row>
    <row r="19" spans="13:19" x14ac:dyDescent="0.3">
      <c r="M19" s="104"/>
      <c r="N19" s="104"/>
      <c r="O19" s="104"/>
      <c r="P19" s="104"/>
      <c r="Q19" s="104"/>
      <c r="R19" s="104"/>
      <c r="S19" s="104"/>
    </row>
    <row r="20" spans="13:19" x14ac:dyDescent="0.3">
      <c r="M20" s="104"/>
      <c r="N20" s="104"/>
      <c r="O20" s="104"/>
      <c r="P20" s="104"/>
      <c r="Q20" s="104"/>
      <c r="R20" s="104"/>
      <c r="S20" s="104"/>
    </row>
    <row r="21" spans="13:19" x14ac:dyDescent="0.3">
      <c r="M21" s="38"/>
      <c r="N21" s="38"/>
      <c r="O21" s="38"/>
      <c r="P21" s="38"/>
      <c r="Q21" s="38"/>
      <c r="R21" s="38"/>
      <c r="S21" s="38"/>
    </row>
    <row r="22" spans="13:19" x14ac:dyDescent="0.3">
      <c r="M22" s="38"/>
      <c r="N22" s="38"/>
      <c r="O22" s="38"/>
      <c r="P22" s="38"/>
      <c r="Q22" s="38"/>
      <c r="R22" s="38"/>
      <c r="S22" s="38"/>
    </row>
    <row r="23" spans="13:19" x14ac:dyDescent="0.3">
      <c r="M23" s="38"/>
      <c r="N23" s="38"/>
      <c r="O23" s="38"/>
      <c r="P23" s="38"/>
      <c r="Q23" s="38"/>
      <c r="R23" s="38"/>
      <c r="S23" s="38"/>
    </row>
    <row r="24" spans="13:19" x14ac:dyDescent="0.3">
      <c r="M24" s="38"/>
      <c r="N24" s="38"/>
      <c r="O24" s="38"/>
      <c r="P24" s="38"/>
      <c r="Q24" s="38"/>
      <c r="R24" s="38"/>
      <c r="S24" s="38"/>
    </row>
    <row r="25" spans="13:19" x14ac:dyDescent="0.3">
      <c r="M25" s="38"/>
      <c r="N25" s="38"/>
      <c r="O25" s="38"/>
      <c r="P25" s="38"/>
      <c r="Q25" s="38"/>
      <c r="R25" s="38"/>
      <c r="S25" s="38"/>
    </row>
    <row r="26" spans="13:19" x14ac:dyDescent="0.3">
      <c r="M26" s="38"/>
      <c r="N26" s="38"/>
      <c r="O26" s="38"/>
      <c r="P26" s="38"/>
      <c r="Q26" s="38"/>
      <c r="R26" s="38"/>
      <c r="S26" s="38"/>
    </row>
    <row r="27" spans="13:19" x14ac:dyDescent="0.3">
      <c r="M27" s="38"/>
      <c r="N27" s="38"/>
      <c r="O27" s="38"/>
      <c r="P27" s="38"/>
      <c r="Q27" s="38"/>
      <c r="R27" s="38"/>
      <c r="S27" s="38"/>
    </row>
    <row r="28" spans="13:19" x14ac:dyDescent="0.3">
      <c r="M28" s="38"/>
      <c r="N28" s="38"/>
      <c r="O28" s="38"/>
      <c r="P28" s="38"/>
      <c r="Q28" s="38"/>
      <c r="R28" s="38"/>
      <c r="S28" s="38"/>
    </row>
    <row r="29" spans="13:19" x14ac:dyDescent="0.3">
      <c r="M29" s="38"/>
      <c r="N29" s="38"/>
      <c r="O29" s="38"/>
      <c r="P29" s="38"/>
      <c r="Q29" s="38"/>
      <c r="R29" s="38"/>
      <c r="S29" s="38"/>
    </row>
    <row r="30" spans="13:19" x14ac:dyDescent="0.3">
      <c r="M30" s="38"/>
      <c r="N30" s="38"/>
      <c r="O30" s="38"/>
      <c r="P30" s="38"/>
      <c r="Q30" s="38"/>
      <c r="R30" s="38"/>
      <c r="S30" s="38"/>
    </row>
    <row r="31" spans="13:19" x14ac:dyDescent="0.3">
      <c r="M31" s="38"/>
      <c r="N31" s="38"/>
      <c r="O31" s="38"/>
      <c r="P31" s="38"/>
      <c r="Q31" s="38"/>
      <c r="R31" s="38"/>
      <c r="S31" s="38"/>
    </row>
    <row r="32" spans="13:19" x14ac:dyDescent="0.3">
      <c r="M32" s="38"/>
      <c r="N32" s="38"/>
      <c r="O32" s="38"/>
      <c r="P32" s="38"/>
      <c r="Q32" s="38"/>
      <c r="R32" s="38"/>
      <c r="S32" s="38"/>
    </row>
    <row r="33" spans="13:19" x14ac:dyDescent="0.3">
      <c r="M33" s="38"/>
      <c r="N33" s="38"/>
      <c r="O33" s="38"/>
      <c r="P33" s="38"/>
      <c r="Q33" s="38"/>
      <c r="R33" s="38"/>
      <c r="S33" s="38"/>
    </row>
    <row r="34" spans="13:19" x14ac:dyDescent="0.3">
      <c r="M34" s="38"/>
      <c r="N34" s="38"/>
      <c r="O34" s="38"/>
      <c r="P34" s="38"/>
      <c r="Q34" s="38"/>
      <c r="R34" s="38"/>
      <c r="S34" s="38"/>
    </row>
    <row r="35" spans="13:19" x14ac:dyDescent="0.3">
      <c r="M35" s="38"/>
      <c r="N35" s="38"/>
      <c r="O35" s="38"/>
      <c r="P35" s="38"/>
      <c r="Q35" s="38"/>
      <c r="R35" s="38"/>
      <c r="S35" s="38"/>
    </row>
    <row r="36" spans="13:19" x14ac:dyDescent="0.3">
      <c r="M36" s="38"/>
      <c r="N36" s="38"/>
      <c r="O36" s="38"/>
      <c r="P36" s="38"/>
      <c r="Q36" s="38"/>
      <c r="R36" s="38"/>
      <c r="S36" s="38"/>
    </row>
    <row r="37" spans="13:19" x14ac:dyDescent="0.3">
      <c r="M37" s="38"/>
      <c r="N37" s="38"/>
      <c r="O37" s="38"/>
      <c r="P37" s="38"/>
      <c r="Q37" s="38"/>
      <c r="R37" s="38"/>
      <c r="S37" s="38"/>
    </row>
    <row r="38" spans="13:19" x14ac:dyDescent="0.3">
      <c r="M38" s="38"/>
      <c r="N38" s="38"/>
      <c r="O38" s="38"/>
      <c r="P38" s="38"/>
      <c r="Q38" s="38"/>
      <c r="R38" s="38"/>
      <c r="S38" s="38"/>
    </row>
    <row r="39" spans="13:19" x14ac:dyDescent="0.3">
      <c r="M39" s="38"/>
      <c r="N39" s="38"/>
      <c r="O39" s="38"/>
      <c r="P39" s="38"/>
      <c r="Q39" s="38"/>
      <c r="R39" s="38"/>
      <c r="S39" s="38"/>
    </row>
    <row r="40" spans="13:19" x14ac:dyDescent="0.3">
      <c r="M40" s="38"/>
      <c r="N40" s="38"/>
      <c r="O40" s="38"/>
      <c r="P40" s="38"/>
      <c r="Q40" s="38"/>
      <c r="R40" s="38"/>
      <c r="S40" s="38"/>
    </row>
  </sheetData>
  <mergeCells count="1">
    <mergeCell ref="M9:S20"/>
  </mergeCell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4337" r:id="rId6" name="Group Box 1">
              <controlPr defaultSize="0" autoFill="0" autoPict="0">
                <anchor moveWithCells="1">
                  <from>
                    <xdr:col>0</xdr:col>
                    <xdr:colOff>457200</xdr:colOff>
                    <xdr:row>5</xdr:row>
                    <xdr:rowOff>144780</xdr:rowOff>
                  </from>
                  <to>
                    <xdr:col>5</xdr:col>
                    <xdr:colOff>266700</xdr:colOff>
                    <xdr:row>36</xdr:row>
                    <xdr:rowOff>167640</xdr:rowOff>
                  </to>
                </anchor>
              </controlPr>
            </control>
          </mc:Choice>
        </mc:AlternateContent>
        <mc:AlternateContent xmlns:mc="http://schemas.openxmlformats.org/markup-compatibility/2006">
          <mc:Choice Requires="x14">
            <control shapeId="14338" r:id="rId7" name="Group Box 2">
              <controlPr defaultSize="0" autoFill="0" autoPict="0">
                <anchor moveWithCells="1">
                  <from>
                    <xdr:col>5</xdr:col>
                    <xdr:colOff>563880</xdr:colOff>
                    <xdr:row>5</xdr:row>
                    <xdr:rowOff>144780</xdr:rowOff>
                  </from>
                  <to>
                    <xdr:col>10</xdr:col>
                    <xdr:colOff>449580</xdr:colOff>
                    <xdr:row>36</xdr:row>
                    <xdr:rowOff>160020</xdr:rowOff>
                  </to>
                </anchor>
              </controlPr>
            </control>
          </mc:Choice>
        </mc:AlternateContent>
        <mc:AlternateContent xmlns:mc="http://schemas.openxmlformats.org/markup-compatibility/2006">
          <mc:Choice Requires="x14">
            <control shapeId="14339" r:id="rId8" name="Group Box 3">
              <controlPr defaultSize="0" autoFill="0" autoPict="0">
                <anchor moveWithCells="1">
                  <from>
                    <xdr:col>11</xdr:col>
                    <xdr:colOff>182880</xdr:colOff>
                    <xdr:row>5</xdr:row>
                    <xdr:rowOff>137160</xdr:rowOff>
                  </from>
                  <to>
                    <xdr:col>19</xdr:col>
                    <xdr:colOff>213360</xdr:colOff>
                    <xdr:row>20</xdr:row>
                    <xdr:rowOff>167640</xdr:rowOff>
                  </to>
                </anchor>
              </controlPr>
            </control>
          </mc:Choice>
        </mc:AlternateContent>
        <mc:AlternateContent xmlns:mc="http://schemas.openxmlformats.org/markup-compatibility/2006">
          <mc:Choice Requires="x14">
            <control shapeId="14340" r:id="rId9" name="Button 4">
              <controlPr defaultSize="0" print="0" autoFill="0" autoPict="0" macro="[0]!SelectNextSheet">
                <anchor moveWithCells="1" sizeWithCells="1">
                  <from>
                    <xdr:col>20</xdr:col>
                    <xdr:colOff>563880</xdr:colOff>
                    <xdr:row>0</xdr:row>
                    <xdr:rowOff>167640</xdr:rowOff>
                  </from>
                  <to>
                    <xdr:col>21</xdr:col>
                    <xdr:colOff>510540</xdr:colOff>
                    <xdr:row>2</xdr:row>
                    <xdr:rowOff>175260</xdr:rowOff>
                  </to>
                </anchor>
              </controlPr>
            </control>
          </mc:Choice>
        </mc:AlternateContent>
        <mc:AlternateContent xmlns:mc="http://schemas.openxmlformats.org/markup-compatibility/2006">
          <mc:Choice Requires="x14">
            <control shapeId="14341" r:id="rId10" name="Button 5">
              <controlPr defaultSize="0" print="0" autoFill="0" autoPict="0" macro="[0]!SelectMenu">
                <anchor moveWithCells="1" sizeWithCells="1">
                  <from>
                    <xdr:col>17</xdr:col>
                    <xdr:colOff>464820</xdr:colOff>
                    <xdr:row>0</xdr:row>
                    <xdr:rowOff>167640</xdr:rowOff>
                  </from>
                  <to>
                    <xdr:col>19</xdr:col>
                    <xdr:colOff>274320</xdr:colOff>
                    <xdr:row>3</xdr:row>
                    <xdr:rowOff>15240</xdr:rowOff>
                  </to>
                </anchor>
              </controlPr>
            </control>
          </mc:Choice>
        </mc:AlternateContent>
        <mc:AlternateContent xmlns:mc="http://schemas.openxmlformats.org/markup-compatibility/2006">
          <mc:Choice Requires="x14">
            <control shapeId="14342" r:id="rId11" name="Button 6">
              <controlPr defaultSize="0" print="0" autoFill="0" autoPict="0" macro="[0]!SelectPreviousSheet">
                <anchor moveWithCells="1" sizeWithCells="1">
                  <from>
                    <xdr:col>19</xdr:col>
                    <xdr:colOff>457200</xdr:colOff>
                    <xdr:row>0</xdr:row>
                    <xdr:rowOff>175260</xdr:rowOff>
                  </from>
                  <to>
                    <xdr:col>20</xdr:col>
                    <xdr:colOff>403860</xdr:colOff>
                    <xdr:row>3</xdr:row>
                    <xdr:rowOff>7620</xdr:rowOff>
                  </to>
                </anchor>
              </controlPr>
            </control>
          </mc:Choice>
        </mc:AlternateContent>
        <mc:AlternateContent xmlns:mc="http://schemas.openxmlformats.org/markup-compatibility/2006">
          <mc:Choice Requires="x14">
            <control shapeId="14343" r:id="rId12" name="Button 7">
              <controlPr defaultSize="0" print="0" autoFill="0" autoPict="0" macro="[0]!SelectDashboard">
                <anchor moveWithCells="1" sizeWithCells="1">
                  <from>
                    <xdr:col>13</xdr:col>
                    <xdr:colOff>129540</xdr:colOff>
                    <xdr:row>0</xdr:row>
                    <xdr:rowOff>175260</xdr:rowOff>
                  </from>
                  <to>
                    <xdr:col>15</xdr:col>
                    <xdr:colOff>22860</xdr:colOff>
                    <xdr:row>3</xdr:row>
                    <xdr:rowOff>15240</xdr:rowOff>
                  </to>
                </anchor>
              </controlPr>
            </control>
          </mc:Choice>
        </mc:AlternateContent>
        <mc:AlternateContent xmlns:mc="http://schemas.openxmlformats.org/markup-compatibility/2006">
          <mc:Choice Requires="x14">
            <control shapeId="14344" r:id="rId13" name="Button 8">
              <controlPr defaultSize="0" print="0" autoFill="0" autoPict="0" macro="[0]!SelectPriorityBatches">
                <anchor moveWithCells="1" sizeWithCells="1">
                  <from>
                    <xdr:col>15</xdr:col>
                    <xdr:colOff>160020</xdr:colOff>
                    <xdr:row>0</xdr:row>
                    <xdr:rowOff>175260</xdr:rowOff>
                  </from>
                  <to>
                    <xdr:col>17</xdr:col>
                    <xdr:colOff>320040</xdr:colOff>
                    <xdr:row>3</xdr:row>
                    <xdr:rowOff>15240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14999847407452621"/>
  </sheetPr>
  <dimension ref="A1:FL88"/>
  <sheetViews>
    <sheetView showGridLines="0" zoomScale="85" zoomScaleNormal="85" workbookViewId="0">
      <selection activeCell="B2" sqref="B2"/>
    </sheetView>
  </sheetViews>
  <sheetFormatPr defaultRowHeight="14.4" x14ac:dyDescent="0.3"/>
  <cols>
    <col min="2" max="2" width="13.88671875" customWidth="1"/>
    <col min="3" max="3" width="17.77734375" customWidth="1"/>
    <col min="4" max="4" width="18.21875" customWidth="1"/>
    <col min="5" max="6" width="10.88671875" customWidth="1"/>
    <col min="7" max="7" width="13.88671875" customWidth="1"/>
    <col min="8" max="8" width="17.77734375" customWidth="1"/>
    <col min="9" max="9" width="18.21875" customWidth="1"/>
    <col min="12" max="12" width="5.77734375" customWidth="1"/>
  </cols>
  <sheetData>
    <row r="1" spans="1:168" x14ac:dyDescent="0.3">
      <c r="A1" s="1"/>
      <c r="B1" s="1"/>
      <c r="C1" s="1"/>
      <c r="D1" s="1"/>
      <c r="E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T1" s="1"/>
      <c r="AV1" s="1"/>
      <c r="AW1" s="1"/>
      <c r="AX1" s="1"/>
      <c r="AY1" s="1"/>
      <c r="AZ1" s="1"/>
      <c r="BA1" s="1"/>
      <c r="BB1" s="1"/>
      <c r="BC1" s="1"/>
      <c r="BE1" s="1"/>
      <c r="BF1" s="1"/>
      <c r="BG1" s="1"/>
      <c r="BH1" s="1"/>
      <c r="BI1" s="1"/>
      <c r="BJ1" s="1"/>
      <c r="CF1" s="2"/>
      <c r="CH1" s="2"/>
      <c r="CI1" s="2"/>
      <c r="CJ1" s="2"/>
      <c r="CK1" s="2"/>
      <c r="CL1" s="2"/>
      <c r="CM1" s="2"/>
      <c r="CN1" s="2"/>
      <c r="CO1" s="2"/>
      <c r="CW1" s="1"/>
      <c r="CX1" s="1"/>
      <c r="CY1" s="1"/>
      <c r="CZ1" s="1"/>
      <c r="DA1" s="1"/>
      <c r="DB1" s="1"/>
      <c r="DG1" s="1"/>
      <c r="DH1" s="1"/>
      <c r="DI1" s="1"/>
      <c r="DJ1" s="1"/>
      <c r="DL1" s="1"/>
      <c r="DM1" s="1"/>
      <c r="DN1" s="1"/>
      <c r="DO1" s="1"/>
      <c r="DP1" s="1"/>
      <c r="DR1" s="1"/>
      <c r="DS1" s="1"/>
    </row>
    <row r="2" spans="1:168" ht="21" x14ac:dyDescent="0.4">
      <c r="A2" s="1"/>
      <c r="B2" s="3" t="s">
        <v>3989</v>
      </c>
      <c r="E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T2" s="1"/>
      <c r="AV2" s="1"/>
      <c r="AW2" s="1"/>
      <c r="AX2" s="1"/>
      <c r="AY2" s="1"/>
      <c r="AZ2" s="1"/>
      <c r="BA2" s="1"/>
      <c r="BB2" s="1"/>
      <c r="BC2" s="1"/>
      <c r="BE2" s="1"/>
      <c r="BF2" s="1"/>
      <c r="BG2" s="1"/>
      <c r="BH2" s="1"/>
      <c r="BI2" s="1"/>
      <c r="BJ2" s="1"/>
      <c r="CF2" s="2"/>
      <c r="CH2" s="2"/>
      <c r="CI2" s="2"/>
      <c r="CJ2" s="2"/>
      <c r="CK2" s="2"/>
      <c r="CL2" s="2"/>
      <c r="CM2" s="2"/>
      <c r="CN2" s="2"/>
      <c r="CO2" s="2"/>
      <c r="CW2" s="1"/>
      <c r="CX2" s="1"/>
      <c r="CY2" s="1"/>
      <c r="CZ2" s="1"/>
      <c r="DA2" s="1"/>
      <c r="DB2" s="1"/>
      <c r="DG2" s="1"/>
      <c r="DH2" s="1"/>
      <c r="DI2" s="1"/>
      <c r="DJ2" s="1"/>
      <c r="DL2" s="1"/>
      <c r="DM2" s="1"/>
      <c r="DN2" s="1"/>
      <c r="DO2" s="1"/>
      <c r="DP2" s="1"/>
      <c r="DR2" s="1"/>
      <c r="DS2" s="1"/>
    </row>
    <row r="3" spans="1:168" x14ac:dyDescent="0.3">
      <c r="A3" s="1"/>
      <c r="B3" s="4" t="s">
        <v>0</v>
      </c>
      <c r="C3" s="5" t="str">
        <f ca="1">MID(CELL("filename",A1),FIND("]",CELL("‪filename",A1))+1,999)</f>
        <v>EDA - Dispatch Date</v>
      </c>
      <c r="G3" s="6"/>
      <c r="H3" s="1"/>
      <c r="I3" s="6"/>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T3" s="1"/>
      <c r="AV3" s="1"/>
      <c r="AW3" s="1"/>
      <c r="AX3" s="1"/>
      <c r="AY3" s="1"/>
      <c r="AZ3" s="1"/>
      <c r="BA3" s="1"/>
      <c r="BB3" s="1"/>
      <c r="BC3" s="1"/>
      <c r="BE3" s="1"/>
      <c r="BF3" s="1"/>
      <c r="BG3" s="1"/>
      <c r="BH3" s="1"/>
      <c r="BI3" s="1"/>
      <c r="BJ3" s="1"/>
      <c r="CF3" s="2"/>
      <c r="CH3" s="2"/>
      <c r="CI3" s="2"/>
      <c r="CJ3" s="2"/>
      <c r="CK3" s="2"/>
      <c r="CL3" s="2"/>
      <c r="CM3" s="2"/>
      <c r="CN3" s="2"/>
      <c r="CO3" s="2"/>
      <c r="CW3" s="1"/>
      <c r="CX3" s="1"/>
      <c r="CY3" s="1"/>
      <c r="CZ3" s="1"/>
      <c r="DA3" s="1"/>
      <c r="DB3" s="1"/>
      <c r="DG3" s="1"/>
      <c r="DH3" s="1"/>
      <c r="DI3" s="1"/>
      <c r="DJ3" s="1"/>
      <c r="DL3" s="1"/>
      <c r="DM3" s="1"/>
      <c r="DN3" s="1"/>
      <c r="DO3" s="1"/>
      <c r="DP3" s="1"/>
      <c r="DR3" s="1"/>
      <c r="DS3" s="1"/>
    </row>
    <row r="4" spans="1:168" x14ac:dyDescent="0.3">
      <c r="A4" s="7"/>
      <c r="B4" s="7"/>
      <c r="C4" s="7"/>
      <c r="D4" s="7"/>
      <c r="E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T4" s="8"/>
      <c r="AV4" s="7"/>
      <c r="AW4" s="7"/>
      <c r="AX4" s="7"/>
      <c r="AY4" s="7"/>
      <c r="AZ4" s="7"/>
      <c r="BA4" s="7"/>
      <c r="BB4" s="7"/>
      <c r="BC4" s="7"/>
      <c r="BE4" s="7"/>
      <c r="BF4" s="7"/>
      <c r="BG4" s="7"/>
      <c r="BH4" s="7"/>
      <c r="BI4" s="7"/>
      <c r="BJ4" s="8"/>
      <c r="CF4" s="2"/>
      <c r="CH4" s="2"/>
      <c r="CI4" s="2"/>
      <c r="CJ4" s="2"/>
      <c r="CK4" s="2"/>
      <c r="CL4" s="2"/>
      <c r="CM4" s="2"/>
      <c r="CN4" s="2"/>
      <c r="CO4" s="2"/>
      <c r="CW4" s="7"/>
      <c r="CX4" s="7"/>
      <c r="CY4" s="7"/>
      <c r="CZ4" s="7"/>
      <c r="DA4" s="7"/>
      <c r="DB4" s="8"/>
      <c r="DG4" s="7"/>
      <c r="DH4" s="7"/>
      <c r="DI4" s="7"/>
      <c r="DJ4" s="7"/>
      <c r="DL4" s="8"/>
      <c r="DM4" s="8"/>
      <c r="DN4" s="8"/>
      <c r="DO4" s="8"/>
      <c r="DP4" s="8"/>
      <c r="DR4" s="7"/>
      <c r="DS4" s="7"/>
    </row>
    <row r="5" spans="1:168" s="12" customFormat="1" x14ac:dyDescent="0.3">
      <c r="A5" s="67" t="str">
        <f ca="1">_xlfn.SHEET()&amp;"."</f>
        <v>17.</v>
      </c>
      <c r="B5" s="41" t="str">
        <f ca="1">MID(CELL("filename",A1),FIND("]",CELL("‪filename",A1))+1,999)</f>
        <v>EDA - Dispatch Date</v>
      </c>
      <c r="C5" s="9"/>
      <c r="D5" s="9"/>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0"/>
      <c r="BJ5" s="10"/>
      <c r="BK5" s="10"/>
      <c r="BL5" s="10"/>
      <c r="BM5" s="10"/>
      <c r="BN5" s="10"/>
      <c r="BO5" s="10"/>
      <c r="BP5" s="10"/>
      <c r="BQ5" s="10"/>
      <c r="BR5" s="10"/>
      <c r="BS5" s="10"/>
      <c r="BT5" s="10"/>
      <c r="BU5" s="10"/>
      <c r="BV5" s="10"/>
      <c r="BW5" s="10"/>
      <c r="BX5" s="10"/>
      <c r="BY5" s="10"/>
      <c r="BZ5" s="10"/>
      <c r="CA5" s="10"/>
      <c r="CB5" s="10"/>
      <c r="CC5" s="10"/>
      <c r="CD5" s="10"/>
      <c r="CE5" s="10"/>
      <c r="CF5" s="11"/>
      <c r="CG5" s="10"/>
      <c r="CH5" s="11"/>
      <c r="CI5" s="11"/>
      <c r="CJ5" s="11"/>
      <c r="CK5" s="11"/>
      <c r="CL5" s="11"/>
      <c r="CM5" s="11"/>
      <c r="CN5" s="11"/>
      <c r="CO5" s="11"/>
      <c r="CP5" s="10"/>
      <c r="CQ5" s="10"/>
      <c r="CR5" s="10"/>
      <c r="CS5" s="10"/>
      <c r="CT5" s="10"/>
      <c r="CU5" s="10"/>
      <c r="CV5" s="10"/>
      <c r="CW5" s="10"/>
      <c r="CX5" s="10"/>
      <c r="CY5" s="10"/>
      <c r="CZ5" s="10"/>
      <c r="DA5" s="10"/>
      <c r="DB5" s="10"/>
      <c r="DC5" s="10"/>
      <c r="DD5" s="10"/>
      <c r="DE5" s="10"/>
      <c r="DF5" s="10"/>
      <c r="DG5" s="10"/>
      <c r="DH5" s="10"/>
      <c r="DI5" s="10"/>
      <c r="DJ5" s="10"/>
      <c r="DK5" s="10"/>
      <c r="DL5" s="10"/>
      <c r="DM5" s="10"/>
      <c r="DN5" s="10"/>
      <c r="DO5" s="10"/>
      <c r="DP5" s="10"/>
      <c r="DQ5" s="10"/>
      <c r="DR5" s="10"/>
      <c r="DS5" s="10"/>
      <c r="DT5" s="10"/>
      <c r="DU5" s="10"/>
      <c r="DV5" s="10"/>
      <c r="DW5" s="10"/>
      <c r="DX5" s="10"/>
      <c r="DY5" s="10"/>
      <c r="DZ5" s="10"/>
      <c r="EA5" s="10"/>
      <c r="EB5" s="10"/>
      <c r="EC5" s="10"/>
      <c r="ED5" s="10"/>
      <c r="EE5" s="10"/>
      <c r="EF5" s="10"/>
      <c r="EG5" s="10"/>
      <c r="EH5" s="10"/>
      <c r="EI5" s="10"/>
      <c r="EJ5" s="10"/>
      <c r="EK5" s="10"/>
      <c r="EL5" s="10"/>
      <c r="EM5" s="10"/>
      <c r="EN5" s="10"/>
      <c r="EO5" s="10"/>
      <c r="EP5" s="10"/>
      <c r="EQ5" s="10"/>
      <c r="ER5" s="10"/>
      <c r="ES5" s="10"/>
      <c r="ET5" s="10"/>
      <c r="EU5" s="10"/>
      <c r="EV5" s="10"/>
      <c r="FD5" s="10"/>
      <c r="FL5" s="10"/>
    </row>
    <row r="8" spans="1:168" ht="21" x14ac:dyDescent="0.3">
      <c r="B8" s="30" t="s">
        <v>3938</v>
      </c>
      <c r="G8" s="30" t="s">
        <v>3937</v>
      </c>
      <c r="M8" s="30" t="s">
        <v>3858</v>
      </c>
    </row>
    <row r="9" spans="1:168" ht="14.4" customHeight="1" x14ac:dyDescent="0.3">
      <c r="B9" s="30"/>
      <c r="G9" s="30"/>
      <c r="M9" s="107" t="s">
        <v>3980</v>
      </c>
      <c r="N9" s="107"/>
      <c r="O9" s="107"/>
      <c r="P9" s="107"/>
      <c r="Q9" s="107"/>
      <c r="R9" s="107"/>
      <c r="S9" s="107"/>
    </row>
    <row r="10" spans="1:168" ht="14.4" customHeight="1" x14ac:dyDescent="0.3">
      <c r="B10" s="35" t="s">
        <v>3939</v>
      </c>
      <c r="C10" s="37">
        <f>MIN($C$26:$C$87)</f>
        <v>1</v>
      </c>
      <c r="G10" s="28" t="s">
        <v>3851</v>
      </c>
      <c r="H10" t="s">
        <v>3854</v>
      </c>
      <c r="M10" s="107"/>
      <c r="N10" s="107"/>
      <c r="O10" s="107"/>
      <c r="P10" s="107"/>
      <c r="Q10" s="107"/>
      <c r="R10" s="107"/>
      <c r="S10" s="107"/>
    </row>
    <row r="11" spans="1:168" ht="14.4" customHeight="1" x14ac:dyDescent="0.3">
      <c r="B11" s="35" t="s">
        <v>3940</v>
      </c>
      <c r="C11" s="37">
        <f>MAX($C$26:$C$87)</f>
        <v>50</v>
      </c>
      <c r="M11" s="107"/>
      <c r="N11" s="107"/>
      <c r="O11" s="107"/>
      <c r="P11" s="107"/>
      <c r="Q11" s="107"/>
      <c r="R11" s="107"/>
      <c r="S11" s="107"/>
    </row>
    <row r="12" spans="1:168" ht="14.4" customHeight="1" x14ac:dyDescent="0.3">
      <c r="B12" s="51"/>
      <c r="C12" s="52"/>
      <c r="G12" s="94" t="s">
        <v>3925</v>
      </c>
      <c r="H12" s="58" t="s">
        <v>3855</v>
      </c>
      <c r="I12" s="58" t="s">
        <v>3856</v>
      </c>
      <c r="M12" s="107"/>
      <c r="N12" s="107"/>
      <c r="O12" s="107"/>
      <c r="P12" s="107"/>
      <c r="Q12" s="107"/>
      <c r="R12" s="107"/>
      <c r="S12" s="107"/>
    </row>
    <row r="13" spans="1:168" ht="14.4" customHeight="1" x14ac:dyDescent="0.3">
      <c r="B13" s="53" t="s">
        <v>3941</v>
      </c>
      <c r="C13" s="52"/>
      <c r="G13" s="33" t="s">
        <v>3860</v>
      </c>
      <c r="H13" s="59"/>
      <c r="I13" s="59"/>
      <c r="M13" s="107"/>
      <c r="N13" s="107"/>
      <c r="O13" s="107"/>
      <c r="P13" s="107"/>
      <c r="Q13" s="107"/>
      <c r="R13" s="107"/>
      <c r="S13" s="107"/>
    </row>
    <row r="14" spans="1:168" ht="14.4" customHeight="1" x14ac:dyDescent="0.3">
      <c r="B14" s="35" t="s">
        <v>3953</v>
      </c>
      <c r="C14" s="37">
        <f ca="1">COUNTA('DATA - Warehouse Data'!$B$11:$B$976)-SUM(C15:C18)</f>
        <v>33</v>
      </c>
      <c r="G14" s="33" t="s">
        <v>3852</v>
      </c>
      <c r="H14" s="59"/>
      <c r="I14" s="59"/>
      <c r="M14" s="107"/>
      <c r="N14" s="107"/>
      <c r="O14" s="107"/>
      <c r="P14" s="107"/>
      <c r="Q14" s="107"/>
      <c r="R14" s="107"/>
      <c r="S14" s="107"/>
    </row>
    <row r="15" spans="1:168" ht="14.4" customHeight="1" x14ac:dyDescent="0.3">
      <c r="B15" s="35" t="s">
        <v>3862</v>
      </c>
      <c r="C15" s="37">
        <f ca="1">SUMIF($B$26:$C$87,"*"&amp;B15&amp;"*",$C$26:$C$87)</f>
        <v>184</v>
      </c>
      <c r="G15" s="30"/>
      <c r="M15" s="107"/>
      <c r="N15" s="107"/>
      <c r="O15" s="107"/>
      <c r="P15" s="107"/>
      <c r="Q15" s="107"/>
      <c r="R15" s="107"/>
      <c r="S15" s="107"/>
    </row>
    <row r="16" spans="1:168" ht="14.4" customHeight="1" x14ac:dyDescent="0.3">
      <c r="B16" s="35" t="s">
        <v>3875</v>
      </c>
      <c r="C16" s="37">
        <f t="shared" ref="C16:C18" ca="1" si="0">SUMIF($B$26:$C$87,"*"&amp;B16&amp;"*",$C$26:$C$87)</f>
        <v>302</v>
      </c>
      <c r="G16" s="30"/>
      <c r="M16" s="107"/>
      <c r="N16" s="107"/>
      <c r="O16" s="107"/>
      <c r="P16" s="107"/>
      <c r="Q16" s="107"/>
      <c r="R16" s="107"/>
      <c r="S16" s="107"/>
    </row>
    <row r="17" spans="2:19" ht="14.4" customHeight="1" x14ac:dyDescent="0.3">
      <c r="B17" s="35" t="s">
        <v>3896</v>
      </c>
      <c r="C17" s="37">
        <f t="shared" ca="1" si="0"/>
        <v>364</v>
      </c>
      <c r="D17" s="1"/>
      <c r="G17" s="30"/>
      <c r="M17" s="107"/>
      <c r="N17" s="107"/>
      <c r="O17" s="107"/>
      <c r="P17" s="107"/>
      <c r="Q17" s="107"/>
      <c r="R17" s="107"/>
      <c r="S17" s="107"/>
    </row>
    <row r="18" spans="2:19" ht="14.4" customHeight="1" x14ac:dyDescent="0.3">
      <c r="B18" s="35" t="s">
        <v>3916</v>
      </c>
      <c r="C18" s="37">
        <f t="shared" ca="1" si="0"/>
        <v>83</v>
      </c>
      <c r="D18" s="1"/>
      <c r="G18" s="30"/>
      <c r="M18" s="107"/>
      <c r="N18" s="107"/>
      <c r="O18" s="107"/>
      <c r="P18" s="107"/>
      <c r="Q18" s="107"/>
      <c r="R18" s="107"/>
      <c r="S18" s="107"/>
    </row>
    <row r="19" spans="2:19" ht="14.4" customHeight="1" x14ac:dyDescent="0.3">
      <c r="B19" s="1"/>
      <c r="C19" s="1"/>
      <c r="D19" s="1"/>
      <c r="M19" s="107"/>
      <c r="N19" s="107"/>
      <c r="O19" s="107"/>
      <c r="P19" s="107"/>
      <c r="Q19" s="107"/>
      <c r="R19" s="107"/>
      <c r="S19" s="107"/>
    </row>
    <row r="20" spans="2:19" x14ac:dyDescent="0.3">
      <c r="B20" s="28" t="s">
        <v>3851</v>
      </c>
      <c r="C20" t="s">
        <v>3853</v>
      </c>
      <c r="M20" s="107"/>
      <c r="N20" s="107"/>
      <c r="O20" s="107"/>
      <c r="P20" s="107"/>
      <c r="Q20" s="107"/>
      <c r="R20" s="107"/>
      <c r="S20" s="107"/>
    </row>
    <row r="21" spans="2:19" x14ac:dyDescent="0.3">
      <c r="M21" s="107"/>
      <c r="N21" s="107"/>
      <c r="O21" s="107"/>
      <c r="P21" s="107"/>
      <c r="Q21" s="107"/>
      <c r="R21" s="107"/>
      <c r="S21" s="107"/>
    </row>
    <row r="22" spans="2:19" x14ac:dyDescent="0.3">
      <c r="B22" s="94" t="s">
        <v>3925</v>
      </c>
      <c r="C22" s="58" t="s">
        <v>3855</v>
      </c>
      <c r="D22" s="58" t="s">
        <v>3856</v>
      </c>
      <c r="M22" s="54"/>
      <c r="N22" s="54"/>
      <c r="O22" s="54"/>
      <c r="P22" s="54"/>
      <c r="Q22" s="54"/>
      <c r="R22" s="54"/>
      <c r="S22" s="54"/>
    </row>
    <row r="23" spans="2:19" x14ac:dyDescent="0.3">
      <c r="B23" s="29" t="s">
        <v>3861</v>
      </c>
      <c r="C23" s="59"/>
      <c r="D23" s="61"/>
      <c r="M23" s="54"/>
      <c r="N23" s="54"/>
      <c r="O23" s="54"/>
      <c r="P23" s="54"/>
      <c r="Q23" s="54"/>
      <c r="R23" s="54"/>
      <c r="S23" s="54"/>
    </row>
    <row r="24" spans="2:19" x14ac:dyDescent="0.3">
      <c r="B24" s="33" t="s">
        <v>3860</v>
      </c>
      <c r="C24" s="59"/>
      <c r="D24" s="60">
        <v>0</v>
      </c>
      <c r="M24" s="54"/>
      <c r="N24" s="54"/>
      <c r="O24" s="54"/>
      <c r="P24" s="54"/>
      <c r="Q24" s="54"/>
      <c r="R24" s="54"/>
      <c r="S24" s="54"/>
    </row>
    <row r="25" spans="2:19" x14ac:dyDescent="0.3">
      <c r="B25" s="29" t="s">
        <v>3862</v>
      </c>
      <c r="C25" s="59"/>
      <c r="D25" s="60"/>
      <c r="M25" s="54"/>
      <c r="N25" s="54"/>
      <c r="O25" s="54"/>
      <c r="P25" s="54"/>
      <c r="Q25" s="54"/>
      <c r="R25" s="54"/>
      <c r="S25" s="54"/>
    </row>
    <row r="26" spans="2:19" x14ac:dyDescent="0.3">
      <c r="B26" s="33" t="s">
        <v>3863</v>
      </c>
      <c r="C26" s="59">
        <v>8</v>
      </c>
      <c r="D26" s="60">
        <v>8.5744908896034297E-3</v>
      </c>
      <c r="M26" s="54"/>
      <c r="N26" s="54"/>
      <c r="O26" s="54"/>
      <c r="P26" s="54"/>
      <c r="Q26" s="54"/>
      <c r="R26" s="54"/>
      <c r="S26" s="54"/>
    </row>
    <row r="27" spans="2:19" x14ac:dyDescent="0.3">
      <c r="B27" s="33" t="s">
        <v>3864</v>
      </c>
      <c r="C27" s="59">
        <v>1</v>
      </c>
      <c r="D27" s="60">
        <v>1.0718113612004287E-3</v>
      </c>
      <c r="M27" s="54"/>
      <c r="N27" s="54"/>
      <c r="O27" s="54"/>
      <c r="P27" s="54"/>
      <c r="Q27" s="54"/>
      <c r="R27" s="54"/>
      <c r="S27" s="54"/>
    </row>
    <row r="28" spans="2:19" x14ac:dyDescent="0.3">
      <c r="B28" s="33" t="s">
        <v>3865</v>
      </c>
      <c r="C28" s="59">
        <v>8</v>
      </c>
      <c r="D28" s="60">
        <v>8.5744908896034297E-3</v>
      </c>
      <c r="M28" s="54"/>
      <c r="N28" s="54"/>
      <c r="O28" s="54"/>
      <c r="P28" s="54"/>
      <c r="Q28" s="54"/>
      <c r="R28" s="54"/>
      <c r="S28" s="54"/>
    </row>
    <row r="29" spans="2:19" x14ac:dyDescent="0.3">
      <c r="B29" s="33" t="s">
        <v>3866</v>
      </c>
      <c r="C29" s="59">
        <v>1</v>
      </c>
      <c r="D29" s="60">
        <v>1.0718113612004287E-3</v>
      </c>
      <c r="M29" s="54"/>
      <c r="N29" s="54"/>
      <c r="O29" s="54"/>
      <c r="P29" s="54"/>
      <c r="Q29" s="54"/>
      <c r="R29" s="54"/>
      <c r="S29" s="54"/>
    </row>
    <row r="30" spans="2:19" x14ac:dyDescent="0.3">
      <c r="B30" s="33" t="s">
        <v>3867</v>
      </c>
      <c r="C30" s="59">
        <v>16</v>
      </c>
      <c r="D30" s="60">
        <v>1.7148981779206859E-2</v>
      </c>
      <c r="M30" s="54"/>
      <c r="N30" s="54"/>
      <c r="O30" s="54"/>
      <c r="P30" s="54"/>
      <c r="Q30" s="54"/>
      <c r="R30" s="54"/>
      <c r="S30" s="54"/>
    </row>
    <row r="31" spans="2:19" x14ac:dyDescent="0.3">
      <c r="B31" s="33" t="s">
        <v>3868</v>
      </c>
      <c r="C31" s="59">
        <v>50</v>
      </c>
      <c r="D31" s="60">
        <v>5.3590568060021437E-2</v>
      </c>
      <c r="M31" s="54"/>
      <c r="N31" s="54"/>
      <c r="O31" s="54"/>
      <c r="P31" s="54"/>
      <c r="Q31" s="54"/>
      <c r="R31" s="54"/>
      <c r="S31" s="54"/>
    </row>
    <row r="32" spans="2:19" x14ac:dyDescent="0.3">
      <c r="B32" s="33" t="s">
        <v>3869</v>
      </c>
      <c r="C32" s="59">
        <v>5</v>
      </c>
      <c r="D32" s="60">
        <v>5.3590568060021436E-3</v>
      </c>
      <c r="M32" s="54"/>
      <c r="N32" s="54"/>
      <c r="O32" s="54"/>
      <c r="P32" s="54"/>
      <c r="Q32" s="54"/>
      <c r="R32" s="54"/>
      <c r="S32" s="54"/>
    </row>
    <row r="33" spans="2:19" x14ac:dyDescent="0.3">
      <c r="B33" s="33" t="s">
        <v>3870</v>
      </c>
      <c r="C33" s="59">
        <v>5</v>
      </c>
      <c r="D33" s="60">
        <v>5.3590568060021436E-3</v>
      </c>
      <c r="M33" s="54"/>
      <c r="N33" s="54"/>
      <c r="O33" s="54"/>
      <c r="P33" s="54"/>
      <c r="Q33" s="54"/>
      <c r="R33" s="54"/>
      <c r="S33" s="54"/>
    </row>
    <row r="34" spans="2:19" x14ac:dyDescent="0.3">
      <c r="B34" s="33" t="s">
        <v>3871</v>
      </c>
      <c r="C34" s="59">
        <v>17</v>
      </c>
      <c r="D34" s="60">
        <v>1.8220793140407289E-2</v>
      </c>
      <c r="M34" s="54"/>
      <c r="N34" s="54"/>
      <c r="O34" s="54"/>
      <c r="P34" s="54"/>
      <c r="Q34" s="54"/>
      <c r="R34" s="54"/>
      <c r="S34" s="54"/>
    </row>
    <row r="35" spans="2:19" x14ac:dyDescent="0.3">
      <c r="B35" s="33" t="s">
        <v>3872</v>
      </c>
      <c r="C35" s="59">
        <v>41</v>
      </c>
      <c r="D35" s="60">
        <v>4.3944265809217578E-2</v>
      </c>
      <c r="M35" s="54"/>
      <c r="N35" s="54"/>
      <c r="O35" s="54"/>
      <c r="P35" s="54"/>
      <c r="Q35" s="54"/>
      <c r="R35" s="54"/>
      <c r="S35" s="54"/>
    </row>
    <row r="36" spans="2:19" x14ac:dyDescent="0.3">
      <c r="B36" s="33" t="s">
        <v>3873</v>
      </c>
      <c r="C36" s="59">
        <v>22</v>
      </c>
      <c r="D36" s="60">
        <v>2.3579849946409433E-2</v>
      </c>
      <c r="M36" s="54"/>
      <c r="N36" s="54"/>
      <c r="O36" s="54"/>
      <c r="P36" s="54"/>
      <c r="Q36" s="54"/>
      <c r="R36" s="54"/>
      <c r="S36" s="54"/>
    </row>
    <row r="37" spans="2:19" x14ac:dyDescent="0.3">
      <c r="B37" s="33" t="s">
        <v>3874</v>
      </c>
      <c r="C37" s="59">
        <v>10</v>
      </c>
      <c r="D37" s="60">
        <v>1.0718113612004287E-2</v>
      </c>
      <c r="M37" s="54"/>
      <c r="N37" s="54"/>
      <c r="O37" s="54"/>
      <c r="P37" s="54"/>
      <c r="Q37" s="54"/>
      <c r="R37" s="54"/>
      <c r="S37" s="54"/>
    </row>
    <row r="38" spans="2:19" x14ac:dyDescent="0.3">
      <c r="B38" s="29" t="s">
        <v>3875</v>
      </c>
      <c r="C38" s="59"/>
      <c r="D38" s="60"/>
      <c r="M38" s="54"/>
      <c r="N38" s="54"/>
      <c r="O38" s="54"/>
      <c r="P38" s="54"/>
      <c r="Q38" s="54"/>
      <c r="R38" s="54"/>
      <c r="S38" s="54"/>
    </row>
    <row r="39" spans="2:19" x14ac:dyDescent="0.3">
      <c r="B39" s="33" t="s">
        <v>3876</v>
      </c>
      <c r="C39" s="59">
        <v>13</v>
      </c>
      <c r="D39" s="60">
        <v>1.3933547695605574E-2</v>
      </c>
      <c r="M39" s="54"/>
      <c r="N39" s="54"/>
      <c r="O39" s="54"/>
      <c r="P39" s="54"/>
      <c r="Q39" s="54"/>
      <c r="R39" s="54"/>
      <c r="S39" s="54"/>
    </row>
    <row r="40" spans="2:19" x14ac:dyDescent="0.3">
      <c r="B40" s="33" t="s">
        <v>3877</v>
      </c>
      <c r="C40" s="59">
        <v>18</v>
      </c>
      <c r="D40" s="60">
        <v>1.9292604501607719E-2</v>
      </c>
      <c r="M40" s="54"/>
      <c r="N40" s="54"/>
      <c r="O40" s="54"/>
      <c r="P40" s="54"/>
      <c r="Q40" s="54"/>
      <c r="R40" s="54"/>
      <c r="S40" s="54"/>
    </row>
    <row r="41" spans="2:19" x14ac:dyDescent="0.3">
      <c r="B41" s="33" t="s">
        <v>3878</v>
      </c>
      <c r="C41" s="59">
        <v>21</v>
      </c>
      <c r="D41" s="60">
        <v>2.2508038585209004E-2</v>
      </c>
      <c r="M41" s="54"/>
      <c r="N41" s="54"/>
      <c r="O41" s="54"/>
      <c r="P41" s="54"/>
      <c r="Q41" s="54"/>
      <c r="R41" s="54"/>
      <c r="S41" s="54"/>
    </row>
    <row r="42" spans="2:19" x14ac:dyDescent="0.3">
      <c r="B42" s="33" t="s">
        <v>3879</v>
      </c>
      <c r="C42" s="59">
        <v>11</v>
      </c>
      <c r="D42" s="60">
        <v>1.1789924973204717E-2</v>
      </c>
      <c r="M42" s="54"/>
      <c r="N42" s="54"/>
      <c r="O42" s="54"/>
      <c r="P42" s="54"/>
      <c r="Q42" s="54"/>
      <c r="R42" s="54"/>
      <c r="S42" s="54"/>
    </row>
    <row r="43" spans="2:19" x14ac:dyDescent="0.3">
      <c r="B43" s="33" t="s">
        <v>3880</v>
      </c>
      <c r="C43" s="59">
        <v>4</v>
      </c>
      <c r="D43" s="60">
        <v>4.2872454448017148E-3</v>
      </c>
      <c r="M43" s="54"/>
      <c r="N43" s="54"/>
      <c r="O43" s="54"/>
      <c r="P43" s="54"/>
      <c r="Q43" s="54"/>
      <c r="R43" s="54"/>
      <c r="S43" s="54"/>
    </row>
    <row r="44" spans="2:19" x14ac:dyDescent="0.3">
      <c r="B44" s="33" t="s">
        <v>3881</v>
      </c>
      <c r="C44" s="59">
        <v>1</v>
      </c>
      <c r="D44" s="60">
        <v>1.0718113612004287E-3</v>
      </c>
      <c r="M44" s="54"/>
      <c r="N44" s="54"/>
      <c r="O44" s="54"/>
      <c r="P44" s="54"/>
      <c r="Q44" s="54"/>
      <c r="R44" s="54"/>
      <c r="S44" s="54"/>
    </row>
    <row r="45" spans="2:19" x14ac:dyDescent="0.3">
      <c r="B45" s="33" t="s">
        <v>3882</v>
      </c>
      <c r="C45" s="59">
        <v>37</v>
      </c>
      <c r="D45" s="60">
        <v>3.965702036441586E-2</v>
      </c>
      <c r="M45" s="54"/>
      <c r="N45" s="54"/>
      <c r="O45" s="54"/>
      <c r="P45" s="54"/>
      <c r="Q45" s="54"/>
      <c r="R45" s="54"/>
      <c r="S45" s="54"/>
    </row>
    <row r="46" spans="2:19" x14ac:dyDescent="0.3">
      <c r="B46" s="33" t="s">
        <v>3883</v>
      </c>
      <c r="C46" s="59">
        <v>4</v>
      </c>
      <c r="D46" s="60">
        <v>4.2872454448017148E-3</v>
      </c>
      <c r="M46" s="54"/>
      <c r="N46" s="54"/>
      <c r="O46" s="54"/>
      <c r="P46" s="54"/>
      <c r="Q46" s="54"/>
      <c r="R46" s="54"/>
      <c r="S46" s="54"/>
    </row>
    <row r="47" spans="2:19" x14ac:dyDescent="0.3">
      <c r="B47" s="33" t="s">
        <v>3884</v>
      </c>
      <c r="C47" s="59">
        <v>20</v>
      </c>
      <c r="D47" s="60">
        <v>2.1436227224008574E-2</v>
      </c>
      <c r="M47" s="54"/>
      <c r="N47" s="54"/>
      <c r="O47" s="54"/>
      <c r="P47" s="54"/>
      <c r="Q47" s="54"/>
      <c r="R47" s="54"/>
      <c r="S47" s="54"/>
    </row>
    <row r="48" spans="2:19" x14ac:dyDescent="0.3">
      <c r="B48" s="33" t="s">
        <v>3885</v>
      </c>
      <c r="C48" s="59">
        <v>23</v>
      </c>
      <c r="D48" s="60">
        <v>2.465166130760986E-2</v>
      </c>
      <c r="M48" s="44"/>
      <c r="N48" s="44"/>
      <c r="O48" s="44"/>
      <c r="P48" s="44"/>
      <c r="Q48" s="44"/>
      <c r="R48" s="44"/>
      <c r="S48" s="44"/>
    </row>
    <row r="49" spans="2:4" x14ac:dyDescent="0.3">
      <c r="B49" s="33" t="s">
        <v>3886</v>
      </c>
      <c r="C49" s="59">
        <v>15</v>
      </c>
      <c r="D49" s="60">
        <v>1.607717041800643E-2</v>
      </c>
    </row>
    <row r="50" spans="2:4" x14ac:dyDescent="0.3">
      <c r="B50" s="33" t="s">
        <v>3887</v>
      </c>
      <c r="C50" s="59">
        <v>23</v>
      </c>
      <c r="D50" s="60">
        <v>2.465166130760986E-2</v>
      </c>
    </row>
    <row r="51" spans="2:4" x14ac:dyDescent="0.3">
      <c r="B51" s="33" t="s">
        <v>3888</v>
      </c>
      <c r="C51" s="59">
        <v>21</v>
      </c>
      <c r="D51" s="60">
        <v>2.2508038585209004E-2</v>
      </c>
    </row>
    <row r="52" spans="2:4" x14ac:dyDescent="0.3">
      <c r="B52" s="33" t="s">
        <v>3889</v>
      </c>
      <c r="C52" s="59">
        <v>13</v>
      </c>
      <c r="D52" s="60">
        <v>1.3933547695605574E-2</v>
      </c>
    </row>
    <row r="53" spans="2:4" x14ac:dyDescent="0.3">
      <c r="B53" s="33" t="s">
        <v>3890</v>
      </c>
      <c r="C53" s="59">
        <v>21</v>
      </c>
      <c r="D53" s="60">
        <v>2.2508038585209004E-2</v>
      </c>
    </row>
    <row r="54" spans="2:4" x14ac:dyDescent="0.3">
      <c r="B54" s="33" t="s">
        <v>3891</v>
      </c>
      <c r="C54" s="59">
        <v>15</v>
      </c>
      <c r="D54" s="60">
        <v>1.607717041800643E-2</v>
      </c>
    </row>
    <row r="55" spans="2:4" x14ac:dyDescent="0.3">
      <c r="B55" s="33" t="s">
        <v>3892</v>
      </c>
      <c r="C55" s="59">
        <v>17</v>
      </c>
      <c r="D55" s="60">
        <v>1.8220793140407289E-2</v>
      </c>
    </row>
    <row r="56" spans="2:4" x14ac:dyDescent="0.3">
      <c r="B56" s="33" t="s">
        <v>3893</v>
      </c>
      <c r="C56" s="59">
        <v>6</v>
      </c>
      <c r="D56" s="60">
        <v>6.4308681672025723E-3</v>
      </c>
    </row>
    <row r="57" spans="2:4" x14ac:dyDescent="0.3">
      <c r="B57" s="33" t="s">
        <v>3894</v>
      </c>
      <c r="C57" s="59">
        <v>18</v>
      </c>
      <c r="D57" s="60">
        <v>1.9292604501607719E-2</v>
      </c>
    </row>
    <row r="58" spans="2:4" x14ac:dyDescent="0.3">
      <c r="B58" s="33" t="s">
        <v>3895</v>
      </c>
      <c r="C58" s="59">
        <v>1</v>
      </c>
      <c r="D58" s="60">
        <v>1.0718113612004287E-3</v>
      </c>
    </row>
    <row r="59" spans="2:4" x14ac:dyDescent="0.3">
      <c r="B59" s="29" t="s">
        <v>3896</v>
      </c>
      <c r="C59" s="59"/>
      <c r="D59" s="60"/>
    </row>
    <row r="60" spans="2:4" x14ac:dyDescent="0.3">
      <c r="B60" s="33" t="s">
        <v>3897</v>
      </c>
      <c r="C60" s="59">
        <v>46</v>
      </c>
      <c r="D60" s="60">
        <v>4.9303322615219719E-2</v>
      </c>
    </row>
    <row r="61" spans="2:4" x14ac:dyDescent="0.3">
      <c r="B61" s="33" t="s">
        <v>3898</v>
      </c>
      <c r="C61" s="59">
        <v>14</v>
      </c>
      <c r="D61" s="60">
        <v>1.5005359056806002E-2</v>
      </c>
    </row>
    <row r="62" spans="2:4" x14ac:dyDescent="0.3">
      <c r="B62" s="33" t="s">
        <v>3899</v>
      </c>
      <c r="C62" s="59">
        <v>26</v>
      </c>
      <c r="D62" s="60">
        <v>2.7867095391211148E-2</v>
      </c>
    </row>
    <row r="63" spans="2:4" x14ac:dyDescent="0.3">
      <c r="B63" s="33" t="s">
        <v>3900</v>
      </c>
      <c r="C63" s="59">
        <v>2</v>
      </c>
      <c r="D63" s="60">
        <v>2.1436227224008574E-3</v>
      </c>
    </row>
    <row r="64" spans="2:4" x14ac:dyDescent="0.3">
      <c r="B64" s="33" t="s">
        <v>3901</v>
      </c>
      <c r="C64" s="59">
        <v>22</v>
      </c>
      <c r="D64" s="60">
        <v>2.3579849946409433E-2</v>
      </c>
    </row>
    <row r="65" spans="2:4" x14ac:dyDescent="0.3">
      <c r="B65" s="33" t="s">
        <v>3902</v>
      </c>
      <c r="C65" s="59">
        <v>18</v>
      </c>
      <c r="D65" s="60">
        <v>1.9292604501607719E-2</v>
      </c>
    </row>
    <row r="66" spans="2:4" x14ac:dyDescent="0.3">
      <c r="B66" s="33" t="s">
        <v>3903</v>
      </c>
      <c r="C66" s="59">
        <v>3</v>
      </c>
      <c r="D66" s="60">
        <v>3.2154340836012861E-3</v>
      </c>
    </row>
    <row r="67" spans="2:4" x14ac:dyDescent="0.3">
      <c r="B67" s="33" t="s">
        <v>3904</v>
      </c>
      <c r="C67" s="59">
        <v>11</v>
      </c>
      <c r="D67" s="60">
        <v>1.1789924973204717E-2</v>
      </c>
    </row>
    <row r="68" spans="2:4" x14ac:dyDescent="0.3">
      <c r="B68" s="33" t="s">
        <v>3905</v>
      </c>
      <c r="C68" s="59">
        <v>24</v>
      </c>
      <c r="D68" s="60">
        <v>2.5723472668810289E-2</v>
      </c>
    </row>
    <row r="69" spans="2:4" x14ac:dyDescent="0.3">
      <c r="B69" s="33" t="s">
        <v>3906</v>
      </c>
      <c r="C69" s="59">
        <v>39</v>
      </c>
      <c r="D69" s="60">
        <v>4.1800643086816719E-2</v>
      </c>
    </row>
    <row r="70" spans="2:4" x14ac:dyDescent="0.3">
      <c r="B70" s="33" t="s">
        <v>3907</v>
      </c>
      <c r="C70" s="59">
        <v>11</v>
      </c>
      <c r="D70" s="60">
        <v>1.1789924973204717E-2</v>
      </c>
    </row>
    <row r="71" spans="2:4" x14ac:dyDescent="0.3">
      <c r="B71" s="33" t="s">
        <v>3908</v>
      </c>
      <c r="C71" s="59">
        <v>15</v>
      </c>
      <c r="D71" s="60">
        <v>1.607717041800643E-2</v>
      </c>
    </row>
    <row r="72" spans="2:4" x14ac:dyDescent="0.3">
      <c r="B72" s="33" t="s">
        <v>3909</v>
      </c>
      <c r="C72" s="59">
        <v>21</v>
      </c>
      <c r="D72" s="60">
        <v>2.2508038585209004E-2</v>
      </c>
    </row>
    <row r="73" spans="2:4" x14ac:dyDescent="0.3">
      <c r="B73" s="33" t="s">
        <v>3910</v>
      </c>
      <c r="C73" s="59">
        <v>21</v>
      </c>
      <c r="D73" s="60">
        <v>2.2508038585209004E-2</v>
      </c>
    </row>
    <row r="74" spans="2:4" x14ac:dyDescent="0.3">
      <c r="B74" s="33" t="s">
        <v>3911</v>
      </c>
      <c r="C74" s="59">
        <v>10</v>
      </c>
      <c r="D74" s="60">
        <v>1.0718113612004287E-2</v>
      </c>
    </row>
    <row r="75" spans="2:4" x14ac:dyDescent="0.3">
      <c r="B75" s="33" t="s">
        <v>3912</v>
      </c>
      <c r="C75" s="59">
        <v>25</v>
      </c>
      <c r="D75" s="60">
        <v>2.6795284030010719E-2</v>
      </c>
    </row>
    <row r="76" spans="2:4" x14ac:dyDescent="0.3">
      <c r="B76" s="33" t="s">
        <v>3913</v>
      </c>
      <c r="C76" s="59">
        <v>8</v>
      </c>
      <c r="D76" s="60">
        <v>8.5744908896034297E-3</v>
      </c>
    </row>
    <row r="77" spans="2:4" x14ac:dyDescent="0.3">
      <c r="B77" s="33" t="s">
        <v>3914</v>
      </c>
      <c r="C77" s="59">
        <v>12</v>
      </c>
      <c r="D77" s="60">
        <v>1.2861736334405145E-2</v>
      </c>
    </row>
    <row r="78" spans="2:4" x14ac:dyDescent="0.3">
      <c r="B78" s="33" t="s">
        <v>3915</v>
      </c>
      <c r="C78" s="59">
        <v>36</v>
      </c>
      <c r="D78" s="60">
        <v>3.8585209003215437E-2</v>
      </c>
    </row>
    <row r="79" spans="2:4" x14ac:dyDescent="0.3">
      <c r="B79" s="29" t="s">
        <v>3916</v>
      </c>
      <c r="C79" s="59"/>
      <c r="D79" s="60"/>
    </row>
    <row r="80" spans="2:4" x14ac:dyDescent="0.3">
      <c r="B80" s="33" t="s">
        <v>3917</v>
      </c>
      <c r="C80" s="59">
        <v>9</v>
      </c>
      <c r="D80" s="60">
        <v>9.6463022508038593E-3</v>
      </c>
    </row>
    <row r="81" spans="2:4" x14ac:dyDescent="0.3">
      <c r="B81" s="33" t="s">
        <v>3918</v>
      </c>
      <c r="C81" s="59">
        <v>10</v>
      </c>
      <c r="D81" s="60">
        <v>1.0718113612004287E-2</v>
      </c>
    </row>
    <row r="82" spans="2:4" x14ac:dyDescent="0.3">
      <c r="B82" s="33" t="s">
        <v>3919</v>
      </c>
      <c r="C82" s="59">
        <v>14</v>
      </c>
      <c r="D82" s="60">
        <v>1.5005359056806002E-2</v>
      </c>
    </row>
    <row r="83" spans="2:4" x14ac:dyDescent="0.3">
      <c r="B83" s="33" t="s">
        <v>3920</v>
      </c>
      <c r="C83" s="59">
        <v>16</v>
      </c>
      <c r="D83" s="60">
        <v>1.7148981779206859E-2</v>
      </c>
    </row>
    <row r="84" spans="2:4" x14ac:dyDescent="0.3">
      <c r="B84" s="33" t="s">
        <v>3921</v>
      </c>
      <c r="C84" s="59">
        <v>16</v>
      </c>
      <c r="D84" s="60">
        <v>1.7148981779206859E-2</v>
      </c>
    </row>
    <row r="85" spans="2:4" x14ac:dyDescent="0.3">
      <c r="B85" s="33" t="s">
        <v>3922</v>
      </c>
      <c r="C85" s="59">
        <v>8</v>
      </c>
      <c r="D85" s="60">
        <v>8.5744908896034297E-3</v>
      </c>
    </row>
    <row r="86" spans="2:4" x14ac:dyDescent="0.3">
      <c r="B86" s="33" t="s">
        <v>3923</v>
      </c>
      <c r="C86" s="59">
        <v>5</v>
      </c>
      <c r="D86" s="60">
        <v>5.3590568060021436E-3</v>
      </c>
    </row>
    <row r="87" spans="2:4" x14ac:dyDescent="0.3">
      <c r="B87" s="33" t="s">
        <v>3924</v>
      </c>
      <c r="C87" s="59">
        <v>5</v>
      </c>
      <c r="D87" s="60">
        <v>5.3590568060021436E-3</v>
      </c>
    </row>
    <row r="88" spans="2:4" x14ac:dyDescent="0.3">
      <c r="B88" s="29" t="s">
        <v>3852</v>
      </c>
      <c r="C88" s="59">
        <v>933</v>
      </c>
      <c r="D88" s="60">
        <v>1</v>
      </c>
    </row>
  </sheetData>
  <mergeCells count="1">
    <mergeCell ref="M9:S21"/>
  </mergeCell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6385" r:id="rId6" name="Group Box 1">
              <controlPr defaultSize="0" autoFill="0" autoPict="0">
                <anchor moveWithCells="1">
                  <from>
                    <xdr:col>0</xdr:col>
                    <xdr:colOff>457200</xdr:colOff>
                    <xdr:row>5</xdr:row>
                    <xdr:rowOff>144780</xdr:rowOff>
                  </from>
                  <to>
                    <xdr:col>5</xdr:col>
                    <xdr:colOff>266700</xdr:colOff>
                    <xdr:row>109</xdr:row>
                    <xdr:rowOff>121920</xdr:rowOff>
                  </to>
                </anchor>
              </controlPr>
            </control>
          </mc:Choice>
        </mc:AlternateContent>
        <mc:AlternateContent xmlns:mc="http://schemas.openxmlformats.org/markup-compatibility/2006">
          <mc:Choice Requires="x14">
            <control shapeId="16386" r:id="rId7" name="Group Box 2">
              <controlPr defaultSize="0" autoFill="0" autoPict="0">
                <anchor moveWithCells="1">
                  <from>
                    <xdr:col>5</xdr:col>
                    <xdr:colOff>563880</xdr:colOff>
                    <xdr:row>5</xdr:row>
                    <xdr:rowOff>144780</xdr:rowOff>
                  </from>
                  <to>
                    <xdr:col>10</xdr:col>
                    <xdr:colOff>449580</xdr:colOff>
                    <xdr:row>16</xdr:row>
                    <xdr:rowOff>60960</xdr:rowOff>
                  </to>
                </anchor>
              </controlPr>
            </control>
          </mc:Choice>
        </mc:AlternateContent>
        <mc:AlternateContent xmlns:mc="http://schemas.openxmlformats.org/markup-compatibility/2006">
          <mc:Choice Requires="x14">
            <control shapeId="16387" r:id="rId8" name="Group Box 3">
              <controlPr defaultSize="0" autoFill="0" autoPict="0">
                <anchor moveWithCells="1">
                  <from>
                    <xdr:col>11</xdr:col>
                    <xdr:colOff>182880</xdr:colOff>
                    <xdr:row>5</xdr:row>
                    <xdr:rowOff>137160</xdr:rowOff>
                  </from>
                  <to>
                    <xdr:col>19</xdr:col>
                    <xdr:colOff>213360</xdr:colOff>
                    <xdr:row>21</xdr:row>
                    <xdr:rowOff>182880</xdr:rowOff>
                  </to>
                </anchor>
              </controlPr>
            </control>
          </mc:Choice>
        </mc:AlternateContent>
        <mc:AlternateContent xmlns:mc="http://schemas.openxmlformats.org/markup-compatibility/2006">
          <mc:Choice Requires="x14">
            <control shapeId="16388" r:id="rId9" name="Button 4">
              <controlPr defaultSize="0" print="0" autoFill="0" autoPict="0" macro="[0]!SelectNextSheet">
                <anchor moveWithCells="1" sizeWithCells="1">
                  <from>
                    <xdr:col>20</xdr:col>
                    <xdr:colOff>571500</xdr:colOff>
                    <xdr:row>0</xdr:row>
                    <xdr:rowOff>160020</xdr:rowOff>
                  </from>
                  <to>
                    <xdr:col>21</xdr:col>
                    <xdr:colOff>518160</xdr:colOff>
                    <xdr:row>2</xdr:row>
                    <xdr:rowOff>167640</xdr:rowOff>
                  </to>
                </anchor>
              </controlPr>
            </control>
          </mc:Choice>
        </mc:AlternateContent>
        <mc:AlternateContent xmlns:mc="http://schemas.openxmlformats.org/markup-compatibility/2006">
          <mc:Choice Requires="x14">
            <control shapeId="16389" r:id="rId10" name="Button 5">
              <controlPr defaultSize="0" print="0" autoFill="0" autoPict="0" macro="[0]!SelectMenu">
                <anchor moveWithCells="1" sizeWithCells="1">
                  <from>
                    <xdr:col>17</xdr:col>
                    <xdr:colOff>472440</xdr:colOff>
                    <xdr:row>0</xdr:row>
                    <xdr:rowOff>160020</xdr:rowOff>
                  </from>
                  <to>
                    <xdr:col>19</xdr:col>
                    <xdr:colOff>281940</xdr:colOff>
                    <xdr:row>3</xdr:row>
                    <xdr:rowOff>7620</xdr:rowOff>
                  </to>
                </anchor>
              </controlPr>
            </control>
          </mc:Choice>
        </mc:AlternateContent>
        <mc:AlternateContent xmlns:mc="http://schemas.openxmlformats.org/markup-compatibility/2006">
          <mc:Choice Requires="x14">
            <control shapeId="16390" r:id="rId11" name="Button 6">
              <controlPr defaultSize="0" print="0" autoFill="0" autoPict="0" macro="[0]!SelectPreviousSheet">
                <anchor moveWithCells="1" sizeWithCells="1">
                  <from>
                    <xdr:col>19</xdr:col>
                    <xdr:colOff>464820</xdr:colOff>
                    <xdr:row>0</xdr:row>
                    <xdr:rowOff>167640</xdr:rowOff>
                  </from>
                  <to>
                    <xdr:col>20</xdr:col>
                    <xdr:colOff>411480</xdr:colOff>
                    <xdr:row>2</xdr:row>
                    <xdr:rowOff>175260</xdr:rowOff>
                  </to>
                </anchor>
              </controlPr>
            </control>
          </mc:Choice>
        </mc:AlternateContent>
        <mc:AlternateContent xmlns:mc="http://schemas.openxmlformats.org/markup-compatibility/2006">
          <mc:Choice Requires="x14">
            <control shapeId="16391" r:id="rId12" name="Button 7">
              <controlPr defaultSize="0" print="0" autoFill="0" autoPict="0" macro="[0]!SelectDashboard">
                <anchor moveWithCells="1" sizeWithCells="1">
                  <from>
                    <xdr:col>13</xdr:col>
                    <xdr:colOff>152400</xdr:colOff>
                    <xdr:row>0</xdr:row>
                    <xdr:rowOff>175260</xdr:rowOff>
                  </from>
                  <to>
                    <xdr:col>15</xdr:col>
                    <xdr:colOff>38100</xdr:colOff>
                    <xdr:row>3</xdr:row>
                    <xdr:rowOff>15240</xdr:rowOff>
                  </to>
                </anchor>
              </controlPr>
            </control>
          </mc:Choice>
        </mc:AlternateContent>
        <mc:AlternateContent xmlns:mc="http://schemas.openxmlformats.org/markup-compatibility/2006">
          <mc:Choice Requires="x14">
            <control shapeId="16392" r:id="rId13" name="Button 8">
              <controlPr defaultSize="0" print="0" autoFill="0" autoPict="0" macro="[0]!SelectPriorityBatches">
                <anchor moveWithCells="1" sizeWithCells="1">
                  <from>
                    <xdr:col>15</xdr:col>
                    <xdr:colOff>175260</xdr:colOff>
                    <xdr:row>0</xdr:row>
                    <xdr:rowOff>175260</xdr:rowOff>
                  </from>
                  <to>
                    <xdr:col>17</xdr:col>
                    <xdr:colOff>335280</xdr:colOff>
                    <xdr:row>3</xdr:row>
                    <xdr:rowOff>15240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0" tint="-0.14999847407452621"/>
  </sheetPr>
  <dimension ref="A1:FL40"/>
  <sheetViews>
    <sheetView showGridLines="0" zoomScale="85" zoomScaleNormal="85" workbookViewId="0">
      <selection activeCell="B2" sqref="B2"/>
    </sheetView>
  </sheetViews>
  <sheetFormatPr defaultRowHeight="14.4" x14ac:dyDescent="0.3"/>
  <cols>
    <col min="2" max="2" width="13.88671875" customWidth="1"/>
    <col min="3" max="3" width="17.77734375" customWidth="1"/>
    <col min="4" max="4" width="18.21875" customWidth="1"/>
    <col min="5" max="6" width="10.88671875" customWidth="1"/>
    <col min="7" max="7" width="13.88671875" customWidth="1"/>
    <col min="8" max="8" width="17.77734375" customWidth="1"/>
    <col min="9" max="9" width="18.21875" customWidth="1"/>
    <col min="12" max="12" width="5.77734375" customWidth="1"/>
  </cols>
  <sheetData>
    <row r="1" spans="1:168" x14ac:dyDescent="0.3">
      <c r="A1" s="1"/>
      <c r="B1" s="1"/>
      <c r="C1" s="1"/>
      <c r="D1" s="1"/>
      <c r="E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T1" s="1"/>
      <c r="AV1" s="1"/>
      <c r="AW1" s="1"/>
      <c r="AX1" s="1"/>
      <c r="AY1" s="1"/>
      <c r="AZ1" s="1"/>
      <c r="BA1" s="1"/>
      <c r="BB1" s="1"/>
      <c r="BC1" s="1"/>
      <c r="BE1" s="1"/>
      <c r="BF1" s="1"/>
      <c r="BG1" s="1"/>
      <c r="BH1" s="1"/>
      <c r="BI1" s="1"/>
      <c r="BJ1" s="1"/>
      <c r="CF1" s="2"/>
      <c r="CH1" s="2"/>
      <c r="CI1" s="2"/>
      <c r="CJ1" s="2"/>
      <c r="CK1" s="2"/>
      <c r="CL1" s="2"/>
      <c r="CM1" s="2"/>
      <c r="CN1" s="2"/>
      <c r="CO1" s="2"/>
      <c r="CW1" s="1"/>
      <c r="CX1" s="1"/>
      <c r="CY1" s="1"/>
      <c r="CZ1" s="1"/>
      <c r="DA1" s="1"/>
      <c r="DB1" s="1"/>
      <c r="DG1" s="1"/>
      <c r="DH1" s="1"/>
      <c r="DI1" s="1"/>
      <c r="DJ1" s="1"/>
      <c r="DL1" s="1"/>
      <c r="DM1" s="1"/>
      <c r="DN1" s="1"/>
      <c r="DO1" s="1"/>
      <c r="DP1" s="1"/>
      <c r="DR1" s="1"/>
      <c r="DS1" s="1"/>
    </row>
    <row r="2" spans="1:168" ht="21" x14ac:dyDescent="0.4">
      <c r="A2" s="1"/>
      <c r="B2" s="3" t="s">
        <v>3989</v>
      </c>
      <c r="E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T2" s="1"/>
      <c r="AV2" s="1"/>
      <c r="AW2" s="1"/>
      <c r="AX2" s="1"/>
      <c r="AY2" s="1"/>
      <c r="AZ2" s="1"/>
      <c r="BA2" s="1"/>
      <c r="BB2" s="1"/>
      <c r="BC2" s="1"/>
      <c r="BE2" s="1"/>
      <c r="BF2" s="1"/>
      <c r="BG2" s="1"/>
      <c r="BH2" s="1"/>
      <c r="BI2" s="1"/>
      <c r="BJ2" s="1"/>
      <c r="CF2" s="2"/>
      <c r="CH2" s="2"/>
      <c r="CI2" s="2"/>
      <c r="CJ2" s="2"/>
      <c r="CK2" s="2"/>
      <c r="CL2" s="2"/>
      <c r="CM2" s="2"/>
      <c r="CN2" s="2"/>
      <c r="CO2" s="2"/>
      <c r="CW2" s="1"/>
      <c r="CX2" s="1"/>
      <c r="CY2" s="1"/>
      <c r="CZ2" s="1"/>
      <c r="DA2" s="1"/>
      <c r="DB2" s="1"/>
      <c r="DG2" s="1"/>
      <c r="DH2" s="1"/>
      <c r="DI2" s="1"/>
      <c r="DJ2" s="1"/>
      <c r="DL2" s="1"/>
      <c r="DM2" s="1"/>
      <c r="DN2" s="1"/>
      <c r="DO2" s="1"/>
      <c r="DP2" s="1"/>
      <c r="DR2" s="1"/>
      <c r="DS2" s="1"/>
    </row>
    <row r="3" spans="1:168" x14ac:dyDescent="0.3">
      <c r="A3" s="1"/>
      <c r="B3" s="4" t="s">
        <v>0</v>
      </c>
      <c r="C3" s="5" t="str">
        <f ca="1">MID(CELL("filename",A1),FIND("]",CELL("‪filename",A1))+1,999)</f>
        <v>EDA - Status Code 2</v>
      </c>
      <c r="G3" s="6"/>
      <c r="H3" s="1"/>
      <c r="I3" s="6"/>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T3" s="1"/>
      <c r="AV3" s="1"/>
      <c r="AW3" s="1"/>
      <c r="AX3" s="1"/>
      <c r="AY3" s="1"/>
      <c r="AZ3" s="1"/>
      <c r="BA3" s="1"/>
      <c r="BB3" s="1"/>
      <c r="BC3" s="1"/>
      <c r="BE3" s="1"/>
      <c r="BF3" s="1"/>
      <c r="BG3" s="1"/>
      <c r="BH3" s="1"/>
      <c r="BI3" s="1"/>
      <c r="BJ3" s="1"/>
      <c r="CF3" s="2"/>
      <c r="CH3" s="2"/>
      <c r="CI3" s="2"/>
      <c r="CJ3" s="2"/>
      <c r="CK3" s="2"/>
      <c r="CL3" s="2"/>
      <c r="CM3" s="2"/>
      <c r="CN3" s="2"/>
      <c r="CO3" s="2"/>
      <c r="CW3" s="1"/>
      <c r="CX3" s="1"/>
      <c r="CY3" s="1"/>
      <c r="CZ3" s="1"/>
      <c r="DA3" s="1"/>
      <c r="DB3" s="1"/>
      <c r="DG3" s="1"/>
      <c r="DH3" s="1"/>
      <c r="DI3" s="1"/>
      <c r="DJ3" s="1"/>
      <c r="DL3" s="1"/>
      <c r="DM3" s="1"/>
      <c r="DN3" s="1"/>
      <c r="DO3" s="1"/>
      <c r="DP3" s="1"/>
      <c r="DR3" s="1"/>
      <c r="DS3" s="1"/>
    </row>
    <row r="4" spans="1:168" x14ac:dyDescent="0.3">
      <c r="A4" s="7"/>
      <c r="B4" s="7"/>
      <c r="C4" s="7"/>
      <c r="D4" s="7"/>
      <c r="E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T4" s="8"/>
      <c r="AV4" s="7"/>
      <c r="AW4" s="7"/>
      <c r="AX4" s="7"/>
      <c r="AY4" s="7"/>
      <c r="AZ4" s="7"/>
      <c r="BA4" s="7"/>
      <c r="BB4" s="7"/>
      <c r="BC4" s="7"/>
      <c r="BE4" s="7"/>
      <c r="BF4" s="7"/>
      <c r="BG4" s="7"/>
      <c r="BH4" s="7"/>
      <c r="BI4" s="7"/>
      <c r="BJ4" s="8"/>
      <c r="CF4" s="2"/>
      <c r="CH4" s="2"/>
      <c r="CI4" s="2"/>
      <c r="CJ4" s="2"/>
      <c r="CK4" s="2"/>
      <c r="CL4" s="2"/>
      <c r="CM4" s="2"/>
      <c r="CN4" s="2"/>
      <c r="CO4" s="2"/>
      <c r="CW4" s="7"/>
      <c r="CX4" s="7"/>
      <c r="CY4" s="7"/>
      <c r="CZ4" s="7"/>
      <c r="DA4" s="7"/>
      <c r="DB4" s="8"/>
      <c r="DG4" s="7"/>
      <c r="DH4" s="7"/>
      <c r="DI4" s="7"/>
      <c r="DJ4" s="7"/>
      <c r="DL4" s="8"/>
      <c r="DM4" s="8"/>
      <c r="DN4" s="8"/>
      <c r="DO4" s="8"/>
      <c r="DP4" s="8"/>
      <c r="DR4" s="7"/>
      <c r="DS4" s="7"/>
    </row>
    <row r="5" spans="1:168" s="12" customFormat="1" x14ac:dyDescent="0.3">
      <c r="A5" s="67" t="str">
        <f ca="1">_xlfn.SHEET()&amp;"."</f>
        <v>18.</v>
      </c>
      <c r="B5" s="41" t="str">
        <f ca="1">MID(CELL("filename",A1),FIND("]",CELL("‪filename",A1))+1,999)</f>
        <v>EDA - Status Code 2</v>
      </c>
      <c r="C5" s="9"/>
      <c r="D5" s="9"/>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0"/>
      <c r="BJ5" s="10"/>
      <c r="BK5" s="10"/>
      <c r="BL5" s="10"/>
      <c r="BM5" s="10"/>
      <c r="BN5" s="10"/>
      <c r="BO5" s="10"/>
      <c r="BP5" s="10"/>
      <c r="BQ5" s="10"/>
      <c r="BR5" s="10"/>
      <c r="BS5" s="10"/>
      <c r="BT5" s="10"/>
      <c r="BU5" s="10"/>
      <c r="BV5" s="10"/>
      <c r="BW5" s="10"/>
      <c r="BX5" s="10"/>
      <c r="BY5" s="10"/>
      <c r="BZ5" s="10"/>
      <c r="CA5" s="10"/>
      <c r="CB5" s="10"/>
      <c r="CC5" s="10"/>
      <c r="CD5" s="10"/>
      <c r="CE5" s="10"/>
      <c r="CF5" s="11"/>
      <c r="CG5" s="10"/>
      <c r="CH5" s="11"/>
      <c r="CI5" s="11"/>
      <c r="CJ5" s="11"/>
      <c r="CK5" s="11"/>
      <c r="CL5" s="11"/>
      <c r="CM5" s="11"/>
      <c r="CN5" s="11"/>
      <c r="CO5" s="11"/>
      <c r="CP5" s="10"/>
      <c r="CQ5" s="10"/>
      <c r="CR5" s="10"/>
      <c r="CS5" s="10"/>
      <c r="CT5" s="10"/>
      <c r="CU5" s="10"/>
      <c r="CV5" s="10"/>
      <c r="CW5" s="10"/>
      <c r="CX5" s="10"/>
      <c r="CY5" s="10"/>
      <c r="CZ5" s="10"/>
      <c r="DA5" s="10"/>
      <c r="DB5" s="10"/>
      <c r="DC5" s="10"/>
      <c r="DD5" s="10"/>
      <c r="DE5" s="10"/>
      <c r="DF5" s="10"/>
      <c r="DG5" s="10"/>
      <c r="DH5" s="10"/>
      <c r="DI5" s="10"/>
      <c r="DJ5" s="10"/>
      <c r="DK5" s="10"/>
      <c r="DL5" s="10"/>
      <c r="DM5" s="10"/>
      <c r="DN5" s="10"/>
      <c r="DO5" s="10"/>
      <c r="DP5" s="10"/>
      <c r="DQ5" s="10"/>
      <c r="DR5" s="10"/>
      <c r="DS5" s="10"/>
      <c r="DT5" s="10"/>
      <c r="DU5" s="10"/>
      <c r="DV5" s="10"/>
      <c r="DW5" s="10"/>
      <c r="DX5" s="10"/>
      <c r="DY5" s="10"/>
      <c r="DZ5" s="10"/>
      <c r="EA5" s="10"/>
      <c r="EB5" s="10"/>
      <c r="EC5" s="10"/>
      <c r="ED5" s="10"/>
      <c r="EE5" s="10"/>
      <c r="EF5" s="10"/>
      <c r="EG5" s="10"/>
      <c r="EH5" s="10"/>
      <c r="EI5" s="10"/>
      <c r="EJ5" s="10"/>
      <c r="EK5" s="10"/>
      <c r="EL5" s="10"/>
      <c r="EM5" s="10"/>
      <c r="EN5" s="10"/>
      <c r="EO5" s="10"/>
      <c r="EP5" s="10"/>
      <c r="EQ5" s="10"/>
      <c r="ER5" s="10"/>
      <c r="ES5" s="10"/>
      <c r="ET5" s="10"/>
      <c r="EU5" s="10"/>
      <c r="EV5" s="10"/>
      <c r="FD5" s="10"/>
      <c r="FL5" s="10"/>
    </row>
    <row r="8" spans="1:168" ht="21" x14ac:dyDescent="0.3">
      <c r="B8" s="30" t="s">
        <v>3938</v>
      </c>
      <c r="G8" s="30" t="s">
        <v>3937</v>
      </c>
      <c r="M8" s="30" t="s">
        <v>3858</v>
      </c>
    </row>
    <row r="9" spans="1:168" x14ac:dyDescent="0.3">
      <c r="M9" s="107" t="s">
        <v>3981</v>
      </c>
      <c r="N9" s="107"/>
      <c r="O9" s="107"/>
      <c r="P9" s="107"/>
      <c r="Q9" s="107"/>
      <c r="R9" s="107"/>
      <c r="S9" s="107"/>
    </row>
    <row r="10" spans="1:168" x14ac:dyDescent="0.3">
      <c r="B10" s="28" t="s">
        <v>3851</v>
      </c>
      <c r="C10" t="s">
        <v>3853</v>
      </c>
      <c r="G10" s="28" t="s">
        <v>3851</v>
      </c>
      <c r="H10" t="s">
        <v>3854</v>
      </c>
      <c r="M10" s="107"/>
      <c r="N10" s="107"/>
      <c r="O10" s="107"/>
      <c r="P10" s="107"/>
      <c r="Q10" s="107"/>
      <c r="R10" s="107"/>
      <c r="S10" s="107"/>
    </row>
    <row r="11" spans="1:168" x14ac:dyDescent="0.3">
      <c r="M11" s="107"/>
      <c r="N11" s="107"/>
      <c r="O11" s="107"/>
      <c r="P11" s="107"/>
      <c r="Q11" s="107"/>
      <c r="R11" s="107"/>
      <c r="S11" s="107"/>
    </row>
    <row r="12" spans="1:168" x14ac:dyDescent="0.3">
      <c r="B12" s="94" t="s">
        <v>2866</v>
      </c>
      <c r="C12" s="58" t="s">
        <v>3855</v>
      </c>
      <c r="D12" s="58" t="s">
        <v>3856</v>
      </c>
      <c r="G12" s="94" t="s">
        <v>2861</v>
      </c>
      <c r="H12" s="58" t="s">
        <v>3855</v>
      </c>
      <c r="I12" s="58" t="s">
        <v>3856</v>
      </c>
      <c r="M12" s="107"/>
      <c r="N12" s="107"/>
      <c r="O12" s="107"/>
      <c r="P12" s="107"/>
      <c r="Q12" s="107"/>
      <c r="R12" s="107"/>
      <c r="S12" s="107"/>
    </row>
    <row r="13" spans="1:168" x14ac:dyDescent="0.3">
      <c r="B13" s="33" t="s">
        <v>3848</v>
      </c>
      <c r="C13" s="59">
        <v>966</v>
      </c>
      <c r="D13" s="60">
        <v>1</v>
      </c>
      <c r="G13" s="33" t="s">
        <v>3848</v>
      </c>
      <c r="H13" s="59">
        <v>20</v>
      </c>
      <c r="I13" s="60">
        <v>1</v>
      </c>
      <c r="M13" s="107"/>
      <c r="N13" s="107"/>
      <c r="O13" s="107"/>
      <c r="P13" s="107"/>
      <c r="Q13" s="107"/>
      <c r="R13" s="107"/>
      <c r="S13" s="107"/>
    </row>
    <row r="14" spans="1:168" x14ac:dyDescent="0.3">
      <c r="B14" s="33" t="s">
        <v>3852</v>
      </c>
      <c r="C14" s="59">
        <v>966</v>
      </c>
      <c r="D14" s="60">
        <v>1</v>
      </c>
      <c r="G14" s="33" t="s">
        <v>3852</v>
      </c>
      <c r="H14" s="59">
        <v>20</v>
      </c>
      <c r="I14" s="60">
        <v>1</v>
      </c>
      <c r="M14" s="32"/>
      <c r="N14" s="32"/>
      <c r="O14" s="32"/>
      <c r="P14" s="32"/>
      <c r="Q14" s="32"/>
      <c r="R14" s="32"/>
      <c r="S14" s="32"/>
    </row>
    <row r="15" spans="1:168" x14ac:dyDescent="0.3">
      <c r="M15" s="32"/>
      <c r="N15" s="32"/>
      <c r="O15" s="32"/>
      <c r="P15" s="32"/>
      <c r="Q15" s="32"/>
      <c r="R15" s="32"/>
      <c r="S15" s="32"/>
    </row>
    <row r="16" spans="1:168" x14ac:dyDescent="0.3">
      <c r="M16" s="32"/>
      <c r="N16" s="32"/>
      <c r="O16" s="32"/>
      <c r="P16" s="32"/>
      <c r="Q16" s="32"/>
      <c r="R16" s="32"/>
      <c r="S16" s="32"/>
    </row>
    <row r="17" spans="13:19" x14ac:dyDescent="0.3">
      <c r="M17" s="32"/>
      <c r="N17" s="32"/>
      <c r="O17" s="32"/>
      <c r="P17" s="32"/>
      <c r="Q17" s="32"/>
      <c r="R17" s="32"/>
      <c r="S17" s="32"/>
    </row>
    <row r="18" spans="13:19" x14ac:dyDescent="0.3">
      <c r="M18" s="32"/>
      <c r="N18" s="32"/>
      <c r="O18" s="32"/>
      <c r="P18" s="32"/>
      <c r="Q18" s="32"/>
      <c r="R18" s="32"/>
      <c r="S18" s="32"/>
    </row>
    <row r="19" spans="13:19" x14ac:dyDescent="0.3">
      <c r="M19" s="32"/>
      <c r="N19" s="32"/>
      <c r="O19" s="32"/>
      <c r="P19" s="32"/>
      <c r="Q19" s="32"/>
      <c r="R19" s="32"/>
      <c r="S19" s="32"/>
    </row>
    <row r="20" spans="13:19" x14ac:dyDescent="0.3">
      <c r="M20" s="32"/>
      <c r="N20" s="32"/>
      <c r="O20" s="32"/>
      <c r="P20" s="32"/>
      <c r="Q20" s="32"/>
      <c r="R20" s="32"/>
      <c r="S20" s="32"/>
    </row>
    <row r="21" spans="13:19" x14ac:dyDescent="0.3">
      <c r="M21" s="32"/>
      <c r="N21" s="32"/>
      <c r="O21" s="32"/>
      <c r="P21" s="32"/>
      <c r="Q21" s="32"/>
      <c r="R21" s="32"/>
      <c r="S21" s="32"/>
    </row>
    <row r="22" spans="13:19" x14ac:dyDescent="0.3">
      <c r="M22" s="32"/>
      <c r="N22" s="32"/>
      <c r="O22" s="32"/>
      <c r="P22" s="32"/>
      <c r="Q22" s="32"/>
      <c r="R22" s="32"/>
      <c r="S22" s="32"/>
    </row>
    <row r="23" spans="13:19" x14ac:dyDescent="0.3">
      <c r="M23" s="32"/>
      <c r="N23" s="32"/>
      <c r="O23" s="32"/>
      <c r="P23" s="32"/>
      <c r="Q23" s="32"/>
      <c r="R23" s="32"/>
      <c r="S23" s="32"/>
    </row>
    <row r="24" spans="13:19" x14ac:dyDescent="0.3">
      <c r="M24" s="32"/>
      <c r="N24" s="32"/>
      <c r="O24" s="32"/>
      <c r="P24" s="32"/>
      <c r="Q24" s="32"/>
      <c r="R24" s="32"/>
      <c r="S24" s="32"/>
    </row>
    <row r="25" spans="13:19" x14ac:dyDescent="0.3">
      <c r="M25" s="32"/>
      <c r="N25" s="32"/>
      <c r="O25" s="32"/>
      <c r="P25" s="32"/>
      <c r="Q25" s="32"/>
      <c r="R25" s="32"/>
      <c r="S25" s="32"/>
    </row>
    <row r="26" spans="13:19" x14ac:dyDescent="0.3">
      <c r="M26" s="32"/>
      <c r="N26" s="32"/>
      <c r="O26" s="32"/>
      <c r="P26" s="32"/>
      <c r="Q26" s="32"/>
      <c r="R26" s="32"/>
      <c r="S26" s="32"/>
    </row>
    <row r="27" spans="13:19" x14ac:dyDescent="0.3">
      <c r="M27" s="32"/>
      <c r="N27" s="32"/>
      <c r="O27" s="32"/>
      <c r="P27" s="32"/>
      <c r="Q27" s="32"/>
      <c r="R27" s="32"/>
      <c r="S27" s="32"/>
    </row>
    <row r="28" spans="13:19" x14ac:dyDescent="0.3">
      <c r="M28" s="32"/>
      <c r="N28" s="32"/>
      <c r="O28" s="32"/>
      <c r="P28" s="32"/>
      <c r="Q28" s="32"/>
      <c r="R28" s="32"/>
      <c r="S28" s="32"/>
    </row>
    <row r="29" spans="13:19" x14ac:dyDescent="0.3">
      <c r="M29" s="32"/>
      <c r="N29" s="32"/>
      <c r="O29" s="32"/>
      <c r="P29" s="32"/>
      <c r="Q29" s="32"/>
      <c r="R29" s="32"/>
      <c r="S29" s="32"/>
    </row>
    <row r="30" spans="13:19" x14ac:dyDescent="0.3">
      <c r="M30" s="32"/>
      <c r="N30" s="32"/>
      <c r="O30" s="32"/>
      <c r="P30" s="32"/>
      <c r="Q30" s="32"/>
      <c r="R30" s="32"/>
      <c r="S30" s="32"/>
    </row>
    <row r="31" spans="13:19" x14ac:dyDescent="0.3">
      <c r="M31" s="32"/>
      <c r="N31" s="32"/>
      <c r="O31" s="32"/>
      <c r="P31" s="32"/>
      <c r="Q31" s="32"/>
      <c r="R31" s="32"/>
      <c r="S31" s="32"/>
    </row>
    <row r="32" spans="13:19" x14ac:dyDescent="0.3">
      <c r="M32" s="32"/>
      <c r="N32" s="32"/>
      <c r="O32" s="32"/>
      <c r="P32" s="32"/>
      <c r="Q32" s="32"/>
      <c r="R32" s="32"/>
      <c r="S32" s="32"/>
    </row>
    <row r="33" spans="13:19" x14ac:dyDescent="0.3">
      <c r="M33" s="32"/>
      <c r="N33" s="32"/>
      <c r="O33" s="32"/>
      <c r="P33" s="32"/>
      <c r="Q33" s="32"/>
      <c r="R33" s="32"/>
      <c r="S33" s="32"/>
    </row>
    <row r="34" spans="13:19" x14ac:dyDescent="0.3">
      <c r="M34" s="32"/>
      <c r="N34" s="32"/>
      <c r="O34" s="32"/>
      <c r="P34" s="32"/>
      <c r="Q34" s="32"/>
      <c r="R34" s="32"/>
      <c r="S34" s="32"/>
    </row>
    <row r="35" spans="13:19" x14ac:dyDescent="0.3">
      <c r="M35" s="32"/>
      <c r="N35" s="32"/>
      <c r="O35" s="32"/>
      <c r="P35" s="32"/>
      <c r="Q35" s="32"/>
      <c r="R35" s="32"/>
      <c r="S35" s="32"/>
    </row>
    <row r="36" spans="13:19" x14ac:dyDescent="0.3">
      <c r="M36" s="32"/>
      <c r="N36" s="32"/>
      <c r="O36" s="32"/>
      <c r="P36" s="32"/>
      <c r="Q36" s="32"/>
      <c r="R36" s="32"/>
      <c r="S36" s="32"/>
    </row>
    <row r="37" spans="13:19" x14ac:dyDescent="0.3">
      <c r="M37" s="32"/>
      <c r="N37" s="32"/>
      <c r="O37" s="32"/>
      <c r="P37" s="32"/>
      <c r="Q37" s="32"/>
      <c r="R37" s="32"/>
      <c r="S37" s="32"/>
    </row>
    <row r="38" spans="13:19" x14ac:dyDescent="0.3">
      <c r="M38" s="32"/>
      <c r="N38" s="32"/>
      <c r="O38" s="32"/>
      <c r="P38" s="32"/>
      <c r="Q38" s="32"/>
      <c r="R38" s="32"/>
      <c r="S38" s="32"/>
    </row>
    <row r="39" spans="13:19" x14ac:dyDescent="0.3">
      <c r="M39" s="32"/>
      <c r="N39" s="32"/>
      <c r="O39" s="32"/>
      <c r="P39" s="32"/>
      <c r="Q39" s="32"/>
      <c r="R39" s="32"/>
      <c r="S39" s="32"/>
    </row>
    <row r="40" spans="13:19" x14ac:dyDescent="0.3">
      <c r="M40" s="32"/>
      <c r="N40" s="32"/>
      <c r="O40" s="32"/>
      <c r="P40" s="32"/>
      <c r="Q40" s="32"/>
      <c r="R40" s="32"/>
      <c r="S40" s="32"/>
    </row>
  </sheetData>
  <mergeCells count="1">
    <mergeCell ref="M9:S13"/>
  </mergeCell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7409" r:id="rId6" name="Group Box 1">
              <controlPr defaultSize="0" autoFill="0" autoPict="0">
                <anchor moveWithCells="1">
                  <from>
                    <xdr:col>0</xdr:col>
                    <xdr:colOff>457200</xdr:colOff>
                    <xdr:row>5</xdr:row>
                    <xdr:rowOff>144780</xdr:rowOff>
                  </from>
                  <to>
                    <xdr:col>5</xdr:col>
                    <xdr:colOff>266700</xdr:colOff>
                    <xdr:row>36</xdr:row>
                    <xdr:rowOff>83820</xdr:rowOff>
                  </to>
                </anchor>
              </controlPr>
            </control>
          </mc:Choice>
        </mc:AlternateContent>
        <mc:AlternateContent xmlns:mc="http://schemas.openxmlformats.org/markup-compatibility/2006">
          <mc:Choice Requires="x14">
            <control shapeId="17410" r:id="rId7" name="Group Box 2">
              <controlPr defaultSize="0" autoFill="0" autoPict="0">
                <anchor moveWithCells="1">
                  <from>
                    <xdr:col>5</xdr:col>
                    <xdr:colOff>563880</xdr:colOff>
                    <xdr:row>5</xdr:row>
                    <xdr:rowOff>144780</xdr:rowOff>
                  </from>
                  <to>
                    <xdr:col>10</xdr:col>
                    <xdr:colOff>449580</xdr:colOff>
                    <xdr:row>36</xdr:row>
                    <xdr:rowOff>83820</xdr:rowOff>
                  </to>
                </anchor>
              </controlPr>
            </control>
          </mc:Choice>
        </mc:AlternateContent>
        <mc:AlternateContent xmlns:mc="http://schemas.openxmlformats.org/markup-compatibility/2006">
          <mc:Choice Requires="x14">
            <control shapeId="17411" r:id="rId8" name="Group Box 3">
              <controlPr defaultSize="0" autoFill="0" autoPict="0">
                <anchor moveWithCells="1">
                  <from>
                    <xdr:col>11</xdr:col>
                    <xdr:colOff>182880</xdr:colOff>
                    <xdr:row>5</xdr:row>
                    <xdr:rowOff>137160</xdr:rowOff>
                  </from>
                  <to>
                    <xdr:col>19</xdr:col>
                    <xdr:colOff>213360</xdr:colOff>
                    <xdr:row>13</xdr:row>
                    <xdr:rowOff>160020</xdr:rowOff>
                  </to>
                </anchor>
              </controlPr>
            </control>
          </mc:Choice>
        </mc:AlternateContent>
        <mc:AlternateContent xmlns:mc="http://schemas.openxmlformats.org/markup-compatibility/2006">
          <mc:Choice Requires="x14">
            <control shapeId="17412" r:id="rId9" name="Button 4">
              <controlPr defaultSize="0" print="0" autoFill="0" autoPict="0" macro="[0]!SelectNextSheet">
                <anchor moveWithCells="1" sizeWithCells="1">
                  <from>
                    <xdr:col>20</xdr:col>
                    <xdr:colOff>586740</xdr:colOff>
                    <xdr:row>0</xdr:row>
                    <xdr:rowOff>160020</xdr:rowOff>
                  </from>
                  <to>
                    <xdr:col>21</xdr:col>
                    <xdr:colOff>533400</xdr:colOff>
                    <xdr:row>2</xdr:row>
                    <xdr:rowOff>167640</xdr:rowOff>
                  </to>
                </anchor>
              </controlPr>
            </control>
          </mc:Choice>
        </mc:AlternateContent>
        <mc:AlternateContent xmlns:mc="http://schemas.openxmlformats.org/markup-compatibility/2006">
          <mc:Choice Requires="x14">
            <control shapeId="17413" r:id="rId10" name="Button 5">
              <controlPr defaultSize="0" print="0" autoFill="0" autoPict="0" macro="[0]!SelectMenu">
                <anchor moveWithCells="1" sizeWithCells="1">
                  <from>
                    <xdr:col>17</xdr:col>
                    <xdr:colOff>480060</xdr:colOff>
                    <xdr:row>0</xdr:row>
                    <xdr:rowOff>160020</xdr:rowOff>
                  </from>
                  <to>
                    <xdr:col>19</xdr:col>
                    <xdr:colOff>297180</xdr:colOff>
                    <xdr:row>3</xdr:row>
                    <xdr:rowOff>7620</xdr:rowOff>
                  </to>
                </anchor>
              </controlPr>
            </control>
          </mc:Choice>
        </mc:AlternateContent>
        <mc:AlternateContent xmlns:mc="http://schemas.openxmlformats.org/markup-compatibility/2006">
          <mc:Choice Requires="x14">
            <control shapeId="17414" r:id="rId11" name="Button 6">
              <controlPr defaultSize="0" print="0" autoFill="0" autoPict="0" macro="[0]!SelectPreviousSheet">
                <anchor moveWithCells="1" sizeWithCells="1">
                  <from>
                    <xdr:col>19</xdr:col>
                    <xdr:colOff>480060</xdr:colOff>
                    <xdr:row>0</xdr:row>
                    <xdr:rowOff>167640</xdr:rowOff>
                  </from>
                  <to>
                    <xdr:col>20</xdr:col>
                    <xdr:colOff>426720</xdr:colOff>
                    <xdr:row>2</xdr:row>
                    <xdr:rowOff>175260</xdr:rowOff>
                  </to>
                </anchor>
              </controlPr>
            </control>
          </mc:Choice>
        </mc:AlternateContent>
        <mc:AlternateContent xmlns:mc="http://schemas.openxmlformats.org/markup-compatibility/2006">
          <mc:Choice Requires="x14">
            <control shapeId="17415" r:id="rId12" name="Button 7">
              <controlPr defaultSize="0" print="0" autoFill="0" autoPict="0" macro="[0]!SelectDashboard">
                <anchor moveWithCells="1" sizeWithCells="1">
                  <from>
                    <xdr:col>13</xdr:col>
                    <xdr:colOff>152400</xdr:colOff>
                    <xdr:row>0</xdr:row>
                    <xdr:rowOff>167640</xdr:rowOff>
                  </from>
                  <to>
                    <xdr:col>15</xdr:col>
                    <xdr:colOff>38100</xdr:colOff>
                    <xdr:row>3</xdr:row>
                    <xdr:rowOff>7620</xdr:rowOff>
                  </to>
                </anchor>
              </controlPr>
            </control>
          </mc:Choice>
        </mc:AlternateContent>
        <mc:AlternateContent xmlns:mc="http://schemas.openxmlformats.org/markup-compatibility/2006">
          <mc:Choice Requires="x14">
            <control shapeId="17416" r:id="rId13" name="Button 8">
              <controlPr defaultSize="0" print="0" autoFill="0" autoPict="0" macro="[0]!SelectPriorityBatches">
                <anchor moveWithCells="1" sizeWithCells="1">
                  <from>
                    <xdr:col>15</xdr:col>
                    <xdr:colOff>175260</xdr:colOff>
                    <xdr:row>0</xdr:row>
                    <xdr:rowOff>167640</xdr:rowOff>
                  </from>
                  <to>
                    <xdr:col>17</xdr:col>
                    <xdr:colOff>335280</xdr:colOff>
                    <xdr:row>3</xdr:row>
                    <xdr:rowOff>7620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0" tint="-0.14999847407452621"/>
  </sheetPr>
  <dimension ref="A1:FL982"/>
  <sheetViews>
    <sheetView showGridLines="0" zoomScale="85" zoomScaleNormal="85" workbookViewId="0">
      <selection activeCell="B2" sqref="B2"/>
    </sheetView>
  </sheetViews>
  <sheetFormatPr defaultRowHeight="14.4" x14ac:dyDescent="0.3"/>
  <cols>
    <col min="2" max="2" width="13.88671875" customWidth="1"/>
    <col min="3" max="3" width="17.77734375" customWidth="1"/>
    <col min="4" max="4" width="18.21875" customWidth="1"/>
    <col min="5" max="6" width="10.88671875" customWidth="1"/>
    <col min="7" max="7" width="13.88671875" customWidth="1"/>
    <col min="8" max="8" width="17.77734375" customWidth="1"/>
    <col min="9" max="9" width="18.21875" customWidth="1"/>
    <col min="12" max="12" width="5.77734375" customWidth="1"/>
  </cols>
  <sheetData>
    <row r="1" spans="1:168" x14ac:dyDescent="0.3">
      <c r="A1" s="1"/>
      <c r="B1" s="1"/>
      <c r="C1" s="1"/>
      <c r="D1" s="1"/>
      <c r="E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T1" s="1"/>
      <c r="AV1" s="1"/>
      <c r="AW1" s="1"/>
      <c r="AX1" s="1"/>
      <c r="AY1" s="1"/>
      <c r="AZ1" s="1"/>
      <c r="BA1" s="1"/>
      <c r="BB1" s="1"/>
      <c r="BC1" s="1"/>
      <c r="BE1" s="1"/>
      <c r="BF1" s="1"/>
      <c r="BG1" s="1"/>
      <c r="BH1" s="1"/>
      <c r="BI1" s="1"/>
      <c r="BJ1" s="1"/>
      <c r="CF1" s="2"/>
      <c r="CH1" s="2"/>
      <c r="CI1" s="2"/>
      <c r="CJ1" s="2"/>
      <c r="CK1" s="2"/>
      <c r="CL1" s="2"/>
      <c r="CM1" s="2"/>
      <c r="CN1" s="2"/>
      <c r="CO1" s="2"/>
      <c r="CW1" s="1"/>
      <c r="CX1" s="1"/>
      <c r="CY1" s="1"/>
      <c r="CZ1" s="1"/>
      <c r="DA1" s="1"/>
      <c r="DB1" s="1"/>
      <c r="DG1" s="1"/>
      <c r="DH1" s="1"/>
      <c r="DI1" s="1"/>
      <c r="DJ1" s="1"/>
      <c r="DL1" s="1"/>
      <c r="DM1" s="1"/>
      <c r="DN1" s="1"/>
      <c r="DO1" s="1"/>
      <c r="DP1" s="1"/>
      <c r="DR1" s="1"/>
      <c r="DS1" s="1"/>
    </row>
    <row r="2" spans="1:168" ht="21" x14ac:dyDescent="0.4">
      <c r="A2" s="1"/>
      <c r="B2" s="3" t="s">
        <v>3989</v>
      </c>
      <c r="E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T2" s="1"/>
      <c r="AV2" s="1"/>
      <c r="AW2" s="1"/>
      <c r="AX2" s="1"/>
      <c r="AY2" s="1"/>
      <c r="AZ2" s="1"/>
      <c r="BA2" s="1"/>
      <c r="BB2" s="1"/>
      <c r="BC2" s="1"/>
      <c r="BE2" s="1"/>
      <c r="BF2" s="1"/>
      <c r="BG2" s="1"/>
      <c r="BH2" s="1"/>
      <c r="BI2" s="1"/>
      <c r="BJ2" s="1"/>
      <c r="CF2" s="2"/>
      <c r="CH2" s="2"/>
      <c r="CI2" s="2"/>
      <c r="CJ2" s="2"/>
      <c r="CK2" s="2"/>
      <c r="CL2" s="2"/>
      <c r="CM2" s="2"/>
      <c r="CN2" s="2"/>
      <c r="CO2" s="2"/>
      <c r="CW2" s="1"/>
      <c r="CX2" s="1"/>
      <c r="CY2" s="1"/>
      <c r="CZ2" s="1"/>
      <c r="DA2" s="1"/>
      <c r="DB2" s="1"/>
      <c r="DG2" s="1"/>
      <c r="DH2" s="1"/>
      <c r="DI2" s="1"/>
      <c r="DJ2" s="1"/>
      <c r="DL2" s="1"/>
      <c r="DM2" s="1"/>
      <c r="DN2" s="1"/>
      <c r="DO2" s="1"/>
      <c r="DP2" s="1"/>
      <c r="DR2" s="1"/>
      <c r="DS2" s="1"/>
    </row>
    <row r="3" spans="1:168" x14ac:dyDescent="0.3">
      <c r="A3" s="1"/>
      <c r="B3" s="4" t="s">
        <v>0</v>
      </c>
      <c r="C3" s="5" t="str">
        <f ca="1">MID(CELL("filename",A1),FIND("]",CELL("‪filename",A1))+1,999)</f>
        <v>EDA - ID</v>
      </c>
      <c r="G3" s="6"/>
      <c r="H3" s="1"/>
      <c r="I3" s="6"/>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T3" s="1"/>
      <c r="AV3" s="1"/>
      <c r="AW3" s="1"/>
      <c r="AX3" s="1"/>
      <c r="AY3" s="1"/>
      <c r="AZ3" s="1"/>
      <c r="BA3" s="1"/>
      <c r="BB3" s="1"/>
      <c r="BC3" s="1"/>
      <c r="BE3" s="1"/>
      <c r="BF3" s="1"/>
      <c r="BG3" s="1"/>
      <c r="BH3" s="1"/>
      <c r="BI3" s="1"/>
      <c r="BJ3" s="1"/>
      <c r="CF3" s="2"/>
      <c r="CH3" s="2"/>
      <c r="CI3" s="2"/>
      <c r="CJ3" s="2"/>
      <c r="CK3" s="2"/>
      <c r="CL3" s="2"/>
      <c r="CM3" s="2"/>
      <c r="CN3" s="2"/>
      <c r="CO3" s="2"/>
      <c r="CW3" s="1"/>
      <c r="CX3" s="1"/>
      <c r="CY3" s="1"/>
      <c r="CZ3" s="1"/>
      <c r="DA3" s="1"/>
      <c r="DB3" s="1"/>
      <c r="DG3" s="1"/>
      <c r="DH3" s="1"/>
      <c r="DI3" s="1"/>
      <c r="DJ3" s="1"/>
      <c r="DL3" s="1"/>
      <c r="DM3" s="1"/>
      <c r="DN3" s="1"/>
      <c r="DO3" s="1"/>
      <c r="DP3" s="1"/>
      <c r="DR3" s="1"/>
      <c r="DS3" s="1"/>
    </row>
    <row r="4" spans="1:168" x14ac:dyDescent="0.3">
      <c r="A4" s="7"/>
      <c r="B4" s="7"/>
      <c r="C4" s="7"/>
      <c r="D4" s="7"/>
      <c r="E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T4" s="8"/>
      <c r="AV4" s="7"/>
      <c r="AW4" s="7"/>
      <c r="AX4" s="7"/>
      <c r="AY4" s="7"/>
      <c r="AZ4" s="7"/>
      <c r="BA4" s="7"/>
      <c r="BB4" s="7"/>
      <c r="BC4" s="7"/>
      <c r="BE4" s="7"/>
      <c r="BF4" s="7"/>
      <c r="BG4" s="7"/>
      <c r="BH4" s="7"/>
      <c r="BI4" s="7"/>
      <c r="BJ4" s="8"/>
      <c r="CF4" s="2"/>
      <c r="CH4" s="2"/>
      <c r="CI4" s="2"/>
      <c r="CJ4" s="2"/>
      <c r="CK4" s="2"/>
      <c r="CL4" s="2"/>
      <c r="CM4" s="2"/>
      <c r="CN4" s="2"/>
      <c r="CO4" s="2"/>
      <c r="CW4" s="7"/>
      <c r="CX4" s="7"/>
      <c r="CY4" s="7"/>
      <c r="CZ4" s="7"/>
      <c r="DA4" s="7"/>
      <c r="DB4" s="8"/>
      <c r="DG4" s="7"/>
      <c r="DH4" s="7"/>
      <c r="DI4" s="7"/>
      <c r="DJ4" s="7"/>
      <c r="DL4" s="8"/>
      <c r="DM4" s="8"/>
      <c r="DN4" s="8"/>
      <c r="DO4" s="8"/>
      <c r="DP4" s="8"/>
      <c r="DR4" s="7"/>
      <c r="DS4" s="7"/>
    </row>
    <row r="5" spans="1:168" s="12" customFormat="1" x14ac:dyDescent="0.3">
      <c r="A5" s="67" t="str">
        <f ca="1">_xlfn.SHEET()&amp;"."</f>
        <v>19.</v>
      </c>
      <c r="B5" s="41" t="str">
        <f ca="1">MID(CELL("filename",A1),FIND("]",CELL("‪filename",A1))+1,999)</f>
        <v>EDA - ID</v>
      </c>
      <c r="C5" s="9"/>
      <c r="D5" s="9"/>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0"/>
      <c r="BJ5" s="10"/>
      <c r="BK5" s="10"/>
      <c r="BL5" s="10"/>
      <c r="BM5" s="10"/>
      <c r="BN5" s="10"/>
      <c r="BO5" s="10"/>
      <c r="BP5" s="10"/>
      <c r="BQ5" s="10"/>
      <c r="BR5" s="10"/>
      <c r="BS5" s="10"/>
      <c r="BT5" s="10"/>
      <c r="BU5" s="10"/>
      <c r="BV5" s="10"/>
      <c r="BW5" s="10"/>
      <c r="BX5" s="10"/>
      <c r="BY5" s="10"/>
      <c r="BZ5" s="10"/>
      <c r="CA5" s="10"/>
      <c r="CB5" s="10"/>
      <c r="CC5" s="10"/>
      <c r="CD5" s="10"/>
      <c r="CE5" s="10"/>
      <c r="CF5" s="11"/>
      <c r="CG5" s="10"/>
      <c r="CH5" s="11"/>
      <c r="CI5" s="11"/>
      <c r="CJ5" s="11"/>
      <c r="CK5" s="11"/>
      <c r="CL5" s="11"/>
      <c r="CM5" s="11"/>
      <c r="CN5" s="11"/>
      <c r="CO5" s="11"/>
      <c r="CP5" s="10"/>
      <c r="CQ5" s="10"/>
      <c r="CR5" s="10"/>
      <c r="CS5" s="10"/>
      <c r="CT5" s="10"/>
      <c r="CU5" s="10"/>
      <c r="CV5" s="10"/>
      <c r="CW5" s="10"/>
      <c r="CX5" s="10"/>
      <c r="CY5" s="10"/>
      <c r="CZ5" s="10"/>
      <c r="DA5" s="10"/>
      <c r="DB5" s="10"/>
      <c r="DC5" s="10"/>
      <c r="DD5" s="10"/>
      <c r="DE5" s="10"/>
      <c r="DF5" s="10"/>
      <c r="DG5" s="10"/>
      <c r="DH5" s="10"/>
      <c r="DI5" s="10"/>
      <c r="DJ5" s="10"/>
      <c r="DK5" s="10"/>
      <c r="DL5" s="10"/>
      <c r="DM5" s="10"/>
      <c r="DN5" s="10"/>
      <c r="DO5" s="10"/>
      <c r="DP5" s="10"/>
      <c r="DQ5" s="10"/>
      <c r="DR5" s="10"/>
      <c r="DS5" s="10"/>
      <c r="DT5" s="10"/>
      <c r="DU5" s="10"/>
      <c r="DV5" s="10"/>
      <c r="DW5" s="10"/>
      <c r="DX5" s="10"/>
      <c r="DY5" s="10"/>
      <c r="DZ5" s="10"/>
      <c r="EA5" s="10"/>
      <c r="EB5" s="10"/>
      <c r="EC5" s="10"/>
      <c r="ED5" s="10"/>
      <c r="EE5" s="10"/>
      <c r="EF5" s="10"/>
      <c r="EG5" s="10"/>
      <c r="EH5" s="10"/>
      <c r="EI5" s="10"/>
      <c r="EJ5" s="10"/>
      <c r="EK5" s="10"/>
      <c r="EL5" s="10"/>
      <c r="EM5" s="10"/>
      <c r="EN5" s="10"/>
      <c r="EO5" s="10"/>
      <c r="EP5" s="10"/>
      <c r="EQ5" s="10"/>
      <c r="ER5" s="10"/>
      <c r="ES5" s="10"/>
      <c r="ET5" s="10"/>
      <c r="EU5" s="10"/>
      <c r="EV5" s="10"/>
      <c r="FD5" s="10"/>
      <c r="FL5" s="10"/>
    </row>
    <row r="8" spans="1:168" ht="21" x14ac:dyDescent="0.3">
      <c r="B8" s="30" t="s">
        <v>3938</v>
      </c>
      <c r="G8" s="30" t="s">
        <v>3937</v>
      </c>
      <c r="M8" s="30" t="s">
        <v>3858</v>
      </c>
    </row>
    <row r="9" spans="1:168" ht="14.4" customHeight="1" x14ac:dyDescent="0.3">
      <c r="B9" s="30"/>
      <c r="G9" s="30"/>
      <c r="M9" s="106" t="s">
        <v>3982</v>
      </c>
      <c r="N9" s="106"/>
      <c r="O9" s="106"/>
      <c r="P9" s="106"/>
      <c r="Q9" s="106"/>
      <c r="R9" s="106"/>
      <c r="S9" s="106"/>
    </row>
    <row r="10" spans="1:168" ht="14.4" customHeight="1" x14ac:dyDescent="0.3">
      <c r="B10" s="35" t="s">
        <v>3939</v>
      </c>
      <c r="C10" s="37">
        <f>MIN($C$16:$C$981)</f>
        <v>1</v>
      </c>
      <c r="G10" s="36" t="s">
        <v>3939</v>
      </c>
      <c r="H10" s="37">
        <f>MIN($H$16:$H$35)</f>
        <v>1</v>
      </c>
      <c r="M10" s="106"/>
      <c r="N10" s="106"/>
      <c r="O10" s="106"/>
      <c r="P10" s="106"/>
      <c r="Q10" s="106"/>
      <c r="R10" s="106"/>
      <c r="S10" s="106"/>
    </row>
    <row r="11" spans="1:168" ht="14.4" customHeight="1" x14ac:dyDescent="0.3">
      <c r="B11" s="35" t="s">
        <v>3940</v>
      </c>
      <c r="C11" s="37">
        <f>MAX($C$16:$C$981)</f>
        <v>1</v>
      </c>
      <c r="G11" s="36" t="s">
        <v>3940</v>
      </c>
      <c r="H11" s="37">
        <f>MAX($H$16:$H$35)</f>
        <v>1</v>
      </c>
      <c r="M11" s="106"/>
      <c r="N11" s="106"/>
      <c r="O11" s="106"/>
      <c r="P11" s="106"/>
      <c r="Q11" s="106"/>
      <c r="R11" s="106"/>
      <c r="S11" s="106"/>
    </row>
    <row r="12" spans="1:168" ht="14.4" customHeight="1" x14ac:dyDescent="0.3">
      <c r="M12" s="106"/>
      <c r="N12" s="106"/>
      <c r="O12" s="106"/>
      <c r="P12" s="106"/>
      <c r="Q12" s="106"/>
      <c r="R12" s="106"/>
      <c r="S12" s="106"/>
    </row>
    <row r="13" spans="1:168" x14ac:dyDescent="0.3">
      <c r="B13" s="28" t="s">
        <v>3851</v>
      </c>
      <c r="C13" t="s">
        <v>3853</v>
      </c>
      <c r="G13" s="28" t="s">
        <v>3851</v>
      </c>
      <c r="H13" t="s">
        <v>3854</v>
      </c>
      <c r="M13" s="106"/>
      <c r="N13" s="106"/>
      <c r="O13" s="106"/>
      <c r="P13" s="106"/>
      <c r="Q13" s="106"/>
      <c r="R13" s="106"/>
      <c r="S13" s="106"/>
    </row>
    <row r="14" spans="1:168" x14ac:dyDescent="0.3">
      <c r="M14" s="39"/>
      <c r="N14" s="39"/>
      <c r="O14" s="39"/>
      <c r="P14" s="39"/>
      <c r="Q14" s="39"/>
      <c r="R14" s="39"/>
      <c r="S14" s="39"/>
    </row>
    <row r="15" spans="1:168" x14ac:dyDescent="0.3">
      <c r="B15" s="94" t="s">
        <v>3845</v>
      </c>
      <c r="C15" s="58" t="s">
        <v>3855</v>
      </c>
      <c r="D15" s="58" t="s">
        <v>3856</v>
      </c>
      <c r="G15" s="94" t="s">
        <v>3845</v>
      </c>
      <c r="H15" s="58" t="s">
        <v>3855</v>
      </c>
      <c r="I15" s="58" t="s">
        <v>3856</v>
      </c>
      <c r="M15" s="39"/>
      <c r="N15" s="39"/>
      <c r="O15" s="39"/>
      <c r="P15" s="39"/>
      <c r="Q15" s="39"/>
      <c r="R15" s="39"/>
      <c r="S15" s="39"/>
    </row>
    <row r="16" spans="1:168" x14ac:dyDescent="0.3">
      <c r="B16" s="33" t="s">
        <v>2879</v>
      </c>
      <c r="C16" s="59">
        <v>1</v>
      </c>
      <c r="D16" s="60">
        <v>1.0351966873706005E-3</v>
      </c>
      <c r="G16" s="33" t="s">
        <v>2879</v>
      </c>
      <c r="H16" s="59">
        <v>1</v>
      </c>
      <c r="I16" s="59">
        <v>1</v>
      </c>
      <c r="M16" s="39"/>
      <c r="N16" s="39"/>
      <c r="O16" s="39"/>
      <c r="P16" s="39"/>
      <c r="Q16" s="39"/>
      <c r="R16" s="39"/>
      <c r="S16" s="39"/>
    </row>
    <row r="17" spans="2:19" x14ac:dyDescent="0.3">
      <c r="B17" s="33" t="s">
        <v>2880</v>
      </c>
      <c r="C17" s="59">
        <v>1</v>
      </c>
      <c r="D17" s="60">
        <v>1.0351966873706005E-3</v>
      </c>
      <c r="G17" s="33" t="s">
        <v>2886</v>
      </c>
      <c r="H17" s="59">
        <v>1</v>
      </c>
      <c r="I17" s="59">
        <v>1</v>
      </c>
      <c r="M17" s="39"/>
      <c r="N17" s="39"/>
      <c r="O17" s="39"/>
      <c r="P17" s="39"/>
      <c r="Q17" s="39"/>
      <c r="R17" s="39"/>
      <c r="S17" s="39"/>
    </row>
    <row r="18" spans="2:19" x14ac:dyDescent="0.3">
      <c r="B18" s="33" t="s">
        <v>2881</v>
      </c>
      <c r="C18" s="59">
        <v>1</v>
      </c>
      <c r="D18" s="60">
        <v>1.0351966873706005E-3</v>
      </c>
      <c r="G18" s="33" t="s">
        <v>2893</v>
      </c>
      <c r="H18" s="59">
        <v>1</v>
      </c>
      <c r="I18" s="59">
        <v>1</v>
      </c>
      <c r="M18" s="39"/>
      <c r="N18" s="39"/>
      <c r="O18" s="39"/>
      <c r="P18" s="39"/>
      <c r="Q18" s="39"/>
      <c r="R18" s="39"/>
      <c r="S18" s="39"/>
    </row>
    <row r="19" spans="2:19" x14ac:dyDescent="0.3">
      <c r="B19" s="33" t="s">
        <v>2882</v>
      </c>
      <c r="C19" s="59">
        <v>1</v>
      </c>
      <c r="D19" s="60">
        <v>1.0351966873706005E-3</v>
      </c>
      <c r="G19" s="33" t="s">
        <v>2926</v>
      </c>
      <c r="H19" s="59">
        <v>1</v>
      </c>
      <c r="I19" s="59">
        <v>1</v>
      </c>
      <c r="M19" s="39"/>
      <c r="N19" s="39"/>
      <c r="O19" s="39"/>
      <c r="P19" s="39"/>
      <c r="Q19" s="39"/>
      <c r="R19" s="39"/>
      <c r="S19" s="39"/>
    </row>
    <row r="20" spans="2:19" x14ac:dyDescent="0.3">
      <c r="B20" s="33" t="s">
        <v>2883</v>
      </c>
      <c r="C20" s="59">
        <v>1</v>
      </c>
      <c r="D20" s="60">
        <v>1.0351966873706005E-3</v>
      </c>
      <c r="G20" s="33" t="s">
        <v>2928</v>
      </c>
      <c r="H20" s="59">
        <v>1</v>
      </c>
      <c r="I20" s="59">
        <v>1</v>
      </c>
      <c r="M20" s="39"/>
      <c r="N20" s="39"/>
      <c r="O20" s="39"/>
      <c r="P20" s="39"/>
      <c r="Q20" s="39"/>
      <c r="R20" s="39"/>
      <c r="S20" s="39"/>
    </row>
    <row r="21" spans="2:19" x14ac:dyDescent="0.3">
      <c r="B21" s="33" t="s">
        <v>2884</v>
      </c>
      <c r="C21" s="59">
        <v>1</v>
      </c>
      <c r="D21" s="60">
        <v>1.0351966873706005E-3</v>
      </c>
      <c r="G21" s="33" t="s">
        <v>2942</v>
      </c>
      <c r="H21" s="59">
        <v>1</v>
      </c>
      <c r="I21" s="59">
        <v>1</v>
      </c>
      <c r="M21" s="39"/>
      <c r="N21" s="39"/>
      <c r="O21" s="39"/>
      <c r="P21" s="39"/>
      <c r="Q21" s="39"/>
      <c r="R21" s="39"/>
      <c r="S21" s="39"/>
    </row>
    <row r="22" spans="2:19" x14ac:dyDescent="0.3">
      <c r="B22" s="33" t="s">
        <v>2885</v>
      </c>
      <c r="C22" s="59">
        <v>1</v>
      </c>
      <c r="D22" s="60">
        <v>1.0351966873706005E-3</v>
      </c>
      <c r="G22" s="33" t="s">
        <v>2973</v>
      </c>
      <c r="H22" s="59">
        <v>1</v>
      </c>
      <c r="I22" s="59">
        <v>1</v>
      </c>
      <c r="M22" s="39"/>
      <c r="N22" s="39"/>
      <c r="O22" s="39"/>
      <c r="P22" s="39"/>
      <c r="Q22" s="39"/>
      <c r="R22" s="39"/>
      <c r="S22" s="39"/>
    </row>
    <row r="23" spans="2:19" x14ac:dyDescent="0.3">
      <c r="B23" s="33" t="s">
        <v>2886</v>
      </c>
      <c r="C23" s="59">
        <v>1</v>
      </c>
      <c r="D23" s="60">
        <v>1.0351966873706005E-3</v>
      </c>
      <c r="G23" s="33" t="s">
        <v>3024</v>
      </c>
      <c r="H23" s="59">
        <v>1</v>
      </c>
      <c r="I23" s="59">
        <v>1</v>
      </c>
      <c r="M23" s="39"/>
      <c r="N23" s="39"/>
      <c r="O23" s="39"/>
      <c r="P23" s="39"/>
      <c r="Q23" s="39"/>
      <c r="R23" s="39"/>
      <c r="S23" s="39"/>
    </row>
    <row r="24" spans="2:19" x14ac:dyDescent="0.3">
      <c r="B24" s="33" t="s">
        <v>2887</v>
      </c>
      <c r="C24" s="59">
        <v>1</v>
      </c>
      <c r="D24" s="60">
        <v>1.0351966873706005E-3</v>
      </c>
      <c r="G24" s="33" t="s">
        <v>3181</v>
      </c>
      <c r="H24" s="59">
        <v>1</v>
      </c>
      <c r="I24" s="59">
        <v>1</v>
      </c>
      <c r="M24" s="39"/>
      <c r="N24" s="39"/>
      <c r="O24" s="39"/>
      <c r="P24" s="39"/>
      <c r="Q24" s="39"/>
      <c r="R24" s="39"/>
      <c r="S24" s="39"/>
    </row>
    <row r="25" spans="2:19" x14ac:dyDescent="0.3">
      <c r="B25" s="33" t="s">
        <v>2888</v>
      </c>
      <c r="C25" s="59">
        <v>1</v>
      </c>
      <c r="D25" s="60">
        <v>1.0351966873706005E-3</v>
      </c>
      <c r="G25" s="33" t="s">
        <v>3222</v>
      </c>
      <c r="H25" s="59">
        <v>1</v>
      </c>
      <c r="I25" s="59">
        <v>1</v>
      </c>
      <c r="M25" s="39"/>
      <c r="N25" s="39"/>
      <c r="O25" s="39"/>
      <c r="P25" s="39"/>
      <c r="Q25" s="39"/>
      <c r="R25" s="39"/>
      <c r="S25" s="39"/>
    </row>
    <row r="26" spans="2:19" x14ac:dyDescent="0.3">
      <c r="B26" s="33" t="s">
        <v>2889</v>
      </c>
      <c r="C26" s="59">
        <v>1</v>
      </c>
      <c r="D26" s="60">
        <v>1.0351966873706005E-3</v>
      </c>
      <c r="G26" s="33" t="s">
        <v>3290</v>
      </c>
      <c r="H26" s="59">
        <v>1</v>
      </c>
      <c r="I26" s="59">
        <v>1</v>
      </c>
      <c r="M26" s="39"/>
      <c r="N26" s="39"/>
      <c r="O26" s="39"/>
      <c r="P26" s="39"/>
      <c r="Q26" s="39"/>
      <c r="R26" s="39"/>
      <c r="S26" s="39"/>
    </row>
    <row r="27" spans="2:19" x14ac:dyDescent="0.3">
      <c r="B27" s="33" t="s">
        <v>2890</v>
      </c>
      <c r="C27" s="59">
        <v>1</v>
      </c>
      <c r="D27" s="60">
        <v>1.0351966873706005E-3</v>
      </c>
      <c r="G27" s="33" t="s">
        <v>3428</v>
      </c>
      <c r="H27" s="59">
        <v>1</v>
      </c>
      <c r="I27" s="59">
        <v>1</v>
      </c>
      <c r="M27" s="39"/>
      <c r="N27" s="39"/>
      <c r="O27" s="39"/>
      <c r="P27" s="39"/>
      <c r="Q27" s="39"/>
      <c r="R27" s="39"/>
      <c r="S27" s="39"/>
    </row>
    <row r="28" spans="2:19" x14ac:dyDescent="0.3">
      <c r="B28" s="33" t="s">
        <v>2891</v>
      </c>
      <c r="C28" s="59">
        <v>1</v>
      </c>
      <c r="D28" s="60">
        <v>1.0351966873706005E-3</v>
      </c>
      <c r="G28" s="33" t="s">
        <v>3460</v>
      </c>
      <c r="H28" s="59">
        <v>1</v>
      </c>
      <c r="I28" s="59">
        <v>1</v>
      </c>
      <c r="M28" s="39"/>
      <c r="N28" s="39"/>
      <c r="O28" s="39"/>
      <c r="P28" s="39"/>
      <c r="Q28" s="39"/>
      <c r="R28" s="39"/>
      <c r="S28" s="39"/>
    </row>
    <row r="29" spans="2:19" x14ac:dyDescent="0.3">
      <c r="B29" s="33" t="s">
        <v>2892</v>
      </c>
      <c r="C29" s="59">
        <v>1</v>
      </c>
      <c r="D29" s="60">
        <v>1.0351966873706005E-3</v>
      </c>
      <c r="G29" s="33" t="s">
        <v>3467</v>
      </c>
      <c r="H29" s="59">
        <v>1</v>
      </c>
      <c r="I29" s="59">
        <v>1</v>
      </c>
      <c r="M29" s="39"/>
      <c r="N29" s="39"/>
      <c r="O29" s="39"/>
      <c r="P29" s="39"/>
      <c r="Q29" s="39"/>
      <c r="R29" s="39"/>
      <c r="S29" s="39"/>
    </row>
    <row r="30" spans="2:19" x14ac:dyDescent="0.3">
      <c r="B30" s="33" t="s">
        <v>2893</v>
      </c>
      <c r="C30" s="59">
        <v>1</v>
      </c>
      <c r="D30" s="60">
        <v>1.0351966873706005E-3</v>
      </c>
      <c r="G30" s="33" t="s">
        <v>3583</v>
      </c>
      <c r="H30" s="59">
        <v>1</v>
      </c>
      <c r="I30" s="59">
        <v>1</v>
      </c>
      <c r="M30" s="39"/>
      <c r="N30" s="39"/>
      <c r="O30" s="39"/>
      <c r="P30" s="39"/>
      <c r="Q30" s="39"/>
      <c r="R30" s="39"/>
      <c r="S30" s="39"/>
    </row>
    <row r="31" spans="2:19" x14ac:dyDescent="0.3">
      <c r="B31" s="33" t="s">
        <v>2894</v>
      </c>
      <c r="C31" s="59">
        <v>1</v>
      </c>
      <c r="D31" s="60">
        <v>1.0351966873706005E-3</v>
      </c>
      <c r="G31" s="33" t="s">
        <v>3612</v>
      </c>
      <c r="H31" s="59">
        <v>1</v>
      </c>
      <c r="I31" s="59">
        <v>1</v>
      </c>
      <c r="M31" s="39"/>
      <c r="N31" s="39"/>
      <c r="O31" s="39"/>
      <c r="P31" s="39"/>
      <c r="Q31" s="39"/>
      <c r="R31" s="39"/>
      <c r="S31" s="39"/>
    </row>
    <row r="32" spans="2:19" x14ac:dyDescent="0.3">
      <c r="B32" s="33" t="s">
        <v>2895</v>
      </c>
      <c r="C32" s="59">
        <v>1</v>
      </c>
      <c r="D32" s="60">
        <v>1.0351966873706005E-3</v>
      </c>
      <c r="G32" s="33" t="s">
        <v>3686</v>
      </c>
      <c r="H32" s="59">
        <v>1</v>
      </c>
      <c r="I32" s="59">
        <v>1</v>
      </c>
      <c r="M32" s="39"/>
      <c r="N32" s="39"/>
      <c r="O32" s="39"/>
      <c r="P32" s="39"/>
      <c r="Q32" s="39"/>
      <c r="R32" s="39"/>
      <c r="S32" s="39"/>
    </row>
    <row r="33" spans="2:19" x14ac:dyDescent="0.3">
      <c r="B33" s="33" t="s">
        <v>2896</v>
      </c>
      <c r="C33" s="59">
        <v>1</v>
      </c>
      <c r="D33" s="60">
        <v>1.0351966873706005E-3</v>
      </c>
      <c r="G33" s="33" t="s">
        <v>3763</v>
      </c>
      <c r="H33" s="59">
        <v>1</v>
      </c>
      <c r="I33" s="59">
        <v>1</v>
      </c>
      <c r="M33" s="39"/>
      <c r="N33" s="39"/>
      <c r="O33" s="39"/>
      <c r="P33" s="39"/>
      <c r="Q33" s="39"/>
      <c r="R33" s="39"/>
      <c r="S33" s="39"/>
    </row>
    <row r="34" spans="2:19" x14ac:dyDescent="0.3">
      <c r="B34" s="33" t="s">
        <v>2897</v>
      </c>
      <c r="C34" s="59">
        <v>1</v>
      </c>
      <c r="D34" s="60">
        <v>1.0351966873706005E-3</v>
      </c>
      <c r="G34" s="33" t="s">
        <v>3831</v>
      </c>
      <c r="H34" s="59">
        <v>1</v>
      </c>
      <c r="I34" s="59">
        <v>1</v>
      </c>
      <c r="M34" s="39"/>
      <c r="N34" s="39"/>
      <c r="O34" s="39"/>
      <c r="P34" s="39"/>
      <c r="Q34" s="39"/>
      <c r="R34" s="39"/>
      <c r="S34" s="39"/>
    </row>
    <row r="35" spans="2:19" x14ac:dyDescent="0.3">
      <c r="B35" s="33" t="s">
        <v>2898</v>
      </c>
      <c r="C35" s="59">
        <v>1</v>
      </c>
      <c r="D35" s="60">
        <v>1.0351966873706005E-3</v>
      </c>
      <c r="G35" s="33" t="s">
        <v>3835</v>
      </c>
      <c r="H35" s="59">
        <v>1</v>
      </c>
      <c r="I35" s="59">
        <v>1</v>
      </c>
      <c r="M35" s="39"/>
      <c r="N35" s="39"/>
      <c r="O35" s="39"/>
      <c r="P35" s="39"/>
      <c r="Q35" s="39"/>
      <c r="R35" s="39"/>
      <c r="S35" s="39"/>
    </row>
    <row r="36" spans="2:19" x14ac:dyDescent="0.3">
      <c r="B36" s="33" t="s">
        <v>2899</v>
      </c>
      <c r="C36" s="59">
        <v>1</v>
      </c>
      <c r="D36" s="60">
        <v>1.0351966873706005E-3</v>
      </c>
      <c r="G36" s="33" t="s">
        <v>3852</v>
      </c>
      <c r="H36" s="59">
        <v>20</v>
      </c>
      <c r="I36" s="59">
        <v>20</v>
      </c>
      <c r="M36" s="39"/>
      <c r="N36" s="39"/>
      <c r="O36" s="39"/>
      <c r="P36" s="39"/>
      <c r="Q36" s="39"/>
      <c r="R36" s="39"/>
      <c r="S36" s="39"/>
    </row>
    <row r="37" spans="2:19" x14ac:dyDescent="0.3">
      <c r="B37" s="33" t="s">
        <v>2900</v>
      </c>
      <c r="C37" s="59">
        <v>1</v>
      </c>
      <c r="D37" s="60">
        <v>1.0351966873706005E-3</v>
      </c>
      <c r="M37" s="39"/>
      <c r="N37" s="39"/>
      <c r="O37" s="39"/>
      <c r="P37" s="39"/>
      <c r="Q37" s="39"/>
      <c r="R37" s="39"/>
      <c r="S37" s="39"/>
    </row>
    <row r="38" spans="2:19" x14ac:dyDescent="0.3">
      <c r="B38" s="33" t="s">
        <v>2901</v>
      </c>
      <c r="C38" s="59">
        <v>1</v>
      </c>
      <c r="D38" s="60">
        <v>1.0351966873706005E-3</v>
      </c>
      <c r="M38" s="39"/>
      <c r="N38" s="39"/>
      <c r="O38" s="39"/>
      <c r="P38" s="39"/>
      <c r="Q38" s="39"/>
      <c r="R38" s="39"/>
      <c r="S38" s="39"/>
    </row>
    <row r="39" spans="2:19" x14ac:dyDescent="0.3">
      <c r="B39" s="33" t="s">
        <v>2902</v>
      </c>
      <c r="C39" s="59">
        <v>1</v>
      </c>
      <c r="D39" s="60">
        <v>1.0351966873706005E-3</v>
      </c>
      <c r="M39" s="39"/>
      <c r="N39" s="39"/>
      <c r="O39" s="39"/>
      <c r="P39" s="39"/>
      <c r="Q39" s="39"/>
      <c r="R39" s="39"/>
      <c r="S39" s="39"/>
    </row>
    <row r="40" spans="2:19" x14ac:dyDescent="0.3">
      <c r="B40" s="33" t="s">
        <v>2903</v>
      </c>
      <c r="C40" s="59">
        <v>1</v>
      </c>
      <c r="D40" s="60">
        <v>1.0351966873706005E-3</v>
      </c>
      <c r="M40" s="39"/>
      <c r="N40" s="39"/>
      <c r="O40" s="39"/>
      <c r="P40" s="39"/>
      <c r="Q40" s="39"/>
      <c r="R40" s="39"/>
      <c r="S40" s="39"/>
    </row>
    <row r="41" spans="2:19" x14ac:dyDescent="0.3">
      <c r="B41" s="33" t="s">
        <v>2904</v>
      </c>
      <c r="C41" s="59">
        <v>1</v>
      </c>
      <c r="D41" s="60">
        <v>1.0351966873706005E-3</v>
      </c>
    </row>
    <row r="42" spans="2:19" x14ac:dyDescent="0.3">
      <c r="B42" s="33" t="s">
        <v>2905</v>
      </c>
      <c r="C42" s="59">
        <v>1</v>
      </c>
      <c r="D42" s="60">
        <v>1.0351966873706005E-3</v>
      </c>
    </row>
    <row r="43" spans="2:19" x14ac:dyDescent="0.3">
      <c r="B43" s="33" t="s">
        <v>2906</v>
      </c>
      <c r="C43" s="59">
        <v>1</v>
      </c>
      <c r="D43" s="60">
        <v>1.0351966873706005E-3</v>
      </c>
    </row>
    <row r="44" spans="2:19" x14ac:dyDescent="0.3">
      <c r="B44" s="33" t="s">
        <v>2907</v>
      </c>
      <c r="C44" s="59">
        <v>1</v>
      </c>
      <c r="D44" s="60">
        <v>1.0351966873706005E-3</v>
      </c>
    </row>
    <row r="45" spans="2:19" x14ac:dyDescent="0.3">
      <c r="B45" s="33" t="s">
        <v>2908</v>
      </c>
      <c r="C45" s="59">
        <v>1</v>
      </c>
      <c r="D45" s="60">
        <v>1.0351966873706005E-3</v>
      </c>
    </row>
    <row r="46" spans="2:19" x14ac:dyDescent="0.3">
      <c r="B46" s="33" t="s">
        <v>2909</v>
      </c>
      <c r="C46" s="59">
        <v>1</v>
      </c>
      <c r="D46" s="60">
        <v>1.0351966873706005E-3</v>
      </c>
    </row>
    <row r="47" spans="2:19" x14ac:dyDescent="0.3">
      <c r="B47" s="33" t="s">
        <v>2910</v>
      </c>
      <c r="C47" s="59">
        <v>1</v>
      </c>
      <c r="D47" s="60">
        <v>1.0351966873706005E-3</v>
      </c>
    </row>
    <row r="48" spans="2:19" x14ac:dyDescent="0.3">
      <c r="B48" s="33" t="s">
        <v>2911</v>
      </c>
      <c r="C48" s="59">
        <v>1</v>
      </c>
      <c r="D48" s="60">
        <v>1.0351966873706005E-3</v>
      </c>
    </row>
    <row r="49" spans="2:4" x14ac:dyDescent="0.3">
      <c r="B49" s="33" t="s">
        <v>2912</v>
      </c>
      <c r="C49" s="59">
        <v>1</v>
      </c>
      <c r="D49" s="60">
        <v>1.0351966873706005E-3</v>
      </c>
    </row>
    <row r="50" spans="2:4" x14ac:dyDescent="0.3">
      <c r="B50" s="33" t="s">
        <v>2913</v>
      </c>
      <c r="C50" s="59">
        <v>1</v>
      </c>
      <c r="D50" s="60">
        <v>1.0351966873706005E-3</v>
      </c>
    </row>
    <row r="51" spans="2:4" x14ac:dyDescent="0.3">
      <c r="B51" s="33" t="s">
        <v>2914</v>
      </c>
      <c r="C51" s="59">
        <v>1</v>
      </c>
      <c r="D51" s="60">
        <v>1.0351966873706005E-3</v>
      </c>
    </row>
    <row r="52" spans="2:4" x14ac:dyDescent="0.3">
      <c r="B52" s="33" t="s">
        <v>2915</v>
      </c>
      <c r="C52" s="59">
        <v>1</v>
      </c>
      <c r="D52" s="60">
        <v>1.0351966873706005E-3</v>
      </c>
    </row>
    <row r="53" spans="2:4" x14ac:dyDescent="0.3">
      <c r="B53" s="33" t="s">
        <v>2916</v>
      </c>
      <c r="C53" s="59">
        <v>1</v>
      </c>
      <c r="D53" s="60">
        <v>1.0351966873706005E-3</v>
      </c>
    </row>
    <row r="54" spans="2:4" x14ac:dyDescent="0.3">
      <c r="B54" s="33" t="s">
        <v>2917</v>
      </c>
      <c r="C54" s="59">
        <v>1</v>
      </c>
      <c r="D54" s="60">
        <v>1.0351966873706005E-3</v>
      </c>
    </row>
    <row r="55" spans="2:4" x14ac:dyDescent="0.3">
      <c r="B55" s="33" t="s">
        <v>2918</v>
      </c>
      <c r="C55" s="59">
        <v>1</v>
      </c>
      <c r="D55" s="60">
        <v>1.0351966873706005E-3</v>
      </c>
    </row>
    <row r="56" spans="2:4" x14ac:dyDescent="0.3">
      <c r="B56" s="33" t="s">
        <v>2919</v>
      </c>
      <c r="C56" s="59">
        <v>1</v>
      </c>
      <c r="D56" s="60">
        <v>1.0351966873706005E-3</v>
      </c>
    </row>
    <row r="57" spans="2:4" x14ac:dyDescent="0.3">
      <c r="B57" s="33" t="s">
        <v>2920</v>
      </c>
      <c r="C57" s="59">
        <v>1</v>
      </c>
      <c r="D57" s="60">
        <v>1.0351966873706005E-3</v>
      </c>
    </row>
    <row r="58" spans="2:4" x14ac:dyDescent="0.3">
      <c r="B58" s="33" t="s">
        <v>2921</v>
      </c>
      <c r="C58" s="59">
        <v>1</v>
      </c>
      <c r="D58" s="60">
        <v>1.0351966873706005E-3</v>
      </c>
    </row>
    <row r="59" spans="2:4" x14ac:dyDescent="0.3">
      <c r="B59" s="33" t="s">
        <v>2922</v>
      </c>
      <c r="C59" s="59">
        <v>1</v>
      </c>
      <c r="D59" s="60">
        <v>1.0351966873706005E-3</v>
      </c>
    </row>
    <row r="60" spans="2:4" x14ac:dyDescent="0.3">
      <c r="B60" s="33" t="s">
        <v>2923</v>
      </c>
      <c r="C60" s="59">
        <v>1</v>
      </c>
      <c r="D60" s="60">
        <v>1.0351966873706005E-3</v>
      </c>
    </row>
    <row r="61" spans="2:4" x14ac:dyDescent="0.3">
      <c r="B61" s="33" t="s">
        <v>2924</v>
      </c>
      <c r="C61" s="59">
        <v>1</v>
      </c>
      <c r="D61" s="60">
        <v>1.0351966873706005E-3</v>
      </c>
    </row>
    <row r="62" spans="2:4" x14ac:dyDescent="0.3">
      <c r="B62" s="33" t="s">
        <v>2925</v>
      </c>
      <c r="C62" s="59">
        <v>1</v>
      </c>
      <c r="D62" s="60">
        <v>1.0351966873706005E-3</v>
      </c>
    </row>
    <row r="63" spans="2:4" x14ac:dyDescent="0.3">
      <c r="B63" s="33" t="s">
        <v>2926</v>
      </c>
      <c r="C63" s="59">
        <v>1</v>
      </c>
      <c r="D63" s="60">
        <v>1.0351966873706005E-3</v>
      </c>
    </row>
    <row r="64" spans="2:4" x14ac:dyDescent="0.3">
      <c r="B64" s="33" t="s">
        <v>2927</v>
      </c>
      <c r="C64" s="59">
        <v>1</v>
      </c>
      <c r="D64" s="60">
        <v>1.0351966873706005E-3</v>
      </c>
    </row>
    <row r="65" spans="2:4" x14ac:dyDescent="0.3">
      <c r="B65" s="33" t="s">
        <v>2928</v>
      </c>
      <c r="C65" s="59">
        <v>1</v>
      </c>
      <c r="D65" s="60">
        <v>1.0351966873706005E-3</v>
      </c>
    </row>
    <row r="66" spans="2:4" x14ac:dyDescent="0.3">
      <c r="B66" s="33" t="s">
        <v>2929</v>
      </c>
      <c r="C66" s="59">
        <v>1</v>
      </c>
      <c r="D66" s="60">
        <v>1.0351966873706005E-3</v>
      </c>
    </row>
    <row r="67" spans="2:4" x14ac:dyDescent="0.3">
      <c r="B67" s="33" t="s">
        <v>2930</v>
      </c>
      <c r="C67" s="59">
        <v>1</v>
      </c>
      <c r="D67" s="60">
        <v>1.0351966873706005E-3</v>
      </c>
    </row>
    <row r="68" spans="2:4" x14ac:dyDescent="0.3">
      <c r="B68" s="33" t="s">
        <v>2931</v>
      </c>
      <c r="C68" s="59">
        <v>1</v>
      </c>
      <c r="D68" s="60">
        <v>1.0351966873706005E-3</v>
      </c>
    </row>
    <row r="69" spans="2:4" x14ac:dyDescent="0.3">
      <c r="B69" s="33" t="s">
        <v>2932</v>
      </c>
      <c r="C69" s="59">
        <v>1</v>
      </c>
      <c r="D69" s="60">
        <v>1.0351966873706005E-3</v>
      </c>
    </row>
    <row r="70" spans="2:4" x14ac:dyDescent="0.3">
      <c r="B70" s="33" t="s">
        <v>2933</v>
      </c>
      <c r="C70" s="59">
        <v>1</v>
      </c>
      <c r="D70" s="60">
        <v>1.0351966873706005E-3</v>
      </c>
    </row>
    <row r="71" spans="2:4" x14ac:dyDescent="0.3">
      <c r="B71" s="33" t="s">
        <v>2934</v>
      </c>
      <c r="C71" s="59">
        <v>1</v>
      </c>
      <c r="D71" s="60">
        <v>1.0351966873706005E-3</v>
      </c>
    </row>
    <row r="72" spans="2:4" x14ac:dyDescent="0.3">
      <c r="B72" s="33" t="s">
        <v>2935</v>
      </c>
      <c r="C72" s="59">
        <v>1</v>
      </c>
      <c r="D72" s="60">
        <v>1.0351966873706005E-3</v>
      </c>
    </row>
    <row r="73" spans="2:4" x14ac:dyDescent="0.3">
      <c r="B73" s="33" t="s">
        <v>2936</v>
      </c>
      <c r="C73" s="59">
        <v>1</v>
      </c>
      <c r="D73" s="60">
        <v>1.0351966873706005E-3</v>
      </c>
    </row>
    <row r="74" spans="2:4" x14ac:dyDescent="0.3">
      <c r="B74" s="33" t="s">
        <v>2937</v>
      </c>
      <c r="C74" s="59">
        <v>1</v>
      </c>
      <c r="D74" s="60">
        <v>1.0351966873706005E-3</v>
      </c>
    </row>
    <row r="75" spans="2:4" x14ac:dyDescent="0.3">
      <c r="B75" s="33" t="s">
        <v>2938</v>
      </c>
      <c r="C75" s="59">
        <v>1</v>
      </c>
      <c r="D75" s="60">
        <v>1.0351966873706005E-3</v>
      </c>
    </row>
    <row r="76" spans="2:4" x14ac:dyDescent="0.3">
      <c r="B76" s="33" t="s">
        <v>2939</v>
      </c>
      <c r="C76" s="59">
        <v>1</v>
      </c>
      <c r="D76" s="60">
        <v>1.0351966873706005E-3</v>
      </c>
    </row>
    <row r="77" spans="2:4" x14ac:dyDescent="0.3">
      <c r="B77" s="33" t="s">
        <v>2940</v>
      </c>
      <c r="C77" s="59">
        <v>1</v>
      </c>
      <c r="D77" s="60">
        <v>1.0351966873706005E-3</v>
      </c>
    </row>
    <row r="78" spans="2:4" x14ac:dyDescent="0.3">
      <c r="B78" s="33" t="s">
        <v>2941</v>
      </c>
      <c r="C78" s="59">
        <v>1</v>
      </c>
      <c r="D78" s="60">
        <v>1.0351966873706005E-3</v>
      </c>
    </row>
    <row r="79" spans="2:4" x14ac:dyDescent="0.3">
      <c r="B79" s="33" t="s">
        <v>2942</v>
      </c>
      <c r="C79" s="59">
        <v>1</v>
      </c>
      <c r="D79" s="60">
        <v>1.0351966873706005E-3</v>
      </c>
    </row>
    <row r="80" spans="2:4" x14ac:dyDescent="0.3">
      <c r="B80" s="33" t="s">
        <v>2943</v>
      </c>
      <c r="C80" s="59">
        <v>1</v>
      </c>
      <c r="D80" s="60">
        <v>1.0351966873706005E-3</v>
      </c>
    </row>
    <row r="81" spans="2:4" x14ac:dyDescent="0.3">
      <c r="B81" s="33" t="s">
        <v>2944</v>
      </c>
      <c r="C81" s="59">
        <v>1</v>
      </c>
      <c r="D81" s="60">
        <v>1.0351966873706005E-3</v>
      </c>
    </row>
    <row r="82" spans="2:4" x14ac:dyDescent="0.3">
      <c r="B82" s="33" t="s">
        <v>2945</v>
      </c>
      <c r="C82" s="59">
        <v>1</v>
      </c>
      <c r="D82" s="60">
        <v>1.0351966873706005E-3</v>
      </c>
    </row>
    <row r="83" spans="2:4" x14ac:dyDescent="0.3">
      <c r="B83" s="33" t="s">
        <v>2946</v>
      </c>
      <c r="C83" s="59">
        <v>1</v>
      </c>
      <c r="D83" s="60">
        <v>1.0351966873706005E-3</v>
      </c>
    </row>
    <row r="84" spans="2:4" x14ac:dyDescent="0.3">
      <c r="B84" s="33" t="s">
        <v>2947</v>
      </c>
      <c r="C84" s="59">
        <v>1</v>
      </c>
      <c r="D84" s="60">
        <v>1.0351966873706005E-3</v>
      </c>
    </row>
    <row r="85" spans="2:4" x14ac:dyDescent="0.3">
      <c r="B85" s="33" t="s">
        <v>2948</v>
      </c>
      <c r="C85" s="59">
        <v>1</v>
      </c>
      <c r="D85" s="60">
        <v>1.0351966873706005E-3</v>
      </c>
    </row>
    <row r="86" spans="2:4" x14ac:dyDescent="0.3">
      <c r="B86" s="33" t="s">
        <v>2949</v>
      </c>
      <c r="C86" s="59">
        <v>1</v>
      </c>
      <c r="D86" s="60">
        <v>1.0351966873706005E-3</v>
      </c>
    </row>
    <row r="87" spans="2:4" x14ac:dyDescent="0.3">
      <c r="B87" s="33" t="s">
        <v>2950</v>
      </c>
      <c r="C87" s="59">
        <v>1</v>
      </c>
      <c r="D87" s="60">
        <v>1.0351966873706005E-3</v>
      </c>
    </row>
    <row r="88" spans="2:4" x14ac:dyDescent="0.3">
      <c r="B88" s="33" t="s">
        <v>2951</v>
      </c>
      <c r="C88" s="59">
        <v>1</v>
      </c>
      <c r="D88" s="60">
        <v>1.0351966873706005E-3</v>
      </c>
    </row>
    <row r="89" spans="2:4" x14ac:dyDescent="0.3">
      <c r="B89" s="33" t="s">
        <v>2952</v>
      </c>
      <c r="C89" s="59">
        <v>1</v>
      </c>
      <c r="D89" s="60">
        <v>1.0351966873706005E-3</v>
      </c>
    </row>
    <row r="90" spans="2:4" x14ac:dyDescent="0.3">
      <c r="B90" s="33" t="s">
        <v>2953</v>
      </c>
      <c r="C90" s="59">
        <v>1</v>
      </c>
      <c r="D90" s="60">
        <v>1.0351966873706005E-3</v>
      </c>
    </row>
    <row r="91" spans="2:4" x14ac:dyDescent="0.3">
      <c r="B91" s="33" t="s">
        <v>2954</v>
      </c>
      <c r="C91" s="59">
        <v>1</v>
      </c>
      <c r="D91" s="60">
        <v>1.0351966873706005E-3</v>
      </c>
    </row>
    <row r="92" spans="2:4" x14ac:dyDescent="0.3">
      <c r="B92" s="33" t="s">
        <v>2955</v>
      </c>
      <c r="C92" s="59">
        <v>1</v>
      </c>
      <c r="D92" s="60">
        <v>1.0351966873706005E-3</v>
      </c>
    </row>
    <row r="93" spans="2:4" x14ac:dyDescent="0.3">
      <c r="B93" s="33" t="s">
        <v>2956</v>
      </c>
      <c r="C93" s="59">
        <v>1</v>
      </c>
      <c r="D93" s="60">
        <v>1.0351966873706005E-3</v>
      </c>
    </row>
    <row r="94" spans="2:4" x14ac:dyDescent="0.3">
      <c r="B94" s="33" t="s">
        <v>2957</v>
      </c>
      <c r="C94" s="59">
        <v>1</v>
      </c>
      <c r="D94" s="60">
        <v>1.0351966873706005E-3</v>
      </c>
    </row>
    <row r="95" spans="2:4" x14ac:dyDescent="0.3">
      <c r="B95" s="33" t="s">
        <v>2958</v>
      </c>
      <c r="C95" s="59">
        <v>1</v>
      </c>
      <c r="D95" s="60">
        <v>1.0351966873706005E-3</v>
      </c>
    </row>
    <row r="96" spans="2:4" x14ac:dyDescent="0.3">
      <c r="B96" s="33" t="s">
        <v>2959</v>
      </c>
      <c r="C96" s="59">
        <v>1</v>
      </c>
      <c r="D96" s="60">
        <v>1.0351966873706005E-3</v>
      </c>
    </row>
    <row r="97" spans="2:4" x14ac:dyDescent="0.3">
      <c r="B97" s="33" t="s">
        <v>2960</v>
      </c>
      <c r="C97" s="59">
        <v>1</v>
      </c>
      <c r="D97" s="60">
        <v>1.0351966873706005E-3</v>
      </c>
    </row>
    <row r="98" spans="2:4" x14ac:dyDescent="0.3">
      <c r="B98" s="33" t="s">
        <v>2961</v>
      </c>
      <c r="C98" s="59">
        <v>1</v>
      </c>
      <c r="D98" s="60">
        <v>1.0351966873706005E-3</v>
      </c>
    </row>
    <row r="99" spans="2:4" x14ac:dyDescent="0.3">
      <c r="B99" s="33" t="s">
        <v>2962</v>
      </c>
      <c r="C99" s="59">
        <v>1</v>
      </c>
      <c r="D99" s="60">
        <v>1.0351966873706005E-3</v>
      </c>
    </row>
    <row r="100" spans="2:4" x14ac:dyDescent="0.3">
      <c r="B100" s="33" t="s">
        <v>2963</v>
      </c>
      <c r="C100" s="59">
        <v>1</v>
      </c>
      <c r="D100" s="60">
        <v>1.0351966873706005E-3</v>
      </c>
    </row>
    <row r="101" spans="2:4" x14ac:dyDescent="0.3">
      <c r="B101" s="33" t="s">
        <v>2964</v>
      </c>
      <c r="C101" s="59">
        <v>1</v>
      </c>
      <c r="D101" s="60">
        <v>1.0351966873706005E-3</v>
      </c>
    </row>
    <row r="102" spans="2:4" x14ac:dyDescent="0.3">
      <c r="B102" s="33" t="s">
        <v>2965</v>
      </c>
      <c r="C102" s="59">
        <v>1</v>
      </c>
      <c r="D102" s="60">
        <v>1.0351966873706005E-3</v>
      </c>
    </row>
    <row r="103" spans="2:4" x14ac:dyDescent="0.3">
      <c r="B103" s="33" t="s">
        <v>2966</v>
      </c>
      <c r="C103" s="59">
        <v>1</v>
      </c>
      <c r="D103" s="60">
        <v>1.0351966873706005E-3</v>
      </c>
    </row>
    <row r="104" spans="2:4" x14ac:dyDescent="0.3">
      <c r="B104" s="33" t="s">
        <v>2967</v>
      </c>
      <c r="C104" s="59">
        <v>1</v>
      </c>
      <c r="D104" s="60">
        <v>1.0351966873706005E-3</v>
      </c>
    </row>
    <row r="105" spans="2:4" x14ac:dyDescent="0.3">
      <c r="B105" s="33" t="s">
        <v>2968</v>
      </c>
      <c r="C105" s="59">
        <v>1</v>
      </c>
      <c r="D105" s="60">
        <v>1.0351966873706005E-3</v>
      </c>
    </row>
    <row r="106" spans="2:4" x14ac:dyDescent="0.3">
      <c r="B106" s="33" t="s">
        <v>2969</v>
      </c>
      <c r="C106" s="59">
        <v>1</v>
      </c>
      <c r="D106" s="60">
        <v>1.0351966873706005E-3</v>
      </c>
    </row>
    <row r="107" spans="2:4" x14ac:dyDescent="0.3">
      <c r="B107" s="33" t="s">
        <v>2970</v>
      </c>
      <c r="C107" s="59">
        <v>1</v>
      </c>
      <c r="D107" s="60">
        <v>1.0351966873706005E-3</v>
      </c>
    </row>
    <row r="108" spans="2:4" x14ac:dyDescent="0.3">
      <c r="B108" s="33" t="s">
        <v>2971</v>
      </c>
      <c r="C108" s="59">
        <v>1</v>
      </c>
      <c r="D108" s="60">
        <v>1.0351966873706005E-3</v>
      </c>
    </row>
    <row r="109" spans="2:4" x14ac:dyDescent="0.3">
      <c r="B109" s="33" t="s">
        <v>2972</v>
      </c>
      <c r="C109" s="59">
        <v>1</v>
      </c>
      <c r="D109" s="60">
        <v>1.0351966873706005E-3</v>
      </c>
    </row>
    <row r="110" spans="2:4" x14ac:dyDescent="0.3">
      <c r="B110" s="33" t="s">
        <v>2973</v>
      </c>
      <c r="C110" s="59">
        <v>1</v>
      </c>
      <c r="D110" s="60">
        <v>1.0351966873706005E-3</v>
      </c>
    </row>
    <row r="111" spans="2:4" x14ac:dyDescent="0.3">
      <c r="B111" s="33" t="s">
        <v>2974</v>
      </c>
      <c r="C111" s="59">
        <v>1</v>
      </c>
      <c r="D111" s="60">
        <v>1.0351966873706005E-3</v>
      </c>
    </row>
    <row r="112" spans="2:4" x14ac:dyDescent="0.3">
      <c r="B112" s="33" t="s">
        <v>2975</v>
      </c>
      <c r="C112" s="59">
        <v>1</v>
      </c>
      <c r="D112" s="60">
        <v>1.0351966873706005E-3</v>
      </c>
    </row>
    <row r="113" spans="2:4" x14ac:dyDescent="0.3">
      <c r="B113" s="33" t="s">
        <v>2976</v>
      </c>
      <c r="C113" s="59">
        <v>1</v>
      </c>
      <c r="D113" s="60">
        <v>1.0351966873706005E-3</v>
      </c>
    </row>
    <row r="114" spans="2:4" x14ac:dyDescent="0.3">
      <c r="B114" s="33" t="s">
        <v>2977</v>
      </c>
      <c r="C114" s="59">
        <v>1</v>
      </c>
      <c r="D114" s="60">
        <v>1.0351966873706005E-3</v>
      </c>
    </row>
    <row r="115" spans="2:4" x14ac:dyDescent="0.3">
      <c r="B115" s="33" t="s">
        <v>2978</v>
      </c>
      <c r="C115" s="59">
        <v>1</v>
      </c>
      <c r="D115" s="60">
        <v>1.0351966873706005E-3</v>
      </c>
    </row>
    <row r="116" spans="2:4" x14ac:dyDescent="0.3">
      <c r="B116" s="33" t="s">
        <v>2979</v>
      </c>
      <c r="C116" s="59">
        <v>1</v>
      </c>
      <c r="D116" s="60">
        <v>1.0351966873706005E-3</v>
      </c>
    </row>
    <row r="117" spans="2:4" x14ac:dyDescent="0.3">
      <c r="B117" s="33" t="s">
        <v>2980</v>
      </c>
      <c r="C117" s="59">
        <v>1</v>
      </c>
      <c r="D117" s="60">
        <v>1.0351966873706005E-3</v>
      </c>
    </row>
    <row r="118" spans="2:4" x14ac:dyDescent="0.3">
      <c r="B118" s="33" t="s">
        <v>2981</v>
      </c>
      <c r="C118" s="59">
        <v>1</v>
      </c>
      <c r="D118" s="60">
        <v>1.0351966873706005E-3</v>
      </c>
    </row>
    <row r="119" spans="2:4" x14ac:dyDescent="0.3">
      <c r="B119" s="33" t="s">
        <v>2982</v>
      </c>
      <c r="C119" s="59">
        <v>1</v>
      </c>
      <c r="D119" s="60">
        <v>1.0351966873706005E-3</v>
      </c>
    </row>
    <row r="120" spans="2:4" x14ac:dyDescent="0.3">
      <c r="B120" s="33" t="s">
        <v>2983</v>
      </c>
      <c r="C120" s="59">
        <v>1</v>
      </c>
      <c r="D120" s="60">
        <v>1.0351966873706005E-3</v>
      </c>
    </row>
    <row r="121" spans="2:4" x14ac:dyDescent="0.3">
      <c r="B121" s="33" t="s">
        <v>2984</v>
      </c>
      <c r="C121" s="59">
        <v>1</v>
      </c>
      <c r="D121" s="60">
        <v>1.0351966873706005E-3</v>
      </c>
    </row>
    <row r="122" spans="2:4" x14ac:dyDescent="0.3">
      <c r="B122" s="33" t="s">
        <v>2985</v>
      </c>
      <c r="C122" s="59">
        <v>1</v>
      </c>
      <c r="D122" s="60">
        <v>1.0351966873706005E-3</v>
      </c>
    </row>
    <row r="123" spans="2:4" x14ac:dyDescent="0.3">
      <c r="B123" s="33" t="s">
        <v>2986</v>
      </c>
      <c r="C123" s="59">
        <v>1</v>
      </c>
      <c r="D123" s="60">
        <v>1.0351966873706005E-3</v>
      </c>
    </row>
    <row r="124" spans="2:4" x14ac:dyDescent="0.3">
      <c r="B124" s="33" t="s">
        <v>2987</v>
      </c>
      <c r="C124" s="59">
        <v>1</v>
      </c>
      <c r="D124" s="60">
        <v>1.0351966873706005E-3</v>
      </c>
    </row>
    <row r="125" spans="2:4" x14ac:dyDescent="0.3">
      <c r="B125" s="33" t="s">
        <v>2988</v>
      </c>
      <c r="C125" s="59">
        <v>1</v>
      </c>
      <c r="D125" s="60">
        <v>1.0351966873706005E-3</v>
      </c>
    </row>
    <row r="126" spans="2:4" x14ac:dyDescent="0.3">
      <c r="B126" s="33" t="s">
        <v>2989</v>
      </c>
      <c r="C126" s="59">
        <v>1</v>
      </c>
      <c r="D126" s="60">
        <v>1.0351966873706005E-3</v>
      </c>
    </row>
    <row r="127" spans="2:4" x14ac:dyDescent="0.3">
      <c r="B127" s="33" t="s">
        <v>2990</v>
      </c>
      <c r="C127" s="59">
        <v>1</v>
      </c>
      <c r="D127" s="60">
        <v>1.0351966873706005E-3</v>
      </c>
    </row>
    <row r="128" spans="2:4" x14ac:dyDescent="0.3">
      <c r="B128" s="33" t="s">
        <v>2991</v>
      </c>
      <c r="C128" s="59">
        <v>1</v>
      </c>
      <c r="D128" s="60">
        <v>1.0351966873706005E-3</v>
      </c>
    </row>
    <row r="129" spans="2:4" x14ac:dyDescent="0.3">
      <c r="B129" s="33" t="s">
        <v>2992</v>
      </c>
      <c r="C129" s="59">
        <v>1</v>
      </c>
      <c r="D129" s="60">
        <v>1.0351966873706005E-3</v>
      </c>
    </row>
    <row r="130" spans="2:4" x14ac:dyDescent="0.3">
      <c r="B130" s="33" t="s">
        <v>2993</v>
      </c>
      <c r="C130" s="59">
        <v>1</v>
      </c>
      <c r="D130" s="60">
        <v>1.0351966873706005E-3</v>
      </c>
    </row>
    <row r="131" spans="2:4" x14ac:dyDescent="0.3">
      <c r="B131" s="33" t="s">
        <v>2994</v>
      </c>
      <c r="C131" s="59">
        <v>1</v>
      </c>
      <c r="D131" s="60">
        <v>1.0351966873706005E-3</v>
      </c>
    </row>
    <row r="132" spans="2:4" x14ac:dyDescent="0.3">
      <c r="B132" s="33" t="s">
        <v>2995</v>
      </c>
      <c r="C132" s="59">
        <v>1</v>
      </c>
      <c r="D132" s="60">
        <v>1.0351966873706005E-3</v>
      </c>
    </row>
    <row r="133" spans="2:4" x14ac:dyDescent="0.3">
      <c r="B133" s="33" t="s">
        <v>2996</v>
      </c>
      <c r="C133" s="59">
        <v>1</v>
      </c>
      <c r="D133" s="60">
        <v>1.0351966873706005E-3</v>
      </c>
    </row>
    <row r="134" spans="2:4" x14ac:dyDescent="0.3">
      <c r="B134" s="33" t="s">
        <v>2997</v>
      </c>
      <c r="C134" s="59">
        <v>1</v>
      </c>
      <c r="D134" s="60">
        <v>1.0351966873706005E-3</v>
      </c>
    </row>
    <row r="135" spans="2:4" x14ac:dyDescent="0.3">
      <c r="B135" s="33" t="s">
        <v>2998</v>
      </c>
      <c r="C135" s="59">
        <v>1</v>
      </c>
      <c r="D135" s="60">
        <v>1.0351966873706005E-3</v>
      </c>
    </row>
    <row r="136" spans="2:4" x14ac:dyDescent="0.3">
      <c r="B136" s="33" t="s">
        <v>2999</v>
      </c>
      <c r="C136" s="59">
        <v>1</v>
      </c>
      <c r="D136" s="60">
        <v>1.0351966873706005E-3</v>
      </c>
    </row>
    <row r="137" spans="2:4" x14ac:dyDescent="0.3">
      <c r="B137" s="33" t="s">
        <v>3000</v>
      </c>
      <c r="C137" s="59">
        <v>1</v>
      </c>
      <c r="D137" s="60">
        <v>1.0351966873706005E-3</v>
      </c>
    </row>
    <row r="138" spans="2:4" x14ac:dyDescent="0.3">
      <c r="B138" s="33" t="s">
        <v>3001</v>
      </c>
      <c r="C138" s="59">
        <v>1</v>
      </c>
      <c r="D138" s="60">
        <v>1.0351966873706005E-3</v>
      </c>
    </row>
    <row r="139" spans="2:4" x14ac:dyDescent="0.3">
      <c r="B139" s="33" t="s">
        <v>3002</v>
      </c>
      <c r="C139" s="59">
        <v>1</v>
      </c>
      <c r="D139" s="60">
        <v>1.0351966873706005E-3</v>
      </c>
    </row>
    <row r="140" spans="2:4" x14ac:dyDescent="0.3">
      <c r="B140" s="33" t="s">
        <v>3003</v>
      </c>
      <c r="C140" s="59">
        <v>1</v>
      </c>
      <c r="D140" s="60">
        <v>1.0351966873706005E-3</v>
      </c>
    </row>
    <row r="141" spans="2:4" x14ac:dyDescent="0.3">
      <c r="B141" s="33" t="s">
        <v>3004</v>
      </c>
      <c r="C141" s="59">
        <v>1</v>
      </c>
      <c r="D141" s="60">
        <v>1.0351966873706005E-3</v>
      </c>
    </row>
    <row r="142" spans="2:4" x14ac:dyDescent="0.3">
      <c r="B142" s="33" t="s">
        <v>3005</v>
      </c>
      <c r="C142" s="59">
        <v>1</v>
      </c>
      <c r="D142" s="60">
        <v>1.0351966873706005E-3</v>
      </c>
    </row>
    <row r="143" spans="2:4" x14ac:dyDescent="0.3">
      <c r="B143" s="33" t="s">
        <v>3006</v>
      </c>
      <c r="C143" s="59">
        <v>1</v>
      </c>
      <c r="D143" s="60">
        <v>1.0351966873706005E-3</v>
      </c>
    </row>
    <row r="144" spans="2:4" x14ac:dyDescent="0.3">
      <c r="B144" s="33" t="s">
        <v>3007</v>
      </c>
      <c r="C144" s="59">
        <v>1</v>
      </c>
      <c r="D144" s="60">
        <v>1.0351966873706005E-3</v>
      </c>
    </row>
    <row r="145" spans="2:4" x14ac:dyDescent="0.3">
      <c r="B145" s="33" t="s">
        <v>3008</v>
      </c>
      <c r="C145" s="59">
        <v>1</v>
      </c>
      <c r="D145" s="60">
        <v>1.0351966873706005E-3</v>
      </c>
    </row>
    <row r="146" spans="2:4" x14ac:dyDescent="0.3">
      <c r="B146" s="33" t="s">
        <v>3009</v>
      </c>
      <c r="C146" s="59">
        <v>1</v>
      </c>
      <c r="D146" s="60">
        <v>1.0351966873706005E-3</v>
      </c>
    </row>
    <row r="147" spans="2:4" x14ac:dyDescent="0.3">
      <c r="B147" s="33" t="s">
        <v>3010</v>
      </c>
      <c r="C147" s="59">
        <v>1</v>
      </c>
      <c r="D147" s="60">
        <v>1.0351966873706005E-3</v>
      </c>
    </row>
    <row r="148" spans="2:4" x14ac:dyDescent="0.3">
      <c r="B148" s="33" t="s">
        <v>3011</v>
      </c>
      <c r="C148" s="59">
        <v>1</v>
      </c>
      <c r="D148" s="60">
        <v>1.0351966873706005E-3</v>
      </c>
    </row>
    <row r="149" spans="2:4" x14ac:dyDescent="0.3">
      <c r="B149" s="33" t="s">
        <v>3012</v>
      </c>
      <c r="C149" s="59">
        <v>1</v>
      </c>
      <c r="D149" s="60">
        <v>1.0351966873706005E-3</v>
      </c>
    </row>
    <row r="150" spans="2:4" x14ac:dyDescent="0.3">
      <c r="B150" s="33" t="s">
        <v>3013</v>
      </c>
      <c r="C150" s="59">
        <v>1</v>
      </c>
      <c r="D150" s="60">
        <v>1.0351966873706005E-3</v>
      </c>
    </row>
    <row r="151" spans="2:4" x14ac:dyDescent="0.3">
      <c r="B151" s="33" t="s">
        <v>3014</v>
      </c>
      <c r="C151" s="59">
        <v>1</v>
      </c>
      <c r="D151" s="60">
        <v>1.0351966873706005E-3</v>
      </c>
    </row>
    <row r="152" spans="2:4" x14ac:dyDescent="0.3">
      <c r="B152" s="33" t="s">
        <v>3015</v>
      </c>
      <c r="C152" s="59">
        <v>1</v>
      </c>
      <c r="D152" s="60">
        <v>1.0351966873706005E-3</v>
      </c>
    </row>
    <row r="153" spans="2:4" x14ac:dyDescent="0.3">
      <c r="B153" s="33" t="s">
        <v>3016</v>
      </c>
      <c r="C153" s="59">
        <v>1</v>
      </c>
      <c r="D153" s="60">
        <v>1.0351966873706005E-3</v>
      </c>
    </row>
    <row r="154" spans="2:4" x14ac:dyDescent="0.3">
      <c r="B154" s="33" t="s">
        <v>3017</v>
      </c>
      <c r="C154" s="59">
        <v>1</v>
      </c>
      <c r="D154" s="60">
        <v>1.0351966873706005E-3</v>
      </c>
    </row>
    <row r="155" spans="2:4" x14ac:dyDescent="0.3">
      <c r="B155" s="33" t="s">
        <v>3018</v>
      </c>
      <c r="C155" s="59">
        <v>1</v>
      </c>
      <c r="D155" s="60">
        <v>1.0351966873706005E-3</v>
      </c>
    </row>
    <row r="156" spans="2:4" x14ac:dyDescent="0.3">
      <c r="B156" s="33" t="s">
        <v>3019</v>
      </c>
      <c r="C156" s="59">
        <v>1</v>
      </c>
      <c r="D156" s="60">
        <v>1.0351966873706005E-3</v>
      </c>
    </row>
    <row r="157" spans="2:4" x14ac:dyDescent="0.3">
      <c r="B157" s="33" t="s">
        <v>3020</v>
      </c>
      <c r="C157" s="59">
        <v>1</v>
      </c>
      <c r="D157" s="60">
        <v>1.0351966873706005E-3</v>
      </c>
    </row>
    <row r="158" spans="2:4" x14ac:dyDescent="0.3">
      <c r="B158" s="33" t="s">
        <v>3021</v>
      </c>
      <c r="C158" s="59">
        <v>1</v>
      </c>
      <c r="D158" s="60">
        <v>1.0351966873706005E-3</v>
      </c>
    </row>
    <row r="159" spans="2:4" x14ac:dyDescent="0.3">
      <c r="B159" s="33" t="s">
        <v>3022</v>
      </c>
      <c r="C159" s="59">
        <v>1</v>
      </c>
      <c r="D159" s="60">
        <v>1.0351966873706005E-3</v>
      </c>
    </row>
    <row r="160" spans="2:4" x14ac:dyDescent="0.3">
      <c r="B160" s="33" t="s">
        <v>3023</v>
      </c>
      <c r="C160" s="59">
        <v>1</v>
      </c>
      <c r="D160" s="60">
        <v>1.0351966873706005E-3</v>
      </c>
    </row>
    <row r="161" spans="2:4" x14ac:dyDescent="0.3">
      <c r="B161" s="33" t="s">
        <v>3024</v>
      </c>
      <c r="C161" s="59">
        <v>1</v>
      </c>
      <c r="D161" s="60">
        <v>1.0351966873706005E-3</v>
      </c>
    </row>
    <row r="162" spans="2:4" x14ac:dyDescent="0.3">
      <c r="B162" s="33" t="s">
        <v>3025</v>
      </c>
      <c r="C162" s="59">
        <v>1</v>
      </c>
      <c r="D162" s="60">
        <v>1.0351966873706005E-3</v>
      </c>
    </row>
    <row r="163" spans="2:4" x14ac:dyDescent="0.3">
      <c r="B163" s="33" t="s">
        <v>3026</v>
      </c>
      <c r="C163" s="59">
        <v>1</v>
      </c>
      <c r="D163" s="60">
        <v>1.0351966873706005E-3</v>
      </c>
    </row>
    <row r="164" spans="2:4" x14ac:dyDescent="0.3">
      <c r="B164" s="33" t="s">
        <v>3027</v>
      </c>
      <c r="C164" s="59">
        <v>1</v>
      </c>
      <c r="D164" s="60">
        <v>1.0351966873706005E-3</v>
      </c>
    </row>
    <row r="165" spans="2:4" x14ac:dyDescent="0.3">
      <c r="B165" s="33" t="s">
        <v>3028</v>
      </c>
      <c r="C165" s="59">
        <v>1</v>
      </c>
      <c r="D165" s="60">
        <v>1.0351966873706005E-3</v>
      </c>
    </row>
    <row r="166" spans="2:4" x14ac:dyDescent="0.3">
      <c r="B166" s="33" t="s">
        <v>3029</v>
      </c>
      <c r="C166" s="59">
        <v>1</v>
      </c>
      <c r="D166" s="60">
        <v>1.0351966873706005E-3</v>
      </c>
    </row>
    <row r="167" spans="2:4" x14ac:dyDescent="0.3">
      <c r="B167" s="33" t="s">
        <v>3030</v>
      </c>
      <c r="C167" s="59">
        <v>1</v>
      </c>
      <c r="D167" s="60">
        <v>1.0351966873706005E-3</v>
      </c>
    </row>
    <row r="168" spans="2:4" x14ac:dyDescent="0.3">
      <c r="B168" s="33" t="s">
        <v>3031</v>
      </c>
      <c r="C168" s="59">
        <v>1</v>
      </c>
      <c r="D168" s="60">
        <v>1.0351966873706005E-3</v>
      </c>
    </row>
    <row r="169" spans="2:4" x14ac:dyDescent="0.3">
      <c r="B169" s="33" t="s">
        <v>3032</v>
      </c>
      <c r="C169" s="59">
        <v>1</v>
      </c>
      <c r="D169" s="60">
        <v>1.0351966873706005E-3</v>
      </c>
    </row>
    <row r="170" spans="2:4" x14ac:dyDescent="0.3">
      <c r="B170" s="33" t="s">
        <v>3033</v>
      </c>
      <c r="C170" s="59">
        <v>1</v>
      </c>
      <c r="D170" s="60">
        <v>1.0351966873706005E-3</v>
      </c>
    </row>
    <row r="171" spans="2:4" x14ac:dyDescent="0.3">
      <c r="B171" s="33" t="s">
        <v>3034</v>
      </c>
      <c r="C171" s="59">
        <v>1</v>
      </c>
      <c r="D171" s="60">
        <v>1.0351966873706005E-3</v>
      </c>
    </row>
    <row r="172" spans="2:4" x14ac:dyDescent="0.3">
      <c r="B172" s="33" t="s">
        <v>3035</v>
      </c>
      <c r="C172" s="59">
        <v>1</v>
      </c>
      <c r="D172" s="60">
        <v>1.0351966873706005E-3</v>
      </c>
    </row>
    <row r="173" spans="2:4" x14ac:dyDescent="0.3">
      <c r="B173" s="33" t="s">
        <v>3036</v>
      </c>
      <c r="C173" s="59">
        <v>1</v>
      </c>
      <c r="D173" s="60">
        <v>1.0351966873706005E-3</v>
      </c>
    </row>
    <row r="174" spans="2:4" x14ac:dyDescent="0.3">
      <c r="B174" s="33" t="s">
        <v>3037</v>
      </c>
      <c r="C174" s="59">
        <v>1</v>
      </c>
      <c r="D174" s="60">
        <v>1.0351966873706005E-3</v>
      </c>
    </row>
    <row r="175" spans="2:4" x14ac:dyDescent="0.3">
      <c r="B175" s="33" t="s">
        <v>3038</v>
      </c>
      <c r="C175" s="59">
        <v>1</v>
      </c>
      <c r="D175" s="60">
        <v>1.0351966873706005E-3</v>
      </c>
    </row>
    <row r="176" spans="2:4" x14ac:dyDescent="0.3">
      <c r="B176" s="33" t="s">
        <v>3039</v>
      </c>
      <c r="C176" s="59">
        <v>1</v>
      </c>
      <c r="D176" s="60">
        <v>1.0351966873706005E-3</v>
      </c>
    </row>
    <row r="177" spans="2:4" x14ac:dyDescent="0.3">
      <c r="B177" s="33" t="s">
        <v>3040</v>
      </c>
      <c r="C177" s="59">
        <v>1</v>
      </c>
      <c r="D177" s="60">
        <v>1.0351966873706005E-3</v>
      </c>
    </row>
    <row r="178" spans="2:4" x14ac:dyDescent="0.3">
      <c r="B178" s="33" t="s">
        <v>3041</v>
      </c>
      <c r="C178" s="59">
        <v>1</v>
      </c>
      <c r="D178" s="60">
        <v>1.0351966873706005E-3</v>
      </c>
    </row>
    <row r="179" spans="2:4" x14ac:dyDescent="0.3">
      <c r="B179" s="33" t="s">
        <v>3042</v>
      </c>
      <c r="C179" s="59">
        <v>1</v>
      </c>
      <c r="D179" s="60">
        <v>1.0351966873706005E-3</v>
      </c>
    </row>
    <row r="180" spans="2:4" x14ac:dyDescent="0.3">
      <c r="B180" s="33" t="s">
        <v>3043</v>
      </c>
      <c r="C180" s="59">
        <v>1</v>
      </c>
      <c r="D180" s="60">
        <v>1.0351966873706005E-3</v>
      </c>
    </row>
    <row r="181" spans="2:4" x14ac:dyDescent="0.3">
      <c r="B181" s="33" t="s">
        <v>3044</v>
      </c>
      <c r="C181" s="59">
        <v>1</v>
      </c>
      <c r="D181" s="60">
        <v>1.0351966873706005E-3</v>
      </c>
    </row>
    <row r="182" spans="2:4" x14ac:dyDescent="0.3">
      <c r="B182" s="33" t="s">
        <v>3045</v>
      </c>
      <c r="C182" s="59">
        <v>1</v>
      </c>
      <c r="D182" s="60">
        <v>1.0351966873706005E-3</v>
      </c>
    </row>
    <row r="183" spans="2:4" x14ac:dyDescent="0.3">
      <c r="B183" s="33" t="s">
        <v>3046</v>
      </c>
      <c r="C183" s="59">
        <v>1</v>
      </c>
      <c r="D183" s="60">
        <v>1.0351966873706005E-3</v>
      </c>
    </row>
    <row r="184" spans="2:4" x14ac:dyDescent="0.3">
      <c r="B184" s="33" t="s">
        <v>3047</v>
      </c>
      <c r="C184" s="59">
        <v>1</v>
      </c>
      <c r="D184" s="60">
        <v>1.0351966873706005E-3</v>
      </c>
    </row>
    <row r="185" spans="2:4" x14ac:dyDescent="0.3">
      <c r="B185" s="33" t="s">
        <v>3048</v>
      </c>
      <c r="C185" s="59">
        <v>1</v>
      </c>
      <c r="D185" s="60">
        <v>1.0351966873706005E-3</v>
      </c>
    </row>
    <row r="186" spans="2:4" x14ac:dyDescent="0.3">
      <c r="B186" s="33" t="s">
        <v>3049</v>
      </c>
      <c r="C186" s="59">
        <v>1</v>
      </c>
      <c r="D186" s="60">
        <v>1.0351966873706005E-3</v>
      </c>
    </row>
    <row r="187" spans="2:4" x14ac:dyDescent="0.3">
      <c r="B187" s="33" t="s">
        <v>3050</v>
      </c>
      <c r="C187" s="59">
        <v>1</v>
      </c>
      <c r="D187" s="60">
        <v>1.0351966873706005E-3</v>
      </c>
    </row>
    <row r="188" spans="2:4" x14ac:dyDescent="0.3">
      <c r="B188" s="33" t="s">
        <v>3051</v>
      </c>
      <c r="C188" s="59">
        <v>1</v>
      </c>
      <c r="D188" s="60">
        <v>1.0351966873706005E-3</v>
      </c>
    </row>
    <row r="189" spans="2:4" x14ac:dyDescent="0.3">
      <c r="B189" s="33" t="s">
        <v>3052</v>
      </c>
      <c r="C189" s="59">
        <v>1</v>
      </c>
      <c r="D189" s="60">
        <v>1.0351966873706005E-3</v>
      </c>
    </row>
    <row r="190" spans="2:4" x14ac:dyDescent="0.3">
      <c r="B190" s="33" t="s">
        <v>3053</v>
      </c>
      <c r="C190" s="59">
        <v>1</v>
      </c>
      <c r="D190" s="60">
        <v>1.0351966873706005E-3</v>
      </c>
    </row>
    <row r="191" spans="2:4" x14ac:dyDescent="0.3">
      <c r="B191" s="33" t="s">
        <v>3054</v>
      </c>
      <c r="C191" s="59">
        <v>1</v>
      </c>
      <c r="D191" s="60">
        <v>1.0351966873706005E-3</v>
      </c>
    </row>
    <row r="192" spans="2:4" x14ac:dyDescent="0.3">
      <c r="B192" s="33" t="s">
        <v>3055</v>
      </c>
      <c r="C192" s="59">
        <v>1</v>
      </c>
      <c r="D192" s="60">
        <v>1.0351966873706005E-3</v>
      </c>
    </row>
    <row r="193" spans="2:4" x14ac:dyDescent="0.3">
      <c r="B193" s="33" t="s">
        <v>3056</v>
      </c>
      <c r="C193" s="59">
        <v>1</v>
      </c>
      <c r="D193" s="60">
        <v>1.0351966873706005E-3</v>
      </c>
    </row>
    <row r="194" spans="2:4" x14ac:dyDescent="0.3">
      <c r="B194" s="33" t="s">
        <v>3057</v>
      </c>
      <c r="C194" s="59">
        <v>1</v>
      </c>
      <c r="D194" s="60">
        <v>1.0351966873706005E-3</v>
      </c>
    </row>
    <row r="195" spans="2:4" x14ac:dyDescent="0.3">
      <c r="B195" s="33" t="s">
        <v>3058</v>
      </c>
      <c r="C195" s="59">
        <v>1</v>
      </c>
      <c r="D195" s="60">
        <v>1.0351966873706005E-3</v>
      </c>
    </row>
    <row r="196" spans="2:4" x14ac:dyDescent="0.3">
      <c r="B196" s="33" t="s">
        <v>3059</v>
      </c>
      <c r="C196" s="59">
        <v>1</v>
      </c>
      <c r="D196" s="60">
        <v>1.0351966873706005E-3</v>
      </c>
    </row>
    <row r="197" spans="2:4" x14ac:dyDescent="0.3">
      <c r="B197" s="33" t="s">
        <v>3060</v>
      </c>
      <c r="C197" s="59">
        <v>1</v>
      </c>
      <c r="D197" s="60">
        <v>1.0351966873706005E-3</v>
      </c>
    </row>
    <row r="198" spans="2:4" x14ac:dyDescent="0.3">
      <c r="B198" s="33" t="s">
        <v>3061</v>
      </c>
      <c r="C198" s="59">
        <v>1</v>
      </c>
      <c r="D198" s="60">
        <v>1.0351966873706005E-3</v>
      </c>
    </row>
    <row r="199" spans="2:4" x14ac:dyDescent="0.3">
      <c r="B199" s="33" t="s">
        <v>3062</v>
      </c>
      <c r="C199" s="59">
        <v>1</v>
      </c>
      <c r="D199" s="60">
        <v>1.0351966873706005E-3</v>
      </c>
    </row>
    <row r="200" spans="2:4" x14ac:dyDescent="0.3">
      <c r="B200" s="33" t="s">
        <v>3063</v>
      </c>
      <c r="C200" s="59">
        <v>1</v>
      </c>
      <c r="D200" s="60">
        <v>1.0351966873706005E-3</v>
      </c>
    </row>
    <row r="201" spans="2:4" x14ac:dyDescent="0.3">
      <c r="B201" s="33" t="s">
        <v>3064</v>
      </c>
      <c r="C201" s="59">
        <v>1</v>
      </c>
      <c r="D201" s="60">
        <v>1.0351966873706005E-3</v>
      </c>
    </row>
    <row r="202" spans="2:4" x14ac:dyDescent="0.3">
      <c r="B202" s="33" t="s">
        <v>3065</v>
      </c>
      <c r="C202" s="59">
        <v>1</v>
      </c>
      <c r="D202" s="60">
        <v>1.0351966873706005E-3</v>
      </c>
    </row>
    <row r="203" spans="2:4" x14ac:dyDescent="0.3">
      <c r="B203" s="33" t="s">
        <v>3066</v>
      </c>
      <c r="C203" s="59">
        <v>1</v>
      </c>
      <c r="D203" s="60">
        <v>1.0351966873706005E-3</v>
      </c>
    </row>
    <row r="204" spans="2:4" x14ac:dyDescent="0.3">
      <c r="B204" s="33" t="s">
        <v>3067</v>
      </c>
      <c r="C204" s="59">
        <v>1</v>
      </c>
      <c r="D204" s="60">
        <v>1.0351966873706005E-3</v>
      </c>
    </row>
    <row r="205" spans="2:4" x14ac:dyDescent="0.3">
      <c r="B205" s="33" t="s">
        <v>3068</v>
      </c>
      <c r="C205" s="59">
        <v>1</v>
      </c>
      <c r="D205" s="60">
        <v>1.0351966873706005E-3</v>
      </c>
    </row>
    <row r="206" spans="2:4" x14ac:dyDescent="0.3">
      <c r="B206" s="33" t="s">
        <v>3069</v>
      </c>
      <c r="C206" s="59">
        <v>1</v>
      </c>
      <c r="D206" s="60">
        <v>1.0351966873706005E-3</v>
      </c>
    </row>
    <row r="207" spans="2:4" x14ac:dyDescent="0.3">
      <c r="B207" s="33" t="s">
        <v>3070</v>
      </c>
      <c r="C207" s="59">
        <v>1</v>
      </c>
      <c r="D207" s="60">
        <v>1.0351966873706005E-3</v>
      </c>
    </row>
    <row r="208" spans="2:4" x14ac:dyDescent="0.3">
      <c r="B208" s="33" t="s">
        <v>3071</v>
      </c>
      <c r="C208" s="59">
        <v>1</v>
      </c>
      <c r="D208" s="60">
        <v>1.0351966873706005E-3</v>
      </c>
    </row>
    <row r="209" spans="2:4" x14ac:dyDescent="0.3">
      <c r="B209" s="33" t="s">
        <v>3072</v>
      </c>
      <c r="C209" s="59">
        <v>1</v>
      </c>
      <c r="D209" s="60">
        <v>1.0351966873706005E-3</v>
      </c>
    </row>
    <row r="210" spans="2:4" x14ac:dyDescent="0.3">
      <c r="B210" s="33" t="s">
        <v>3073</v>
      </c>
      <c r="C210" s="59">
        <v>1</v>
      </c>
      <c r="D210" s="60">
        <v>1.0351966873706005E-3</v>
      </c>
    </row>
    <row r="211" spans="2:4" x14ac:dyDescent="0.3">
      <c r="B211" s="33" t="s">
        <v>3074</v>
      </c>
      <c r="C211" s="59">
        <v>1</v>
      </c>
      <c r="D211" s="60">
        <v>1.0351966873706005E-3</v>
      </c>
    </row>
    <row r="212" spans="2:4" x14ac:dyDescent="0.3">
      <c r="B212" s="33" t="s">
        <v>3075</v>
      </c>
      <c r="C212" s="59">
        <v>1</v>
      </c>
      <c r="D212" s="60">
        <v>1.0351966873706005E-3</v>
      </c>
    </row>
    <row r="213" spans="2:4" x14ac:dyDescent="0.3">
      <c r="B213" s="33" t="s">
        <v>3076</v>
      </c>
      <c r="C213" s="59">
        <v>1</v>
      </c>
      <c r="D213" s="60">
        <v>1.0351966873706005E-3</v>
      </c>
    </row>
    <row r="214" spans="2:4" x14ac:dyDescent="0.3">
      <c r="B214" s="33" t="s">
        <v>3077</v>
      </c>
      <c r="C214" s="59">
        <v>1</v>
      </c>
      <c r="D214" s="60">
        <v>1.0351966873706005E-3</v>
      </c>
    </row>
    <row r="215" spans="2:4" x14ac:dyDescent="0.3">
      <c r="B215" s="33" t="s">
        <v>3078</v>
      </c>
      <c r="C215" s="59">
        <v>1</v>
      </c>
      <c r="D215" s="60">
        <v>1.0351966873706005E-3</v>
      </c>
    </row>
    <row r="216" spans="2:4" x14ac:dyDescent="0.3">
      <c r="B216" s="33" t="s">
        <v>3079</v>
      </c>
      <c r="C216" s="59">
        <v>1</v>
      </c>
      <c r="D216" s="60">
        <v>1.0351966873706005E-3</v>
      </c>
    </row>
    <row r="217" spans="2:4" x14ac:dyDescent="0.3">
      <c r="B217" s="33" t="s">
        <v>3080</v>
      </c>
      <c r="C217" s="59">
        <v>1</v>
      </c>
      <c r="D217" s="60">
        <v>1.0351966873706005E-3</v>
      </c>
    </row>
    <row r="218" spans="2:4" x14ac:dyDescent="0.3">
      <c r="B218" s="33" t="s">
        <v>3081</v>
      </c>
      <c r="C218" s="59">
        <v>1</v>
      </c>
      <c r="D218" s="60">
        <v>1.0351966873706005E-3</v>
      </c>
    </row>
    <row r="219" spans="2:4" x14ac:dyDescent="0.3">
      <c r="B219" s="33" t="s">
        <v>3082</v>
      </c>
      <c r="C219" s="59">
        <v>1</v>
      </c>
      <c r="D219" s="60">
        <v>1.0351966873706005E-3</v>
      </c>
    </row>
    <row r="220" spans="2:4" x14ac:dyDescent="0.3">
      <c r="B220" s="33" t="s">
        <v>3083</v>
      </c>
      <c r="C220" s="59">
        <v>1</v>
      </c>
      <c r="D220" s="60">
        <v>1.0351966873706005E-3</v>
      </c>
    </row>
    <row r="221" spans="2:4" x14ac:dyDescent="0.3">
      <c r="B221" s="33" t="s">
        <v>3084</v>
      </c>
      <c r="C221" s="59">
        <v>1</v>
      </c>
      <c r="D221" s="60">
        <v>1.0351966873706005E-3</v>
      </c>
    </row>
    <row r="222" spans="2:4" x14ac:dyDescent="0.3">
      <c r="B222" s="33" t="s">
        <v>3085</v>
      </c>
      <c r="C222" s="59">
        <v>1</v>
      </c>
      <c r="D222" s="60">
        <v>1.0351966873706005E-3</v>
      </c>
    </row>
    <row r="223" spans="2:4" x14ac:dyDescent="0.3">
      <c r="B223" s="33" t="s">
        <v>3086</v>
      </c>
      <c r="C223" s="59">
        <v>1</v>
      </c>
      <c r="D223" s="60">
        <v>1.0351966873706005E-3</v>
      </c>
    </row>
    <row r="224" spans="2:4" x14ac:dyDescent="0.3">
      <c r="B224" s="33" t="s">
        <v>3087</v>
      </c>
      <c r="C224" s="59">
        <v>1</v>
      </c>
      <c r="D224" s="60">
        <v>1.0351966873706005E-3</v>
      </c>
    </row>
    <row r="225" spans="2:4" x14ac:dyDescent="0.3">
      <c r="B225" s="33" t="s">
        <v>3088</v>
      </c>
      <c r="C225" s="59">
        <v>1</v>
      </c>
      <c r="D225" s="60">
        <v>1.0351966873706005E-3</v>
      </c>
    </row>
    <row r="226" spans="2:4" x14ac:dyDescent="0.3">
      <c r="B226" s="33" t="s">
        <v>3089</v>
      </c>
      <c r="C226" s="59">
        <v>1</v>
      </c>
      <c r="D226" s="60">
        <v>1.0351966873706005E-3</v>
      </c>
    </row>
    <row r="227" spans="2:4" x14ac:dyDescent="0.3">
      <c r="B227" s="33" t="s">
        <v>3090</v>
      </c>
      <c r="C227" s="59">
        <v>1</v>
      </c>
      <c r="D227" s="60">
        <v>1.0351966873706005E-3</v>
      </c>
    </row>
    <row r="228" spans="2:4" x14ac:dyDescent="0.3">
      <c r="B228" s="33" t="s">
        <v>3091</v>
      </c>
      <c r="C228" s="59">
        <v>1</v>
      </c>
      <c r="D228" s="60">
        <v>1.0351966873706005E-3</v>
      </c>
    </row>
    <row r="229" spans="2:4" x14ac:dyDescent="0.3">
      <c r="B229" s="33" t="s">
        <v>3092</v>
      </c>
      <c r="C229" s="59">
        <v>1</v>
      </c>
      <c r="D229" s="60">
        <v>1.0351966873706005E-3</v>
      </c>
    </row>
    <row r="230" spans="2:4" x14ac:dyDescent="0.3">
      <c r="B230" s="33" t="s">
        <v>3093</v>
      </c>
      <c r="C230" s="59">
        <v>1</v>
      </c>
      <c r="D230" s="60">
        <v>1.0351966873706005E-3</v>
      </c>
    </row>
    <row r="231" spans="2:4" x14ac:dyDescent="0.3">
      <c r="B231" s="33" t="s">
        <v>3094</v>
      </c>
      <c r="C231" s="59">
        <v>1</v>
      </c>
      <c r="D231" s="60">
        <v>1.0351966873706005E-3</v>
      </c>
    </row>
    <row r="232" spans="2:4" x14ac:dyDescent="0.3">
      <c r="B232" s="33" t="s">
        <v>3095</v>
      </c>
      <c r="C232" s="59">
        <v>1</v>
      </c>
      <c r="D232" s="60">
        <v>1.0351966873706005E-3</v>
      </c>
    </row>
    <row r="233" spans="2:4" x14ac:dyDescent="0.3">
      <c r="B233" s="33" t="s">
        <v>3096</v>
      </c>
      <c r="C233" s="59">
        <v>1</v>
      </c>
      <c r="D233" s="60">
        <v>1.0351966873706005E-3</v>
      </c>
    </row>
    <row r="234" spans="2:4" x14ac:dyDescent="0.3">
      <c r="B234" s="33" t="s">
        <v>3097</v>
      </c>
      <c r="C234" s="59">
        <v>1</v>
      </c>
      <c r="D234" s="60">
        <v>1.0351966873706005E-3</v>
      </c>
    </row>
    <row r="235" spans="2:4" x14ac:dyDescent="0.3">
      <c r="B235" s="33" t="s">
        <v>3098</v>
      </c>
      <c r="C235" s="59">
        <v>1</v>
      </c>
      <c r="D235" s="60">
        <v>1.0351966873706005E-3</v>
      </c>
    </row>
    <row r="236" spans="2:4" x14ac:dyDescent="0.3">
      <c r="B236" s="33" t="s">
        <v>3099</v>
      </c>
      <c r="C236" s="59">
        <v>1</v>
      </c>
      <c r="D236" s="60">
        <v>1.0351966873706005E-3</v>
      </c>
    </row>
    <row r="237" spans="2:4" x14ac:dyDescent="0.3">
      <c r="B237" s="33" t="s">
        <v>3100</v>
      </c>
      <c r="C237" s="59">
        <v>1</v>
      </c>
      <c r="D237" s="60">
        <v>1.0351966873706005E-3</v>
      </c>
    </row>
    <row r="238" spans="2:4" x14ac:dyDescent="0.3">
      <c r="B238" s="33" t="s">
        <v>3101</v>
      </c>
      <c r="C238" s="59">
        <v>1</v>
      </c>
      <c r="D238" s="60">
        <v>1.0351966873706005E-3</v>
      </c>
    </row>
    <row r="239" spans="2:4" x14ac:dyDescent="0.3">
      <c r="B239" s="33" t="s">
        <v>3102</v>
      </c>
      <c r="C239" s="59">
        <v>1</v>
      </c>
      <c r="D239" s="60">
        <v>1.0351966873706005E-3</v>
      </c>
    </row>
    <row r="240" spans="2:4" x14ac:dyDescent="0.3">
      <c r="B240" s="33" t="s">
        <v>3103</v>
      </c>
      <c r="C240" s="59">
        <v>1</v>
      </c>
      <c r="D240" s="60">
        <v>1.0351966873706005E-3</v>
      </c>
    </row>
    <row r="241" spans="2:4" x14ac:dyDescent="0.3">
      <c r="B241" s="33" t="s">
        <v>3104</v>
      </c>
      <c r="C241" s="59">
        <v>1</v>
      </c>
      <c r="D241" s="60">
        <v>1.0351966873706005E-3</v>
      </c>
    </row>
    <row r="242" spans="2:4" x14ac:dyDescent="0.3">
      <c r="B242" s="33" t="s">
        <v>3105</v>
      </c>
      <c r="C242" s="59">
        <v>1</v>
      </c>
      <c r="D242" s="60">
        <v>1.0351966873706005E-3</v>
      </c>
    </row>
    <row r="243" spans="2:4" x14ac:dyDescent="0.3">
      <c r="B243" s="33" t="s">
        <v>3106</v>
      </c>
      <c r="C243" s="59">
        <v>1</v>
      </c>
      <c r="D243" s="60">
        <v>1.0351966873706005E-3</v>
      </c>
    </row>
    <row r="244" spans="2:4" x14ac:dyDescent="0.3">
      <c r="B244" s="33" t="s">
        <v>3107</v>
      </c>
      <c r="C244" s="59">
        <v>1</v>
      </c>
      <c r="D244" s="60">
        <v>1.0351966873706005E-3</v>
      </c>
    </row>
    <row r="245" spans="2:4" x14ac:dyDescent="0.3">
      <c r="B245" s="33" t="s">
        <v>3108</v>
      </c>
      <c r="C245" s="59">
        <v>1</v>
      </c>
      <c r="D245" s="60">
        <v>1.0351966873706005E-3</v>
      </c>
    </row>
    <row r="246" spans="2:4" x14ac:dyDescent="0.3">
      <c r="B246" s="33" t="s">
        <v>3109</v>
      </c>
      <c r="C246" s="59">
        <v>1</v>
      </c>
      <c r="D246" s="60">
        <v>1.0351966873706005E-3</v>
      </c>
    </row>
    <row r="247" spans="2:4" x14ac:dyDescent="0.3">
      <c r="B247" s="33" t="s">
        <v>3110</v>
      </c>
      <c r="C247" s="59">
        <v>1</v>
      </c>
      <c r="D247" s="60">
        <v>1.0351966873706005E-3</v>
      </c>
    </row>
    <row r="248" spans="2:4" x14ac:dyDescent="0.3">
      <c r="B248" s="33" t="s">
        <v>3111</v>
      </c>
      <c r="C248" s="59">
        <v>1</v>
      </c>
      <c r="D248" s="60">
        <v>1.0351966873706005E-3</v>
      </c>
    </row>
    <row r="249" spans="2:4" x14ac:dyDescent="0.3">
      <c r="B249" s="33" t="s">
        <v>3112</v>
      </c>
      <c r="C249" s="59">
        <v>1</v>
      </c>
      <c r="D249" s="60">
        <v>1.0351966873706005E-3</v>
      </c>
    </row>
    <row r="250" spans="2:4" x14ac:dyDescent="0.3">
      <c r="B250" s="33" t="s">
        <v>3113</v>
      </c>
      <c r="C250" s="59">
        <v>1</v>
      </c>
      <c r="D250" s="60">
        <v>1.0351966873706005E-3</v>
      </c>
    </row>
    <row r="251" spans="2:4" x14ac:dyDescent="0.3">
      <c r="B251" s="33" t="s">
        <v>3114</v>
      </c>
      <c r="C251" s="59">
        <v>1</v>
      </c>
      <c r="D251" s="60">
        <v>1.0351966873706005E-3</v>
      </c>
    </row>
    <row r="252" spans="2:4" x14ac:dyDescent="0.3">
      <c r="B252" s="33" t="s">
        <v>3115</v>
      </c>
      <c r="C252" s="59">
        <v>1</v>
      </c>
      <c r="D252" s="60">
        <v>1.0351966873706005E-3</v>
      </c>
    </row>
    <row r="253" spans="2:4" x14ac:dyDescent="0.3">
      <c r="B253" s="33" t="s">
        <v>3116</v>
      </c>
      <c r="C253" s="59">
        <v>1</v>
      </c>
      <c r="D253" s="60">
        <v>1.0351966873706005E-3</v>
      </c>
    </row>
    <row r="254" spans="2:4" x14ac:dyDescent="0.3">
      <c r="B254" s="33" t="s">
        <v>3117</v>
      </c>
      <c r="C254" s="59">
        <v>1</v>
      </c>
      <c r="D254" s="60">
        <v>1.0351966873706005E-3</v>
      </c>
    </row>
    <row r="255" spans="2:4" x14ac:dyDescent="0.3">
      <c r="B255" s="33" t="s">
        <v>3118</v>
      </c>
      <c r="C255" s="59">
        <v>1</v>
      </c>
      <c r="D255" s="60">
        <v>1.0351966873706005E-3</v>
      </c>
    </row>
    <row r="256" spans="2:4" x14ac:dyDescent="0.3">
      <c r="B256" s="33" t="s">
        <v>3119</v>
      </c>
      <c r="C256" s="59">
        <v>1</v>
      </c>
      <c r="D256" s="60">
        <v>1.0351966873706005E-3</v>
      </c>
    </row>
    <row r="257" spans="2:4" x14ac:dyDescent="0.3">
      <c r="B257" s="33" t="s">
        <v>3120</v>
      </c>
      <c r="C257" s="59">
        <v>1</v>
      </c>
      <c r="D257" s="60">
        <v>1.0351966873706005E-3</v>
      </c>
    </row>
    <row r="258" spans="2:4" x14ac:dyDescent="0.3">
      <c r="B258" s="33" t="s">
        <v>3121</v>
      </c>
      <c r="C258" s="59">
        <v>1</v>
      </c>
      <c r="D258" s="60">
        <v>1.0351966873706005E-3</v>
      </c>
    </row>
    <row r="259" spans="2:4" x14ac:dyDescent="0.3">
      <c r="B259" s="33" t="s">
        <v>3122</v>
      </c>
      <c r="C259" s="59">
        <v>1</v>
      </c>
      <c r="D259" s="60">
        <v>1.0351966873706005E-3</v>
      </c>
    </row>
    <row r="260" spans="2:4" x14ac:dyDescent="0.3">
      <c r="B260" s="33" t="s">
        <v>3123</v>
      </c>
      <c r="C260" s="59">
        <v>1</v>
      </c>
      <c r="D260" s="60">
        <v>1.0351966873706005E-3</v>
      </c>
    </row>
    <row r="261" spans="2:4" x14ac:dyDescent="0.3">
      <c r="B261" s="33" t="s">
        <v>3124</v>
      </c>
      <c r="C261" s="59">
        <v>1</v>
      </c>
      <c r="D261" s="60">
        <v>1.0351966873706005E-3</v>
      </c>
    </row>
    <row r="262" spans="2:4" x14ac:dyDescent="0.3">
      <c r="B262" s="33" t="s">
        <v>3125</v>
      </c>
      <c r="C262" s="59">
        <v>1</v>
      </c>
      <c r="D262" s="60">
        <v>1.0351966873706005E-3</v>
      </c>
    </row>
    <row r="263" spans="2:4" x14ac:dyDescent="0.3">
      <c r="B263" s="33" t="s">
        <v>3126</v>
      </c>
      <c r="C263" s="59">
        <v>1</v>
      </c>
      <c r="D263" s="60">
        <v>1.0351966873706005E-3</v>
      </c>
    </row>
    <row r="264" spans="2:4" x14ac:dyDescent="0.3">
      <c r="B264" s="33" t="s">
        <v>3127</v>
      </c>
      <c r="C264" s="59">
        <v>1</v>
      </c>
      <c r="D264" s="60">
        <v>1.0351966873706005E-3</v>
      </c>
    </row>
    <row r="265" spans="2:4" x14ac:dyDescent="0.3">
      <c r="B265" s="33" t="s">
        <v>3128</v>
      </c>
      <c r="C265" s="59">
        <v>1</v>
      </c>
      <c r="D265" s="60">
        <v>1.0351966873706005E-3</v>
      </c>
    </row>
    <row r="266" spans="2:4" x14ac:dyDescent="0.3">
      <c r="B266" s="33" t="s">
        <v>3129</v>
      </c>
      <c r="C266" s="59">
        <v>1</v>
      </c>
      <c r="D266" s="60">
        <v>1.0351966873706005E-3</v>
      </c>
    </row>
    <row r="267" spans="2:4" x14ac:dyDescent="0.3">
      <c r="B267" s="33" t="s">
        <v>3130</v>
      </c>
      <c r="C267" s="59">
        <v>1</v>
      </c>
      <c r="D267" s="60">
        <v>1.0351966873706005E-3</v>
      </c>
    </row>
    <row r="268" spans="2:4" x14ac:dyDescent="0.3">
      <c r="B268" s="33" t="s">
        <v>3131</v>
      </c>
      <c r="C268" s="59">
        <v>1</v>
      </c>
      <c r="D268" s="60">
        <v>1.0351966873706005E-3</v>
      </c>
    </row>
    <row r="269" spans="2:4" x14ac:dyDescent="0.3">
      <c r="B269" s="33" t="s">
        <v>3132</v>
      </c>
      <c r="C269" s="59">
        <v>1</v>
      </c>
      <c r="D269" s="60">
        <v>1.0351966873706005E-3</v>
      </c>
    </row>
    <row r="270" spans="2:4" x14ac:dyDescent="0.3">
      <c r="B270" s="33" t="s">
        <v>3133</v>
      </c>
      <c r="C270" s="59">
        <v>1</v>
      </c>
      <c r="D270" s="60">
        <v>1.0351966873706005E-3</v>
      </c>
    </row>
    <row r="271" spans="2:4" x14ac:dyDescent="0.3">
      <c r="B271" s="33" t="s">
        <v>3134</v>
      </c>
      <c r="C271" s="59">
        <v>1</v>
      </c>
      <c r="D271" s="60">
        <v>1.0351966873706005E-3</v>
      </c>
    </row>
    <row r="272" spans="2:4" x14ac:dyDescent="0.3">
      <c r="B272" s="33" t="s">
        <v>3135</v>
      </c>
      <c r="C272" s="59">
        <v>1</v>
      </c>
      <c r="D272" s="60">
        <v>1.0351966873706005E-3</v>
      </c>
    </row>
    <row r="273" spans="2:4" x14ac:dyDescent="0.3">
      <c r="B273" s="33" t="s">
        <v>3136</v>
      </c>
      <c r="C273" s="59">
        <v>1</v>
      </c>
      <c r="D273" s="60">
        <v>1.0351966873706005E-3</v>
      </c>
    </row>
    <row r="274" spans="2:4" x14ac:dyDescent="0.3">
      <c r="B274" s="33" t="s">
        <v>3137</v>
      </c>
      <c r="C274" s="59">
        <v>1</v>
      </c>
      <c r="D274" s="60">
        <v>1.0351966873706005E-3</v>
      </c>
    </row>
    <row r="275" spans="2:4" x14ac:dyDescent="0.3">
      <c r="B275" s="33" t="s">
        <v>3138</v>
      </c>
      <c r="C275" s="59">
        <v>1</v>
      </c>
      <c r="D275" s="60">
        <v>1.0351966873706005E-3</v>
      </c>
    </row>
    <row r="276" spans="2:4" x14ac:dyDescent="0.3">
      <c r="B276" s="33" t="s">
        <v>3139</v>
      </c>
      <c r="C276" s="59">
        <v>1</v>
      </c>
      <c r="D276" s="60">
        <v>1.0351966873706005E-3</v>
      </c>
    </row>
    <row r="277" spans="2:4" x14ac:dyDescent="0.3">
      <c r="B277" s="33" t="s">
        <v>3140</v>
      </c>
      <c r="C277" s="59">
        <v>1</v>
      </c>
      <c r="D277" s="60">
        <v>1.0351966873706005E-3</v>
      </c>
    </row>
    <row r="278" spans="2:4" x14ac:dyDescent="0.3">
      <c r="B278" s="33" t="s">
        <v>3141</v>
      </c>
      <c r="C278" s="59">
        <v>1</v>
      </c>
      <c r="D278" s="60">
        <v>1.0351966873706005E-3</v>
      </c>
    </row>
    <row r="279" spans="2:4" x14ac:dyDescent="0.3">
      <c r="B279" s="33" t="s">
        <v>3142</v>
      </c>
      <c r="C279" s="59">
        <v>1</v>
      </c>
      <c r="D279" s="60">
        <v>1.0351966873706005E-3</v>
      </c>
    </row>
    <row r="280" spans="2:4" x14ac:dyDescent="0.3">
      <c r="B280" s="33" t="s">
        <v>3143</v>
      </c>
      <c r="C280" s="59">
        <v>1</v>
      </c>
      <c r="D280" s="60">
        <v>1.0351966873706005E-3</v>
      </c>
    </row>
    <row r="281" spans="2:4" x14ac:dyDescent="0.3">
      <c r="B281" s="33" t="s">
        <v>3144</v>
      </c>
      <c r="C281" s="59">
        <v>1</v>
      </c>
      <c r="D281" s="60">
        <v>1.0351966873706005E-3</v>
      </c>
    </row>
    <row r="282" spans="2:4" x14ac:dyDescent="0.3">
      <c r="B282" s="33" t="s">
        <v>3145</v>
      </c>
      <c r="C282" s="59">
        <v>1</v>
      </c>
      <c r="D282" s="60">
        <v>1.0351966873706005E-3</v>
      </c>
    </row>
    <row r="283" spans="2:4" x14ac:dyDescent="0.3">
      <c r="B283" s="33" t="s">
        <v>3146</v>
      </c>
      <c r="C283" s="59">
        <v>1</v>
      </c>
      <c r="D283" s="60">
        <v>1.0351966873706005E-3</v>
      </c>
    </row>
    <row r="284" spans="2:4" x14ac:dyDescent="0.3">
      <c r="B284" s="33" t="s">
        <v>3147</v>
      </c>
      <c r="C284" s="59">
        <v>1</v>
      </c>
      <c r="D284" s="60">
        <v>1.0351966873706005E-3</v>
      </c>
    </row>
    <row r="285" spans="2:4" x14ac:dyDescent="0.3">
      <c r="B285" s="33" t="s">
        <v>3148</v>
      </c>
      <c r="C285" s="59">
        <v>1</v>
      </c>
      <c r="D285" s="60">
        <v>1.0351966873706005E-3</v>
      </c>
    </row>
    <row r="286" spans="2:4" x14ac:dyDescent="0.3">
      <c r="B286" s="33" t="s">
        <v>3149</v>
      </c>
      <c r="C286" s="59">
        <v>1</v>
      </c>
      <c r="D286" s="60">
        <v>1.0351966873706005E-3</v>
      </c>
    </row>
    <row r="287" spans="2:4" x14ac:dyDescent="0.3">
      <c r="B287" s="33" t="s">
        <v>3150</v>
      </c>
      <c r="C287" s="59">
        <v>1</v>
      </c>
      <c r="D287" s="60">
        <v>1.0351966873706005E-3</v>
      </c>
    </row>
    <row r="288" spans="2:4" x14ac:dyDescent="0.3">
      <c r="B288" s="33" t="s">
        <v>3151</v>
      </c>
      <c r="C288" s="59">
        <v>1</v>
      </c>
      <c r="D288" s="60">
        <v>1.0351966873706005E-3</v>
      </c>
    </row>
    <row r="289" spans="2:4" x14ac:dyDescent="0.3">
      <c r="B289" s="33" t="s">
        <v>3152</v>
      </c>
      <c r="C289" s="59">
        <v>1</v>
      </c>
      <c r="D289" s="60">
        <v>1.0351966873706005E-3</v>
      </c>
    </row>
    <row r="290" spans="2:4" x14ac:dyDescent="0.3">
      <c r="B290" s="33" t="s">
        <v>3153</v>
      </c>
      <c r="C290" s="59">
        <v>1</v>
      </c>
      <c r="D290" s="60">
        <v>1.0351966873706005E-3</v>
      </c>
    </row>
    <row r="291" spans="2:4" x14ac:dyDescent="0.3">
      <c r="B291" s="33" t="s">
        <v>3154</v>
      </c>
      <c r="C291" s="59">
        <v>1</v>
      </c>
      <c r="D291" s="60">
        <v>1.0351966873706005E-3</v>
      </c>
    </row>
    <row r="292" spans="2:4" x14ac:dyDescent="0.3">
      <c r="B292" s="33" t="s">
        <v>3155</v>
      </c>
      <c r="C292" s="59">
        <v>1</v>
      </c>
      <c r="D292" s="60">
        <v>1.0351966873706005E-3</v>
      </c>
    </row>
    <row r="293" spans="2:4" x14ac:dyDescent="0.3">
      <c r="B293" s="33" t="s">
        <v>3156</v>
      </c>
      <c r="C293" s="59">
        <v>1</v>
      </c>
      <c r="D293" s="60">
        <v>1.0351966873706005E-3</v>
      </c>
    </row>
    <row r="294" spans="2:4" x14ac:dyDescent="0.3">
      <c r="B294" s="33" t="s">
        <v>3157</v>
      </c>
      <c r="C294" s="59">
        <v>1</v>
      </c>
      <c r="D294" s="60">
        <v>1.0351966873706005E-3</v>
      </c>
    </row>
    <row r="295" spans="2:4" x14ac:dyDescent="0.3">
      <c r="B295" s="33" t="s">
        <v>3158</v>
      </c>
      <c r="C295" s="59">
        <v>1</v>
      </c>
      <c r="D295" s="60">
        <v>1.0351966873706005E-3</v>
      </c>
    </row>
    <row r="296" spans="2:4" x14ac:dyDescent="0.3">
      <c r="B296" s="33" t="s">
        <v>3159</v>
      </c>
      <c r="C296" s="59">
        <v>1</v>
      </c>
      <c r="D296" s="60">
        <v>1.0351966873706005E-3</v>
      </c>
    </row>
    <row r="297" spans="2:4" x14ac:dyDescent="0.3">
      <c r="B297" s="33" t="s">
        <v>3160</v>
      </c>
      <c r="C297" s="59">
        <v>1</v>
      </c>
      <c r="D297" s="60">
        <v>1.0351966873706005E-3</v>
      </c>
    </row>
    <row r="298" spans="2:4" x14ac:dyDescent="0.3">
      <c r="B298" s="33" t="s">
        <v>3161</v>
      </c>
      <c r="C298" s="59">
        <v>1</v>
      </c>
      <c r="D298" s="60">
        <v>1.0351966873706005E-3</v>
      </c>
    </row>
    <row r="299" spans="2:4" x14ac:dyDescent="0.3">
      <c r="B299" s="33" t="s">
        <v>3162</v>
      </c>
      <c r="C299" s="59">
        <v>1</v>
      </c>
      <c r="D299" s="60">
        <v>1.0351966873706005E-3</v>
      </c>
    </row>
    <row r="300" spans="2:4" x14ac:dyDescent="0.3">
      <c r="B300" s="33" t="s">
        <v>3163</v>
      </c>
      <c r="C300" s="59">
        <v>1</v>
      </c>
      <c r="D300" s="60">
        <v>1.0351966873706005E-3</v>
      </c>
    </row>
    <row r="301" spans="2:4" x14ac:dyDescent="0.3">
      <c r="B301" s="33" t="s">
        <v>3164</v>
      </c>
      <c r="C301" s="59">
        <v>1</v>
      </c>
      <c r="D301" s="60">
        <v>1.0351966873706005E-3</v>
      </c>
    </row>
    <row r="302" spans="2:4" x14ac:dyDescent="0.3">
      <c r="B302" s="33" t="s">
        <v>3165</v>
      </c>
      <c r="C302" s="59">
        <v>1</v>
      </c>
      <c r="D302" s="60">
        <v>1.0351966873706005E-3</v>
      </c>
    </row>
    <row r="303" spans="2:4" x14ac:dyDescent="0.3">
      <c r="B303" s="33" t="s">
        <v>3166</v>
      </c>
      <c r="C303" s="59">
        <v>1</v>
      </c>
      <c r="D303" s="60">
        <v>1.0351966873706005E-3</v>
      </c>
    </row>
    <row r="304" spans="2:4" x14ac:dyDescent="0.3">
      <c r="B304" s="33" t="s">
        <v>3167</v>
      </c>
      <c r="C304" s="59">
        <v>1</v>
      </c>
      <c r="D304" s="60">
        <v>1.0351966873706005E-3</v>
      </c>
    </row>
    <row r="305" spans="2:4" x14ac:dyDescent="0.3">
      <c r="B305" s="33" t="s">
        <v>3168</v>
      </c>
      <c r="C305" s="59">
        <v>1</v>
      </c>
      <c r="D305" s="60">
        <v>1.0351966873706005E-3</v>
      </c>
    </row>
    <row r="306" spans="2:4" x14ac:dyDescent="0.3">
      <c r="B306" s="33" t="s">
        <v>3169</v>
      </c>
      <c r="C306" s="59">
        <v>1</v>
      </c>
      <c r="D306" s="60">
        <v>1.0351966873706005E-3</v>
      </c>
    </row>
    <row r="307" spans="2:4" x14ac:dyDescent="0.3">
      <c r="B307" s="33" t="s">
        <v>3170</v>
      </c>
      <c r="C307" s="59">
        <v>1</v>
      </c>
      <c r="D307" s="60">
        <v>1.0351966873706005E-3</v>
      </c>
    </row>
    <row r="308" spans="2:4" x14ac:dyDescent="0.3">
      <c r="B308" s="33" t="s">
        <v>3171</v>
      </c>
      <c r="C308" s="59">
        <v>1</v>
      </c>
      <c r="D308" s="60">
        <v>1.0351966873706005E-3</v>
      </c>
    </row>
    <row r="309" spans="2:4" x14ac:dyDescent="0.3">
      <c r="B309" s="33" t="s">
        <v>3172</v>
      </c>
      <c r="C309" s="59">
        <v>1</v>
      </c>
      <c r="D309" s="60">
        <v>1.0351966873706005E-3</v>
      </c>
    </row>
    <row r="310" spans="2:4" x14ac:dyDescent="0.3">
      <c r="B310" s="33" t="s">
        <v>3173</v>
      </c>
      <c r="C310" s="59">
        <v>1</v>
      </c>
      <c r="D310" s="60">
        <v>1.0351966873706005E-3</v>
      </c>
    </row>
    <row r="311" spans="2:4" x14ac:dyDescent="0.3">
      <c r="B311" s="33" t="s">
        <v>3174</v>
      </c>
      <c r="C311" s="59">
        <v>1</v>
      </c>
      <c r="D311" s="60">
        <v>1.0351966873706005E-3</v>
      </c>
    </row>
    <row r="312" spans="2:4" x14ac:dyDescent="0.3">
      <c r="B312" s="33" t="s">
        <v>3175</v>
      </c>
      <c r="C312" s="59">
        <v>1</v>
      </c>
      <c r="D312" s="60">
        <v>1.0351966873706005E-3</v>
      </c>
    </row>
    <row r="313" spans="2:4" x14ac:dyDescent="0.3">
      <c r="B313" s="33" t="s">
        <v>3176</v>
      </c>
      <c r="C313" s="59">
        <v>1</v>
      </c>
      <c r="D313" s="60">
        <v>1.0351966873706005E-3</v>
      </c>
    </row>
    <row r="314" spans="2:4" x14ac:dyDescent="0.3">
      <c r="B314" s="33" t="s">
        <v>3177</v>
      </c>
      <c r="C314" s="59">
        <v>1</v>
      </c>
      <c r="D314" s="60">
        <v>1.0351966873706005E-3</v>
      </c>
    </row>
    <row r="315" spans="2:4" x14ac:dyDescent="0.3">
      <c r="B315" s="33" t="s">
        <v>3178</v>
      </c>
      <c r="C315" s="59">
        <v>1</v>
      </c>
      <c r="D315" s="60">
        <v>1.0351966873706005E-3</v>
      </c>
    </row>
    <row r="316" spans="2:4" x14ac:dyDescent="0.3">
      <c r="B316" s="33" t="s">
        <v>3179</v>
      </c>
      <c r="C316" s="59">
        <v>1</v>
      </c>
      <c r="D316" s="60">
        <v>1.0351966873706005E-3</v>
      </c>
    </row>
    <row r="317" spans="2:4" x14ac:dyDescent="0.3">
      <c r="B317" s="33" t="s">
        <v>3180</v>
      </c>
      <c r="C317" s="59">
        <v>1</v>
      </c>
      <c r="D317" s="60">
        <v>1.0351966873706005E-3</v>
      </c>
    </row>
    <row r="318" spans="2:4" x14ac:dyDescent="0.3">
      <c r="B318" s="33" t="s">
        <v>3181</v>
      </c>
      <c r="C318" s="59">
        <v>1</v>
      </c>
      <c r="D318" s="60">
        <v>1.0351966873706005E-3</v>
      </c>
    </row>
    <row r="319" spans="2:4" x14ac:dyDescent="0.3">
      <c r="B319" s="33" t="s">
        <v>3182</v>
      </c>
      <c r="C319" s="59">
        <v>1</v>
      </c>
      <c r="D319" s="60">
        <v>1.0351966873706005E-3</v>
      </c>
    </row>
    <row r="320" spans="2:4" x14ac:dyDescent="0.3">
      <c r="B320" s="33" t="s">
        <v>3183</v>
      </c>
      <c r="C320" s="59">
        <v>1</v>
      </c>
      <c r="D320" s="60">
        <v>1.0351966873706005E-3</v>
      </c>
    </row>
    <row r="321" spans="2:4" x14ac:dyDescent="0.3">
      <c r="B321" s="33" t="s">
        <v>3184</v>
      </c>
      <c r="C321" s="59">
        <v>1</v>
      </c>
      <c r="D321" s="60">
        <v>1.0351966873706005E-3</v>
      </c>
    </row>
    <row r="322" spans="2:4" x14ac:dyDescent="0.3">
      <c r="B322" s="33" t="s">
        <v>3185</v>
      </c>
      <c r="C322" s="59">
        <v>1</v>
      </c>
      <c r="D322" s="60">
        <v>1.0351966873706005E-3</v>
      </c>
    </row>
    <row r="323" spans="2:4" x14ac:dyDescent="0.3">
      <c r="B323" s="33" t="s">
        <v>3186</v>
      </c>
      <c r="C323" s="59">
        <v>1</v>
      </c>
      <c r="D323" s="60">
        <v>1.0351966873706005E-3</v>
      </c>
    </row>
    <row r="324" spans="2:4" x14ac:dyDescent="0.3">
      <c r="B324" s="33" t="s">
        <v>3187</v>
      </c>
      <c r="C324" s="59">
        <v>1</v>
      </c>
      <c r="D324" s="60">
        <v>1.0351966873706005E-3</v>
      </c>
    </row>
    <row r="325" spans="2:4" x14ac:dyDescent="0.3">
      <c r="B325" s="33" t="s">
        <v>3188</v>
      </c>
      <c r="C325" s="59">
        <v>1</v>
      </c>
      <c r="D325" s="60">
        <v>1.0351966873706005E-3</v>
      </c>
    </row>
    <row r="326" spans="2:4" x14ac:dyDescent="0.3">
      <c r="B326" s="33" t="s">
        <v>3189</v>
      </c>
      <c r="C326" s="59">
        <v>1</v>
      </c>
      <c r="D326" s="60">
        <v>1.0351966873706005E-3</v>
      </c>
    </row>
    <row r="327" spans="2:4" x14ac:dyDescent="0.3">
      <c r="B327" s="33" t="s">
        <v>3190</v>
      </c>
      <c r="C327" s="59">
        <v>1</v>
      </c>
      <c r="D327" s="60">
        <v>1.0351966873706005E-3</v>
      </c>
    </row>
    <row r="328" spans="2:4" x14ac:dyDescent="0.3">
      <c r="B328" s="33" t="s">
        <v>3191</v>
      </c>
      <c r="C328" s="59">
        <v>1</v>
      </c>
      <c r="D328" s="60">
        <v>1.0351966873706005E-3</v>
      </c>
    </row>
    <row r="329" spans="2:4" x14ac:dyDescent="0.3">
      <c r="B329" s="33" t="s">
        <v>3192</v>
      </c>
      <c r="C329" s="59">
        <v>1</v>
      </c>
      <c r="D329" s="60">
        <v>1.0351966873706005E-3</v>
      </c>
    </row>
    <row r="330" spans="2:4" x14ac:dyDescent="0.3">
      <c r="B330" s="33" t="s">
        <v>3193</v>
      </c>
      <c r="C330" s="59">
        <v>1</v>
      </c>
      <c r="D330" s="60">
        <v>1.0351966873706005E-3</v>
      </c>
    </row>
    <row r="331" spans="2:4" x14ac:dyDescent="0.3">
      <c r="B331" s="33" t="s">
        <v>3194</v>
      </c>
      <c r="C331" s="59">
        <v>1</v>
      </c>
      <c r="D331" s="60">
        <v>1.0351966873706005E-3</v>
      </c>
    </row>
    <row r="332" spans="2:4" x14ac:dyDescent="0.3">
      <c r="B332" s="33" t="s">
        <v>3195</v>
      </c>
      <c r="C332" s="59">
        <v>1</v>
      </c>
      <c r="D332" s="60">
        <v>1.0351966873706005E-3</v>
      </c>
    </row>
    <row r="333" spans="2:4" x14ac:dyDescent="0.3">
      <c r="B333" s="33" t="s">
        <v>3196</v>
      </c>
      <c r="C333" s="59">
        <v>1</v>
      </c>
      <c r="D333" s="60">
        <v>1.0351966873706005E-3</v>
      </c>
    </row>
    <row r="334" spans="2:4" x14ac:dyDescent="0.3">
      <c r="B334" s="33" t="s">
        <v>3197</v>
      </c>
      <c r="C334" s="59">
        <v>1</v>
      </c>
      <c r="D334" s="60">
        <v>1.0351966873706005E-3</v>
      </c>
    </row>
    <row r="335" spans="2:4" x14ac:dyDescent="0.3">
      <c r="B335" s="33" t="s">
        <v>3198</v>
      </c>
      <c r="C335" s="59">
        <v>1</v>
      </c>
      <c r="D335" s="60">
        <v>1.0351966873706005E-3</v>
      </c>
    </row>
    <row r="336" spans="2:4" x14ac:dyDescent="0.3">
      <c r="B336" s="33" t="s">
        <v>3199</v>
      </c>
      <c r="C336" s="59">
        <v>1</v>
      </c>
      <c r="D336" s="60">
        <v>1.0351966873706005E-3</v>
      </c>
    </row>
    <row r="337" spans="2:4" x14ac:dyDescent="0.3">
      <c r="B337" s="33" t="s">
        <v>3200</v>
      </c>
      <c r="C337" s="59">
        <v>1</v>
      </c>
      <c r="D337" s="60">
        <v>1.0351966873706005E-3</v>
      </c>
    </row>
    <row r="338" spans="2:4" x14ac:dyDescent="0.3">
      <c r="B338" s="33" t="s">
        <v>3201</v>
      </c>
      <c r="C338" s="59">
        <v>1</v>
      </c>
      <c r="D338" s="60">
        <v>1.0351966873706005E-3</v>
      </c>
    </row>
    <row r="339" spans="2:4" x14ac:dyDescent="0.3">
      <c r="B339" s="33" t="s">
        <v>3202</v>
      </c>
      <c r="C339" s="59">
        <v>1</v>
      </c>
      <c r="D339" s="60">
        <v>1.0351966873706005E-3</v>
      </c>
    </row>
    <row r="340" spans="2:4" x14ac:dyDescent="0.3">
      <c r="B340" s="33" t="s">
        <v>3203</v>
      </c>
      <c r="C340" s="59">
        <v>1</v>
      </c>
      <c r="D340" s="60">
        <v>1.0351966873706005E-3</v>
      </c>
    </row>
    <row r="341" spans="2:4" x14ac:dyDescent="0.3">
      <c r="B341" s="33" t="s">
        <v>3204</v>
      </c>
      <c r="C341" s="59">
        <v>1</v>
      </c>
      <c r="D341" s="60">
        <v>1.0351966873706005E-3</v>
      </c>
    </row>
    <row r="342" spans="2:4" x14ac:dyDescent="0.3">
      <c r="B342" s="33" t="s">
        <v>3205</v>
      </c>
      <c r="C342" s="59">
        <v>1</v>
      </c>
      <c r="D342" s="60">
        <v>1.0351966873706005E-3</v>
      </c>
    </row>
    <row r="343" spans="2:4" x14ac:dyDescent="0.3">
      <c r="B343" s="33" t="s">
        <v>3206</v>
      </c>
      <c r="C343" s="59">
        <v>1</v>
      </c>
      <c r="D343" s="60">
        <v>1.0351966873706005E-3</v>
      </c>
    </row>
    <row r="344" spans="2:4" x14ac:dyDescent="0.3">
      <c r="B344" s="33" t="s">
        <v>3207</v>
      </c>
      <c r="C344" s="59">
        <v>1</v>
      </c>
      <c r="D344" s="60">
        <v>1.0351966873706005E-3</v>
      </c>
    </row>
    <row r="345" spans="2:4" x14ac:dyDescent="0.3">
      <c r="B345" s="33" t="s">
        <v>3208</v>
      </c>
      <c r="C345" s="59">
        <v>1</v>
      </c>
      <c r="D345" s="60">
        <v>1.0351966873706005E-3</v>
      </c>
    </row>
    <row r="346" spans="2:4" x14ac:dyDescent="0.3">
      <c r="B346" s="33" t="s">
        <v>3209</v>
      </c>
      <c r="C346" s="59">
        <v>1</v>
      </c>
      <c r="D346" s="60">
        <v>1.0351966873706005E-3</v>
      </c>
    </row>
    <row r="347" spans="2:4" x14ac:dyDescent="0.3">
      <c r="B347" s="33" t="s">
        <v>3210</v>
      </c>
      <c r="C347" s="59">
        <v>1</v>
      </c>
      <c r="D347" s="60">
        <v>1.0351966873706005E-3</v>
      </c>
    </row>
    <row r="348" spans="2:4" x14ac:dyDescent="0.3">
      <c r="B348" s="33" t="s">
        <v>3211</v>
      </c>
      <c r="C348" s="59">
        <v>1</v>
      </c>
      <c r="D348" s="60">
        <v>1.0351966873706005E-3</v>
      </c>
    </row>
    <row r="349" spans="2:4" x14ac:dyDescent="0.3">
      <c r="B349" s="33" t="s">
        <v>3212</v>
      </c>
      <c r="C349" s="59">
        <v>1</v>
      </c>
      <c r="D349" s="60">
        <v>1.0351966873706005E-3</v>
      </c>
    </row>
    <row r="350" spans="2:4" x14ac:dyDescent="0.3">
      <c r="B350" s="33" t="s">
        <v>3213</v>
      </c>
      <c r="C350" s="59">
        <v>1</v>
      </c>
      <c r="D350" s="60">
        <v>1.0351966873706005E-3</v>
      </c>
    </row>
    <row r="351" spans="2:4" x14ac:dyDescent="0.3">
      <c r="B351" s="33" t="s">
        <v>3214</v>
      </c>
      <c r="C351" s="59">
        <v>1</v>
      </c>
      <c r="D351" s="60">
        <v>1.0351966873706005E-3</v>
      </c>
    </row>
    <row r="352" spans="2:4" x14ac:dyDescent="0.3">
      <c r="B352" s="33" t="s">
        <v>3215</v>
      </c>
      <c r="C352" s="59">
        <v>1</v>
      </c>
      <c r="D352" s="60">
        <v>1.0351966873706005E-3</v>
      </c>
    </row>
    <row r="353" spans="2:4" x14ac:dyDescent="0.3">
      <c r="B353" s="33" t="s">
        <v>3216</v>
      </c>
      <c r="C353" s="59">
        <v>1</v>
      </c>
      <c r="D353" s="60">
        <v>1.0351966873706005E-3</v>
      </c>
    </row>
    <row r="354" spans="2:4" x14ac:dyDescent="0.3">
      <c r="B354" s="33" t="s">
        <v>3217</v>
      </c>
      <c r="C354" s="59">
        <v>1</v>
      </c>
      <c r="D354" s="60">
        <v>1.0351966873706005E-3</v>
      </c>
    </row>
    <row r="355" spans="2:4" x14ac:dyDescent="0.3">
      <c r="B355" s="33" t="s">
        <v>3218</v>
      </c>
      <c r="C355" s="59">
        <v>1</v>
      </c>
      <c r="D355" s="60">
        <v>1.0351966873706005E-3</v>
      </c>
    </row>
    <row r="356" spans="2:4" x14ac:dyDescent="0.3">
      <c r="B356" s="33" t="s">
        <v>3219</v>
      </c>
      <c r="C356" s="59">
        <v>1</v>
      </c>
      <c r="D356" s="60">
        <v>1.0351966873706005E-3</v>
      </c>
    </row>
    <row r="357" spans="2:4" x14ac:dyDescent="0.3">
      <c r="B357" s="33" t="s">
        <v>3220</v>
      </c>
      <c r="C357" s="59">
        <v>1</v>
      </c>
      <c r="D357" s="60">
        <v>1.0351966873706005E-3</v>
      </c>
    </row>
    <row r="358" spans="2:4" x14ac:dyDescent="0.3">
      <c r="B358" s="33" t="s">
        <v>3221</v>
      </c>
      <c r="C358" s="59">
        <v>1</v>
      </c>
      <c r="D358" s="60">
        <v>1.0351966873706005E-3</v>
      </c>
    </row>
    <row r="359" spans="2:4" x14ac:dyDescent="0.3">
      <c r="B359" s="33" t="s">
        <v>3222</v>
      </c>
      <c r="C359" s="59">
        <v>1</v>
      </c>
      <c r="D359" s="60">
        <v>1.0351966873706005E-3</v>
      </c>
    </row>
    <row r="360" spans="2:4" x14ac:dyDescent="0.3">
      <c r="B360" s="33" t="s">
        <v>3223</v>
      </c>
      <c r="C360" s="59">
        <v>1</v>
      </c>
      <c r="D360" s="60">
        <v>1.0351966873706005E-3</v>
      </c>
    </row>
    <row r="361" spans="2:4" x14ac:dyDescent="0.3">
      <c r="B361" s="33" t="s">
        <v>3224</v>
      </c>
      <c r="C361" s="59">
        <v>1</v>
      </c>
      <c r="D361" s="60">
        <v>1.0351966873706005E-3</v>
      </c>
    </row>
    <row r="362" spans="2:4" x14ac:dyDescent="0.3">
      <c r="B362" s="33" t="s">
        <v>3225</v>
      </c>
      <c r="C362" s="59">
        <v>1</v>
      </c>
      <c r="D362" s="60">
        <v>1.0351966873706005E-3</v>
      </c>
    </row>
    <row r="363" spans="2:4" x14ac:dyDescent="0.3">
      <c r="B363" s="33" t="s">
        <v>3226</v>
      </c>
      <c r="C363" s="59">
        <v>1</v>
      </c>
      <c r="D363" s="60">
        <v>1.0351966873706005E-3</v>
      </c>
    </row>
    <row r="364" spans="2:4" x14ac:dyDescent="0.3">
      <c r="B364" s="33" t="s">
        <v>3227</v>
      </c>
      <c r="C364" s="59">
        <v>1</v>
      </c>
      <c r="D364" s="60">
        <v>1.0351966873706005E-3</v>
      </c>
    </row>
    <row r="365" spans="2:4" x14ac:dyDescent="0.3">
      <c r="B365" s="33" t="s">
        <v>3228</v>
      </c>
      <c r="C365" s="59">
        <v>1</v>
      </c>
      <c r="D365" s="60">
        <v>1.0351966873706005E-3</v>
      </c>
    </row>
    <row r="366" spans="2:4" x14ac:dyDescent="0.3">
      <c r="B366" s="33" t="s">
        <v>3229</v>
      </c>
      <c r="C366" s="59">
        <v>1</v>
      </c>
      <c r="D366" s="60">
        <v>1.0351966873706005E-3</v>
      </c>
    </row>
    <row r="367" spans="2:4" x14ac:dyDescent="0.3">
      <c r="B367" s="33" t="s">
        <v>3230</v>
      </c>
      <c r="C367" s="59">
        <v>1</v>
      </c>
      <c r="D367" s="60">
        <v>1.0351966873706005E-3</v>
      </c>
    </row>
    <row r="368" spans="2:4" x14ac:dyDescent="0.3">
      <c r="B368" s="33" t="s">
        <v>3231</v>
      </c>
      <c r="C368" s="59">
        <v>1</v>
      </c>
      <c r="D368" s="60">
        <v>1.0351966873706005E-3</v>
      </c>
    </row>
    <row r="369" spans="2:4" x14ac:dyDescent="0.3">
      <c r="B369" s="33" t="s">
        <v>3232</v>
      </c>
      <c r="C369" s="59">
        <v>1</v>
      </c>
      <c r="D369" s="60">
        <v>1.0351966873706005E-3</v>
      </c>
    </row>
    <row r="370" spans="2:4" x14ac:dyDescent="0.3">
      <c r="B370" s="33" t="s">
        <v>3233</v>
      </c>
      <c r="C370" s="59">
        <v>1</v>
      </c>
      <c r="D370" s="60">
        <v>1.0351966873706005E-3</v>
      </c>
    </row>
    <row r="371" spans="2:4" x14ac:dyDescent="0.3">
      <c r="B371" s="33" t="s">
        <v>3234</v>
      </c>
      <c r="C371" s="59">
        <v>1</v>
      </c>
      <c r="D371" s="60">
        <v>1.0351966873706005E-3</v>
      </c>
    </row>
    <row r="372" spans="2:4" x14ac:dyDescent="0.3">
      <c r="B372" s="33" t="s">
        <v>3235</v>
      </c>
      <c r="C372" s="59">
        <v>1</v>
      </c>
      <c r="D372" s="60">
        <v>1.0351966873706005E-3</v>
      </c>
    </row>
    <row r="373" spans="2:4" x14ac:dyDescent="0.3">
      <c r="B373" s="33" t="s">
        <v>3236</v>
      </c>
      <c r="C373" s="59">
        <v>1</v>
      </c>
      <c r="D373" s="60">
        <v>1.0351966873706005E-3</v>
      </c>
    </row>
    <row r="374" spans="2:4" x14ac:dyDescent="0.3">
      <c r="B374" s="33" t="s">
        <v>3237</v>
      </c>
      <c r="C374" s="59">
        <v>1</v>
      </c>
      <c r="D374" s="60">
        <v>1.0351966873706005E-3</v>
      </c>
    </row>
    <row r="375" spans="2:4" x14ac:dyDescent="0.3">
      <c r="B375" s="33" t="s">
        <v>3238</v>
      </c>
      <c r="C375" s="59">
        <v>1</v>
      </c>
      <c r="D375" s="60">
        <v>1.0351966873706005E-3</v>
      </c>
    </row>
    <row r="376" spans="2:4" x14ac:dyDescent="0.3">
      <c r="B376" s="33" t="s">
        <v>3239</v>
      </c>
      <c r="C376" s="59">
        <v>1</v>
      </c>
      <c r="D376" s="60">
        <v>1.0351966873706005E-3</v>
      </c>
    </row>
    <row r="377" spans="2:4" x14ac:dyDescent="0.3">
      <c r="B377" s="33" t="s">
        <v>3240</v>
      </c>
      <c r="C377" s="59">
        <v>1</v>
      </c>
      <c r="D377" s="60">
        <v>1.0351966873706005E-3</v>
      </c>
    </row>
    <row r="378" spans="2:4" x14ac:dyDescent="0.3">
      <c r="B378" s="33" t="s">
        <v>3241</v>
      </c>
      <c r="C378" s="59">
        <v>1</v>
      </c>
      <c r="D378" s="60">
        <v>1.0351966873706005E-3</v>
      </c>
    </row>
    <row r="379" spans="2:4" x14ac:dyDescent="0.3">
      <c r="B379" s="33" t="s">
        <v>3242</v>
      </c>
      <c r="C379" s="59">
        <v>1</v>
      </c>
      <c r="D379" s="60">
        <v>1.0351966873706005E-3</v>
      </c>
    </row>
    <row r="380" spans="2:4" x14ac:dyDescent="0.3">
      <c r="B380" s="33" t="s">
        <v>3243</v>
      </c>
      <c r="C380" s="59">
        <v>1</v>
      </c>
      <c r="D380" s="60">
        <v>1.0351966873706005E-3</v>
      </c>
    </row>
    <row r="381" spans="2:4" x14ac:dyDescent="0.3">
      <c r="B381" s="33" t="s">
        <v>3244</v>
      </c>
      <c r="C381" s="59">
        <v>1</v>
      </c>
      <c r="D381" s="60">
        <v>1.0351966873706005E-3</v>
      </c>
    </row>
    <row r="382" spans="2:4" x14ac:dyDescent="0.3">
      <c r="B382" s="33" t="s">
        <v>3245</v>
      </c>
      <c r="C382" s="59">
        <v>1</v>
      </c>
      <c r="D382" s="60">
        <v>1.0351966873706005E-3</v>
      </c>
    </row>
    <row r="383" spans="2:4" x14ac:dyDescent="0.3">
      <c r="B383" s="33" t="s">
        <v>3246</v>
      </c>
      <c r="C383" s="59">
        <v>1</v>
      </c>
      <c r="D383" s="60">
        <v>1.0351966873706005E-3</v>
      </c>
    </row>
    <row r="384" spans="2:4" x14ac:dyDescent="0.3">
      <c r="B384" s="33" t="s">
        <v>3247</v>
      </c>
      <c r="C384" s="59">
        <v>1</v>
      </c>
      <c r="D384" s="60">
        <v>1.0351966873706005E-3</v>
      </c>
    </row>
    <row r="385" spans="2:4" x14ac:dyDescent="0.3">
      <c r="B385" s="33" t="s">
        <v>3248</v>
      </c>
      <c r="C385" s="59">
        <v>1</v>
      </c>
      <c r="D385" s="60">
        <v>1.0351966873706005E-3</v>
      </c>
    </row>
    <row r="386" spans="2:4" x14ac:dyDescent="0.3">
      <c r="B386" s="33" t="s">
        <v>3249</v>
      </c>
      <c r="C386" s="59">
        <v>1</v>
      </c>
      <c r="D386" s="60">
        <v>1.0351966873706005E-3</v>
      </c>
    </row>
    <row r="387" spans="2:4" x14ac:dyDescent="0.3">
      <c r="B387" s="33" t="s">
        <v>3250</v>
      </c>
      <c r="C387" s="59">
        <v>1</v>
      </c>
      <c r="D387" s="60">
        <v>1.0351966873706005E-3</v>
      </c>
    </row>
    <row r="388" spans="2:4" x14ac:dyDescent="0.3">
      <c r="B388" s="33" t="s">
        <v>3251</v>
      </c>
      <c r="C388" s="59">
        <v>1</v>
      </c>
      <c r="D388" s="60">
        <v>1.0351966873706005E-3</v>
      </c>
    </row>
    <row r="389" spans="2:4" x14ac:dyDescent="0.3">
      <c r="B389" s="33" t="s">
        <v>3252</v>
      </c>
      <c r="C389" s="59">
        <v>1</v>
      </c>
      <c r="D389" s="60">
        <v>1.0351966873706005E-3</v>
      </c>
    </row>
    <row r="390" spans="2:4" x14ac:dyDescent="0.3">
      <c r="B390" s="33" t="s">
        <v>3253</v>
      </c>
      <c r="C390" s="59">
        <v>1</v>
      </c>
      <c r="D390" s="60">
        <v>1.0351966873706005E-3</v>
      </c>
    </row>
    <row r="391" spans="2:4" x14ac:dyDescent="0.3">
      <c r="B391" s="33" t="s">
        <v>3254</v>
      </c>
      <c r="C391" s="59">
        <v>1</v>
      </c>
      <c r="D391" s="60">
        <v>1.0351966873706005E-3</v>
      </c>
    </row>
    <row r="392" spans="2:4" x14ac:dyDescent="0.3">
      <c r="B392" s="33" t="s">
        <v>3255</v>
      </c>
      <c r="C392" s="59">
        <v>1</v>
      </c>
      <c r="D392" s="60">
        <v>1.0351966873706005E-3</v>
      </c>
    </row>
    <row r="393" spans="2:4" x14ac:dyDescent="0.3">
      <c r="B393" s="33" t="s">
        <v>3256</v>
      </c>
      <c r="C393" s="59">
        <v>1</v>
      </c>
      <c r="D393" s="60">
        <v>1.0351966873706005E-3</v>
      </c>
    </row>
    <row r="394" spans="2:4" x14ac:dyDescent="0.3">
      <c r="B394" s="33" t="s">
        <v>3257</v>
      </c>
      <c r="C394" s="59">
        <v>1</v>
      </c>
      <c r="D394" s="60">
        <v>1.0351966873706005E-3</v>
      </c>
    </row>
    <row r="395" spans="2:4" x14ac:dyDescent="0.3">
      <c r="B395" s="33" t="s">
        <v>3258</v>
      </c>
      <c r="C395" s="59">
        <v>1</v>
      </c>
      <c r="D395" s="60">
        <v>1.0351966873706005E-3</v>
      </c>
    </row>
    <row r="396" spans="2:4" x14ac:dyDescent="0.3">
      <c r="B396" s="33" t="s">
        <v>3259</v>
      </c>
      <c r="C396" s="59">
        <v>1</v>
      </c>
      <c r="D396" s="60">
        <v>1.0351966873706005E-3</v>
      </c>
    </row>
    <row r="397" spans="2:4" x14ac:dyDescent="0.3">
      <c r="B397" s="33" t="s">
        <v>3260</v>
      </c>
      <c r="C397" s="59">
        <v>1</v>
      </c>
      <c r="D397" s="60">
        <v>1.0351966873706005E-3</v>
      </c>
    </row>
    <row r="398" spans="2:4" x14ac:dyDescent="0.3">
      <c r="B398" s="33" t="s">
        <v>3261</v>
      </c>
      <c r="C398" s="59">
        <v>1</v>
      </c>
      <c r="D398" s="60">
        <v>1.0351966873706005E-3</v>
      </c>
    </row>
    <row r="399" spans="2:4" x14ac:dyDescent="0.3">
      <c r="B399" s="33" t="s">
        <v>3262</v>
      </c>
      <c r="C399" s="59">
        <v>1</v>
      </c>
      <c r="D399" s="60">
        <v>1.0351966873706005E-3</v>
      </c>
    </row>
    <row r="400" spans="2:4" x14ac:dyDescent="0.3">
      <c r="B400" s="33" t="s">
        <v>3263</v>
      </c>
      <c r="C400" s="59">
        <v>1</v>
      </c>
      <c r="D400" s="60">
        <v>1.0351966873706005E-3</v>
      </c>
    </row>
    <row r="401" spans="2:4" x14ac:dyDescent="0.3">
      <c r="B401" s="33" t="s">
        <v>3264</v>
      </c>
      <c r="C401" s="59">
        <v>1</v>
      </c>
      <c r="D401" s="60">
        <v>1.0351966873706005E-3</v>
      </c>
    </row>
    <row r="402" spans="2:4" x14ac:dyDescent="0.3">
      <c r="B402" s="33" t="s">
        <v>3265</v>
      </c>
      <c r="C402" s="59">
        <v>1</v>
      </c>
      <c r="D402" s="60">
        <v>1.0351966873706005E-3</v>
      </c>
    </row>
    <row r="403" spans="2:4" x14ac:dyDescent="0.3">
      <c r="B403" s="33" t="s">
        <v>3266</v>
      </c>
      <c r="C403" s="59">
        <v>1</v>
      </c>
      <c r="D403" s="60">
        <v>1.0351966873706005E-3</v>
      </c>
    </row>
    <row r="404" spans="2:4" x14ac:dyDescent="0.3">
      <c r="B404" s="33" t="s">
        <v>3267</v>
      </c>
      <c r="C404" s="59">
        <v>1</v>
      </c>
      <c r="D404" s="60">
        <v>1.0351966873706005E-3</v>
      </c>
    </row>
    <row r="405" spans="2:4" x14ac:dyDescent="0.3">
      <c r="B405" s="33" t="s">
        <v>3268</v>
      </c>
      <c r="C405" s="59">
        <v>1</v>
      </c>
      <c r="D405" s="60">
        <v>1.0351966873706005E-3</v>
      </c>
    </row>
    <row r="406" spans="2:4" x14ac:dyDescent="0.3">
      <c r="B406" s="33" t="s">
        <v>3269</v>
      </c>
      <c r="C406" s="59">
        <v>1</v>
      </c>
      <c r="D406" s="60">
        <v>1.0351966873706005E-3</v>
      </c>
    </row>
    <row r="407" spans="2:4" x14ac:dyDescent="0.3">
      <c r="B407" s="33" t="s">
        <v>3270</v>
      </c>
      <c r="C407" s="59">
        <v>1</v>
      </c>
      <c r="D407" s="60">
        <v>1.0351966873706005E-3</v>
      </c>
    </row>
    <row r="408" spans="2:4" x14ac:dyDescent="0.3">
      <c r="B408" s="33" t="s">
        <v>3271</v>
      </c>
      <c r="C408" s="59">
        <v>1</v>
      </c>
      <c r="D408" s="60">
        <v>1.0351966873706005E-3</v>
      </c>
    </row>
    <row r="409" spans="2:4" x14ac:dyDescent="0.3">
      <c r="B409" s="33" t="s">
        <v>3272</v>
      </c>
      <c r="C409" s="59">
        <v>1</v>
      </c>
      <c r="D409" s="60">
        <v>1.0351966873706005E-3</v>
      </c>
    </row>
    <row r="410" spans="2:4" x14ac:dyDescent="0.3">
      <c r="B410" s="33" t="s">
        <v>3273</v>
      </c>
      <c r="C410" s="59">
        <v>1</v>
      </c>
      <c r="D410" s="60">
        <v>1.0351966873706005E-3</v>
      </c>
    </row>
    <row r="411" spans="2:4" x14ac:dyDescent="0.3">
      <c r="B411" s="33" t="s">
        <v>3274</v>
      </c>
      <c r="C411" s="59">
        <v>1</v>
      </c>
      <c r="D411" s="60">
        <v>1.0351966873706005E-3</v>
      </c>
    </row>
    <row r="412" spans="2:4" x14ac:dyDescent="0.3">
      <c r="B412" s="33" t="s">
        <v>3275</v>
      </c>
      <c r="C412" s="59">
        <v>1</v>
      </c>
      <c r="D412" s="60">
        <v>1.0351966873706005E-3</v>
      </c>
    </row>
    <row r="413" spans="2:4" x14ac:dyDescent="0.3">
      <c r="B413" s="33" t="s">
        <v>3276</v>
      </c>
      <c r="C413" s="59">
        <v>1</v>
      </c>
      <c r="D413" s="60">
        <v>1.0351966873706005E-3</v>
      </c>
    </row>
    <row r="414" spans="2:4" x14ac:dyDescent="0.3">
      <c r="B414" s="33" t="s">
        <v>3277</v>
      </c>
      <c r="C414" s="59">
        <v>1</v>
      </c>
      <c r="D414" s="60">
        <v>1.0351966873706005E-3</v>
      </c>
    </row>
    <row r="415" spans="2:4" x14ac:dyDescent="0.3">
      <c r="B415" s="33" t="s">
        <v>3278</v>
      </c>
      <c r="C415" s="59">
        <v>1</v>
      </c>
      <c r="D415" s="60">
        <v>1.0351966873706005E-3</v>
      </c>
    </row>
    <row r="416" spans="2:4" x14ac:dyDescent="0.3">
      <c r="B416" s="33" t="s">
        <v>3279</v>
      </c>
      <c r="C416" s="59">
        <v>1</v>
      </c>
      <c r="D416" s="60">
        <v>1.0351966873706005E-3</v>
      </c>
    </row>
    <row r="417" spans="2:4" x14ac:dyDescent="0.3">
      <c r="B417" s="33" t="s">
        <v>3280</v>
      </c>
      <c r="C417" s="59">
        <v>1</v>
      </c>
      <c r="D417" s="60">
        <v>1.0351966873706005E-3</v>
      </c>
    </row>
    <row r="418" spans="2:4" x14ac:dyDescent="0.3">
      <c r="B418" s="33" t="s">
        <v>3281</v>
      </c>
      <c r="C418" s="59">
        <v>1</v>
      </c>
      <c r="D418" s="60">
        <v>1.0351966873706005E-3</v>
      </c>
    </row>
    <row r="419" spans="2:4" x14ac:dyDescent="0.3">
      <c r="B419" s="33" t="s">
        <v>3282</v>
      </c>
      <c r="C419" s="59">
        <v>1</v>
      </c>
      <c r="D419" s="60">
        <v>1.0351966873706005E-3</v>
      </c>
    </row>
    <row r="420" spans="2:4" x14ac:dyDescent="0.3">
      <c r="B420" s="33" t="s">
        <v>3283</v>
      </c>
      <c r="C420" s="59">
        <v>1</v>
      </c>
      <c r="D420" s="60">
        <v>1.0351966873706005E-3</v>
      </c>
    </row>
    <row r="421" spans="2:4" x14ac:dyDescent="0.3">
      <c r="B421" s="33" t="s">
        <v>3284</v>
      </c>
      <c r="C421" s="59">
        <v>1</v>
      </c>
      <c r="D421" s="60">
        <v>1.0351966873706005E-3</v>
      </c>
    </row>
    <row r="422" spans="2:4" x14ac:dyDescent="0.3">
      <c r="B422" s="33" t="s">
        <v>3285</v>
      </c>
      <c r="C422" s="59">
        <v>1</v>
      </c>
      <c r="D422" s="60">
        <v>1.0351966873706005E-3</v>
      </c>
    </row>
    <row r="423" spans="2:4" x14ac:dyDescent="0.3">
      <c r="B423" s="33" t="s">
        <v>3286</v>
      </c>
      <c r="C423" s="59">
        <v>1</v>
      </c>
      <c r="D423" s="60">
        <v>1.0351966873706005E-3</v>
      </c>
    </row>
    <row r="424" spans="2:4" x14ac:dyDescent="0.3">
      <c r="B424" s="33" t="s">
        <v>3287</v>
      </c>
      <c r="C424" s="59">
        <v>1</v>
      </c>
      <c r="D424" s="60">
        <v>1.0351966873706005E-3</v>
      </c>
    </row>
    <row r="425" spans="2:4" x14ac:dyDescent="0.3">
      <c r="B425" s="33" t="s">
        <v>3288</v>
      </c>
      <c r="C425" s="59">
        <v>1</v>
      </c>
      <c r="D425" s="60">
        <v>1.0351966873706005E-3</v>
      </c>
    </row>
    <row r="426" spans="2:4" x14ac:dyDescent="0.3">
      <c r="B426" s="33" t="s">
        <v>3289</v>
      </c>
      <c r="C426" s="59">
        <v>1</v>
      </c>
      <c r="D426" s="60">
        <v>1.0351966873706005E-3</v>
      </c>
    </row>
    <row r="427" spans="2:4" x14ac:dyDescent="0.3">
      <c r="B427" s="33" t="s">
        <v>3290</v>
      </c>
      <c r="C427" s="59">
        <v>1</v>
      </c>
      <c r="D427" s="60">
        <v>1.0351966873706005E-3</v>
      </c>
    </row>
    <row r="428" spans="2:4" x14ac:dyDescent="0.3">
      <c r="B428" s="33" t="s">
        <v>3291</v>
      </c>
      <c r="C428" s="59">
        <v>1</v>
      </c>
      <c r="D428" s="60">
        <v>1.0351966873706005E-3</v>
      </c>
    </row>
    <row r="429" spans="2:4" x14ac:dyDescent="0.3">
      <c r="B429" s="33" t="s">
        <v>3292</v>
      </c>
      <c r="C429" s="59">
        <v>1</v>
      </c>
      <c r="D429" s="60">
        <v>1.0351966873706005E-3</v>
      </c>
    </row>
    <row r="430" spans="2:4" x14ac:dyDescent="0.3">
      <c r="B430" s="33" t="s">
        <v>3293</v>
      </c>
      <c r="C430" s="59">
        <v>1</v>
      </c>
      <c r="D430" s="60">
        <v>1.0351966873706005E-3</v>
      </c>
    </row>
    <row r="431" spans="2:4" x14ac:dyDescent="0.3">
      <c r="B431" s="33" t="s">
        <v>3294</v>
      </c>
      <c r="C431" s="59">
        <v>1</v>
      </c>
      <c r="D431" s="60">
        <v>1.0351966873706005E-3</v>
      </c>
    </row>
    <row r="432" spans="2:4" x14ac:dyDescent="0.3">
      <c r="B432" s="33" t="s">
        <v>3295</v>
      </c>
      <c r="C432" s="59">
        <v>1</v>
      </c>
      <c r="D432" s="60">
        <v>1.0351966873706005E-3</v>
      </c>
    </row>
    <row r="433" spans="2:4" x14ac:dyDescent="0.3">
      <c r="B433" s="33" t="s">
        <v>3296</v>
      </c>
      <c r="C433" s="59">
        <v>1</v>
      </c>
      <c r="D433" s="60">
        <v>1.0351966873706005E-3</v>
      </c>
    </row>
    <row r="434" spans="2:4" x14ac:dyDescent="0.3">
      <c r="B434" s="33" t="s">
        <v>3297</v>
      </c>
      <c r="C434" s="59">
        <v>1</v>
      </c>
      <c r="D434" s="60">
        <v>1.0351966873706005E-3</v>
      </c>
    </row>
    <row r="435" spans="2:4" x14ac:dyDescent="0.3">
      <c r="B435" s="33" t="s">
        <v>3298</v>
      </c>
      <c r="C435" s="59">
        <v>1</v>
      </c>
      <c r="D435" s="60">
        <v>1.0351966873706005E-3</v>
      </c>
    </row>
    <row r="436" spans="2:4" x14ac:dyDescent="0.3">
      <c r="B436" s="33" t="s">
        <v>3299</v>
      </c>
      <c r="C436" s="59">
        <v>1</v>
      </c>
      <c r="D436" s="60">
        <v>1.0351966873706005E-3</v>
      </c>
    </row>
    <row r="437" spans="2:4" x14ac:dyDescent="0.3">
      <c r="B437" s="33" t="s">
        <v>3300</v>
      </c>
      <c r="C437" s="59">
        <v>1</v>
      </c>
      <c r="D437" s="60">
        <v>1.0351966873706005E-3</v>
      </c>
    </row>
    <row r="438" spans="2:4" x14ac:dyDescent="0.3">
      <c r="B438" s="33" t="s">
        <v>3301</v>
      </c>
      <c r="C438" s="59">
        <v>1</v>
      </c>
      <c r="D438" s="60">
        <v>1.0351966873706005E-3</v>
      </c>
    </row>
    <row r="439" spans="2:4" x14ac:dyDescent="0.3">
      <c r="B439" s="33" t="s">
        <v>3302</v>
      </c>
      <c r="C439" s="59">
        <v>1</v>
      </c>
      <c r="D439" s="60">
        <v>1.0351966873706005E-3</v>
      </c>
    </row>
    <row r="440" spans="2:4" x14ac:dyDescent="0.3">
      <c r="B440" s="33" t="s">
        <v>3303</v>
      </c>
      <c r="C440" s="59">
        <v>1</v>
      </c>
      <c r="D440" s="60">
        <v>1.0351966873706005E-3</v>
      </c>
    </row>
    <row r="441" spans="2:4" x14ac:dyDescent="0.3">
      <c r="B441" s="33" t="s">
        <v>3304</v>
      </c>
      <c r="C441" s="59">
        <v>1</v>
      </c>
      <c r="D441" s="60">
        <v>1.0351966873706005E-3</v>
      </c>
    </row>
    <row r="442" spans="2:4" x14ac:dyDescent="0.3">
      <c r="B442" s="33" t="s">
        <v>3305</v>
      </c>
      <c r="C442" s="59">
        <v>1</v>
      </c>
      <c r="D442" s="60">
        <v>1.0351966873706005E-3</v>
      </c>
    </row>
    <row r="443" spans="2:4" x14ac:dyDescent="0.3">
      <c r="B443" s="33" t="s">
        <v>3306</v>
      </c>
      <c r="C443" s="59">
        <v>1</v>
      </c>
      <c r="D443" s="60">
        <v>1.0351966873706005E-3</v>
      </c>
    </row>
    <row r="444" spans="2:4" x14ac:dyDescent="0.3">
      <c r="B444" s="33" t="s">
        <v>3307</v>
      </c>
      <c r="C444" s="59">
        <v>1</v>
      </c>
      <c r="D444" s="60">
        <v>1.0351966873706005E-3</v>
      </c>
    </row>
    <row r="445" spans="2:4" x14ac:dyDescent="0.3">
      <c r="B445" s="33" t="s">
        <v>3308</v>
      </c>
      <c r="C445" s="59">
        <v>1</v>
      </c>
      <c r="D445" s="60">
        <v>1.0351966873706005E-3</v>
      </c>
    </row>
    <row r="446" spans="2:4" x14ac:dyDescent="0.3">
      <c r="B446" s="33" t="s">
        <v>3309</v>
      </c>
      <c r="C446" s="59">
        <v>1</v>
      </c>
      <c r="D446" s="60">
        <v>1.0351966873706005E-3</v>
      </c>
    </row>
    <row r="447" spans="2:4" x14ac:dyDescent="0.3">
      <c r="B447" s="33" t="s">
        <v>3310</v>
      </c>
      <c r="C447" s="59">
        <v>1</v>
      </c>
      <c r="D447" s="60">
        <v>1.0351966873706005E-3</v>
      </c>
    </row>
    <row r="448" spans="2:4" x14ac:dyDescent="0.3">
      <c r="B448" s="33" t="s">
        <v>3311</v>
      </c>
      <c r="C448" s="59">
        <v>1</v>
      </c>
      <c r="D448" s="60">
        <v>1.0351966873706005E-3</v>
      </c>
    </row>
    <row r="449" spans="2:4" x14ac:dyDescent="0.3">
      <c r="B449" s="33" t="s">
        <v>3312</v>
      </c>
      <c r="C449" s="59">
        <v>1</v>
      </c>
      <c r="D449" s="60">
        <v>1.0351966873706005E-3</v>
      </c>
    </row>
    <row r="450" spans="2:4" x14ac:dyDescent="0.3">
      <c r="B450" s="33" t="s">
        <v>3313</v>
      </c>
      <c r="C450" s="59">
        <v>1</v>
      </c>
      <c r="D450" s="60">
        <v>1.0351966873706005E-3</v>
      </c>
    </row>
    <row r="451" spans="2:4" x14ac:dyDescent="0.3">
      <c r="B451" s="33" t="s">
        <v>3314</v>
      </c>
      <c r="C451" s="59">
        <v>1</v>
      </c>
      <c r="D451" s="60">
        <v>1.0351966873706005E-3</v>
      </c>
    </row>
    <row r="452" spans="2:4" x14ac:dyDescent="0.3">
      <c r="B452" s="33" t="s">
        <v>3315</v>
      </c>
      <c r="C452" s="59">
        <v>1</v>
      </c>
      <c r="D452" s="60">
        <v>1.0351966873706005E-3</v>
      </c>
    </row>
    <row r="453" spans="2:4" x14ac:dyDescent="0.3">
      <c r="B453" s="33" t="s">
        <v>3316</v>
      </c>
      <c r="C453" s="59">
        <v>1</v>
      </c>
      <c r="D453" s="60">
        <v>1.0351966873706005E-3</v>
      </c>
    </row>
    <row r="454" spans="2:4" x14ac:dyDescent="0.3">
      <c r="B454" s="33" t="s">
        <v>3317</v>
      </c>
      <c r="C454" s="59">
        <v>1</v>
      </c>
      <c r="D454" s="60">
        <v>1.0351966873706005E-3</v>
      </c>
    </row>
    <row r="455" spans="2:4" x14ac:dyDescent="0.3">
      <c r="B455" s="33" t="s">
        <v>3318</v>
      </c>
      <c r="C455" s="59">
        <v>1</v>
      </c>
      <c r="D455" s="60">
        <v>1.0351966873706005E-3</v>
      </c>
    </row>
    <row r="456" spans="2:4" x14ac:dyDescent="0.3">
      <c r="B456" s="33" t="s">
        <v>3319</v>
      </c>
      <c r="C456" s="59">
        <v>1</v>
      </c>
      <c r="D456" s="60">
        <v>1.0351966873706005E-3</v>
      </c>
    </row>
    <row r="457" spans="2:4" x14ac:dyDescent="0.3">
      <c r="B457" s="33" t="s">
        <v>3320</v>
      </c>
      <c r="C457" s="59">
        <v>1</v>
      </c>
      <c r="D457" s="60">
        <v>1.0351966873706005E-3</v>
      </c>
    </row>
    <row r="458" spans="2:4" x14ac:dyDescent="0.3">
      <c r="B458" s="33" t="s">
        <v>3321</v>
      </c>
      <c r="C458" s="59">
        <v>1</v>
      </c>
      <c r="D458" s="60">
        <v>1.0351966873706005E-3</v>
      </c>
    </row>
    <row r="459" spans="2:4" x14ac:dyDescent="0.3">
      <c r="B459" s="33" t="s">
        <v>3322</v>
      </c>
      <c r="C459" s="59">
        <v>1</v>
      </c>
      <c r="D459" s="60">
        <v>1.0351966873706005E-3</v>
      </c>
    </row>
    <row r="460" spans="2:4" x14ac:dyDescent="0.3">
      <c r="B460" s="33" t="s">
        <v>3323</v>
      </c>
      <c r="C460" s="59">
        <v>1</v>
      </c>
      <c r="D460" s="60">
        <v>1.0351966873706005E-3</v>
      </c>
    </row>
    <row r="461" spans="2:4" x14ac:dyDescent="0.3">
      <c r="B461" s="33" t="s">
        <v>3324</v>
      </c>
      <c r="C461" s="59">
        <v>1</v>
      </c>
      <c r="D461" s="60">
        <v>1.0351966873706005E-3</v>
      </c>
    </row>
    <row r="462" spans="2:4" x14ac:dyDescent="0.3">
      <c r="B462" s="33" t="s">
        <v>3325</v>
      </c>
      <c r="C462" s="59">
        <v>1</v>
      </c>
      <c r="D462" s="60">
        <v>1.0351966873706005E-3</v>
      </c>
    </row>
    <row r="463" spans="2:4" x14ac:dyDescent="0.3">
      <c r="B463" s="33" t="s">
        <v>3326</v>
      </c>
      <c r="C463" s="59">
        <v>1</v>
      </c>
      <c r="D463" s="60">
        <v>1.0351966873706005E-3</v>
      </c>
    </row>
    <row r="464" spans="2:4" x14ac:dyDescent="0.3">
      <c r="B464" s="33" t="s">
        <v>3327</v>
      </c>
      <c r="C464" s="59">
        <v>1</v>
      </c>
      <c r="D464" s="60">
        <v>1.0351966873706005E-3</v>
      </c>
    </row>
    <row r="465" spans="2:4" x14ac:dyDescent="0.3">
      <c r="B465" s="33" t="s">
        <v>3328</v>
      </c>
      <c r="C465" s="59">
        <v>1</v>
      </c>
      <c r="D465" s="60">
        <v>1.0351966873706005E-3</v>
      </c>
    </row>
    <row r="466" spans="2:4" x14ac:dyDescent="0.3">
      <c r="B466" s="33" t="s">
        <v>3329</v>
      </c>
      <c r="C466" s="59">
        <v>1</v>
      </c>
      <c r="D466" s="60">
        <v>1.0351966873706005E-3</v>
      </c>
    </row>
    <row r="467" spans="2:4" x14ac:dyDescent="0.3">
      <c r="B467" s="33" t="s">
        <v>3330</v>
      </c>
      <c r="C467" s="59">
        <v>1</v>
      </c>
      <c r="D467" s="60">
        <v>1.0351966873706005E-3</v>
      </c>
    </row>
    <row r="468" spans="2:4" x14ac:dyDescent="0.3">
      <c r="B468" s="33" t="s">
        <v>3331</v>
      </c>
      <c r="C468" s="59">
        <v>1</v>
      </c>
      <c r="D468" s="60">
        <v>1.0351966873706005E-3</v>
      </c>
    </row>
    <row r="469" spans="2:4" x14ac:dyDescent="0.3">
      <c r="B469" s="33" t="s">
        <v>3332</v>
      </c>
      <c r="C469" s="59">
        <v>1</v>
      </c>
      <c r="D469" s="60">
        <v>1.0351966873706005E-3</v>
      </c>
    </row>
    <row r="470" spans="2:4" x14ac:dyDescent="0.3">
      <c r="B470" s="33" t="s">
        <v>3333</v>
      </c>
      <c r="C470" s="59">
        <v>1</v>
      </c>
      <c r="D470" s="60">
        <v>1.0351966873706005E-3</v>
      </c>
    </row>
    <row r="471" spans="2:4" x14ac:dyDescent="0.3">
      <c r="B471" s="33" t="s">
        <v>3334</v>
      </c>
      <c r="C471" s="59">
        <v>1</v>
      </c>
      <c r="D471" s="60">
        <v>1.0351966873706005E-3</v>
      </c>
    </row>
    <row r="472" spans="2:4" x14ac:dyDescent="0.3">
      <c r="B472" s="33" t="s">
        <v>3335</v>
      </c>
      <c r="C472" s="59">
        <v>1</v>
      </c>
      <c r="D472" s="60">
        <v>1.0351966873706005E-3</v>
      </c>
    </row>
    <row r="473" spans="2:4" x14ac:dyDescent="0.3">
      <c r="B473" s="33" t="s">
        <v>3336</v>
      </c>
      <c r="C473" s="59">
        <v>1</v>
      </c>
      <c r="D473" s="60">
        <v>1.0351966873706005E-3</v>
      </c>
    </row>
    <row r="474" spans="2:4" x14ac:dyDescent="0.3">
      <c r="B474" s="33" t="s">
        <v>3337</v>
      </c>
      <c r="C474" s="59">
        <v>1</v>
      </c>
      <c r="D474" s="60">
        <v>1.0351966873706005E-3</v>
      </c>
    </row>
    <row r="475" spans="2:4" x14ac:dyDescent="0.3">
      <c r="B475" s="33" t="s">
        <v>3338</v>
      </c>
      <c r="C475" s="59">
        <v>1</v>
      </c>
      <c r="D475" s="60">
        <v>1.0351966873706005E-3</v>
      </c>
    </row>
    <row r="476" spans="2:4" x14ac:dyDescent="0.3">
      <c r="B476" s="33" t="s">
        <v>3339</v>
      </c>
      <c r="C476" s="59">
        <v>1</v>
      </c>
      <c r="D476" s="60">
        <v>1.0351966873706005E-3</v>
      </c>
    </row>
    <row r="477" spans="2:4" x14ac:dyDescent="0.3">
      <c r="B477" s="33" t="s">
        <v>3340</v>
      </c>
      <c r="C477" s="59">
        <v>1</v>
      </c>
      <c r="D477" s="60">
        <v>1.0351966873706005E-3</v>
      </c>
    </row>
    <row r="478" spans="2:4" x14ac:dyDescent="0.3">
      <c r="B478" s="33" t="s">
        <v>3341</v>
      </c>
      <c r="C478" s="59">
        <v>1</v>
      </c>
      <c r="D478" s="60">
        <v>1.0351966873706005E-3</v>
      </c>
    </row>
    <row r="479" spans="2:4" x14ac:dyDescent="0.3">
      <c r="B479" s="33" t="s">
        <v>3342</v>
      </c>
      <c r="C479" s="59">
        <v>1</v>
      </c>
      <c r="D479" s="60">
        <v>1.0351966873706005E-3</v>
      </c>
    </row>
    <row r="480" spans="2:4" x14ac:dyDescent="0.3">
      <c r="B480" s="33" t="s">
        <v>3343</v>
      </c>
      <c r="C480" s="59">
        <v>1</v>
      </c>
      <c r="D480" s="60">
        <v>1.0351966873706005E-3</v>
      </c>
    </row>
    <row r="481" spans="2:4" x14ac:dyDescent="0.3">
      <c r="B481" s="33" t="s">
        <v>3344</v>
      </c>
      <c r="C481" s="59">
        <v>1</v>
      </c>
      <c r="D481" s="60">
        <v>1.0351966873706005E-3</v>
      </c>
    </row>
    <row r="482" spans="2:4" x14ac:dyDescent="0.3">
      <c r="B482" s="33" t="s">
        <v>3345</v>
      </c>
      <c r="C482" s="59">
        <v>1</v>
      </c>
      <c r="D482" s="60">
        <v>1.0351966873706005E-3</v>
      </c>
    </row>
    <row r="483" spans="2:4" x14ac:dyDescent="0.3">
      <c r="B483" s="33" t="s">
        <v>3346</v>
      </c>
      <c r="C483" s="59">
        <v>1</v>
      </c>
      <c r="D483" s="60">
        <v>1.0351966873706005E-3</v>
      </c>
    </row>
    <row r="484" spans="2:4" x14ac:dyDescent="0.3">
      <c r="B484" s="33" t="s">
        <v>3347</v>
      </c>
      <c r="C484" s="59">
        <v>1</v>
      </c>
      <c r="D484" s="60">
        <v>1.0351966873706005E-3</v>
      </c>
    </row>
    <row r="485" spans="2:4" x14ac:dyDescent="0.3">
      <c r="B485" s="33" t="s">
        <v>3348</v>
      </c>
      <c r="C485" s="59">
        <v>1</v>
      </c>
      <c r="D485" s="60">
        <v>1.0351966873706005E-3</v>
      </c>
    </row>
    <row r="486" spans="2:4" x14ac:dyDescent="0.3">
      <c r="B486" s="33" t="s">
        <v>3349</v>
      </c>
      <c r="C486" s="59">
        <v>1</v>
      </c>
      <c r="D486" s="60">
        <v>1.0351966873706005E-3</v>
      </c>
    </row>
    <row r="487" spans="2:4" x14ac:dyDescent="0.3">
      <c r="B487" s="33" t="s">
        <v>3350</v>
      </c>
      <c r="C487" s="59">
        <v>1</v>
      </c>
      <c r="D487" s="60">
        <v>1.0351966873706005E-3</v>
      </c>
    </row>
    <row r="488" spans="2:4" x14ac:dyDescent="0.3">
      <c r="B488" s="33" t="s">
        <v>3351</v>
      </c>
      <c r="C488" s="59">
        <v>1</v>
      </c>
      <c r="D488" s="60">
        <v>1.0351966873706005E-3</v>
      </c>
    </row>
    <row r="489" spans="2:4" x14ac:dyDescent="0.3">
      <c r="B489" s="33" t="s">
        <v>3352</v>
      </c>
      <c r="C489" s="59">
        <v>1</v>
      </c>
      <c r="D489" s="60">
        <v>1.0351966873706005E-3</v>
      </c>
    </row>
    <row r="490" spans="2:4" x14ac:dyDescent="0.3">
      <c r="B490" s="33" t="s">
        <v>3353</v>
      </c>
      <c r="C490" s="59">
        <v>1</v>
      </c>
      <c r="D490" s="60">
        <v>1.0351966873706005E-3</v>
      </c>
    </row>
    <row r="491" spans="2:4" x14ac:dyDescent="0.3">
      <c r="B491" s="33" t="s">
        <v>3354</v>
      </c>
      <c r="C491" s="59">
        <v>1</v>
      </c>
      <c r="D491" s="60">
        <v>1.0351966873706005E-3</v>
      </c>
    </row>
    <row r="492" spans="2:4" x14ac:dyDescent="0.3">
      <c r="B492" s="33" t="s">
        <v>3355</v>
      </c>
      <c r="C492" s="59">
        <v>1</v>
      </c>
      <c r="D492" s="60">
        <v>1.0351966873706005E-3</v>
      </c>
    </row>
    <row r="493" spans="2:4" x14ac:dyDescent="0.3">
      <c r="B493" s="33" t="s">
        <v>3356</v>
      </c>
      <c r="C493" s="59">
        <v>1</v>
      </c>
      <c r="D493" s="60">
        <v>1.0351966873706005E-3</v>
      </c>
    </row>
    <row r="494" spans="2:4" x14ac:dyDescent="0.3">
      <c r="B494" s="33" t="s">
        <v>3357</v>
      </c>
      <c r="C494" s="59">
        <v>1</v>
      </c>
      <c r="D494" s="60">
        <v>1.0351966873706005E-3</v>
      </c>
    </row>
    <row r="495" spans="2:4" x14ac:dyDescent="0.3">
      <c r="B495" s="33" t="s">
        <v>3358</v>
      </c>
      <c r="C495" s="59">
        <v>1</v>
      </c>
      <c r="D495" s="60">
        <v>1.0351966873706005E-3</v>
      </c>
    </row>
    <row r="496" spans="2:4" x14ac:dyDescent="0.3">
      <c r="B496" s="33" t="s">
        <v>3359</v>
      </c>
      <c r="C496" s="59">
        <v>1</v>
      </c>
      <c r="D496" s="60">
        <v>1.0351966873706005E-3</v>
      </c>
    </row>
    <row r="497" spans="2:4" x14ac:dyDescent="0.3">
      <c r="B497" s="33" t="s">
        <v>3360</v>
      </c>
      <c r="C497" s="59">
        <v>1</v>
      </c>
      <c r="D497" s="60">
        <v>1.0351966873706005E-3</v>
      </c>
    </row>
    <row r="498" spans="2:4" x14ac:dyDescent="0.3">
      <c r="B498" s="33" t="s">
        <v>3361</v>
      </c>
      <c r="C498" s="59">
        <v>1</v>
      </c>
      <c r="D498" s="60">
        <v>1.0351966873706005E-3</v>
      </c>
    </row>
    <row r="499" spans="2:4" x14ac:dyDescent="0.3">
      <c r="B499" s="33" t="s">
        <v>3362</v>
      </c>
      <c r="C499" s="59">
        <v>1</v>
      </c>
      <c r="D499" s="60">
        <v>1.0351966873706005E-3</v>
      </c>
    </row>
    <row r="500" spans="2:4" x14ac:dyDescent="0.3">
      <c r="B500" s="33" t="s">
        <v>3363</v>
      </c>
      <c r="C500" s="59">
        <v>1</v>
      </c>
      <c r="D500" s="60">
        <v>1.0351966873706005E-3</v>
      </c>
    </row>
    <row r="501" spans="2:4" x14ac:dyDescent="0.3">
      <c r="B501" s="33" t="s">
        <v>3364</v>
      </c>
      <c r="C501" s="59">
        <v>1</v>
      </c>
      <c r="D501" s="60">
        <v>1.0351966873706005E-3</v>
      </c>
    </row>
    <row r="502" spans="2:4" x14ac:dyDescent="0.3">
      <c r="B502" s="33" t="s">
        <v>3365</v>
      </c>
      <c r="C502" s="59">
        <v>1</v>
      </c>
      <c r="D502" s="60">
        <v>1.0351966873706005E-3</v>
      </c>
    </row>
    <row r="503" spans="2:4" x14ac:dyDescent="0.3">
      <c r="B503" s="33" t="s">
        <v>3366</v>
      </c>
      <c r="C503" s="59">
        <v>1</v>
      </c>
      <c r="D503" s="60">
        <v>1.0351966873706005E-3</v>
      </c>
    </row>
    <row r="504" spans="2:4" x14ac:dyDescent="0.3">
      <c r="B504" s="33" t="s">
        <v>3367</v>
      </c>
      <c r="C504" s="59">
        <v>1</v>
      </c>
      <c r="D504" s="60">
        <v>1.0351966873706005E-3</v>
      </c>
    </row>
    <row r="505" spans="2:4" x14ac:dyDescent="0.3">
      <c r="B505" s="33" t="s">
        <v>3368</v>
      </c>
      <c r="C505" s="59">
        <v>1</v>
      </c>
      <c r="D505" s="60">
        <v>1.0351966873706005E-3</v>
      </c>
    </row>
    <row r="506" spans="2:4" x14ac:dyDescent="0.3">
      <c r="B506" s="33" t="s">
        <v>3369</v>
      </c>
      <c r="C506" s="59">
        <v>1</v>
      </c>
      <c r="D506" s="60">
        <v>1.0351966873706005E-3</v>
      </c>
    </row>
    <row r="507" spans="2:4" x14ac:dyDescent="0.3">
      <c r="B507" s="33" t="s">
        <v>3370</v>
      </c>
      <c r="C507" s="59">
        <v>1</v>
      </c>
      <c r="D507" s="60">
        <v>1.0351966873706005E-3</v>
      </c>
    </row>
    <row r="508" spans="2:4" x14ac:dyDescent="0.3">
      <c r="B508" s="33" t="s">
        <v>3371</v>
      </c>
      <c r="C508" s="59">
        <v>1</v>
      </c>
      <c r="D508" s="60">
        <v>1.0351966873706005E-3</v>
      </c>
    </row>
    <row r="509" spans="2:4" x14ac:dyDescent="0.3">
      <c r="B509" s="33" t="s">
        <v>3372</v>
      </c>
      <c r="C509" s="59">
        <v>1</v>
      </c>
      <c r="D509" s="60">
        <v>1.0351966873706005E-3</v>
      </c>
    </row>
    <row r="510" spans="2:4" x14ac:dyDescent="0.3">
      <c r="B510" s="33" t="s">
        <v>3373</v>
      </c>
      <c r="C510" s="59">
        <v>1</v>
      </c>
      <c r="D510" s="60">
        <v>1.0351966873706005E-3</v>
      </c>
    </row>
    <row r="511" spans="2:4" x14ac:dyDescent="0.3">
      <c r="B511" s="33" t="s">
        <v>3374</v>
      </c>
      <c r="C511" s="59">
        <v>1</v>
      </c>
      <c r="D511" s="60">
        <v>1.0351966873706005E-3</v>
      </c>
    </row>
    <row r="512" spans="2:4" x14ac:dyDescent="0.3">
      <c r="B512" s="33" t="s">
        <v>3375</v>
      </c>
      <c r="C512" s="59">
        <v>1</v>
      </c>
      <c r="D512" s="60">
        <v>1.0351966873706005E-3</v>
      </c>
    </row>
    <row r="513" spans="2:4" x14ac:dyDescent="0.3">
      <c r="B513" s="33" t="s">
        <v>3376</v>
      </c>
      <c r="C513" s="59">
        <v>1</v>
      </c>
      <c r="D513" s="60">
        <v>1.0351966873706005E-3</v>
      </c>
    </row>
    <row r="514" spans="2:4" x14ac:dyDescent="0.3">
      <c r="B514" s="33" t="s">
        <v>3377</v>
      </c>
      <c r="C514" s="59">
        <v>1</v>
      </c>
      <c r="D514" s="60">
        <v>1.0351966873706005E-3</v>
      </c>
    </row>
    <row r="515" spans="2:4" x14ac:dyDescent="0.3">
      <c r="B515" s="33" t="s">
        <v>3378</v>
      </c>
      <c r="C515" s="59">
        <v>1</v>
      </c>
      <c r="D515" s="60">
        <v>1.0351966873706005E-3</v>
      </c>
    </row>
    <row r="516" spans="2:4" x14ac:dyDescent="0.3">
      <c r="B516" s="33" t="s">
        <v>3379</v>
      </c>
      <c r="C516" s="59">
        <v>1</v>
      </c>
      <c r="D516" s="60">
        <v>1.0351966873706005E-3</v>
      </c>
    </row>
    <row r="517" spans="2:4" x14ac:dyDescent="0.3">
      <c r="B517" s="33" t="s">
        <v>3380</v>
      </c>
      <c r="C517" s="59">
        <v>1</v>
      </c>
      <c r="D517" s="60">
        <v>1.0351966873706005E-3</v>
      </c>
    </row>
    <row r="518" spans="2:4" x14ac:dyDescent="0.3">
      <c r="B518" s="33" t="s">
        <v>3381</v>
      </c>
      <c r="C518" s="59">
        <v>1</v>
      </c>
      <c r="D518" s="60">
        <v>1.0351966873706005E-3</v>
      </c>
    </row>
    <row r="519" spans="2:4" x14ac:dyDescent="0.3">
      <c r="B519" s="33" t="s">
        <v>3382</v>
      </c>
      <c r="C519" s="59">
        <v>1</v>
      </c>
      <c r="D519" s="60">
        <v>1.0351966873706005E-3</v>
      </c>
    </row>
    <row r="520" spans="2:4" x14ac:dyDescent="0.3">
      <c r="B520" s="33" t="s">
        <v>3383</v>
      </c>
      <c r="C520" s="59">
        <v>1</v>
      </c>
      <c r="D520" s="60">
        <v>1.0351966873706005E-3</v>
      </c>
    </row>
    <row r="521" spans="2:4" x14ac:dyDescent="0.3">
      <c r="B521" s="33" t="s">
        <v>3384</v>
      </c>
      <c r="C521" s="59">
        <v>1</v>
      </c>
      <c r="D521" s="60">
        <v>1.0351966873706005E-3</v>
      </c>
    </row>
    <row r="522" spans="2:4" x14ac:dyDescent="0.3">
      <c r="B522" s="33" t="s">
        <v>3385</v>
      </c>
      <c r="C522" s="59">
        <v>1</v>
      </c>
      <c r="D522" s="60">
        <v>1.0351966873706005E-3</v>
      </c>
    </row>
    <row r="523" spans="2:4" x14ac:dyDescent="0.3">
      <c r="B523" s="33" t="s">
        <v>3386</v>
      </c>
      <c r="C523" s="59">
        <v>1</v>
      </c>
      <c r="D523" s="60">
        <v>1.0351966873706005E-3</v>
      </c>
    </row>
    <row r="524" spans="2:4" x14ac:dyDescent="0.3">
      <c r="B524" s="33" t="s">
        <v>3387</v>
      </c>
      <c r="C524" s="59">
        <v>1</v>
      </c>
      <c r="D524" s="60">
        <v>1.0351966873706005E-3</v>
      </c>
    </row>
    <row r="525" spans="2:4" x14ac:dyDescent="0.3">
      <c r="B525" s="33" t="s">
        <v>3388</v>
      </c>
      <c r="C525" s="59">
        <v>1</v>
      </c>
      <c r="D525" s="60">
        <v>1.0351966873706005E-3</v>
      </c>
    </row>
    <row r="526" spans="2:4" x14ac:dyDescent="0.3">
      <c r="B526" s="33" t="s">
        <v>3389</v>
      </c>
      <c r="C526" s="59">
        <v>1</v>
      </c>
      <c r="D526" s="60">
        <v>1.0351966873706005E-3</v>
      </c>
    </row>
    <row r="527" spans="2:4" x14ac:dyDescent="0.3">
      <c r="B527" s="33" t="s">
        <v>3390</v>
      </c>
      <c r="C527" s="59">
        <v>1</v>
      </c>
      <c r="D527" s="60">
        <v>1.0351966873706005E-3</v>
      </c>
    </row>
    <row r="528" spans="2:4" x14ac:dyDescent="0.3">
      <c r="B528" s="33" t="s">
        <v>3391</v>
      </c>
      <c r="C528" s="59">
        <v>1</v>
      </c>
      <c r="D528" s="60">
        <v>1.0351966873706005E-3</v>
      </c>
    </row>
    <row r="529" spans="2:4" x14ac:dyDescent="0.3">
      <c r="B529" s="33" t="s">
        <v>3392</v>
      </c>
      <c r="C529" s="59">
        <v>1</v>
      </c>
      <c r="D529" s="60">
        <v>1.0351966873706005E-3</v>
      </c>
    </row>
    <row r="530" spans="2:4" x14ac:dyDescent="0.3">
      <c r="B530" s="33" t="s">
        <v>3393</v>
      </c>
      <c r="C530" s="59">
        <v>1</v>
      </c>
      <c r="D530" s="60">
        <v>1.0351966873706005E-3</v>
      </c>
    </row>
    <row r="531" spans="2:4" x14ac:dyDescent="0.3">
      <c r="B531" s="33" t="s">
        <v>3394</v>
      </c>
      <c r="C531" s="59">
        <v>1</v>
      </c>
      <c r="D531" s="60">
        <v>1.0351966873706005E-3</v>
      </c>
    </row>
    <row r="532" spans="2:4" x14ac:dyDescent="0.3">
      <c r="B532" s="33" t="s">
        <v>3395</v>
      </c>
      <c r="C532" s="59">
        <v>1</v>
      </c>
      <c r="D532" s="60">
        <v>1.0351966873706005E-3</v>
      </c>
    </row>
    <row r="533" spans="2:4" x14ac:dyDescent="0.3">
      <c r="B533" s="33" t="s">
        <v>3396</v>
      </c>
      <c r="C533" s="59">
        <v>1</v>
      </c>
      <c r="D533" s="60">
        <v>1.0351966873706005E-3</v>
      </c>
    </row>
    <row r="534" spans="2:4" x14ac:dyDescent="0.3">
      <c r="B534" s="33" t="s">
        <v>3397</v>
      </c>
      <c r="C534" s="59">
        <v>1</v>
      </c>
      <c r="D534" s="60">
        <v>1.0351966873706005E-3</v>
      </c>
    </row>
    <row r="535" spans="2:4" x14ac:dyDescent="0.3">
      <c r="B535" s="33" t="s">
        <v>3398</v>
      </c>
      <c r="C535" s="59">
        <v>1</v>
      </c>
      <c r="D535" s="60">
        <v>1.0351966873706005E-3</v>
      </c>
    </row>
    <row r="536" spans="2:4" x14ac:dyDescent="0.3">
      <c r="B536" s="33" t="s">
        <v>3399</v>
      </c>
      <c r="C536" s="59">
        <v>1</v>
      </c>
      <c r="D536" s="60">
        <v>1.0351966873706005E-3</v>
      </c>
    </row>
    <row r="537" spans="2:4" x14ac:dyDescent="0.3">
      <c r="B537" s="33" t="s">
        <v>3400</v>
      </c>
      <c r="C537" s="59">
        <v>1</v>
      </c>
      <c r="D537" s="60">
        <v>1.0351966873706005E-3</v>
      </c>
    </row>
    <row r="538" spans="2:4" x14ac:dyDescent="0.3">
      <c r="B538" s="33" t="s">
        <v>3401</v>
      </c>
      <c r="C538" s="59">
        <v>1</v>
      </c>
      <c r="D538" s="60">
        <v>1.0351966873706005E-3</v>
      </c>
    </row>
    <row r="539" spans="2:4" x14ac:dyDescent="0.3">
      <c r="B539" s="33" t="s">
        <v>3402</v>
      </c>
      <c r="C539" s="59">
        <v>1</v>
      </c>
      <c r="D539" s="60">
        <v>1.0351966873706005E-3</v>
      </c>
    </row>
    <row r="540" spans="2:4" x14ac:dyDescent="0.3">
      <c r="B540" s="33" t="s">
        <v>3403</v>
      </c>
      <c r="C540" s="59">
        <v>1</v>
      </c>
      <c r="D540" s="60">
        <v>1.0351966873706005E-3</v>
      </c>
    </row>
    <row r="541" spans="2:4" x14ac:dyDescent="0.3">
      <c r="B541" s="33" t="s">
        <v>3404</v>
      </c>
      <c r="C541" s="59">
        <v>1</v>
      </c>
      <c r="D541" s="60">
        <v>1.0351966873706005E-3</v>
      </c>
    </row>
    <row r="542" spans="2:4" x14ac:dyDescent="0.3">
      <c r="B542" s="33" t="s">
        <v>3405</v>
      </c>
      <c r="C542" s="59">
        <v>1</v>
      </c>
      <c r="D542" s="60">
        <v>1.0351966873706005E-3</v>
      </c>
    </row>
    <row r="543" spans="2:4" x14ac:dyDescent="0.3">
      <c r="B543" s="33" t="s">
        <v>3406</v>
      </c>
      <c r="C543" s="59">
        <v>1</v>
      </c>
      <c r="D543" s="60">
        <v>1.0351966873706005E-3</v>
      </c>
    </row>
    <row r="544" spans="2:4" x14ac:dyDescent="0.3">
      <c r="B544" s="33" t="s">
        <v>3407</v>
      </c>
      <c r="C544" s="59">
        <v>1</v>
      </c>
      <c r="D544" s="60">
        <v>1.0351966873706005E-3</v>
      </c>
    </row>
    <row r="545" spans="2:4" x14ac:dyDescent="0.3">
      <c r="B545" s="33" t="s">
        <v>3408</v>
      </c>
      <c r="C545" s="59">
        <v>1</v>
      </c>
      <c r="D545" s="60">
        <v>1.0351966873706005E-3</v>
      </c>
    </row>
    <row r="546" spans="2:4" x14ac:dyDescent="0.3">
      <c r="B546" s="33" t="s">
        <v>3409</v>
      </c>
      <c r="C546" s="59">
        <v>1</v>
      </c>
      <c r="D546" s="60">
        <v>1.0351966873706005E-3</v>
      </c>
    </row>
    <row r="547" spans="2:4" x14ac:dyDescent="0.3">
      <c r="B547" s="33" t="s">
        <v>3410</v>
      </c>
      <c r="C547" s="59">
        <v>1</v>
      </c>
      <c r="D547" s="60">
        <v>1.0351966873706005E-3</v>
      </c>
    </row>
    <row r="548" spans="2:4" x14ac:dyDescent="0.3">
      <c r="B548" s="33" t="s">
        <v>3411</v>
      </c>
      <c r="C548" s="59">
        <v>1</v>
      </c>
      <c r="D548" s="60">
        <v>1.0351966873706005E-3</v>
      </c>
    </row>
    <row r="549" spans="2:4" x14ac:dyDescent="0.3">
      <c r="B549" s="33" t="s">
        <v>3412</v>
      </c>
      <c r="C549" s="59">
        <v>1</v>
      </c>
      <c r="D549" s="60">
        <v>1.0351966873706005E-3</v>
      </c>
    </row>
    <row r="550" spans="2:4" x14ac:dyDescent="0.3">
      <c r="B550" s="33" t="s">
        <v>3413</v>
      </c>
      <c r="C550" s="59">
        <v>1</v>
      </c>
      <c r="D550" s="60">
        <v>1.0351966873706005E-3</v>
      </c>
    </row>
    <row r="551" spans="2:4" x14ac:dyDescent="0.3">
      <c r="B551" s="33" t="s">
        <v>3414</v>
      </c>
      <c r="C551" s="59">
        <v>1</v>
      </c>
      <c r="D551" s="60">
        <v>1.0351966873706005E-3</v>
      </c>
    </row>
    <row r="552" spans="2:4" x14ac:dyDescent="0.3">
      <c r="B552" s="33" t="s">
        <v>3415</v>
      </c>
      <c r="C552" s="59">
        <v>1</v>
      </c>
      <c r="D552" s="60">
        <v>1.0351966873706005E-3</v>
      </c>
    </row>
    <row r="553" spans="2:4" x14ac:dyDescent="0.3">
      <c r="B553" s="33" t="s">
        <v>3416</v>
      </c>
      <c r="C553" s="59">
        <v>1</v>
      </c>
      <c r="D553" s="60">
        <v>1.0351966873706005E-3</v>
      </c>
    </row>
    <row r="554" spans="2:4" x14ac:dyDescent="0.3">
      <c r="B554" s="33" t="s">
        <v>3417</v>
      </c>
      <c r="C554" s="59">
        <v>1</v>
      </c>
      <c r="D554" s="60">
        <v>1.0351966873706005E-3</v>
      </c>
    </row>
    <row r="555" spans="2:4" x14ac:dyDescent="0.3">
      <c r="B555" s="33" t="s">
        <v>3418</v>
      </c>
      <c r="C555" s="59">
        <v>1</v>
      </c>
      <c r="D555" s="60">
        <v>1.0351966873706005E-3</v>
      </c>
    </row>
    <row r="556" spans="2:4" x14ac:dyDescent="0.3">
      <c r="B556" s="33" t="s">
        <v>3419</v>
      </c>
      <c r="C556" s="59">
        <v>1</v>
      </c>
      <c r="D556" s="60">
        <v>1.0351966873706005E-3</v>
      </c>
    </row>
    <row r="557" spans="2:4" x14ac:dyDescent="0.3">
      <c r="B557" s="33" t="s">
        <v>3420</v>
      </c>
      <c r="C557" s="59">
        <v>1</v>
      </c>
      <c r="D557" s="60">
        <v>1.0351966873706005E-3</v>
      </c>
    </row>
    <row r="558" spans="2:4" x14ac:dyDescent="0.3">
      <c r="B558" s="33" t="s">
        <v>3421</v>
      </c>
      <c r="C558" s="59">
        <v>1</v>
      </c>
      <c r="D558" s="60">
        <v>1.0351966873706005E-3</v>
      </c>
    </row>
    <row r="559" spans="2:4" x14ac:dyDescent="0.3">
      <c r="B559" s="33" t="s">
        <v>3422</v>
      </c>
      <c r="C559" s="59">
        <v>1</v>
      </c>
      <c r="D559" s="60">
        <v>1.0351966873706005E-3</v>
      </c>
    </row>
    <row r="560" spans="2:4" x14ac:dyDescent="0.3">
      <c r="B560" s="33" t="s">
        <v>3423</v>
      </c>
      <c r="C560" s="59">
        <v>1</v>
      </c>
      <c r="D560" s="60">
        <v>1.0351966873706005E-3</v>
      </c>
    </row>
    <row r="561" spans="2:4" x14ac:dyDescent="0.3">
      <c r="B561" s="33" t="s">
        <v>3424</v>
      </c>
      <c r="C561" s="59">
        <v>1</v>
      </c>
      <c r="D561" s="60">
        <v>1.0351966873706005E-3</v>
      </c>
    </row>
    <row r="562" spans="2:4" x14ac:dyDescent="0.3">
      <c r="B562" s="33" t="s">
        <v>3425</v>
      </c>
      <c r="C562" s="59">
        <v>1</v>
      </c>
      <c r="D562" s="60">
        <v>1.0351966873706005E-3</v>
      </c>
    </row>
    <row r="563" spans="2:4" x14ac:dyDescent="0.3">
      <c r="B563" s="33" t="s">
        <v>3426</v>
      </c>
      <c r="C563" s="59">
        <v>1</v>
      </c>
      <c r="D563" s="60">
        <v>1.0351966873706005E-3</v>
      </c>
    </row>
    <row r="564" spans="2:4" x14ac:dyDescent="0.3">
      <c r="B564" s="33" t="s">
        <v>3427</v>
      </c>
      <c r="C564" s="59">
        <v>1</v>
      </c>
      <c r="D564" s="60">
        <v>1.0351966873706005E-3</v>
      </c>
    </row>
    <row r="565" spans="2:4" x14ac:dyDescent="0.3">
      <c r="B565" s="33" t="s">
        <v>3428</v>
      </c>
      <c r="C565" s="59">
        <v>1</v>
      </c>
      <c r="D565" s="60">
        <v>1.0351966873706005E-3</v>
      </c>
    </row>
    <row r="566" spans="2:4" x14ac:dyDescent="0.3">
      <c r="B566" s="33" t="s">
        <v>3429</v>
      </c>
      <c r="C566" s="59">
        <v>1</v>
      </c>
      <c r="D566" s="60">
        <v>1.0351966873706005E-3</v>
      </c>
    </row>
    <row r="567" spans="2:4" x14ac:dyDescent="0.3">
      <c r="B567" s="33" t="s">
        <v>3430</v>
      </c>
      <c r="C567" s="59">
        <v>1</v>
      </c>
      <c r="D567" s="60">
        <v>1.0351966873706005E-3</v>
      </c>
    </row>
    <row r="568" spans="2:4" x14ac:dyDescent="0.3">
      <c r="B568" s="33" t="s">
        <v>3431</v>
      </c>
      <c r="C568" s="59">
        <v>1</v>
      </c>
      <c r="D568" s="60">
        <v>1.0351966873706005E-3</v>
      </c>
    </row>
    <row r="569" spans="2:4" x14ac:dyDescent="0.3">
      <c r="B569" s="33" t="s">
        <v>3432</v>
      </c>
      <c r="C569" s="59">
        <v>1</v>
      </c>
      <c r="D569" s="60">
        <v>1.0351966873706005E-3</v>
      </c>
    </row>
    <row r="570" spans="2:4" x14ac:dyDescent="0.3">
      <c r="B570" s="33" t="s">
        <v>3433</v>
      </c>
      <c r="C570" s="59">
        <v>1</v>
      </c>
      <c r="D570" s="60">
        <v>1.0351966873706005E-3</v>
      </c>
    </row>
    <row r="571" spans="2:4" x14ac:dyDescent="0.3">
      <c r="B571" s="33" t="s">
        <v>3434</v>
      </c>
      <c r="C571" s="59">
        <v>1</v>
      </c>
      <c r="D571" s="60">
        <v>1.0351966873706005E-3</v>
      </c>
    </row>
    <row r="572" spans="2:4" x14ac:dyDescent="0.3">
      <c r="B572" s="33" t="s">
        <v>3435</v>
      </c>
      <c r="C572" s="59">
        <v>1</v>
      </c>
      <c r="D572" s="60">
        <v>1.0351966873706005E-3</v>
      </c>
    </row>
    <row r="573" spans="2:4" x14ac:dyDescent="0.3">
      <c r="B573" s="33" t="s">
        <v>3436</v>
      </c>
      <c r="C573" s="59">
        <v>1</v>
      </c>
      <c r="D573" s="60">
        <v>1.0351966873706005E-3</v>
      </c>
    </row>
    <row r="574" spans="2:4" x14ac:dyDescent="0.3">
      <c r="B574" s="33" t="s">
        <v>3437</v>
      </c>
      <c r="C574" s="59">
        <v>1</v>
      </c>
      <c r="D574" s="60">
        <v>1.0351966873706005E-3</v>
      </c>
    </row>
    <row r="575" spans="2:4" x14ac:dyDescent="0.3">
      <c r="B575" s="33" t="s">
        <v>3438</v>
      </c>
      <c r="C575" s="59">
        <v>1</v>
      </c>
      <c r="D575" s="60">
        <v>1.0351966873706005E-3</v>
      </c>
    </row>
    <row r="576" spans="2:4" x14ac:dyDescent="0.3">
      <c r="B576" s="33" t="s">
        <v>3439</v>
      </c>
      <c r="C576" s="59">
        <v>1</v>
      </c>
      <c r="D576" s="60">
        <v>1.0351966873706005E-3</v>
      </c>
    </row>
    <row r="577" spans="2:4" x14ac:dyDescent="0.3">
      <c r="B577" s="33" t="s">
        <v>3440</v>
      </c>
      <c r="C577" s="59">
        <v>1</v>
      </c>
      <c r="D577" s="60">
        <v>1.0351966873706005E-3</v>
      </c>
    </row>
    <row r="578" spans="2:4" x14ac:dyDescent="0.3">
      <c r="B578" s="33" t="s">
        <v>3441</v>
      </c>
      <c r="C578" s="59">
        <v>1</v>
      </c>
      <c r="D578" s="60">
        <v>1.0351966873706005E-3</v>
      </c>
    </row>
    <row r="579" spans="2:4" x14ac:dyDescent="0.3">
      <c r="B579" s="33" t="s">
        <v>3442</v>
      </c>
      <c r="C579" s="59">
        <v>1</v>
      </c>
      <c r="D579" s="60">
        <v>1.0351966873706005E-3</v>
      </c>
    </row>
    <row r="580" spans="2:4" x14ac:dyDescent="0.3">
      <c r="B580" s="33" t="s">
        <v>3443</v>
      </c>
      <c r="C580" s="59">
        <v>1</v>
      </c>
      <c r="D580" s="60">
        <v>1.0351966873706005E-3</v>
      </c>
    </row>
    <row r="581" spans="2:4" x14ac:dyDescent="0.3">
      <c r="B581" s="33" t="s">
        <v>3444</v>
      </c>
      <c r="C581" s="59">
        <v>1</v>
      </c>
      <c r="D581" s="60">
        <v>1.0351966873706005E-3</v>
      </c>
    </row>
    <row r="582" spans="2:4" x14ac:dyDescent="0.3">
      <c r="B582" s="33" t="s">
        <v>3445</v>
      </c>
      <c r="C582" s="59">
        <v>1</v>
      </c>
      <c r="D582" s="60">
        <v>1.0351966873706005E-3</v>
      </c>
    </row>
    <row r="583" spans="2:4" x14ac:dyDescent="0.3">
      <c r="B583" s="33" t="s">
        <v>3446</v>
      </c>
      <c r="C583" s="59">
        <v>1</v>
      </c>
      <c r="D583" s="60">
        <v>1.0351966873706005E-3</v>
      </c>
    </row>
    <row r="584" spans="2:4" x14ac:dyDescent="0.3">
      <c r="B584" s="33" t="s">
        <v>3447</v>
      </c>
      <c r="C584" s="59">
        <v>1</v>
      </c>
      <c r="D584" s="60">
        <v>1.0351966873706005E-3</v>
      </c>
    </row>
    <row r="585" spans="2:4" x14ac:dyDescent="0.3">
      <c r="B585" s="33" t="s">
        <v>3448</v>
      </c>
      <c r="C585" s="59">
        <v>1</v>
      </c>
      <c r="D585" s="60">
        <v>1.0351966873706005E-3</v>
      </c>
    </row>
    <row r="586" spans="2:4" x14ac:dyDescent="0.3">
      <c r="B586" s="33" t="s">
        <v>3449</v>
      </c>
      <c r="C586" s="59">
        <v>1</v>
      </c>
      <c r="D586" s="60">
        <v>1.0351966873706005E-3</v>
      </c>
    </row>
    <row r="587" spans="2:4" x14ac:dyDescent="0.3">
      <c r="B587" s="33" t="s">
        <v>3450</v>
      </c>
      <c r="C587" s="59">
        <v>1</v>
      </c>
      <c r="D587" s="60">
        <v>1.0351966873706005E-3</v>
      </c>
    </row>
    <row r="588" spans="2:4" x14ac:dyDescent="0.3">
      <c r="B588" s="33" t="s">
        <v>3451</v>
      </c>
      <c r="C588" s="59">
        <v>1</v>
      </c>
      <c r="D588" s="60">
        <v>1.0351966873706005E-3</v>
      </c>
    </row>
    <row r="589" spans="2:4" x14ac:dyDescent="0.3">
      <c r="B589" s="33" t="s">
        <v>3452</v>
      </c>
      <c r="C589" s="59">
        <v>1</v>
      </c>
      <c r="D589" s="60">
        <v>1.0351966873706005E-3</v>
      </c>
    </row>
    <row r="590" spans="2:4" x14ac:dyDescent="0.3">
      <c r="B590" s="33" t="s">
        <v>3453</v>
      </c>
      <c r="C590" s="59">
        <v>1</v>
      </c>
      <c r="D590" s="60">
        <v>1.0351966873706005E-3</v>
      </c>
    </row>
    <row r="591" spans="2:4" x14ac:dyDescent="0.3">
      <c r="B591" s="33" t="s">
        <v>3454</v>
      </c>
      <c r="C591" s="59">
        <v>1</v>
      </c>
      <c r="D591" s="60">
        <v>1.0351966873706005E-3</v>
      </c>
    </row>
    <row r="592" spans="2:4" x14ac:dyDescent="0.3">
      <c r="B592" s="33" t="s">
        <v>3455</v>
      </c>
      <c r="C592" s="59">
        <v>1</v>
      </c>
      <c r="D592" s="60">
        <v>1.0351966873706005E-3</v>
      </c>
    </row>
    <row r="593" spans="2:4" x14ac:dyDescent="0.3">
      <c r="B593" s="33" t="s">
        <v>3456</v>
      </c>
      <c r="C593" s="59">
        <v>1</v>
      </c>
      <c r="D593" s="60">
        <v>1.0351966873706005E-3</v>
      </c>
    </row>
    <row r="594" spans="2:4" x14ac:dyDescent="0.3">
      <c r="B594" s="33" t="s">
        <v>3457</v>
      </c>
      <c r="C594" s="59">
        <v>1</v>
      </c>
      <c r="D594" s="60">
        <v>1.0351966873706005E-3</v>
      </c>
    </row>
    <row r="595" spans="2:4" x14ac:dyDescent="0.3">
      <c r="B595" s="33" t="s">
        <v>3458</v>
      </c>
      <c r="C595" s="59">
        <v>1</v>
      </c>
      <c r="D595" s="60">
        <v>1.0351966873706005E-3</v>
      </c>
    </row>
    <row r="596" spans="2:4" x14ac:dyDescent="0.3">
      <c r="B596" s="33" t="s">
        <v>3459</v>
      </c>
      <c r="C596" s="59">
        <v>1</v>
      </c>
      <c r="D596" s="60">
        <v>1.0351966873706005E-3</v>
      </c>
    </row>
    <row r="597" spans="2:4" x14ac:dyDescent="0.3">
      <c r="B597" s="33" t="s">
        <v>3460</v>
      </c>
      <c r="C597" s="59">
        <v>1</v>
      </c>
      <c r="D597" s="60">
        <v>1.0351966873706005E-3</v>
      </c>
    </row>
    <row r="598" spans="2:4" x14ac:dyDescent="0.3">
      <c r="B598" s="33" t="s">
        <v>3461</v>
      </c>
      <c r="C598" s="59">
        <v>1</v>
      </c>
      <c r="D598" s="60">
        <v>1.0351966873706005E-3</v>
      </c>
    </row>
    <row r="599" spans="2:4" x14ac:dyDescent="0.3">
      <c r="B599" s="33" t="s">
        <v>3462</v>
      </c>
      <c r="C599" s="59">
        <v>1</v>
      </c>
      <c r="D599" s="60">
        <v>1.0351966873706005E-3</v>
      </c>
    </row>
    <row r="600" spans="2:4" x14ac:dyDescent="0.3">
      <c r="B600" s="33" t="s">
        <v>3463</v>
      </c>
      <c r="C600" s="59">
        <v>1</v>
      </c>
      <c r="D600" s="60">
        <v>1.0351966873706005E-3</v>
      </c>
    </row>
    <row r="601" spans="2:4" x14ac:dyDescent="0.3">
      <c r="B601" s="33" t="s">
        <v>3464</v>
      </c>
      <c r="C601" s="59">
        <v>1</v>
      </c>
      <c r="D601" s="60">
        <v>1.0351966873706005E-3</v>
      </c>
    </row>
    <row r="602" spans="2:4" x14ac:dyDescent="0.3">
      <c r="B602" s="33" t="s">
        <v>3465</v>
      </c>
      <c r="C602" s="59">
        <v>1</v>
      </c>
      <c r="D602" s="60">
        <v>1.0351966873706005E-3</v>
      </c>
    </row>
    <row r="603" spans="2:4" x14ac:dyDescent="0.3">
      <c r="B603" s="33" t="s">
        <v>3466</v>
      </c>
      <c r="C603" s="59">
        <v>1</v>
      </c>
      <c r="D603" s="60">
        <v>1.0351966873706005E-3</v>
      </c>
    </row>
    <row r="604" spans="2:4" x14ac:dyDescent="0.3">
      <c r="B604" s="33" t="s">
        <v>3467</v>
      </c>
      <c r="C604" s="59">
        <v>1</v>
      </c>
      <c r="D604" s="60">
        <v>1.0351966873706005E-3</v>
      </c>
    </row>
    <row r="605" spans="2:4" x14ac:dyDescent="0.3">
      <c r="B605" s="33" t="s">
        <v>3468</v>
      </c>
      <c r="C605" s="59">
        <v>1</v>
      </c>
      <c r="D605" s="60">
        <v>1.0351966873706005E-3</v>
      </c>
    </row>
    <row r="606" spans="2:4" x14ac:dyDescent="0.3">
      <c r="B606" s="33" t="s">
        <v>3469</v>
      </c>
      <c r="C606" s="59">
        <v>1</v>
      </c>
      <c r="D606" s="60">
        <v>1.0351966873706005E-3</v>
      </c>
    </row>
    <row r="607" spans="2:4" x14ac:dyDescent="0.3">
      <c r="B607" s="33" t="s">
        <v>3470</v>
      </c>
      <c r="C607" s="59">
        <v>1</v>
      </c>
      <c r="D607" s="60">
        <v>1.0351966873706005E-3</v>
      </c>
    </row>
    <row r="608" spans="2:4" x14ac:dyDescent="0.3">
      <c r="B608" s="33" t="s">
        <v>3471</v>
      </c>
      <c r="C608" s="59">
        <v>1</v>
      </c>
      <c r="D608" s="60">
        <v>1.0351966873706005E-3</v>
      </c>
    </row>
    <row r="609" spans="2:4" x14ac:dyDescent="0.3">
      <c r="B609" s="33" t="s">
        <v>3472</v>
      </c>
      <c r="C609" s="59">
        <v>1</v>
      </c>
      <c r="D609" s="60">
        <v>1.0351966873706005E-3</v>
      </c>
    </row>
    <row r="610" spans="2:4" x14ac:dyDescent="0.3">
      <c r="B610" s="33" t="s">
        <v>3473</v>
      </c>
      <c r="C610" s="59">
        <v>1</v>
      </c>
      <c r="D610" s="60">
        <v>1.0351966873706005E-3</v>
      </c>
    </row>
    <row r="611" spans="2:4" x14ac:dyDescent="0.3">
      <c r="B611" s="33" t="s">
        <v>3474</v>
      </c>
      <c r="C611" s="59">
        <v>1</v>
      </c>
      <c r="D611" s="60">
        <v>1.0351966873706005E-3</v>
      </c>
    </row>
    <row r="612" spans="2:4" x14ac:dyDescent="0.3">
      <c r="B612" s="33" t="s">
        <v>3475</v>
      </c>
      <c r="C612" s="59">
        <v>1</v>
      </c>
      <c r="D612" s="60">
        <v>1.0351966873706005E-3</v>
      </c>
    </row>
    <row r="613" spans="2:4" x14ac:dyDescent="0.3">
      <c r="B613" s="33" t="s">
        <v>3476</v>
      </c>
      <c r="C613" s="59">
        <v>1</v>
      </c>
      <c r="D613" s="60">
        <v>1.0351966873706005E-3</v>
      </c>
    </row>
    <row r="614" spans="2:4" x14ac:dyDescent="0.3">
      <c r="B614" s="33" t="s">
        <v>3477</v>
      </c>
      <c r="C614" s="59">
        <v>1</v>
      </c>
      <c r="D614" s="60">
        <v>1.0351966873706005E-3</v>
      </c>
    </row>
    <row r="615" spans="2:4" x14ac:dyDescent="0.3">
      <c r="B615" s="33" t="s">
        <v>3478</v>
      </c>
      <c r="C615" s="59">
        <v>1</v>
      </c>
      <c r="D615" s="60">
        <v>1.0351966873706005E-3</v>
      </c>
    </row>
    <row r="616" spans="2:4" x14ac:dyDescent="0.3">
      <c r="B616" s="33" t="s">
        <v>3479</v>
      </c>
      <c r="C616" s="59">
        <v>1</v>
      </c>
      <c r="D616" s="60">
        <v>1.0351966873706005E-3</v>
      </c>
    </row>
    <row r="617" spans="2:4" x14ac:dyDescent="0.3">
      <c r="B617" s="33" t="s">
        <v>3480</v>
      </c>
      <c r="C617" s="59">
        <v>1</v>
      </c>
      <c r="D617" s="60">
        <v>1.0351966873706005E-3</v>
      </c>
    </row>
    <row r="618" spans="2:4" x14ac:dyDescent="0.3">
      <c r="B618" s="33" t="s">
        <v>3481</v>
      </c>
      <c r="C618" s="59">
        <v>1</v>
      </c>
      <c r="D618" s="60">
        <v>1.0351966873706005E-3</v>
      </c>
    </row>
    <row r="619" spans="2:4" x14ac:dyDescent="0.3">
      <c r="B619" s="33" t="s">
        <v>3482</v>
      </c>
      <c r="C619" s="59">
        <v>1</v>
      </c>
      <c r="D619" s="60">
        <v>1.0351966873706005E-3</v>
      </c>
    </row>
    <row r="620" spans="2:4" x14ac:dyDescent="0.3">
      <c r="B620" s="33" t="s">
        <v>3483</v>
      </c>
      <c r="C620" s="59">
        <v>1</v>
      </c>
      <c r="D620" s="60">
        <v>1.0351966873706005E-3</v>
      </c>
    </row>
    <row r="621" spans="2:4" x14ac:dyDescent="0.3">
      <c r="B621" s="33" t="s">
        <v>3484</v>
      </c>
      <c r="C621" s="59">
        <v>1</v>
      </c>
      <c r="D621" s="60">
        <v>1.0351966873706005E-3</v>
      </c>
    </row>
    <row r="622" spans="2:4" x14ac:dyDescent="0.3">
      <c r="B622" s="33" t="s">
        <v>3485</v>
      </c>
      <c r="C622" s="59">
        <v>1</v>
      </c>
      <c r="D622" s="60">
        <v>1.0351966873706005E-3</v>
      </c>
    </row>
    <row r="623" spans="2:4" x14ac:dyDescent="0.3">
      <c r="B623" s="33" t="s">
        <v>3486</v>
      </c>
      <c r="C623" s="59">
        <v>1</v>
      </c>
      <c r="D623" s="60">
        <v>1.0351966873706005E-3</v>
      </c>
    </row>
    <row r="624" spans="2:4" x14ac:dyDescent="0.3">
      <c r="B624" s="33" t="s">
        <v>3487</v>
      </c>
      <c r="C624" s="59">
        <v>1</v>
      </c>
      <c r="D624" s="60">
        <v>1.0351966873706005E-3</v>
      </c>
    </row>
    <row r="625" spans="2:4" x14ac:dyDescent="0.3">
      <c r="B625" s="33" t="s">
        <v>3488</v>
      </c>
      <c r="C625" s="59">
        <v>1</v>
      </c>
      <c r="D625" s="60">
        <v>1.0351966873706005E-3</v>
      </c>
    </row>
    <row r="626" spans="2:4" x14ac:dyDescent="0.3">
      <c r="B626" s="33" t="s">
        <v>3489</v>
      </c>
      <c r="C626" s="59">
        <v>1</v>
      </c>
      <c r="D626" s="60">
        <v>1.0351966873706005E-3</v>
      </c>
    </row>
    <row r="627" spans="2:4" x14ac:dyDescent="0.3">
      <c r="B627" s="33" t="s">
        <v>3490</v>
      </c>
      <c r="C627" s="59">
        <v>1</v>
      </c>
      <c r="D627" s="60">
        <v>1.0351966873706005E-3</v>
      </c>
    </row>
    <row r="628" spans="2:4" x14ac:dyDescent="0.3">
      <c r="B628" s="33" t="s">
        <v>3491</v>
      </c>
      <c r="C628" s="59">
        <v>1</v>
      </c>
      <c r="D628" s="60">
        <v>1.0351966873706005E-3</v>
      </c>
    </row>
    <row r="629" spans="2:4" x14ac:dyDescent="0.3">
      <c r="B629" s="33" t="s">
        <v>3492</v>
      </c>
      <c r="C629" s="59">
        <v>1</v>
      </c>
      <c r="D629" s="60">
        <v>1.0351966873706005E-3</v>
      </c>
    </row>
    <row r="630" spans="2:4" x14ac:dyDescent="0.3">
      <c r="B630" s="33" t="s">
        <v>3493</v>
      </c>
      <c r="C630" s="59">
        <v>1</v>
      </c>
      <c r="D630" s="60">
        <v>1.0351966873706005E-3</v>
      </c>
    </row>
    <row r="631" spans="2:4" x14ac:dyDescent="0.3">
      <c r="B631" s="33" t="s">
        <v>3494</v>
      </c>
      <c r="C631" s="59">
        <v>1</v>
      </c>
      <c r="D631" s="60">
        <v>1.0351966873706005E-3</v>
      </c>
    </row>
    <row r="632" spans="2:4" x14ac:dyDescent="0.3">
      <c r="B632" s="33" t="s">
        <v>3495</v>
      </c>
      <c r="C632" s="59">
        <v>1</v>
      </c>
      <c r="D632" s="60">
        <v>1.0351966873706005E-3</v>
      </c>
    </row>
    <row r="633" spans="2:4" x14ac:dyDescent="0.3">
      <c r="B633" s="33" t="s">
        <v>3496</v>
      </c>
      <c r="C633" s="59">
        <v>1</v>
      </c>
      <c r="D633" s="60">
        <v>1.0351966873706005E-3</v>
      </c>
    </row>
    <row r="634" spans="2:4" x14ac:dyDescent="0.3">
      <c r="B634" s="33" t="s">
        <v>3497</v>
      </c>
      <c r="C634" s="59">
        <v>1</v>
      </c>
      <c r="D634" s="60">
        <v>1.0351966873706005E-3</v>
      </c>
    </row>
    <row r="635" spans="2:4" x14ac:dyDescent="0.3">
      <c r="B635" s="33" t="s">
        <v>3498</v>
      </c>
      <c r="C635" s="59">
        <v>1</v>
      </c>
      <c r="D635" s="60">
        <v>1.0351966873706005E-3</v>
      </c>
    </row>
    <row r="636" spans="2:4" x14ac:dyDescent="0.3">
      <c r="B636" s="33" t="s">
        <v>3499</v>
      </c>
      <c r="C636" s="59">
        <v>1</v>
      </c>
      <c r="D636" s="60">
        <v>1.0351966873706005E-3</v>
      </c>
    </row>
    <row r="637" spans="2:4" x14ac:dyDescent="0.3">
      <c r="B637" s="33" t="s">
        <v>3500</v>
      </c>
      <c r="C637" s="59">
        <v>1</v>
      </c>
      <c r="D637" s="60">
        <v>1.0351966873706005E-3</v>
      </c>
    </row>
    <row r="638" spans="2:4" x14ac:dyDescent="0.3">
      <c r="B638" s="33" t="s">
        <v>3501</v>
      </c>
      <c r="C638" s="59">
        <v>1</v>
      </c>
      <c r="D638" s="60">
        <v>1.0351966873706005E-3</v>
      </c>
    </row>
    <row r="639" spans="2:4" x14ac:dyDescent="0.3">
      <c r="B639" s="33" t="s">
        <v>3502</v>
      </c>
      <c r="C639" s="59">
        <v>1</v>
      </c>
      <c r="D639" s="60">
        <v>1.0351966873706005E-3</v>
      </c>
    </row>
    <row r="640" spans="2:4" x14ac:dyDescent="0.3">
      <c r="B640" s="33" t="s">
        <v>3503</v>
      </c>
      <c r="C640" s="59">
        <v>1</v>
      </c>
      <c r="D640" s="60">
        <v>1.0351966873706005E-3</v>
      </c>
    </row>
    <row r="641" spans="2:4" x14ac:dyDescent="0.3">
      <c r="B641" s="33" t="s">
        <v>3504</v>
      </c>
      <c r="C641" s="59">
        <v>1</v>
      </c>
      <c r="D641" s="60">
        <v>1.0351966873706005E-3</v>
      </c>
    </row>
    <row r="642" spans="2:4" x14ac:dyDescent="0.3">
      <c r="B642" s="33" t="s">
        <v>3505</v>
      </c>
      <c r="C642" s="59">
        <v>1</v>
      </c>
      <c r="D642" s="60">
        <v>1.0351966873706005E-3</v>
      </c>
    </row>
    <row r="643" spans="2:4" x14ac:dyDescent="0.3">
      <c r="B643" s="33" t="s">
        <v>3506</v>
      </c>
      <c r="C643" s="59">
        <v>1</v>
      </c>
      <c r="D643" s="60">
        <v>1.0351966873706005E-3</v>
      </c>
    </row>
    <row r="644" spans="2:4" x14ac:dyDescent="0.3">
      <c r="B644" s="33" t="s">
        <v>3507</v>
      </c>
      <c r="C644" s="59">
        <v>1</v>
      </c>
      <c r="D644" s="60">
        <v>1.0351966873706005E-3</v>
      </c>
    </row>
    <row r="645" spans="2:4" x14ac:dyDescent="0.3">
      <c r="B645" s="33" t="s">
        <v>3508</v>
      </c>
      <c r="C645" s="59">
        <v>1</v>
      </c>
      <c r="D645" s="60">
        <v>1.0351966873706005E-3</v>
      </c>
    </row>
    <row r="646" spans="2:4" x14ac:dyDescent="0.3">
      <c r="B646" s="33" t="s">
        <v>3509</v>
      </c>
      <c r="C646" s="59">
        <v>1</v>
      </c>
      <c r="D646" s="60">
        <v>1.0351966873706005E-3</v>
      </c>
    </row>
    <row r="647" spans="2:4" x14ac:dyDescent="0.3">
      <c r="B647" s="33" t="s">
        <v>3510</v>
      </c>
      <c r="C647" s="59">
        <v>1</v>
      </c>
      <c r="D647" s="60">
        <v>1.0351966873706005E-3</v>
      </c>
    </row>
    <row r="648" spans="2:4" x14ac:dyDescent="0.3">
      <c r="B648" s="33" t="s">
        <v>3511</v>
      </c>
      <c r="C648" s="59">
        <v>1</v>
      </c>
      <c r="D648" s="60">
        <v>1.0351966873706005E-3</v>
      </c>
    </row>
    <row r="649" spans="2:4" x14ac:dyDescent="0.3">
      <c r="B649" s="33" t="s">
        <v>3512</v>
      </c>
      <c r="C649" s="59">
        <v>1</v>
      </c>
      <c r="D649" s="60">
        <v>1.0351966873706005E-3</v>
      </c>
    </row>
    <row r="650" spans="2:4" x14ac:dyDescent="0.3">
      <c r="B650" s="33" t="s">
        <v>3513</v>
      </c>
      <c r="C650" s="59">
        <v>1</v>
      </c>
      <c r="D650" s="60">
        <v>1.0351966873706005E-3</v>
      </c>
    </row>
    <row r="651" spans="2:4" x14ac:dyDescent="0.3">
      <c r="B651" s="33" t="s">
        <v>3514</v>
      </c>
      <c r="C651" s="59">
        <v>1</v>
      </c>
      <c r="D651" s="60">
        <v>1.0351966873706005E-3</v>
      </c>
    </row>
    <row r="652" spans="2:4" x14ac:dyDescent="0.3">
      <c r="B652" s="33" t="s">
        <v>3515</v>
      </c>
      <c r="C652" s="59">
        <v>1</v>
      </c>
      <c r="D652" s="60">
        <v>1.0351966873706005E-3</v>
      </c>
    </row>
    <row r="653" spans="2:4" x14ac:dyDescent="0.3">
      <c r="B653" s="33" t="s">
        <v>3516</v>
      </c>
      <c r="C653" s="59">
        <v>1</v>
      </c>
      <c r="D653" s="60">
        <v>1.0351966873706005E-3</v>
      </c>
    </row>
    <row r="654" spans="2:4" x14ac:dyDescent="0.3">
      <c r="B654" s="33" t="s">
        <v>3517</v>
      </c>
      <c r="C654" s="59">
        <v>1</v>
      </c>
      <c r="D654" s="60">
        <v>1.0351966873706005E-3</v>
      </c>
    </row>
    <row r="655" spans="2:4" x14ac:dyDescent="0.3">
      <c r="B655" s="33" t="s">
        <v>3518</v>
      </c>
      <c r="C655" s="59">
        <v>1</v>
      </c>
      <c r="D655" s="60">
        <v>1.0351966873706005E-3</v>
      </c>
    </row>
    <row r="656" spans="2:4" x14ac:dyDescent="0.3">
      <c r="B656" s="33" t="s">
        <v>3519</v>
      </c>
      <c r="C656" s="59">
        <v>1</v>
      </c>
      <c r="D656" s="60">
        <v>1.0351966873706005E-3</v>
      </c>
    </row>
    <row r="657" spans="2:4" x14ac:dyDescent="0.3">
      <c r="B657" s="33" t="s">
        <v>3520</v>
      </c>
      <c r="C657" s="59">
        <v>1</v>
      </c>
      <c r="D657" s="60">
        <v>1.0351966873706005E-3</v>
      </c>
    </row>
    <row r="658" spans="2:4" x14ac:dyDescent="0.3">
      <c r="B658" s="33" t="s">
        <v>3521</v>
      </c>
      <c r="C658" s="59">
        <v>1</v>
      </c>
      <c r="D658" s="60">
        <v>1.0351966873706005E-3</v>
      </c>
    </row>
    <row r="659" spans="2:4" x14ac:dyDescent="0.3">
      <c r="B659" s="33" t="s">
        <v>3522</v>
      </c>
      <c r="C659" s="59">
        <v>1</v>
      </c>
      <c r="D659" s="60">
        <v>1.0351966873706005E-3</v>
      </c>
    </row>
    <row r="660" spans="2:4" x14ac:dyDescent="0.3">
      <c r="B660" s="33" t="s">
        <v>3523</v>
      </c>
      <c r="C660" s="59">
        <v>1</v>
      </c>
      <c r="D660" s="60">
        <v>1.0351966873706005E-3</v>
      </c>
    </row>
    <row r="661" spans="2:4" x14ac:dyDescent="0.3">
      <c r="B661" s="33" t="s">
        <v>3524</v>
      </c>
      <c r="C661" s="59">
        <v>1</v>
      </c>
      <c r="D661" s="60">
        <v>1.0351966873706005E-3</v>
      </c>
    </row>
    <row r="662" spans="2:4" x14ac:dyDescent="0.3">
      <c r="B662" s="33" t="s">
        <v>3525</v>
      </c>
      <c r="C662" s="59">
        <v>1</v>
      </c>
      <c r="D662" s="60">
        <v>1.0351966873706005E-3</v>
      </c>
    </row>
    <row r="663" spans="2:4" x14ac:dyDescent="0.3">
      <c r="B663" s="33" t="s">
        <v>3526</v>
      </c>
      <c r="C663" s="59">
        <v>1</v>
      </c>
      <c r="D663" s="60">
        <v>1.0351966873706005E-3</v>
      </c>
    </row>
    <row r="664" spans="2:4" x14ac:dyDescent="0.3">
      <c r="B664" s="33" t="s">
        <v>3527</v>
      </c>
      <c r="C664" s="59">
        <v>1</v>
      </c>
      <c r="D664" s="60">
        <v>1.0351966873706005E-3</v>
      </c>
    </row>
    <row r="665" spans="2:4" x14ac:dyDescent="0.3">
      <c r="B665" s="33" t="s">
        <v>3528</v>
      </c>
      <c r="C665" s="59">
        <v>1</v>
      </c>
      <c r="D665" s="60">
        <v>1.0351966873706005E-3</v>
      </c>
    </row>
    <row r="666" spans="2:4" x14ac:dyDescent="0.3">
      <c r="B666" s="33" t="s">
        <v>3529</v>
      </c>
      <c r="C666" s="59">
        <v>1</v>
      </c>
      <c r="D666" s="60">
        <v>1.0351966873706005E-3</v>
      </c>
    </row>
    <row r="667" spans="2:4" x14ac:dyDescent="0.3">
      <c r="B667" s="33" t="s">
        <v>3530</v>
      </c>
      <c r="C667" s="59">
        <v>1</v>
      </c>
      <c r="D667" s="60">
        <v>1.0351966873706005E-3</v>
      </c>
    </row>
    <row r="668" spans="2:4" x14ac:dyDescent="0.3">
      <c r="B668" s="33" t="s">
        <v>3531</v>
      </c>
      <c r="C668" s="59">
        <v>1</v>
      </c>
      <c r="D668" s="60">
        <v>1.0351966873706005E-3</v>
      </c>
    </row>
    <row r="669" spans="2:4" x14ac:dyDescent="0.3">
      <c r="B669" s="33" t="s">
        <v>3532</v>
      </c>
      <c r="C669" s="59">
        <v>1</v>
      </c>
      <c r="D669" s="60">
        <v>1.0351966873706005E-3</v>
      </c>
    </row>
    <row r="670" spans="2:4" x14ac:dyDescent="0.3">
      <c r="B670" s="33" t="s">
        <v>3533</v>
      </c>
      <c r="C670" s="59">
        <v>1</v>
      </c>
      <c r="D670" s="60">
        <v>1.0351966873706005E-3</v>
      </c>
    </row>
    <row r="671" spans="2:4" x14ac:dyDescent="0.3">
      <c r="B671" s="33" t="s">
        <v>3534</v>
      </c>
      <c r="C671" s="59">
        <v>1</v>
      </c>
      <c r="D671" s="60">
        <v>1.0351966873706005E-3</v>
      </c>
    </row>
    <row r="672" spans="2:4" x14ac:dyDescent="0.3">
      <c r="B672" s="33" t="s">
        <v>3535</v>
      </c>
      <c r="C672" s="59">
        <v>1</v>
      </c>
      <c r="D672" s="60">
        <v>1.0351966873706005E-3</v>
      </c>
    </row>
    <row r="673" spans="2:4" x14ac:dyDescent="0.3">
      <c r="B673" s="33" t="s">
        <v>3536</v>
      </c>
      <c r="C673" s="59">
        <v>1</v>
      </c>
      <c r="D673" s="60">
        <v>1.0351966873706005E-3</v>
      </c>
    </row>
    <row r="674" spans="2:4" x14ac:dyDescent="0.3">
      <c r="B674" s="33" t="s">
        <v>3537</v>
      </c>
      <c r="C674" s="59">
        <v>1</v>
      </c>
      <c r="D674" s="60">
        <v>1.0351966873706005E-3</v>
      </c>
    </row>
    <row r="675" spans="2:4" x14ac:dyDescent="0.3">
      <c r="B675" s="33" t="s">
        <v>3538</v>
      </c>
      <c r="C675" s="59">
        <v>1</v>
      </c>
      <c r="D675" s="60">
        <v>1.0351966873706005E-3</v>
      </c>
    </row>
    <row r="676" spans="2:4" x14ac:dyDescent="0.3">
      <c r="B676" s="33" t="s">
        <v>3539</v>
      </c>
      <c r="C676" s="59">
        <v>1</v>
      </c>
      <c r="D676" s="60">
        <v>1.0351966873706005E-3</v>
      </c>
    </row>
    <row r="677" spans="2:4" x14ac:dyDescent="0.3">
      <c r="B677" s="33" t="s">
        <v>3540</v>
      </c>
      <c r="C677" s="59">
        <v>1</v>
      </c>
      <c r="D677" s="60">
        <v>1.0351966873706005E-3</v>
      </c>
    </row>
    <row r="678" spans="2:4" x14ac:dyDescent="0.3">
      <c r="B678" s="33" t="s">
        <v>3541</v>
      </c>
      <c r="C678" s="59">
        <v>1</v>
      </c>
      <c r="D678" s="60">
        <v>1.0351966873706005E-3</v>
      </c>
    </row>
    <row r="679" spans="2:4" x14ac:dyDescent="0.3">
      <c r="B679" s="33" t="s">
        <v>3542</v>
      </c>
      <c r="C679" s="59">
        <v>1</v>
      </c>
      <c r="D679" s="60">
        <v>1.0351966873706005E-3</v>
      </c>
    </row>
    <row r="680" spans="2:4" x14ac:dyDescent="0.3">
      <c r="B680" s="33" t="s">
        <v>3543</v>
      </c>
      <c r="C680" s="59">
        <v>1</v>
      </c>
      <c r="D680" s="60">
        <v>1.0351966873706005E-3</v>
      </c>
    </row>
    <row r="681" spans="2:4" x14ac:dyDescent="0.3">
      <c r="B681" s="33" t="s">
        <v>3544</v>
      </c>
      <c r="C681" s="59">
        <v>1</v>
      </c>
      <c r="D681" s="60">
        <v>1.0351966873706005E-3</v>
      </c>
    </row>
    <row r="682" spans="2:4" x14ac:dyDescent="0.3">
      <c r="B682" s="33" t="s">
        <v>3545</v>
      </c>
      <c r="C682" s="59">
        <v>1</v>
      </c>
      <c r="D682" s="60">
        <v>1.0351966873706005E-3</v>
      </c>
    </row>
    <row r="683" spans="2:4" x14ac:dyDescent="0.3">
      <c r="B683" s="33" t="s">
        <v>3546</v>
      </c>
      <c r="C683" s="59">
        <v>1</v>
      </c>
      <c r="D683" s="60">
        <v>1.0351966873706005E-3</v>
      </c>
    </row>
    <row r="684" spans="2:4" x14ac:dyDescent="0.3">
      <c r="B684" s="33" t="s">
        <v>3547</v>
      </c>
      <c r="C684" s="59">
        <v>1</v>
      </c>
      <c r="D684" s="60">
        <v>1.0351966873706005E-3</v>
      </c>
    </row>
    <row r="685" spans="2:4" x14ac:dyDescent="0.3">
      <c r="B685" s="33" t="s">
        <v>3548</v>
      </c>
      <c r="C685" s="59">
        <v>1</v>
      </c>
      <c r="D685" s="60">
        <v>1.0351966873706005E-3</v>
      </c>
    </row>
    <row r="686" spans="2:4" x14ac:dyDescent="0.3">
      <c r="B686" s="33" t="s">
        <v>3549</v>
      </c>
      <c r="C686" s="59">
        <v>1</v>
      </c>
      <c r="D686" s="60">
        <v>1.0351966873706005E-3</v>
      </c>
    </row>
    <row r="687" spans="2:4" x14ac:dyDescent="0.3">
      <c r="B687" s="33" t="s">
        <v>3550</v>
      </c>
      <c r="C687" s="59">
        <v>1</v>
      </c>
      <c r="D687" s="60">
        <v>1.0351966873706005E-3</v>
      </c>
    </row>
    <row r="688" spans="2:4" x14ac:dyDescent="0.3">
      <c r="B688" s="33" t="s">
        <v>3551</v>
      </c>
      <c r="C688" s="59">
        <v>1</v>
      </c>
      <c r="D688" s="60">
        <v>1.0351966873706005E-3</v>
      </c>
    </row>
    <row r="689" spans="2:4" x14ac:dyDescent="0.3">
      <c r="B689" s="33" t="s">
        <v>3552</v>
      </c>
      <c r="C689" s="59">
        <v>1</v>
      </c>
      <c r="D689" s="60">
        <v>1.0351966873706005E-3</v>
      </c>
    </row>
    <row r="690" spans="2:4" x14ac:dyDescent="0.3">
      <c r="B690" s="33" t="s">
        <v>3553</v>
      </c>
      <c r="C690" s="59">
        <v>1</v>
      </c>
      <c r="D690" s="60">
        <v>1.0351966873706005E-3</v>
      </c>
    </row>
    <row r="691" spans="2:4" x14ac:dyDescent="0.3">
      <c r="B691" s="33" t="s">
        <v>3554</v>
      </c>
      <c r="C691" s="59">
        <v>1</v>
      </c>
      <c r="D691" s="60">
        <v>1.0351966873706005E-3</v>
      </c>
    </row>
    <row r="692" spans="2:4" x14ac:dyDescent="0.3">
      <c r="B692" s="33" t="s">
        <v>3555</v>
      </c>
      <c r="C692" s="59">
        <v>1</v>
      </c>
      <c r="D692" s="60">
        <v>1.0351966873706005E-3</v>
      </c>
    </row>
    <row r="693" spans="2:4" x14ac:dyDescent="0.3">
      <c r="B693" s="33" t="s">
        <v>3556</v>
      </c>
      <c r="C693" s="59">
        <v>1</v>
      </c>
      <c r="D693" s="60">
        <v>1.0351966873706005E-3</v>
      </c>
    </row>
    <row r="694" spans="2:4" x14ac:dyDescent="0.3">
      <c r="B694" s="33" t="s">
        <v>3557</v>
      </c>
      <c r="C694" s="59">
        <v>1</v>
      </c>
      <c r="D694" s="60">
        <v>1.0351966873706005E-3</v>
      </c>
    </row>
    <row r="695" spans="2:4" x14ac:dyDescent="0.3">
      <c r="B695" s="33" t="s">
        <v>3558</v>
      </c>
      <c r="C695" s="59">
        <v>1</v>
      </c>
      <c r="D695" s="60">
        <v>1.0351966873706005E-3</v>
      </c>
    </row>
    <row r="696" spans="2:4" x14ac:dyDescent="0.3">
      <c r="B696" s="33" t="s">
        <v>3559</v>
      </c>
      <c r="C696" s="59">
        <v>1</v>
      </c>
      <c r="D696" s="60">
        <v>1.0351966873706005E-3</v>
      </c>
    </row>
    <row r="697" spans="2:4" x14ac:dyDescent="0.3">
      <c r="B697" s="33" t="s">
        <v>3560</v>
      </c>
      <c r="C697" s="59">
        <v>1</v>
      </c>
      <c r="D697" s="60">
        <v>1.0351966873706005E-3</v>
      </c>
    </row>
    <row r="698" spans="2:4" x14ac:dyDescent="0.3">
      <c r="B698" s="33" t="s">
        <v>3561</v>
      </c>
      <c r="C698" s="59">
        <v>1</v>
      </c>
      <c r="D698" s="60">
        <v>1.0351966873706005E-3</v>
      </c>
    </row>
    <row r="699" spans="2:4" x14ac:dyDescent="0.3">
      <c r="B699" s="33" t="s">
        <v>3562</v>
      </c>
      <c r="C699" s="59">
        <v>1</v>
      </c>
      <c r="D699" s="60">
        <v>1.0351966873706005E-3</v>
      </c>
    </row>
    <row r="700" spans="2:4" x14ac:dyDescent="0.3">
      <c r="B700" s="33" t="s">
        <v>3563</v>
      </c>
      <c r="C700" s="59">
        <v>1</v>
      </c>
      <c r="D700" s="60">
        <v>1.0351966873706005E-3</v>
      </c>
    </row>
    <row r="701" spans="2:4" x14ac:dyDescent="0.3">
      <c r="B701" s="33" t="s">
        <v>3564</v>
      </c>
      <c r="C701" s="59">
        <v>1</v>
      </c>
      <c r="D701" s="60">
        <v>1.0351966873706005E-3</v>
      </c>
    </row>
    <row r="702" spans="2:4" x14ac:dyDescent="0.3">
      <c r="B702" s="33" t="s">
        <v>3565</v>
      </c>
      <c r="C702" s="59">
        <v>1</v>
      </c>
      <c r="D702" s="60">
        <v>1.0351966873706005E-3</v>
      </c>
    </row>
    <row r="703" spans="2:4" x14ac:dyDescent="0.3">
      <c r="B703" s="33" t="s">
        <v>3566</v>
      </c>
      <c r="C703" s="59">
        <v>1</v>
      </c>
      <c r="D703" s="60">
        <v>1.0351966873706005E-3</v>
      </c>
    </row>
    <row r="704" spans="2:4" x14ac:dyDescent="0.3">
      <c r="B704" s="33" t="s">
        <v>3567</v>
      </c>
      <c r="C704" s="59">
        <v>1</v>
      </c>
      <c r="D704" s="60">
        <v>1.0351966873706005E-3</v>
      </c>
    </row>
    <row r="705" spans="2:4" x14ac:dyDescent="0.3">
      <c r="B705" s="33" t="s">
        <v>3568</v>
      </c>
      <c r="C705" s="59">
        <v>1</v>
      </c>
      <c r="D705" s="60">
        <v>1.0351966873706005E-3</v>
      </c>
    </row>
    <row r="706" spans="2:4" x14ac:dyDescent="0.3">
      <c r="B706" s="33" t="s">
        <v>3569</v>
      </c>
      <c r="C706" s="59">
        <v>1</v>
      </c>
      <c r="D706" s="60">
        <v>1.0351966873706005E-3</v>
      </c>
    </row>
    <row r="707" spans="2:4" x14ac:dyDescent="0.3">
      <c r="B707" s="33" t="s">
        <v>3570</v>
      </c>
      <c r="C707" s="59">
        <v>1</v>
      </c>
      <c r="D707" s="60">
        <v>1.0351966873706005E-3</v>
      </c>
    </row>
    <row r="708" spans="2:4" x14ac:dyDescent="0.3">
      <c r="B708" s="33" t="s">
        <v>3571</v>
      </c>
      <c r="C708" s="59">
        <v>1</v>
      </c>
      <c r="D708" s="60">
        <v>1.0351966873706005E-3</v>
      </c>
    </row>
    <row r="709" spans="2:4" x14ac:dyDescent="0.3">
      <c r="B709" s="33" t="s">
        <v>3572</v>
      </c>
      <c r="C709" s="59">
        <v>1</v>
      </c>
      <c r="D709" s="60">
        <v>1.0351966873706005E-3</v>
      </c>
    </row>
    <row r="710" spans="2:4" x14ac:dyDescent="0.3">
      <c r="B710" s="33" t="s">
        <v>3573</v>
      </c>
      <c r="C710" s="59">
        <v>1</v>
      </c>
      <c r="D710" s="60">
        <v>1.0351966873706005E-3</v>
      </c>
    </row>
    <row r="711" spans="2:4" x14ac:dyDescent="0.3">
      <c r="B711" s="33" t="s">
        <v>3574</v>
      </c>
      <c r="C711" s="59">
        <v>1</v>
      </c>
      <c r="D711" s="60">
        <v>1.0351966873706005E-3</v>
      </c>
    </row>
    <row r="712" spans="2:4" x14ac:dyDescent="0.3">
      <c r="B712" s="33" t="s">
        <v>3575</v>
      </c>
      <c r="C712" s="59">
        <v>1</v>
      </c>
      <c r="D712" s="60">
        <v>1.0351966873706005E-3</v>
      </c>
    </row>
    <row r="713" spans="2:4" x14ac:dyDescent="0.3">
      <c r="B713" s="33" t="s">
        <v>3576</v>
      </c>
      <c r="C713" s="59">
        <v>1</v>
      </c>
      <c r="D713" s="60">
        <v>1.0351966873706005E-3</v>
      </c>
    </row>
    <row r="714" spans="2:4" x14ac:dyDescent="0.3">
      <c r="B714" s="33" t="s">
        <v>3577</v>
      </c>
      <c r="C714" s="59">
        <v>1</v>
      </c>
      <c r="D714" s="60">
        <v>1.0351966873706005E-3</v>
      </c>
    </row>
    <row r="715" spans="2:4" x14ac:dyDescent="0.3">
      <c r="B715" s="33" t="s">
        <v>3578</v>
      </c>
      <c r="C715" s="59">
        <v>1</v>
      </c>
      <c r="D715" s="60">
        <v>1.0351966873706005E-3</v>
      </c>
    </row>
    <row r="716" spans="2:4" x14ac:dyDescent="0.3">
      <c r="B716" s="33" t="s">
        <v>3579</v>
      </c>
      <c r="C716" s="59">
        <v>1</v>
      </c>
      <c r="D716" s="60">
        <v>1.0351966873706005E-3</v>
      </c>
    </row>
    <row r="717" spans="2:4" x14ac:dyDescent="0.3">
      <c r="B717" s="33" t="s">
        <v>3580</v>
      </c>
      <c r="C717" s="59">
        <v>1</v>
      </c>
      <c r="D717" s="60">
        <v>1.0351966873706005E-3</v>
      </c>
    </row>
    <row r="718" spans="2:4" x14ac:dyDescent="0.3">
      <c r="B718" s="33" t="s">
        <v>3581</v>
      </c>
      <c r="C718" s="59">
        <v>1</v>
      </c>
      <c r="D718" s="60">
        <v>1.0351966873706005E-3</v>
      </c>
    </row>
    <row r="719" spans="2:4" x14ac:dyDescent="0.3">
      <c r="B719" s="33" t="s">
        <v>3582</v>
      </c>
      <c r="C719" s="59">
        <v>1</v>
      </c>
      <c r="D719" s="60">
        <v>1.0351966873706005E-3</v>
      </c>
    </row>
    <row r="720" spans="2:4" x14ac:dyDescent="0.3">
      <c r="B720" s="33" t="s">
        <v>3583</v>
      </c>
      <c r="C720" s="59">
        <v>1</v>
      </c>
      <c r="D720" s="60">
        <v>1.0351966873706005E-3</v>
      </c>
    </row>
    <row r="721" spans="2:4" x14ac:dyDescent="0.3">
      <c r="B721" s="33" t="s">
        <v>3584</v>
      </c>
      <c r="C721" s="59">
        <v>1</v>
      </c>
      <c r="D721" s="60">
        <v>1.0351966873706005E-3</v>
      </c>
    </row>
    <row r="722" spans="2:4" x14ac:dyDescent="0.3">
      <c r="B722" s="33" t="s">
        <v>3585</v>
      </c>
      <c r="C722" s="59">
        <v>1</v>
      </c>
      <c r="D722" s="60">
        <v>1.0351966873706005E-3</v>
      </c>
    </row>
    <row r="723" spans="2:4" x14ac:dyDescent="0.3">
      <c r="B723" s="33" t="s">
        <v>3586</v>
      </c>
      <c r="C723" s="59">
        <v>1</v>
      </c>
      <c r="D723" s="60">
        <v>1.0351966873706005E-3</v>
      </c>
    </row>
    <row r="724" spans="2:4" x14ac:dyDescent="0.3">
      <c r="B724" s="33" t="s">
        <v>3587</v>
      </c>
      <c r="C724" s="59">
        <v>1</v>
      </c>
      <c r="D724" s="60">
        <v>1.0351966873706005E-3</v>
      </c>
    </row>
    <row r="725" spans="2:4" x14ac:dyDescent="0.3">
      <c r="B725" s="33" t="s">
        <v>3588</v>
      </c>
      <c r="C725" s="59">
        <v>1</v>
      </c>
      <c r="D725" s="60">
        <v>1.0351966873706005E-3</v>
      </c>
    </row>
    <row r="726" spans="2:4" x14ac:dyDescent="0.3">
      <c r="B726" s="33" t="s">
        <v>3589</v>
      </c>
      <c r="C726" s="59">
        <v>1</v>
      </c>
      <c r="D726" s="60">
        <v>1.0351966873706005E-3</v>
      </c>
    </row>
    <row r="727" spans="2:4" x14ac:dyDescent="0.3">
      <c r="B727" s="33" t="s">
        <v>3590</v>
      </c>
      <c r="C727" s="59">
        <v>1</v>
      </c>
      <c r="D727" s="60">
        <v>1.0351966873706005E-3</v>
      </c>
    </row>
    <row r="728" spans="2:4" x14ac:dyDescent="0.3">
      <c r="B728" s="33" t="s">
        <v>3591</v>
      </c>
      <c r="C728" s="59">
        <v>1</v>
      </c>
      <c r="D728" s="60">
        <v>1.0351966873706005E-3</v>
      </c>
    </row>
    <row r="729" spans="2:4" x14ac:dyDescent="0.3">
      <c r="B729" s="33" t="s">
        <v>3592</v>
      </c>
      <c r="C729" s="59">
        <v>1</v>
      </c>
      <c r="D729" s="60">
        <v>1.0351966873706005E-3</v>
      </c>
    </row>
    <row r="730" spans="2:4" x14ac:dyDescent="0.3">
      <c r="B730" s="33" t="s">
        <v>3593</v>
      </c>
      <c r="C730" s="59">
        <v>1</v>
      </c>
      <c r="D730" s="60">
        <v>1.0351966873706005E-3</v>
      </c>
    </row>
    <row r="731" spans="2:4" x14ac:dyDescent="0.3">
      <c r="B731" s="33" t="s">
        <v>3594</v>
      </c>
      <c r="C731" s="59">
        <v>1</v>
      </c>
      <c r="D731" s="60">
        <v>1.0351966873706005E-3</v>
      </c>
    </row>
    <row r="732" spans="2:4" x14ac:dyDescent="0.3">
      <c r="B732" s="33" t="s">
        <v>3595</v>
      </c>
      <c r="C732" s="59">
        <v>1</v>
      </c>
      <c r="D732" s="60">
        <v>1.0351966873706005E-3</v>
      </c>
    </row>
    <row r="733" spans="2:4" x14ac:dyDescent="0.3">
      <c r="B733" s="33" t="s">
        <v>3596</v>
      </c>
      <c r="C733" s="59">
        <v>1</v>
      </c>
      <c r="D733" s="60">
        <v>1.0351966873706005E-3</v>
      </c>
    </row>
    <row r="734" spans="2:4" x14ac:dyDescent="0.3">
      <c r="B734" s="33" t="s">
        <v>3597</v>
      </c>
      <c r="C734" s="59">
        <v>1</v>
      </c>
      <c r="D734" s="60">
        <v>1.0351966873706005E-3</v>
      </c>
    </row>
    <row r="735" spans="2:4" x14ac:dyDescent="0.3">
      <c r="B735" s="33" t="s">
        <v>3598</v>
      </c>
      <c r="C735" s="59">
        <v>1</v>
      </c>
      <c r="D735" s="60">
        <v>1.0351966873706005E-3</v>
      </c>
    </row>
    <row r="736" spans="2:4" x14ac:dyDescent="0.3">
      <c r="B736" s="33" t="s">
        <v>3599</v>
      </c>
      <c r="C736" s="59">
        <v>1</v>
      </c>
      <c r="D736" s="60">
        <v>1.0351966873706005E-3</v>
      </c>
    </row>
    <row r="737" spans="2:4" x14ac:dyDescent="0.3">
      <c r="B737" s="33" t="s">
        <v>3600</v>
      </c>
      <c r="C737" s="59">
        <v>1</v>
      </c>
      <c r="D737" s="60">
        <v>1.0351966873706005E-3</v>
      </c>
    </row>
    <row r="738" spans="2:4" x14ac:dyDescent="0.3">
      <c r="B738" s="33" t="s">
        <v>3601</v>
      </c>
      <c r="C738" s="59">
        <v>1</v>
      </c>
      <c r="D738" s="60">
        <v>1.0351966873706005E-3</v>
      </c>
    </row>
    <row r="739" spans="2:4" x14ac:dyDescent="0.3">
      <c r="B739" s="33" t="s">
        <v>3602</v>
      </c>
      <c r="C739" s="59">
        <v>1</v>
      </c>
      <c r="D739" s="60">
        <v>1.0351966873706005E-3</v>
      </c>
    </row>
    <row r="740" spans="2:4" x14ac:dyDescent="0.3">
      <c r="B740" s="33" t="s">
        <v>3603</v>
      </c>
      <c r="C740" s="59">
        <v>1</v>
      </c>
      <c r="D740" s="60">
        <v>1.0351966873706005E-3</v>
      </c>
    </row>
    <row r="741" spans="2:4" x14ac:dyDescent="0.3">
      <c r="B741" s="33" t="s">
        <v>3604</v>
      </c>
      <c r="C741" s="59">
        <v>1</v>
      </c>
      <c r="D741" s="60">
        <v>1.0351966873706005E-3</v>
      </c>
    </row>
    <row r="742" spans="2:4" x14ac:dyDescent="0.3">
      <c r="B742" s="33" t="s">
        <v>3605</v>
      </c>
      <c r="C742" s="59">
        <v>1</v>
      </c>
      <c r="D742" s="60">
        <v>1.0351966873706005E-3</v>
      </c>
    </row>
    <row r="743" spans="2:4" x14ac:dyDescent="0.3">
      <c r="B743" s="33" t="s">
        <v>3606</v>
      </c>
      <c r="C743" s="59">
        <v>1</v>
      </c>
      <c r="D743" s="60">
        <v>1.0351966873706005E-3</v>
      </c>
    </row>
    <row r="744" spans="2:4" x14ac:dyDescent="0.3">
      <c r="B744" s="33" t="s">
        <v>3607</v>
      </c>
      <c r="C744" s="59">
        <v>1</v>
      </c>
      <c r="D744" s="60">
        <v>1.0351966873706005E-3</v>
      </c>
    </row>
    <row r="745" spans="2:4" x14ac:dyDescent="0.3">
      <c r="B745" s="33" t="s">
        <v>3608</v>
      </c>
      <c r="C745" s="59">
        <v>1</v>
      </c>
      <c r="D745" s="60">
        <v>1.0351966873706005E-3</v>
      </c>
    </row>
    <row r="746" spans="2:4" x14ac:dyDescent="0.3">
      <c r="B746" s="33" t="s">
        <v>3609</v>
      </c>
      <c r="C746" s="59">
        <v>1</v>
      </c>
      <c r="D746" s="60">
        <v>1.0351966873706005E-3</v>
      </c>
    </row>
    <row r="747" spans="2:4" x14ac:dyDescent="0.3">
      <c r="B747" s="33" t="s">
        <v>3610</v>
      </c>
      <c r="C747" s="59">
        <v>1</v>
      </c>
      <c r="D747" s="60">
        <v>1.0351966873706005E-3</v>
      </c>
    </row>
    <row r="748" spans="2:4" x14ac:dyDescent="0.3">
      <c r="B748" s="33" t="s">
        <v>3611</v>
      </c>
      <c r="C748" s="59">
        <v>1</v>
      </c>
      <c r="D748" s="60">
        <v>1.0351966873706005E-3</v>
      </c>
    </row>
    <row r="749" spans="2:4" x14ac:dyDescent="0.3">
      <c r="B749" s="33" t="s">
        <v>3612</v>
      </c>
      <c r="C749" s="59">
        <v>1</v>
      </c>
      <c r="D749" s="60">
        <v>1.0351966873706005E-3</v>
      </c>
    </row>
    <row r="750" spans="2:4" x14ac:dyDescent="0.3">
      <c r="B750" s="33" t="s">
        <v>3613</v>
      </c>
      <c r="C750" s="59">
        <v>1</v>
      </c>
      <c r="D750" s="60">
        <v>1.0351966873706005E-3</v>
      </c>
    </row>
    <row r="751" spans="2:4" x14ac:dyDescent="0.3">
      <c r="B751" s="33" t="s">
        <v>3614</v>
      </c>
      <c r="C751" s="59">
        <v>1</v>
      </c>
      <c r="D751" s="60">
        <v>1.0351966873706005E-3</v>
      </c>
    </row>
    <row r="752" spans="2:4" x14ac:dyDescent="0.3">
      <c r="B752" s="33" t="s">
        <v>3615</v>
      </c>
      <c r="C752" s="59">
        <v>1</v>
      </c>
      <c r="D752" s="60">
        <v>1.0351966873706005E-3</v>
      </c>
    </row>
    <row r="753" spans="2:4" x14ac:dyDescent="0.3">
      <c r="B753" s="33" t="s">
        <v>3616</v>
      </c>
      <c r="C753" s="59">
        <v>1</v>
      </c>
      <c r="D753" s="60">
        <v>1.0351966873706005E-3</v>
      </c>
    </row>
    <row r="754" spans="2:4" x14ac:dyDescent="0.3">
      <c r="B754" s="33" t="s">
        <v>3617</v>
      </c>
      <c r="C754" s="59">
        <v>1</v>
      </c>
      <c r="D754" s="60">
        <v>1.0351966873706005E-3</v>
      </c>
    </row>
    <row r="755" spans="2:4" x14ac:dyDescent="0.3">
      <c r="B755" s="33" t="s">
        <v>3618</v>
      </c>
      <c r="C755" s="59">
        <v>1</v>
      </c>
      <c r="D755" s="60">
        <v>1.0351966873706005E-3</v>
      </c>
    </row>
    <row r="756" spans="2:4" x14ac:dyDescent="0.3">
      <c r="B756" s="33" t="s">
        <v>3619</v>
      </c>
      <c r="C756" s="59">
        <v>1</v>
      </c>
      <c r="D756" s="60">
        <v>1.0351966873706005E-3</v>
      </c>
    </row>
    <row r="757" spans="2:4" x14ac:dyDescent="0.3">
      <c r="B757" s="33" t="s">
        <v>3620</v>
      </c>
      <c r="C757" s="59">
        <v>1</v>
      </c>
      <c r="D757" s="60">
        <v>1.0351966873706005E-3</v>
      </c>
    </row>
    <row r="758" spans="2:4" x14ac:dyDescent="0.3">
      <c r="B758" s="33" t="s">
        <v>3621</v>
      </c>
      <c r="C758" s="59">
        <v>1</v>
      </c>
      <c r="D758" s="60">
        <v>1.0351966873706005E-3</v>
      </c>
    </row>
    <row r="759" spans="2:4" x14ac:dyDescent="0.3">
      <c r="B759" s="33" t="s">
        <v>3622</v>
      </c>
      <c r="C759" s="59">
        <v>1</v>
      </c>
      <c r="D759" s="60">
        <v>1.0351966873706005E-3</v>
      </c>
    </row>
    <row r="760" spans="2:4" x14ac:dyDescent="0.3">
      <c r="B760" s="33" t="s">
        <v>3623</v>
      </c>
      <c r="C760" s="59">
        <v>1</v>
      </c>
      <c r="D760" s="60">
        <v>1.0351966873706005E-3</v>
      </c>
    </row>
    <row r="761" spans="2:4" x14ac:dyDescent="0.3">
      <c r="B761" s="33" t="s">
        <v>3624</v>
      </c>
      <c r="C761" s="59">
        <v>1</v>
      </c>
      <c r="D761" s="60">
        <v>1.0351966873706005E-3</v>
      </c>
    </row>
    <row r="762" spans="2:4" x14ac:dyDescent="0.3">
      <c r="B762" s="33" t="s">
        <v>3625</v>
      </c>
      <c r="C762" s="59">
        <v>1</v>
      </c>
      <c r="D762" s="60">
        <v>1.0351966873706005E-3</v>
      </c>
    </row>
    <row r="763" spans="2:4" x14ac:dyDescent="0.3">
      <c r="B763" s="33" t="s">
        <v>3626</v>
      </c>
      <c r="C763" s="59">
        <v>1</v>
      </c>
      <c r="D763" s="60">
        <v>1.0351966873706005E-3</v>
      </c>
    </row>
    <row r="764" spans="2:4" x14ac:dyDescent="0.3">
      <c r="B764" s="33" t="s">
        <v>3627</v>
      </c>
      <c r="C764" s="59">
        <v>1</v>
      </c>
      <c r="D764" s="60">
        <v>1.0351966873706005E-3</v>
      </c>
    </row>
    <row r="765" spans="2:4" x14ac:dyDescent="0.3">
      <c r="B765" s="33" t="s">
        <v>3628</v>
      </c>
      <c r="C765" s="59">
        <v>1</v>
      </c>
      <c r="D765" s="60">
        <v>1.0351966873706005E-3</v>
      </c>
    </row>
    <row r="766" spans="2:4" x14ac:dyDescent="0.3">
      <c r="B766" s="33" t="s">
        <v>3629</v>
      </c>
      <c r="C766" s="59">
        <v>1</v>
      </c>
      <c r="D766" s="60">
        <v>1.0351966873706005E-3</v>
      </c>
    </row>
    <row r="767" spans="2:4" x14ac:dyDescent="0.3">
      <c r="B767" s="33" t="s">
        <v>3630</v>
      </c>
      <c r="C767" s="59">
        <v>1</v>
      </c>
      <c r="D767" s="60">
        <v>1.0351966873706005E-3</v>
      </c>
    </row>
    <row r="768" spans="2:4" x14ac:dyDescent="0.3">
      <c r="B768" s="33" t="s">
        <v>3631</v>
      </c>
      <c r="C768" s="59">
        <v>1</v>
      </c>
      <c r="D768" s="60">
        <v>1.0351966873706005E-3</v>
      </c>
    </row>
    <row r="769" spans="2:4" x14ac:dyDescent="0.3">
      <c r="B769" s="33" t="s">
        <v>3632</v>
      </c>
      <c r="C769" s="59">
        <v>1</v>
      </c>
      <c r="D769" s="60">
        <v>1.0351966873706005E-3</v>
      </c>
    </row>
    <row r="770" spans="2:4" x14ac:dyDescent="0.3">
      <c r="B770" s="33" t="s">
        <v>3633</v>
      </c>
      <c r="C770" s="59">
        <v>1</v>
      </c>
      <c r="D770" s="60">
        <v>1.0351966873706005E-3</v>
      </c>
    </row>
    <row r="771" spans="2:4" x14ac:dyDescent="0.3">
      <c r="B771" s="33" t="s">
        <v>3634</v>
      </c>
      <c r="C771" s="59">
        <v>1</v>
      </c>
      <c r="D771" s="60">
        <v>1.0351966873706005E-3</v>
      </c>
    </row>
    <row r="772" spans="2:4" x14ac:dyDescent="0.3">
      <c r="B772" s="33" t="s">
        <v>3635</v>
      </c>
      <c r="C772" s="59">
        <v>1</v>
      </c>
      <c r="D772" s="60">
        <v>1.0351966873706005E-3</v>
      </c>
    </row>
    <row r="773" spans="2:4" x14ac:dyDescent="0.3">
      <c r="B773" s="33" t="s">
        <v>3636</v>
      </c>
      <c r="C773" s="59">
        <v>1</v>
      </c>
      <c r="D773" s="60">
        <v>1.0351966873706005E-3</v>
      </c>
    </row>
    <row r="774" spans="2:4" x14ac:dyDescent="0.3">
      <c r="B774" s="33" t="s">
        <v>3637</v>
      </c>
      <c r="C774" s="59">
        <v>1</v>
      </c>
      <c r="D774" s="60">
        <v>1.0351966873706005E-3</v>
      </c>
    </row>
    <row r="775" spans="2:4" x14ac:dyDescent="0.3">
      <c r="B775" s="33" t="s">
        <v>3638</v>
      </c>
      <c r="C775" s="59">
        <v>1</v>
      </c>
      <c r="D775" s="60">
        <v>1.0351966873706005E-3</v>
      </c>
    </row>
    <row r="776" spans="2:4" x14ac:dyDescent="0.3">
      <c r="B776" s="33" t="s">
        <v>3639</v>
      </c>
      <c r="C776" s="59">
        <v>1</v>
      </c>
      <c r="D776" s="60">
        <v>1.0351966873706005E-3</v>
      </c>
    </row>
    <row r="777" spans="2:4" x14ac:dyDescent="0.3">
      <c r="B777" s="33" t="s">
        <v>3640</v>
      </c>
      <c r="C777" s="59">
        <v>1</v>
      </c>
      <c r="D777" s="60">
        <v>1.0351966873706005E-3</v>
      </c>
    </row>
    <row r="778" spans="2:4" x14ac:dyDescent="0.3">
      <c r="B778" s="33" t="s">
        <v>3641</v>
      </c>
      <c r="C778" s="59">
        <v>1</v>
      </c>
      <c r="D778" s="60">
        <v>1.0351966873706005E-3</v>
      </c>
    </row>
    <row r="779" spans="2:4" x14ac:dyDescent="0.3">
      <c r="B779" s="33" t="s">
        <v>3642</v>
      </c>
      <c r="C779" s="59">
        <v>1</v>
      </c>
      <c r="D779" s="60">
        <v>1.0351966873706005E-3</v>
      </c>
    </row>
    <row r="780" spans="2:4" x14ac:dyDescent="0.3">
      <c r="B780" s="33" t="s">
        <v>3643</v>
      </c>
      <c r="C780" s="59">
        <v>1</v>
      </c>
      <c r="D780" s="60">
        <v>1.0351966873706005E-3</v>
      </c>
    </row>
    <row r="781" spans="2:4" x14ac:dyDescent="0.3">
      <c r="B781" s="33" t="s">
        <v>3644</v>
      </c>
      <c r="C781" s="59">
        <v>1</v>
      </c>
      <c r="D781" s="60">
        <v>1.0351966873706005E-3</v>
      </c>
    </row>
    <row r="782" spans="2:4" x14ac:dyDescent="0.3">
      <c r="B782" s="33" t="s">
        <v>3645</v>
      </c>
      <c r="C782" s="59">
        <v>1</v>
      </c>
      <c r="D782" s="60">
        <v>1.0351966873706005E-3</v>
      </c>
    </row>
    <row r="783" spans="2:4" x14ac:dyDescent="0.3">
      <c r="B783" s="33" t="s">
        <v>3646</v>
      </c>
      <c r="C783" s="59">
        <v>1</v>
      </c>
      <c r="D783" s="60">
        <v>1.0351966873706005E-3</v>
      </c>
    </row>
    <row r="784" spans="2:4" x14ac:dyDescent="0.3">
      <c r="B784" s="33" t="s">
        <v>3647</v>
      </c>
      <c r="C784" s="59">
        <v>1</v>
      </c>
      <c r="D784" s="60">
        <v>1.0351966873706005E-3</v>
      </c>
    </row>
    <row r="785" spans="2:4" x14ac:dyDescent="0.3">
      <c r="B785" s="33" t="s">
        <v>3648</v>
      </c>
      <c r="C785" s="59">
        <v>1</v>
      </c>
      <c r="D785" s="60">
        <v>1.0351966873706005E-3</v>
      </c>
    </row>
    <row r="786" spans="2:4" x14ac:dyDescent="0.3">
      <c r="B786" s="33" t="s">
        <v>3649</v>
      </c>
      <c r="C786" s="59">
        <v>1</v>
      </c>
      <c r="D786" s="60">
        <v>1.0351966873706005E-3</v>
      </c>
    </row>
    <row r="787" spans="2:4" x14ac:dyDescent="0.3">
      <c r="B787" s="33" t="s">
        <v>3650</v>
      </c>
      <c r="C787" s="59">
        <v>1</v>
      </c>
      <c r="D787" s="60">
        <v>1.0351966873706005E-3</v>
      </c>
    </row>
    <row r="788" spans="2:4" x14ac:dyDescent="0.3">
      <c r="B788" s="33" t="s">
        <v>3651</v>
      </c>
      <c r="C788" s="59">
        <v>1</v>
      </c>
      <c r="D788" s="60">
        <v>1.0351966873706005E-3</v>
      </c>
    </row>
    <row r="789" spans="2:4" x14ac:dyDescent="0.3">
      <c r="B789" s="33" t="s">
        <v>3652</v>
      </c>
      <c r="C789" s="59">
        <v>1</v>
      </c>
      <c r="D789" s="60">
        <v>1.0351966873706005E-3</v>
      </c>
    </row>
    <row r="790" spans="2:4" x14ac:dyDescent="0.3">
      <c r="B790" s="33" t="s">
        <v>3653</v>
      </c>
      <c r="C790" s="59">
        <v>1</v>
      </c>
      <c r="D790" s="60">
        <v>1.0351966873706005E-3</v>
      </c>
    </row>
    <row r="791" spans="2:4" x14ac:dyDescent="0.3">
      <c r="B791" s="33" t="s">
        <v>3654</v>
      </c>
      <c r="C791" s="59">
        <v>1</v>
      </c>
      <c r="D791" s="60">
        <v>1.0351966873706005E-3</v>
      </c>
    </row>
    <row r="792" spans="2:4" x14ac:dyDescent="0.3">
      <c r="B792" s="33" t="s">
        <v>3655</v>
      </c>
      <c r="C792" s="59">
        <v>1</v>
      </c>
      <c r="D792" s="60">
        <v>1.0351966873706005E-3</v>
      </c>
    </row>
    <row r="793" spans="2:4" x14ac:dyDescent="0.3">
      <c r="B793" s="33" t="s">
        <v>3656</v>
      </c>
      <c r="C793" s="59">
        <v>1</v>
      </c>
      <c r="D793" s="60">
        <v>1.0351966873706005E-3</v>
      </c>
    </row>
    <row r="794" spans="2:4" x14ac:dyDescent="0.3">
      <c r="B794" s="33" t="s">
        <v>3657</v>
      </c>
      <c r="C794" s="59">
        <v>1</v>
      </c>
      <c r="D794" s="60">
        <v>1.0351966873706005E-3</v>
      </c>
    </row>
    <row r="795" spans="2:4" x14ac:dyDescent="0.3">
      <c r="B795" s="33" t="s">
        <v>3658</v>
      </c>
      <c r="C795" s="59">
        <v>1</v>
      </c>
      <c r="D795" s="60">
        <v>1.0351966873706005E-3</v>
      </c>
    </row>
    <row r="796" spans="2:4" x14ac:dyDescent="0.3">
      <c r="B796" s="33" t="s">
        <v>3659</v>
      </c>
      <c r="C796" s="59">
        <v>1</v>
      </c>
      <c r="D796" s="60">
        <v>1.0351966873706005E-3</v>
      </c>
    </row>
    <row r="797" spans="2:4" x14ac:dyDescent="0.3">
      <c r="B797" s="33" t="s">
        <v>3660</v>
      </c>
      <c r="C797" s="59">
        <v>1</v>
      </c>
      <c r="D797" s="60">
        <v>1.0351966873706005E-3</v>
      </c>
    </row>
    <row r="798" spans="2:4" x14ac:dyDescent="0.3">
      <c r="B798" s="33" t="s">
        <v>3661</v>
      </c>
      <c r="C798" s="59">
        <v>1</v>
      </c>
      <c r="D798" s="60">
        <v>1.0351966873706005E-3</v>
      </c>
    </row>
    <row r="799" spans="2:4" x14ac:dyDescent="0.3">
      <c r="B799" s="33" t="s">
        <v>3662</v>
      </c>
      <c r="C799" s="59">
        <v>1</v>
      </c>
      <c r="D799" s="60">
        <v>1.0351966873706005E-3</v>
      </c>
    </row>
    <row r="800" spans="2:4" x14ac:dyDescent="0.3">
      <c r="B800" s="33" t="s">
        <v>3663</v>
      </c>
      <c r="C800" s="59">
        <v>1</v>
      </c>
      <c r="D800" s="60">
        <v>1.0351966873706005E-3</v>
      </c>
    </row>
    <row r="801" spans="2:4" x14ac:dyDescent="0.3">
      <c r="B801" s="33" t="s">
        <v>3664</v>
      </c>
      <c r="C801" s="59">
        <v>1</v>
      </c>
      <c r="D801" s="60">
        <v>1.0351966873706005E-3</v>
      </c>
    </row>
    <row r="802" spans="2:4" x14ac:dyDescent="0.3">
      <c r="B802" s="33" t="s">
        <v>3665</v>
      </c>
      <c r="C802" s="59">
        <v>1</v>
      </c>
      <c r="D802" s="60">
        <v>1.0351966873706005E-3</v>
      </c>
    </row>
    <row r="803" spans="2:4" x14ac:dyDescent="0.3">
      <c r="B803" s="33" t="s">
        <v>3666</v>
      </c>
      <c r="C803" s="59">
        <v>1</v>
      </c>
      <c r="D803" s="60">
        <v>1.0351966873706005E-3</v>
      </c>
    </row>
    <row r="804" spans="2:4" x14ac:dyDescent="0.3">
      <c r="B804" s="33" t="s">
        <v>3667</v>
      </c>
      <c r="C804" s="59">
        <v>1</v>
      </c>
      <c r="D804" s="60">
        <v>1.0351966873706005E-3</v>
      </c>
    </row>
    <row r="805" spans="2:4" x14ac:dyDescent="0.3">
      <c r="B805" s="33" t="s">
        <v>3668</v>
      </c>
      <c r="C805" s="59">
        <v>1</v>
      </c>
      <c r="D805" s="60">
        <v>1.0351966873706005E-3</v>
      </c>
    </row>
    <row r="806" spans="2:4" x14ac:dyDescent="0.3">
      <c r="B806" s="33" t="s">
        <v>3669</v>
      </c>
      <c r="C806" s="59">
        <v>1</v>
      </c>
      <c r="D806" s="60">
        <v>1.0351966873706005E-3</v>
      </c>
    </row>
    <row r="807" spans="2:4" x14ac:dyDescent="0.3">
      <c r="B807" s="33" t="s">
        <v>3670</v>
      </c>
      <c r="C807" s="59">
        <v>1</v>
      </c>
      <c r="D807" s="60">
        <v>1.0351966873706005E-3</v>
      </c>
    </row>
    <row r="808" spans="2:4" x14ac:dyDescent="0.3">
      <c r="B808" s="33" t="s">
        <v>3671</v>
      </c>
      <c r="C808" s="59">
        <v>1</v>
      </c>
      <c r="D808" s="60">
        <v>1.0351966873706005E-3</v>
      </c>
    </row>
    <row r="809" spans="2:4" x14ac:dyDescent="0.3">
      <c r="B809" s="33" t="s">
        <v>3672</v>
      </c>
      <c r="C809" s="59">
        <v>1</v>
      </c>
      <c r="D809" s="60">
        <v>1.0351966873706005E-3</v>
      </c>
    </row>
    <row r="810" spans="2:4" x14ac:dyDescent="0.3">
      <c r="B810" s="33" t="s">
        <v>3673</v>
      </c>
      <c r="C810" s="59">
        <v>1</v>
      </c>
      <c r="D810" s="60">
        <v>1.0351966873706005E-3</v>
      </c>
    </row>
    <row r="811" spans="2:4" x14ac:dyDescent="0.3">
      <c r="B811" s="33" t="s">
        <v>3674</v>
      </c>
      <c r="C811" s="59">
        <v>1</v>
      </c>
      <c r="D811" s="60">
        <v>1.0351966873706005E-3</v>
      </c>
    </row>
    <row r="812" spans="2:4" x14ac:dyDescent="0.3">
      <c r="B812" s="33" t="s">
        <v>3675</v>
      </c>
      <c r="C812" s="59">
        <v>1</v>
      </c>
      <c r="D812" s="60">
        <v>1.0351966873706005E-3</v>
      </c>
    </row>
    <row r="813" spans="2:4" x14ac:dyDescent="0.3">
      <c r="B813" s="33" t="s">
        <v>3676</v>
      </c>
      <c r="C813" s="59">
        <v>1</v>
      </c>
      <c r="D813" s="60">
        <v>1.0351966873706005E-3</v>
      </c>
    </row>
    <row r="814" spans="2:4" x14ac:dyDescent="0.3">
      <c r="B814" s="33" t="s">
        <v>3677</v>
      </c>
      <c r="C814" s="59">
        <v>1</v>
      </c>
      <c r="D814" s="60">
        <v>1.0351966873706005E-3</v>
      </c>
    </row>
    <row r="815" spans="2:4" x14ac:dyDescent="0.3">
      <c r="B815" s="33" t="s">
        <v>3678</v>
      </c>
      <c r="C815" s="59">
        <v>1</v>
      </c>
      <c r="D815" s="60">
        <v>1.0351966873706005E-3</v>
      </c>
    </row>
    <row r="816" spans="2:4" x14ac:dyDescent="0.3">
      <c r="B816" s="33" t="s">
        <v>3679</v>
      </c>
      <c r="C816" s="59">
        <v>1</v>
      </c>
      <c r="D816" s="60">
        <v>1.0351966873706005E-3</v>
      </c>
    </row>
    <row r="817" spans="2:4" x14ac:dyDescent="0.3">
      <c r="B817" s="33" t="s">
        <v>3680</v>
      </c>
      <c r="C817" s="59">
        <v>1</v>
      </c>
      <c r="D817" s="60">
        <v>1.0351966873706005E-3</v>
      </c>
    </row>
    <row r="818" spans="2:4" x14ac:dyDescent="0.3">
      <c r="B818" s="33" t="s">
        <v>3681</v>
      </c>
      <c r="C818" s="59">
        <v>1</v>
      </c>
      <c r="D818" s="60">
        <v>1.0351966873706005E-3</v>
      </c>
    </row>
    <row r="819" spans="2:4" x14ac:dyDescent="0.3">
      <c r="B819" s="33" t="s">
        <v>3682</v>
      </c>
      <c r="C819" s="59">
        <v>1</v>
      </c>
      <c r="D819" s="60">
        <v>1.0351966873706005E-3</v>
      </c>
    </row>
    <row r="820" spans="2:4" x14ac:dyDescent="0.3">
      <c r="B820" s="33" t="s">
        <v>3683</v>
      </c>
      <c r="C820" s="59">
        <v>1</v>
      </c>
      <c r="D820" s="60">
        <v>1.0351966873706005E-3</v>
      </c>
    </row>
    <row r="821" spans="2:4" x14ac:dyDescent="0.3">
      <c r="B821" s="33" t="s">
        <v>3684</v>
      </c>
      <c r="C821" s="59">
        <v>1</v>
      </c>
      <c r="D821" s="60">
        <v>1.0351966873706005E-3</v>
      </c>
    </row>
    <row r="822" spans="2:4" x14ac:dyDescent="0.3">
      <c r="B822" s="33" t="s">
        <v>3685</v>
      </c>
      <c r="C822" s="59">
        <v>1</v>
      </c>
      <c r="D822" s="60">
        <v>1.0351966873706005E-3</v>
      </c>
    </row>
    <row r="823" spans="2:4" x14ac:dyDescent="0.3">
      <c r="B823" s="33" t="s">
        <v>3686</v>
      </c>
      <c r="C823" s="59">
        <v>1</v>
      </c>
      <c r="D823" s="60">
        <v>1.0351966873706005E-3</v>
      </c>
    </row>
    <row r="824" spans="2:4" x14ac:dyDescent="0.3">
      <c r="B824" s="33" t="s">
        <v>3687</v>
      </c>
      <c r="C824" s="59">
        <v>1</v>
      </c>
      <c r="D824" s="60">
        <v>1.0351966873706005E-3</v>
      </c>
    </row>
    <row r="825" spans="2:4" x14ac:dyDescent="0.3">
      <c r="B825" s="33" t="s">
        <v>3688</v>
      </c>
      <c r="C825" s="59">
        <v>1</v>
      </c>
      <c r="D825" s="60">
        <v>1.0351966873706005E-3</v>
      </c>
    </row>
    <row r="826" spans="2:4" x14ac:dyDescent="0.3">
      <c r="B826" s="33" t="s">
        <v>3689</v>
      </c>
      <c r="C826" s="59">
        <v>1</v>
      </c>
      <c r="D826" s="60">
        <v>1.0351966873706005E-3</v>
      </c>
    </row>
    <row r="827" spans="2:4" x14ac:dyDescent="0.3">
      <c r="B827" s="33" t="s">
        <v>3690</v>
      </c>
      <c r="C827" s="59">
        <v>1</v>
      </c>
      <c r="D827" s="60">
        <v>1.0351966873706005E-3</v>
      </c>
    </row>
    <row r="828" spans="2:4" x14ac:dyDescent="0.3">
      <c r="B828" s="33" t="s">
        <v>3691</v>
      </c>
      <c r="C828" s="59">
        <v>1</v>
      </c>
      <c r="D828" s="60">
        <v>1.0351966873706005E-3</v>
      </c>
    </row>
    <row r="829" spans="2:4" x14ac:dyDescent="0.3">
      <c r="B829" s="33" t="s">
        <v>3692</v>
      </c>
      <c r="C829" s="59">
        <v>1</v>
      </c>
      <c r="D829" s="60">
        <v>1.0351966873706005E-3</v>
      </c>
    </row>
    <row r="830" spans="2:4" x14ac:dyDescent="0.3">
      <c r="B830" s="33" t="s">
        <v>3693</v>
      </c>
      <c r="C830" s="59">
        <v>1</v>
      </c>
      <c r="D830" s="60">
        <v>1.0351966873706005E-3</v>
      </c>
    </row>
    <row r="831" spans="2:4" x14ac:dyDescent="0.3">
      <c r="B831" s="33" t="s">
        <v>3694</v>
      </c>
      <c r="C831" s="59">
        <v>1</v>
      </c>
      <c r="D831" s="60">
        <v>1.0351966873706005E-3</v>
      </c>
    </row>
    <row r="832" spans="2:4" x14ac:dyDescent="0.3">
      <c r="B832" s="33" t="s">
        <v>3695</v>
      </c>
      <c r="C832" s="59">
        <v>1</v>
      </c>
      <c r="D832" s="60">
        <v>1.0351966873706005E-3</v>
      </c>
    </row>
    <row r="833" spans="2:4" x14ac:dyDescent="0.3">
      <c r="B833" s="33" t="s">
        <v>3696</v>
      </c>
      <c r="C833" s="59">
        <v>1</v>
      </c>
      <c r="D833" s="60">
        <v>1.0351966873706005E-3</v>
      </c>
    </row>
    <row r="834" spans="2:4" x14ac:dyDescent="0.3">
      <c r="B834" s="33" t="s">
        <v>3697</v>
      </c>
      <c r="C834" s="59">
        <v>1</v>
      </c>
      <c r="D834" s="60">
        <v>1.0351966873706005E-3</v>
      </c>
    </row>
    <row r="835" spans="2:4" x14ac:dyDescent="0.3">
      <c r="B835" s="33" t="s">
        <v>3698</v>
      </c>
      <c r="C835" s="59">
        <v>1</v>
      </c>
      <c r="D835" s="60">
        <v>1.0351966873706005E-3</v>
      </c>
    </row>
    <row r="836" spans="2:4" x14ac:dyDescent="0.3">
      <c r="B836" s="33" t="s">
        <v>3699</v>
      </c>
      <c r="C836" s="59">
        <v>1</v>
      </c>
      <c r="D836" s="60">
        <v>1.0351966873706005E-3</v>
      </c>
    </row>
    <row r="837" spans="2:4" x14ac:dyDescent="0.3">
      <c r="B837" s="33" t="s">
        <v>3700</v>
      </c>
      <c r="C837" s="59">
        <v>1</v>
      </c>
      <c r="D837" s="60">
        <v>1.0351966873706005E-3</v>
      </c>
    </row>
    <row r="838" spans="2:4" x14ac:dyDescent="0.3">
      <c r="B838" s="33" t="s">
        <v>3701</v>
      </c>
      <c r="C838" s="59">
        <v>1</v>
      </c>
      <c r="D838" s="60">
        <v>1.0351966873706005E-3</v>
      </c>
    </row>
    <row r="839" spans="2:4" x14ac:dyDescent="0.3">
      <c r="B839" s="33" t="s">
        <v>3702</v>
      </c>
      <c r="C839" s="59">
        <v>1</v>
      </c>
      <c r="D839" s="60">
        <v>1.0351966873706005E-3</v>
      </c>
    </row>
    <row r="840" spans="2:4" x14ac:dyDescent="0.3">
      <c r="B840" s="33" t="s">
        <v>3703</v>
      </c>
      <c r="C840" s="59">
        <v>1</v>
      </c>
      <c r="D840" s="60">
        <v>1.0351966873706005E-3</v>
      </c>
    </row>
    <row r="841" spans="2:4" x14ac:dyDescent="0.3">
      <c r="B841" s="33" t="s">
        <v>3704</v>
      </c>
      <c r="C841" s="59">
        <v>1</v>
      </c>
      <c r="D841" s="60">
        <v>1.0351966873706005E-3</v>
      </c>
    </row>
    <row r="842" spans="2:4" x14ac:dyDescent="0.3">
      <c r="B842" s="33" t="s">
        <v>3705</v>
      </c>
      <c r="C842" s="59">
        <v>1</v>
      </c>
      <c r="D842" s="60">
        <v>1.0351966873706005E-3</v>
      </c>
    </row>
    <row r="843" spans="2:4" x14ac:dyDescent="0.3">
      <c r="B843" s="33" t="s">
        <v>3706</v>
      </c>
      <c r="C843" s="59">
        <v>1</v>
      </c>
      <c r="D843" s="60">
        <v>1.0351966873706005E-3</v>
      </c>
    </row>
    <row r="844" spans="2:4" x14ac:dyDescent="0.3">
      <c r="B844" s="33" t="s">
        <v>3707</v>
      </c>
      <c r="C844" s="59">
        <v>1</v>
      </c>
      <c r="D844" s="60">
        <v>1.0351966873706005E-3</v>
      </c>
    </row>
    <row r="845" spans="2:4" x14ac:dyDescent="0.3">
      <c r="B845" s="33" t="s">
        <v>3708</v>
      </c>
      <c r="C845" s="59">
        <v>1</v>
      </c>
      <c r="D845" s="60">
        <v>1.0351966873706005E-3</v>
      </c>
    </row>
    <row r="846" spans="2:4" x14ac:dyDescent="0.3">
      <c r="B846" s="33" t="s">
        <v>3709</v>
      </c>
      <c r="C846" s="59">
        <v>1</v>
      </c>
      <c r="D846" s="60">
        <v>1.0351966873706005E-3</v>
      </c>
    </row>
    <row r="847" spans="2:4" x14ac:dyDescent="0.3">
      <c r="B847" s="33" t="s">
        <v>3710</v>
      </c>
      <c r="C847" s="59">
        <v>1</v>
      </c>
      <c r="D847" s="60">
        <v>1.0351966873706005E-3</v>
      </c>
    </row>
    <row r="848" spans="2:4" x14ac:dyDescent="0.3">
      <c r="B848" s="33" t="s">
        <v>3711</v>
      </c>
      <c r="C848" s="59">
        <v>1</v>
      </c>
      <c r="D848" s="60">
        <v>1.0351966873706005E-3</v>
      </c>
    </row>
    <row r="849" spans="2:4" x14ac:dyDescent="0.3">
      <c r="B849" s="33" t="s">
        <v>3712</v>
      </c>
      <c r="C849" s="59">
        <v>1</v>
      </c>
      <c r="D849" s="60">
        <v>1.0351966873706005E-3</v>
      </c>
    </row>
    <row r="850" spans="2:4" x14ac:dyDescent="0.3">
      <c r="B850" s="33" t="s">
        <v>3713</v>
      </c>
      <c r="C850" s="59">
        <v>1</v>
      </c>
      <c r="D850" s="60">
        <v>1.0351966873706005E-3</v>
      </c>
    </row>
    <row r="851" spans="2:4" x14ac:dyDescent="0.3">
      <c r="B851" s="33" t="s">
        <v>3714</v>
      </c>
      <c r="C851" s="59">
        <v>1</v>
      </c>
      <c r="D851" s="60">
        <v>1.0351966873706005E-3</v>
      </c>
    </row>
    <row r="852" spans="2:4" x14ac:dyDescent="0.3">
      <c r="B852" s="33" t="s">
        <v>3715</v>
      </c>
      <c r="C852" s="59">
        <v>1</v>
      </c>
      <c r="D852" s="60">
        <v>1.0351966873706005E-3</v>
      </c>
    </row>
    <row r="853" spans="2:4" x14ac:dyDescent="0.3">
      <c r="B853" s="33" t="s">
        <v>3716</v>
      </c>
      <c r="C853" s="59">
        <v>1</v>
      </c>
      <c r="D853" s="60">
        <v>1.0351966873706005E-3</v>
      </c>
    </row>
    <row r="854" spans="2:4" x14ac:dyDescent="0.3">
      <c r="B854" s="33" t="s">
        <v>3717</v>
      </c>
      <c r="C854" s="59">
        <v>1</v>
      </c>
      <c r="D854" s="60">
        <v>1.0351966873706005E-3</v>
      </c>
    </row>
    <row r="855" spans="2:4" x14ac:dyDescent="0.3">
      <c r="B855" s="33" t="s">
        <v>3718</v>
      </c>
      <c r="C855" s="59">
        <v>1</v>
      </c>
      <c r="D855" s="60">
        <v>1.0351966873706005E-3</v>
      </c>
    </row>
    <row r="856" spans="2:4" x14ac:dyDescent="0.3">
      <c r="B856" s="33" t="s">
        <v>3719</v>
      </c>
      <c r="C856" s="59">
        <v>1</v>
      </c>
      <c r="D856" s="60">
        <v>1.0351966873706005E-3</v>
      </c>
    </row>
    <row r="857" spans="2:4" x14ac:dyDescent="0.3">
      <c r="B857" s="33" t="s">
        <v>3720</v>
      </c>
      <c r="C857" s="59">
        <v>1</v>
      </c>
      <c r="D857" s="60">
        <v>1.0351966873706005E-3</v>
      </c>
    </row>
    <row r="858" spans="2:4" x14ac:dyDescent="0.3">
      <c r="B858" s="33" t="s">
        <v>3721</v>
      </c>
      <c r="C858" s="59">
        <v>1</v>
      </c>
      <c r="D858" s="60">
        <v>1.0351966873706005E-3</v>
      </c>
    </row>
    <row r="859" spans="2:4" x14ac:dyDescent="0.3">
      <c r="B859" s="33" t="s">
        <v>3722</v>
      </c>
      <c r="C859" s="59">
        <v>1</v>
      </c>
      <c r="D859" s="60">
        <v>1.0351966873706005E-3</v>
      </c>
    </row>
    <row r="860" spans="2:4" x14ac:dyDescent="0.3">
      <c r="B860" s="33" t="s">
        <v>3723</v>
      </c>
      <c r="C860" s="59">
        <v>1</v>
      </c>
      <c r="D860" s="60">
        <v>1.0351966873706005E-3</v>
      </c>
    </row>
    <row r="861" spans="2:4" x14ac:dyDescent="0.3">
      <c r="B861" s="33" t="s">
        <v>3724</v>
      </c>
      <c r="C861" s="59">
        <v>1</v>
      </c>
      <c r="D861" s="60">
        <v>1.0351966873706005E-3</v>
      </c>
    </row>
    <row r="862" spans="2:4" x14ac:dyDescent="0.3">
      <c r="B862" s="33" t="s">
        <v>3725</v>
      </c>
      <c r="C862" s="59">
        <v>1</v>
      </c>
      <c r="D862" s="60">
        <v>1.0351966873706005E-3</v>
      </c>
    </row>
    <row r="863" spans="2:4" x14ac:dyDescent="0.3">
      <c r="B863" s="33" t="s">
        <v>3726</v>
      </c>
      <c r="C863" s="59">
        <v>1</v>
      </c>
      <c r="D863" s="60">
        <v>1.0351966873706005E-3</v>
      </c>
    </row>
    <row r="864" spans="2:4" x14ac:dyDescent="0.3">
      <c r="B864" s="33" t="s">
        <v>3727</v>
      </c>
      <c r="C864" s="59">
        <v>1</v>
      </c>
      <c r="D864" s="60">
        <v>1.0351966873706005E-3</v>
      </c>
    </row>
    <row r="865" spans="2:4" x14ac:dyDescent="0.3">
      <c r="B865" s="33" t="s">
        <v>3728</v>
      </c>
      <c r="C865" s="59">
        <v>1</v>
      </c>
      <c r="D865" s="60">
        <v>1.0351966873706005E-3</v>
      </c>
    </row>
    <row r="866" spans="2:4" x14ac:dyDescent="0.3">
      <c r="B866" s="33" t="s">
        <v>3729</v>
      </c>
      <c r="C866" s="59">
        <v>1</v>
      </c>
      <c r="D866" s="60">
        <v>1.0351966873706005E-3</v>
      </c>
    </row>
    <row r="867" spans="2:4" x14ac:dyDescent="0.3">
      <c r="B867" s="33" t="s">
        <v>3730</v>
      </c>
      <c r="C867" s="59">
        <v>1</v>
      </c>
      <c r="D867" s="60">
        <v>1.0351966873706005E-3</v>
      </c>
    </row>
    <row r="868" spans="2:4" x14ac:dyDescent="0.3">
      <c r="B868" s="33" t="s">
        <v>3731</v>
      </c>
      <c r="C868" s="59">
        <v>1</v>
      </c>
      <c r="D868" s="60">
        <v>1.0351966873706005E-3</v>
      </c>
    </row>
    <row r="869" spans="2:4" x14ac:dyDescent="0.3">
      <c r="B869" s="33" t="s">
        <v>3732</v>
      </c>
      <c r="C869" s="59">
        <v>1</v>
      </c>
      <c r="D869" s="60">
        <v>1.0351966873706005E-3</v>
      </c>
    </row>
    <row r="870" spans="2:4" x14ac:dyDescent="0.3">
      <c r="B870" s="33" t="s">
        <v>3733</v>
      </c>
      <c r="C870" s="59">
        <v>1</v>
      </c>
      <c r="D870" s="60">
        <v>1.0351966873706005E-3</v>
      </c>
    </row>
    <row r="871" spans="2:4" x14ac:dyDescent="0.3">
      <c r="B871" s="33" t="s">
        <v>3734</v>
      </c>
      <c r="C871" s="59">
        <v>1</v>
      </c>
      <c r="D871" s="60">
        <v>1.0351966873706005E-3</v>
      </c>
    </row>
    <row r="872" spans="2:4" x14ac:dyDescent="0.3">
      <c r="B872" s="33" t="s">
        <v>3735</v>
      </c>
      <c r="C872" s="59">
        <v>1</v>
      </c>
      <c r="D872" s="60">
        <v>1.0351966873706005E-3</v>
      </c>
    </row>
    <row r="873" spans="2:4" x14ac:dyDescent="0.3">
      <c r="B873" s="33" t="s">
        <v>3736</v>
      </c>
      <c r="C873" s="59">
        <v>1</v>
      </c>
      <c r="D873" s="60">
        <v>1.0351966873706005E-3</v>
      </c>
    </row>
    <row r="874" spans="2:4" x14ac:dyDescent="0.3">
      <c r="B874" s="33" t="s">
        <v>3737</v>
      </c>
      <c r="C874" s="59">
        <v>1</v>
      </c>
      <c r="D874" s="60">
        <v>1.0351966873706005E-3</v>
      </c>
    </row>
    <row r="875" spans="2:4" x14ac:dyDescent="0.3">
      <c r="B875" s="33" t="s">
        <v>3738</v>
      </c>
      <c r="C875" s="59">
        <v>1</v>
      </c>
      <c r="D875" s="60">
        <v>1.0351966873706005E-3</v>
      </c>
    </row>
    <row r="876" spans="2:4" x14ac:dyDescent="0.3">
      <c r="B876" s="33" t="s">
        <v>3739</v>
      </c>
      <c r="C876" s="59">
        <v>1</v>
      </c>
      <c r="D876" s="60">
        <v>1.0351966873706005E-3</v>
      </c>
    </row>
    <row r="877" spans="2:4" x14ac:dyDescent="0.3">
      <c r="B877" s="33" t="s">
        <v>3740</v>
      </c>
      <c r="C877" s="59">
        <v>1</v>
      </c>
      <c r="D877" s="60">
        <v>1.0351966873706005E-3</v>
      </c>
    </row>
    <row r="878" spans="2:4" x14ac:dyDescent="0.3">
      <c r="B878" s="33" t="s">
        <v>3741</v>
      </c>
      <c r="C878" s="59">
        <v>1</v>
      </c>
      <c r="D878" s="60">
        <v>1.0351966873706005E-3</v>
      </c>
    </row>
    <row r="879" spans="2:4" x14ac:dyDescent="0.3">
      <c r="B879" s="33" t="s">
        <v>3742</v>
      </c>
      <c r="C879" s="59">
        <v>1</v>
      </c>
      <c r="D879" s="60">
        <v>1.0351966873706005E-3</v>
      </c>
    </row>
    <row r="880" spans="2:4" x14ac:dyDescent="0.3">
      <c r="B880" s="33" t="s">
        <v>3743</v>
      </c>
      <c r="C880" s="59">
        <v>1</v>
      </c>
      <c r="D880" s="60">
        <v>1.0351966873706005E-3</v>
      </c>
    </row>
    <row r="881" spans="2:4" x14ac:dyDescent="0.3">
      <c r="B881" s="33" t="s">
        <v>3744</v>
      </c>
      <c r="C881" s="59">
        <v>1</v>
      </c>
      <c r="D881" s="60">
        <v>1.0351966873706005E-3</v>
      </c>
    </row>
    <row r="882" spans="2:4" x14ac:dyDescent="0.3">
      <c r="B882" s="33" t="s">
        <v>3745</v>
      </c>
      <c r="C882" s="59">
        <v>1</v>
      </c>
      <c r="D882" s="60">
        <v>1.0351966873706005E-3</v>
      </c>
    </row>
    <row r="883" spans="2:4" x14ac:dyDescent="0.3">
      <c r="B883" s="33" t="s">
        <v>3746</v>
      </c>
      <c r="C883" s="59">
        <v>1</v>
      </c>
      <c r="D883" s="60">
        <v>1.0351966873706005E-3</v>
      </c>
    </row>
    <row r="884" spans="2:4" x14ac:dyDescent="0.3">
      <c r="B884" s="33" t="s">
        <v>3747</v>
      </c>
      <c r="C884" s="59">
        <v>1</v>
      </c>
      <c r="D884" s="60">
        <v>1.0351966873706005E-3</v>
      </c>
    </row>
    <row r="885" spans="2:4" x14ac:dyDescent="0.3">
      <c r="B885" s="33" t="s">
        <v>3748</v>
      </c>
      <c r="C885" s="59">
        <v>1</v>
      </c>
      <c r="D885" s="60">
        <v>1.0351966873706005E-3</v>
      </c>
    </row>
    <row r="886" spans="2:4" x14ac:dyDescent="0.3">
      <c r="B886" s="33" t="s">
        <v>3749</v>
      </c>
      <c r="C886" s="59">
        <v>1</v>
      </c>
      <c r="D886" s="60">
        <v>1.0351966873706005E-3</v>
      </c>
    </row>
    <row r="887" spans="2:4" x14ac:dyDescent="0.3">
      <c r="B887" s="33" t="s">
        <v>3750</v>
      </c>
      <c r="C887" s="59">
        <v>1</v>
      </c>
      <c r="D887" s="60">
        <v>1.0351966873706005E-3</v>
      </c>
    </row>
    <row r="888" spans="2:4" x14ac:dyDescent="0.3">
      <c r="B888" s="33" t="s">
        <v>3751</v>
      </c>
      <c r="C888" s="59">
        <v>1</v>
      </c>
      <c r="D888" s="60">
        <v>1.0351966873706005E-3</v>
      </c>
    </row>
    <row r="889" spans="2:4" x14ac:dyDescent="0.3">
      <c r="B889" s="33" t="s">
        <v>3752</v>
      </c>
      <c r="C889" s="59">
        <v>1</v>
      </c>
      <c r="D889" s="60">
        <v>1.0351966873706005E-3</v>
      </c>
    </row>
    <row r="890" spans="2:4" x14ac:dyDescent="0.3">
      <c r="B890" s="33" t="s">
        <v>3753</v>
      </c>
      <c r="C890" s="59">
        <v>1</v>
      </c>
      <c r="D890" s="60">
        <v>1.0351966873706005E-3</v>
      </c>
    </row>
    <row r="891" spans="2:4" x14ac:dyDescent="0.3">
      <c r="B891" s="33" t="s">
        <v>3754</v>
      </c>
      <c r="C891" s="59">
        <v>1</v>
      </c>
      <c r="D891" s="60">
        <v>1.0351966873706005E-3</v>
      </c>
    </row>
    <row r="892" spans="2:4" x14ac:dyDescent="0.3">
      <c r="B892" s="33" t="s">
        <v>3755</v>
      </c>
      <c r="C892" s="59">
        <v>1</v>
      </c>
      <c r="D892" s="60">
        <v>1.0351966873706005E-3</v>
      </c>
    </row>
    <row r="893" spans="2:4" x14ac:dyDescent="0.3">
      <c r="B893" s="33" t="s">
        <v>3756</v>
      </c>
      <c r="C893" s="59">
        <v>1</v>
      </c>
      <c r="D893" s="60">
        <v>1.0351966873706005E-3</v>
      </c>
    </row>
    <row r="894" spans="2:4" x14ac:dyDescent="0.3">
      <c r="B894" s="33" t="s">
        <v>3757</v>
      </c>
      <c r="C894" s="59">
        <v>1</v>
      </c>
      <c r="D894" s="60">
        <v>1.0351966873706005E-3</v>
      </c>
    </row>
    <row r="895" spans="2:4" x14ac:dyDescent="0.3">
      <c r="B895" s="33" t="s">
        <v>3758</v>
      </c>
      <c r="C895" s="59">
        <v>1</v>
      </c>
      <c r="D895" s="60">
        <v>1.0351966873706005E-3</v>
      </c>
    </row>
    <row r="896" spans="2:4" x14ac:dyDescent="0.3">
      <c r="B896" s="33" t="s">
        <v>3759</v>
      </c>
      <c r="C896" s="59">
        <v>1</v>
      </c>
      <c r="D896" s="60">
        <v>1.0351966873706005E-3</v>
      </c>
    </row>
    <row r="897" spans="2:4" x14ac:dyDescent="0.3">
      <c r="B897" s="33" t="s">
        <v>3760</v>
      </c>
      <c r="C897" s="59">
        <v>1</v>
      </c>
      <c r="D897" s="60">
        <v>1.0351966873706005E-3</v>
      </c>
    </row>
    <row r="898" spans="2:4" x14ac:dyDescent="0.3">
      <c r="B898" s="33" t="s">
        <v>3761</v>
      </c>
      <c r="C898" s="59">
        <v>1</v>
      </c>
      <c r="D898" s="60">
        <v>1.0351966873706005E-3</v>
      </c>
    </row>
    <row r="899" spans="2:4" x14ac:dyDescent="0.3">
      <c r="B899" s="33" t="s">
        <v>3762</v>
      </c>
      <c r="C899" s="59">
        <v>1</v>
      </c>
      <c r="D899" s="60">
        <v>1.0351966873706005E-3</v>
      </c>
    </row>
    <row r="900" spans="2:4" x14ac:dyDescent="0.3">
      <c r="B900" s="33" t="s">
        <v>3763</v>
      </c>
      <c r="C900" s="59">
        <v>1</v>
      </c>
      <c r="D900" s="60">
        <v>1.0351966873706005E-3</v>
      </c>
    </row>
    <row r="901" spans="2:4" x14ac:dyDescent="0.3">
      <c r="B901" s="33" t="s">
        <v>3764</v>
      </c>
      <c r="C901" s="59">
        <v>1</v>
      </c>
      <c r="D901" s="60">
        <v>1.0351966873706005E-3</v>
      </c>
    </row>
    <row r="902" spans="2:4" x14ac:dyDescent="0.3">
      <c r="B902" s="33" t="s">
        <v>3765</v>
      </c>
      <c r="C902" s="59">
        <v>1</v>
      </c>
      <c r="D902" s="60">
        <v>1.0351966873706005E-3</v>
      </c>
    </row>
    <row r="903" spans="2:4" x14ac:dyDescent="0.3">
      <c r="B903" s="33" t="s">
        <v>3766</v>
      </c>
      <c r="C903" s="59">
        <v>1</v>
      </c>
      <c r="D903" s="60">
        <v>1.0351966873706005E-3</v>
      </c>
    </row>
    <row r="904" spans="2:4" x14ac:dyDescent="0.3">
      <c r="B904" s="33" t="s">
        <v>3767</v>
      </c>
      <c r="C904" s="59">
        <v>1</v>
      </c>
      <c r="D904" s="60">
        <v>1.0351966873706005E-3</v>
      </c>
    </row>
    <row r="905" spans="2:4" x14ac:dyDescent="0.3">
      <c r="B905" s="33" t="s">
        <v>3768</v>
      </c>
      <c r="C905" s="59">
        <v>1</v>
      </c>
      <c r="D905" s="60">
        <v>1.0351966873706005E-3</v>
      </c>
    </row>
    <row r="906" spans="2:4" x14ac:dyDescent="0.3">
      <c r="B906" s="33" t="s">
        <v>3769</v>
      </c>
      <c r="C906" s="59">
        <v>1</v>
      </c>
      <c r="D906" s="60">
        <v>1.0351966873706005E-3</v>
      </c>
    </row>
    <row r="907" spans="2:4" x14ac:dyDescent="0.3">
      <c r="B907" s="33" t="s">
        <v>3770</v>
      </c>
      <c r="C907" s="59">
        <v>1</v>
      </c>
      <c r="D907" s="60">
        <v>1.0351966873706005E-3</v>
      </c>
    </row>
    <row r="908" spans="2:4" x14ac:dyDescent="0.3">
      <c r="B908" s="33" t="s">
        <v>3771</v>
      </c>
      <c r="C908" s="59">
        <v>1</v>
      </c>
      <c r="D908" s="60">
        <v>1.0351966873706005E-3</v>
      </c>
    </row>
    <row r="909" spans="2:4" x14ac:dyDescent="0.3">
      <c r="B909" s="33" t="s">
        <v>3772</v>
      </c>
      <c r="C909" s="59">
        <v>1</v>
      </c>
      <c r="D909" s="60">
        <v>1.0351966873706005E-3</v>
      </c>
    </row>
    <row r="910" spans="2:4" x14ac:dyDescent="0.3">
      <c r="B910" s="33" t="s">
        <v>3773</v>
      </c>
      <c r="C910" s="59">
        <v>1</v>
      </c>
      <c r="D910" s="60">
        <v>1.0351966873706005E-3</v>
      </c>
    </row>
    <row r="911" spans="2:4" x14ac:dyDescent="0.3">
      <c r="B911" s="33" t="s">
        <v>3774</v>
      </c>
      <c r="C911" s="59">
        <v>1</v>
      </c>
      <c r="D911" s="60">
        <v>1.0351966873706005E-3</v>
      </c>
    </row>
    <row r="912" spans="2:4" x14ac:dyDescent="0.3">
      <c r="B912" s="33" t="s">
        <v>3775</v>
      </c>
      <c r="C912" s="59">
        <v>1</v>
      </c>
      <c r="D912" s="60">
        <v>1.0351966873706005E-3</v>
      </c>
    </row>
    <row r="913" spans="2:4" x14ac:dyDescent="0.3">
      <c r="B913" s="33" t="s">
        <v>3776</v>
      </c>
      <c r="C913" s="59">
        <v>1</v>
      </c>
      <c r="D913" s="60">
        <v>1.0351966873706005E-3</v>
      </c>
    </row>
    <row r="914" spans="2:4" x14ac:dyDescent="0.3">
      <c r="B914" s="33" t="s">
        <v>3777</v>
      </c>
      <c r="C914" s="59">
        <v>1</v>
      </c>
      <c r="D914" s="60">
        <v>1.0351966873706005E-3</v>
      </c>
    </row>
    <row r="915" spans="2:4" x14ac:dyDescent="0.3">
      <c r="B915" s="33" t="s">
        <v>3778</v>
      </c>
      <c r="C915" s="59">
        <v>1</v>
      </c>
      <c r="D915" s="60">
        <v>1.0351966873706005E-3</v>
      </c>
    </row>
    <row r="916" spans="2:4" x14ac:dyDescent="0.3">
      <c r="B916" s="33" t="s">
        <v>3779</v>
      </c>
      <c r="C916" s="59">
        <v>1</v>
      </c>
      <c r="D916" s="60">
        <v>1.0351966873706005E-3</v>
      </c>
    </row>
    <row r="917" spans="2:4" x14ac:dyDescent="0.3">
      <c r="B917" s="33" t="s">
        <v>3780</v>
      </c>
      <c r="C917" s="59">
        <v>1</v>
      </c>
      <c r="D917" s="60">
        <v>1.0351966873706005E-3</v>
      </c>
    </row>
    <row r="918" spans="2:4" x14ac:dyDescent="0.3">
      <c r="B918" s="33" t="s">
        <v>3781</v>
      </c>
      <c r="C918" s="59">
        <v>1</v>
      </c>
      <c r="D918" s="60">
        <v>1.0351966873706005E-3</v>
      </c>
    </row>
    <row r="919" spans="2:4" x14ac:dyDescent="0.3">
      <c r="B919" s="33" t="s">
        <v>3782</v>
      </c>
      <c r="C919" s="59">
        <v>1</v>
      </c>
      <c r="D919" s="60">
        <v>1.0351966873706005E-3</v>
      </c>
    </row>
    <row r="920" spans="2:4" x14ac:dyDescent="0.3">
      <c r="B920" s="33" t="s">
        <v>3783</v>
      </c>
      <c r="C920" s="59">
        <v>1</v>
      </c>
      <c r="D920" s="60">
        <v>1.0351966873706005E-3</v>
      </c>
    </row>
    <row r="921" spans="2:4" x14ac:dyDescent="0.3">
      <c r="B921" s="33" t="s">
        <v>3784</v>
      </c>
      <c r="C921" s="59">
        <v>1</v>
      </c>
      <c r="D921" s="60">
        <v>1.0351966873706005E-3</v>
      </c>
    </row>
    <row r="922" spans="2:4" x14ac:dyDescent="0.3">
      <c r="B922" s="33" t="s">
        <v>3785</v>
      </c>
      <c r="C922" s="59">
        <v>1</v>
      </c>
      <c r="D922" s="60">
        <v>1.0351966873706005E-3</v>
      </c>
    </row>
    <row r="923" spans="2:4" x14ac:dyDescent="0.3">
      <c r="B923" s="33" t="s">
        <v>3786</v>
      </c>
      <c r="C923" s="59">
        <v>1</v>
      </c>
      <c r="D923" s="60">
        <v>1.0351966873706005E-3</v>
      </c>
    </row>
    <row r="924" spans="2:4" x14ac:dyDescent="0.3">
      <c r="B924" s="33" t="s">
        <v>3787</v>
      </c>
      <c r="C924" s="59">
        <v>1</v>
      </c>
      <c r="D924" s="60">
        <v>1.0351966873706005E-3</v>
      </c>
    </row>
    <row r="925" spans="2:4" x14ac:dyDescent="0.3">
      <c r="B925" s="33" t="s">
        <v>3788</v>
      </c>
      <c r="C925" s="59">
        <v>1</v>
      </c>
      <c r="D925" s="60">
        <v>1.0351966873706005E-3</v>
      </c>
    </row>
    <row r="926" spans="2:4" x14ac:dyDescent="0.3">
      <c r="B926" s="33" t="s">
        <v>3789</v>
      </c>
      <c r="C926" s="59">
        <v>1</v>
      </c>
      <c r="D926" s="60">
        <v>1.0351966873706005E-3</v>
      </c>
    </row>
    <row r="927" spans="2:4" x14ac:dyDescent="0.3">
      <c r="B927" s="33" t="s">
        <v>3790</v>
      </c>
      <c r="C927" s="59">
        <v>1</v>
      </c>
      <c r="D927" s="60">
        <v>1.0351966873706005E-3</v>
      </c>
    </row>
    <row r="928" spans="2:4" x14ac:dyDescent="0.3">
      <c r="B928" s="33" t="s">
        <v>3791</v>
      </c>
      <c r="C928" s="59">
        <v>1</v>
      </c>
      <c r="D928" s="60">
        <v>1.0351966873706005E-3</v>
      </c>
    </row>
    <row r="929" spans="2:4" x14ac:dyDescent="0.3">
      <c r="B929" s="33" t="s">
        <v>3792</v>
      </c>
      <c r="C929" s="59">
        <v>1</v>
      </c>
      <c r="D929" s="60">
        <v>1.0351966873706005E-3</v>
      </c>
    </row>
    <row r="930" spans="2:4" x14ac:dyDescent="0.3">
      <c r="B930" s="33" t="s">
        <v>3793</v>
      </c>
      <c r="C930" s="59">
        <v>1</v>
      </c>
      <c r="D930" s="60">
        <v>1.0351966873706005E-3</v>
      </c>
    </row>
    <row r="931" spans="2:4" x14ac:dyDescent="0.3">
      <c r="B931" s="33" t="s">
        <v>3794</v>
      </c>
      <c r="C931" s="59">
        <v>1</v>
      </c>
      <c r="D931" s="60">
        <v>1.0351966873706005E-3</v>
      </c>
    </row>
    <row r="932" spans="2:4" x14ac:dyDescent="0.3">
      <c r="B932" s="33" t="s">
        <v>3795</v>
      </c>
      <c r="C932" s="59">
        <v>1</v>
      </c>
      <c r="D932" s="60">
        <v>1.0351966873706005E-3</v>
      </c>
    </row>
    <row r="933" spans="2:4" x14ac:dyDescent="0.3">
      <c r="B933" s="33" t="s">
        <v>3796</v>
      </c>
      <c r="C933" s="59">
        <v>1</v>
      </c>
      <c r="D933" s="60">
        <v>1.0351966873706005E-3</v>
      </c>
    </row>
    <row r="934" spans="2:4" x14ac:dyDescent="0.3">
      <c r="B934" s="33" t="s">
        <v>3797</v>
      </c>
      <c r="C934" s="59">
        <v>1</v>
      </c>
      <c r="D934" s="60">
        <v>1.0351966873706005E-3</v>
      </c>
    </row>
    <row r="935" spans="2:4" x14ac:dyDescent="0.3">
      <c r="B935" s="33" t="s">
        <v>3798</v>
      </c>
      <c r="C935" s="59">
        <v>1</v>
      </c>
      <c r="D935" s="60">
        <v>1.0351966873706005E-3</v>
      </c>
    </row>
    <row r="936" spans="2:4" x14ac:dyDescent="0.3">
      <c r="B936" s="33" t="s">
        <v>3799</v>
      </c>
      <c r="C936" s="59">
        <v>1</v>
      </c>
      <c r="D936" s="60">
        <v>1.0351966873706005E-3</v>
      </c>
    </row>
    <row r="937" spans="2:4" x14ac:dyDescent="0.3">
      <c r="B937" s="33" t="s">
        <v>3800</v>
      </c>
      <c r="C937" s="59">
        <v>1</v>
      </c>
      <c r="D937" s="60">
        <v>1.0351966873706005E-3</v>
      </c>
    </row>
    <row r="938" spans="2:4" x14ac:dyDescent="0.3">
      <c r="B938" s="33" t="s">
        <v>3801</v>
      </c>
      <c r="C938" s="59">
        <v>1</v>
      </c>
      <c r="D938" s="60">
        <v>1.0351966873706005E-3</v>
      </c>
    </row>
    <row r="939" spans="2:4" x14ac:dyDescent="0.3">
      <c r="B939" s="33" t="s">
        <v>3802</v>
      </c>
      <c r="C939" s="59">
        <v>1</v>
      </c>
      <c r="D939" s="60">
        <v>1.0351966873706005E-3</v>
      </c>
    </row>
    <row r="940" spans="2:4" x14ac:dyDescent="0.3">
      <c r="B940" s="33" t="s">
        <v>3803</v>
      </c>
      <c r="C940" s="59">
        <v>1</v>
      </c>
      <c r="D940" s="60">
        <v>1.0351966873706005E-3</v>
      </c>
    </row>
    <row r="941" spans="2:4" x14ac:dyDescent="0.3">
      <c r="B941" s="33" t="s">
        <v>3804</v>
      </c>
      <c r="C941" s="59">
        <v>1</v>
      </c>
      <c r="D941" s="60">
        <v>1.0351966873706005E-3</v>
      </c>
    </row>
    <row r="942" spans="2:4" x14ac:dyDescent="0.3">
      <c r="B942" s="33" t="s">
        <v>3805</v>
      </c>
      <c r="C942" s="59">
        <v>1</v>
      </c>
      <c r="D942" s="60">
        <v>1.0351966873706005E-3</v>
      </c>
    </row>
    <row r="943" spans="2:4" x14ac:dyDescent="0.3">
      <c r="B943" s="33" t="s">
        <v>3806</v>
      </c>
      <c r="C943" s="59">
        <v>1</v>
      </c>
      <c r="D943" s="60">
        <v>1.0351966873706005E-3</v>
      </c>
    </row>
    <row r="944" spans="2:4" x14ac:dyDescent="0.3">
      <c r="B944" s="33" t="s">
        <v>3807</v>
      </c>
      <c r="C944" s="59">
        <v>1</v>
      </c>
      <c r="D944" s="60">
        <v>1.0351966873706005E-3</v>
      </c>
    </row>
    <row r="945" spans="2:4" x14ac:dyDescent="0.3">
      <c r="B945" s="33" t="s">
        <v>3808</v>
      </c>
      <c r="C945" s="59">
        <v>1</v>
      </c>
      <c r="D945" s="60">
        <v>1.0351966873706005E-3</v>
      </c>
    </row>
    <row r="946" spans="2:4" x14ac:dyDescent="0.3">
      <c r="B946" s="33" t="s">
        <v>3809</v>
      </c>
      <c r="C946" s="59">
        <v>1</v>
      </c>
      <c r="D946" s="60">
        <v>1.0351966873706005E-3</v>
      </c>
    </row>
    <row r="947" spans="2:4" x14ac:dyDescent="0.3">
      <c r="B947" s="33" t="s">
        <v>3810</v>
      </c>
      <c r="C947" s="59">
        <v>1</v>
      </c>
      <c r="D947" s="60">
        <v>1.0351966873706005E-3</v>
      </c>
    </row>
    <row r="948" spans="2:4" x14ac:dyDescent="0.3">
      <c r="B948" s="33" t="s">
        <v>3811</v>
      </c>
      <c r="C948" s="59">
        <v>1</v>
      </c>
      <c r="D948" s="60">
        <v>1.0351966873706005E-3</v>
      </c>
    </row>
    <row r="949" spans="2:4" x14ac:dyDescent="0.3">
      <c r="B949" s="33" t="s">
        <v>3812</v>
      </c>
      <c r="C949" s="59">
        <v>1</v>
      </c>
      <c r="D949" s="60">
        <v>1.0351966873706005E-3</v>
      </c>
    </row>
    <row r="950" spans="2:4" x14ac:dyDescent="0.3">
      <c r="B950" s="33" t="s">
        <v>3813</v>
      </c>
      <c r="C950" s="59">
        <v>1</v>
      </c>
      <c r="D950" s="60">
        <v>1.0351966873706005E-3</v>
      </c>
    </row>
    <row r="951" spans="2:4" x14ac:dyDescent="0.3">
      <c r="B951" s="33" t="s">
        <v>3814</v>
      </c>
      <c r="C951" s="59">
        <v>1</v>
      </c>
      <c r="D951" s="60">
        <v>1.0351966873706005E-3</v>
      </c>
    </row>
    <row r="952" spans="2:4" x14ac:dyDescent="0.3">
      <c r="B952" s="33" t="s">
        <v>3815</v>
      </c>
      <c r="C952" s="59">
        <v>1</v>
      </c>
      <c r="D952" s="60">
        <v>1.0351966873706005E-3</v>
      </c>
    </row>
    <row r="953" spans="2:4" x14ac:dyDescent="0.3">
      <c r="B953" s="33" t="s">
        <v>3816</v>
      </c>
      <c r="C953" s="59">
        <v>1</v>
      </c>
      <c r="D953" s="60">
        <v>1.0351966873706005E-3</v>
      </c>
    </row>
    <row r="954" spans="2:4" x14ac:dyDescent="0.3">
      <c r="B954" s="33" t="s">
        <v>3817</v>
      </c>
      <c r="C954" s="59">
        <v>1</v>
      </c>
      <c r="D954" s="60">
        <v>1.0351966873706005E-3</v>
      </c>
    </row>
    <row r="955" spans="2:4" x14ac:dyDescent="0.3">
      <c r="B955" s="33" t="s">
        <v>3818</v>
      </c>
      <c r="C955" s="59">
        <v>1</v>
      </c>
      <c r="D955" s="60">
        <v>1.0351966873706005E-3</v>
      </c>
    </row>
    <row r="956" spans="2:4" x14ac:dyDescent="0.3">
      <c r="B956" s="33" t="s">
        <v>3819</v>
      </c>
      <c r="C956" s="59">
        <v>1</v>
      </c>
      <c r="D956" s="60">
        <v>1.0351966873706005E-3</v>
      </c>
    </row>
    <row r="957" spans="2:4" x14ac:dyDescent="0.3">
      <c r="B957" s="33" t="s">
        <v>3820</v>
      </c>
      <c r="C957" s="59">
        <v>1</v>
      </c>
      <c r="D957" s="60">
        <v>1.0351966873706005E-3</v>
      </c>
    </row>
    <row r="958" spans="2:4" x14ac:dyDescent="0.3">
      <c r="B958" s="33" t="s">
        <v>3821</v>
      </c>
      <c r="C958" s="59">
        <v>1</v>
      </c>
      <c r="D958" s="60">
        <v>1.0351966873706005E-3</v>
      </c>
    </row>
    <row r="959" spans="2:4" x14ac:dyDescent="0.3">
      <c r="B959" s="33" t="s">
        <v>3822</v>
      </c>
      <c r="C959" s="59">
        <v>1</v>
      </c>
      <c r="D959" s="60">
        <v>1.0351966873706005E-3</v>
      </c>
    </row>
    <row r="960" spans="2:4" x14ac:dyDescent="0.3">
      <c r="B960" s="33" t="s">
        <v>3823</v>
      </c>
      <c r="C960" s="59">
        <v>1</v>
      </c>
      <c r="D960" s="60">
        <v>1.0351966873706005E-3</v>
      </c>
    </row>
    <row r="961" spans="2:4" x14ac:dyDescent="0.3">
      <c r="B961" s="33" t="s">
        <v>3824</v>
      </c>
      <c r="C961" s="59">
        <v>1</v>
      </c>
      <c r="D961" s="60">
        <v>1.0351966873706005E-3</v>
      </c>
    </row>
    <row r="962" spans="2:4" x14ac:dyDescent="0.3">
      <c r="B962" s="33" t="s">
        <v>3825</v>
      </c>
      <c r="C962" s="59">
        <v>1</v>
      </c>
      <c r="D962" s="60">
        <v>1.0351966873706005E-3</v>
      </c>
    </row>
    <row r="963" spans="2:4" x14ac:dyDescent="0.3">
      <c r="B963" s="33" t="s">
        <v>3826</v>
      </c>
      <c r="C963" s="59">
        <v>1</v>
      </c>
      <c r="D963" s="60">
        <v>1.0351966873706005E-3</v>
      </c>
    </row>
    <row r="964" spans="2:4" x14ac:dyDescent="0.3">
      <c r="B964" s="33" t="s">
        <v>3827</v>
      </c>
      <c r="C964" s="59">
        <v>1</v>
      </c>
      <c r="D964" s="60">
        <v>1.0351966873706005E-3</v>
      </c>
    </row>
    <row r="965" spans="2:4" x14ac:dyDescent="0.3">
      <c r="B965" s="33" t="s">
        <v>3828</v>
      </c>
      <c r="C965" s="59">
        <v>1</v>
      </c>
      <c r="D965" s="60">
        <v>1.0351966873706005E-3</v>
      </c>
    </row>
    <row r="966" spans="2:4" x14ac:dyDescent="0.3">
      <c r="B966" s="33" t="s">
        <v>3829</v>
      </c>
      <c r="C966" s="59">
        <v>1</v>
      </c>
      <c r="D966" s="60">
        <v>1.0351966873706005E-3</v>
      </c>
    </row>
    <row r="967" spans="2:4" x14ac:dyDescent="0.3">
      <c r="B967" s="33" t="s">
        <v>3830</v>
      </c>
      <c r="C967" s="59">
        <v>1</v>
      </c>
      <c r="D967" s="60">
        <v>1.0351966873706005E-3</v>
      </c>
    </row>
    <row r="968" spans="2:4" x14ac:dyDescent="0.3">
      <c r="B968" s="33" t="s">
        <v>3831</v>
      </c>
      <c r="C968" s="59">
        <v>1</v>
      </c>
      <c r="D968" s="60">
        <v>1.0351966873706005E-3</v>
      </c>
    </row>
    <row r="969" spans="2:4" x14ac:dyDescent="0.3">
      <c r="B969" s="33" t="s">
        <v>3832</v>
      </c>
      <c r="C969" s="59">
        <v>1</v>
      </c>
      <c r="D969" s="60">
        <v>1.0351966873706005E-3</v>
      </c>
    </row>
    <row r="970" spans="2:4" x14ac:dyDescent="0.3">
      <c r="B970" s="33" t="s">
        <v>3833</v>
      </c>
      <c r="C970" s="59">
        <v>1</v>
      </c>
      <c r="D970" s="60">
        <v>1.0351966873706005E-3</v>
      </c>
    </row>
    <row r="971" spans="2:4" x14ac:dyDescent="0.3">
      <c r="B971" s="33" t="s">
        <v>3834</v>
      </c>
      <c r="C971" s="59">
        <v>1</v>
      </c>
      <c r="D971" s="60">
        <v>1.0351966873706005E-3</v>
      </c>
    </row>
    <row r="972" spans="2:4" x14ac:dyDescent="0.3">
      <c r="B972" s="33" t="s">
        <v>3835</v>
      </c>
      <c r="C972" s="59">
        <v>1</v>
      </c>
      <c r="D972" s="60">
        <v>1.0351966873706005E-3</v>
      </c>
    </row>
    <row r="973" spans="2:4" x14ac:dyDescent="0.3">
      <c r="B973" s="33" t="s">
        <v>3836</v>
      </c>
      <c r="C973" s="59">
        <v>1</v>
      </c>
      <c r="D973" s="60">
        <v>1.0351966873706005E-3</v>
      </c>
    </row>
    <row r="974" spans="2:4" x14ac:dyDescent="0.3">
      <c r="B974" s="33" t="s">
        <v>3837</v>
      </c>
      <c r="C974" s="59">
        <v>1</v>
      </c>
      <c r="D974" s="60">
        <v>1.0351966873706005E-3</v>
      </c>
    </row>
    <row r="975" spans="2:4" x14ac:dyDescent="0.3">
      <c r="B975" s="33" t="s">
        <v>3838</v>
      </c>
      <c r="C975" s="59">
        <v>1</v>
      </c>
      <c r="D975" s="60">
        <v>1.0351966873706005E-3</v>
      </c>
    </row>
    <row r="976" spans="2:4" x14ac:dyDescent="0.3">
      <c r="B976" s="33" t="s">
        <v>3839</v>
      </c>
      <c r="C976" s="59">
        <v>1</v>
      </c>
      <c r="D976" s="60">
        <v>1.0351966873706005E-3</v>
      </c>
    </row>
    <row r="977" spans="2:4" x14ac:dyDescent="0.3">
      <c r="B977" s="33" t="s">
        <v>3840</v>
      </c>
      <c r="C977" s="59">
        <v>1</v>
      </c>
      <c r="D977" s="60">
        <v>1.0351966873706005E-3</v>
      </c>
    </row>
    <row r="978" spans="2:4" x14ac:dyDescent="0.3">
      <c r="B978" s="33" t="s">
        <v>3841</v>
      </c>
      <c r="C978" s="59">
        <v>1</v>
      </c>
      <c r="D978" s="60">
        <v>1.0351966873706005E-3</v>
      </c>
    </row>
    <row r="979" spans="2:4" x14ac:dyDescent="0.3">
      <c r="B979" s="33" t="s">
        <v>3842</v>
      </c>
      <c r="C979" s="59">
        <v>1</v>
      </c>
      <c r="D979" s="60">
        <v>1.0351966873706005E-3</v>
      </c>
    </row>
    <row r="980" spans="2:4" x14ac:dyDescent="0.3">
      <c r="B980" s="33" t="s">
        <v>3843</v>
      </c>
      <c r="C980" s="59">
        <v>1</v>
      </c>
      <c r="D980" s="60">
        <v>1.0351966873706005E-3</v>
      </c>
    </row>
    <row r="981" spans="2:4" x14ac:dyDescent="0.3">
      <c r="B981" s="33" t="s">
        <v>3844</v>
      </c>
      <c r="C981" s="59">
        <v>1</v>
      </c>
      <c r="D981" s="60">
        <v>1.0351966873706005E-3</v>
      </c>
    </row>
    <row r="982" spans="2:4" x14ac:dyDescent="0.3">
      <c r="B982" s="33" t="s">
        <v>3852</v>
      </c>
      <c r="C982" s="59">
        <v>966</v>
      </c>
      <c r="D982" s="60">
        <v>1</v>
      </c>
    </row>
  </sheetData>
  <mergeCells count="1">
    <mergeCell ref="M9:S13"/>
  </mergeCell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8913" r:id="rId6" name="Group Box 1">
              <controlPr defaultSize="0" autoFill="0" autoPict="0">
                <anchor moveWithCells="1">
                  <from>
                    <xdr:col>0</xdr:col>
                    <xdr:colOff>457200</xdr:colOff>
                    <xdr:row>6</xdr:row>
                    <xdr:rowOff>22860</xdr:rowOff>
                  </from>
                  <to>
                    <xdr:col>5</xdr:col>
                    <xdr:colOff>281940</xdr:colOff>
                    <xdr:row>983</xdr:row>
                    <xdr:rowOff>60960</xdr:rowOff>
                  </to>
                </anchor>
              </controlPr>
            </control>
          </mc:Choice>
        </mc:AlternateContent>
        <mc:AlternateContent xmlns:mc="http://schemas.openxmlformats.org/markup-compatibility/2006">
          <mc:Choice Requires="x14">
            <control shapeId="38914" r:id="rId7" name="Group Box 2">
              <controlPr defaultSize="0" autoFill="0" autoPict="0">
                <anchor moveWithCells="1">
                  <from>
                    <xdr:col>5</xdr:col>
                    <xdr:colOff>563880</xdr:colOff>
                    <xdr:row>5</xdr:row>
                    <xdr:rowOff>144780</xdr:rowOff>
                  </from>
                  <to>
                    <xdr:col>10</xdr:col>
                    <xdr:colOff>449580</xdr:colOff>
                    <xdr:row>37</xdr:row>
                    <xdr:rowOff>53340</xdr:rowOff>
                  </to>
                </anchor>
              </controlPr>
            </control>
          </mc:Choice>
        </mc:AlternateContent>
        <mc:AlternateContent xmlns:mc="http://schemas.openxmlformats.org/markup-compatibility/2006">
          <mc:Choice Requires="x14">
            <control shapeId="38915" r:id="rId8" name="Group Box 3">
              <controlPr defaultSize="0" autoFill="0" autoPict="0">
                <anchor moveWithCells="1">
                  <from>
                    <xdr:col>11</xdr:col>
                    <xdr:colOff>182880</xdr:colOff>
                    <xdr:row>5</xdr:row>
                    <xdr:rowOff>137160</xdr:rowOff>
                  </from>
                  <to>
                    <xdr:col>19</xdr:col>
                    <xdr:colOff>213360</xdr:colOff>
                    <xdr:row>14</xdr:row>
                    <xdr:rowOff>30480</xdr:rowOff>
                  </to>
                </anchor>
              </controlPr>
            </control>
          </mc:Choice>
        </mc:AlternateContent>
        <mc:AlternateContent xmlns:mc="http://schemas.openxmlformats.org/markup-compatibility/2006">
          <mc:Choice Requires="x14">
            <control shapeId="38916" r:id="rId9" name="Button 4">
              <controlPr defaultSize="0" print="0" autoFill="0" autoPict="0" macro="[0]!SelectNextSheet">
                <anchor moveWithCells="1" sizeWithCells="1">
                  <from>
                    <xdr:col>20</xdr:col>
                    <xdr:colOff>556260</xdr:colOff>
                    <xdr:row>0</xdr:row>
                    <xdr:rowOff>160020</xdr:rowOff>
                  </from>
                  <to>
                    <xdr:col>21</xdr:col>
                    <xdr:colOff>502920</xdr:colOff>
                    <xdr:row>2</xdr:row>
                    <xdr:rowOff>167640</xdr:rowOff>
                  </to>
                </anchor>
              </controlPr>
            </control>
          </mc:Choice>
        </mc:AlternateContent>
        <mc:AlternateContent xmlns:mc="http://schemas.openxmlformats.org/markup-compatibility/2006">
          <mc:Choice Requires="x14">
            <control shapeId="38917" r:id="rId10" name="Button 5">
              <controlPr defaultSize="0" print="0" autoFill="0" autoPict="0" macro="[0]!SelectMenu">
                <anchor moveWithCells="1" sizeWithCells="1">
                  <from>
                    <xdr:col>17</xdr:col>
                    <xdr:colOff>449580</xdr:colOff>
                    <xdr:row>0</xdr:row>
                    <xdr:rowOff>160020</xdr:rowOff>
                  </from>
                  <to>
                    <xdr:col>19</xdr:col>
                    <xdr:colOff>266700</xdr:colOff>
                    <xdr:row>3</xdr:row>
                    <xdr:rowOff>7620</xdr:rowOff>
                  </to>
                </anchor>
              </controlPr>
            </control>
          </mc:Choice>
        </mc:AlternateContent>
        <mc:AlternateContent xmlns:mc="http://schemas.openxmlformats.org/markup-compatibility/2006">
          <mc:Choice Requires="x14">
            <control shapeId="38918" r:id="rId11" name="Button 6">
              <controlPr defaultSize="0" print="0" autoFill="0" autoPict="0" macro="[0]!SelectPreviousSheet">
                <anchor moveWithCells="1" sizeWithCells="1">
                  <from>
                    <xdr:col>19</xdr:col>
                    <xdr:colOff>449580</xdr:colOff>
                    <xdr:row>0</xdr:row>
                    <xdr:rowOff>167640</xdr:rowOff>
                  </from>
                  <to>
                    <xdr:col>20</xdr:col>
                    <xdr:colOff>396240</xdr:colOff>
                    <xdr:row>2</xdr:row>
                    <xdr:rowOff>175260</xdr:rowOff>
                  </to>
                </anchor>
              </controlPr>
            </control>
          </mc:Choice>
        </mc:AlternateContent>
        <mc:AlternateContent xmlns:mc="http://schemas.openxmlformats.org/markup-compatibility/2006">
          <mc:Choice Requires="x14">
            <control shapeId="38919" r:id="rId12" name="Button 7">
              <controlPr defaultSize="0" print="0" autoFill="0" autoPict="0" macro="[0]!SelectDashboard">
                <anchor moveWithCells="1" sizeWithCells="1">
                  <from>
                    <xdr:col>13</xdr:col>
                    <xdr:colOff>114300</xdr:colOff>
                    <xdr:row>0</xdr:row>
                    <xdr:rowOff>167640</xdr:rowOff>
                  </from>
                  <to>
                    <xdr:col>15</xdr:col>
                    <xdr:colOff>7620</xdr:colOff>
                    <xdr:row>3</xdr:row>
                    <xdr:rowOff>7620</xdr:rowOff>
                  </to>
                </anchor>
              </controlPr>
            </control>
          </mc:Choice>
        </mc:AlternateContent>
        <mc:AlternateContent xmlns:mc="http://schemas.openxmlformats.org/markup-compatibility/2006">
          <mc:Choice Requires="x14">
            <control shapeId="38920" r:id="rId13" name="Button 8">
              <controlPr defaultSize="0" print="0" autoFill="0" autoPict="0" macro="[0]!SelectPriorityBatches">
                <anchor moveWithCells="1" sizeWithCells="1">
                  <from>
                    <xdr:col>15</xdr:col>
                    <xdr:colOff>144780</xdr:colOff>
                    <xdr:row>0</xdr:row>
                    <xdr:rowOff>167640</xdr:rowOff>
                  </from>
                  <to>
                    <xdr:col>17</xdr:col>
                    <xdr:colOff>304800</xdr:colOff>
                    <xdr:row>3</xdr:row>
                    <xdr:rowOff>7620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0" tint="-0.14999847407452621"/>
  </sheetPr>
  <dimension ref="A1:FL37"/>
  <sheetViews>
    <sheetView showGridLines="0" zoomScale="85" zoomScaleNormal="85" workbookViewId="0">
      <selection activeCell="B2" sqref="B2"/>
    </sheetView>
  </sheetViews>
  <sheetFormatPr defaultRowHeight="14.4" x14ac:dyDescent="0.3"/>
  <cols>
    <col min="2" max="2" width="13.88671875" customWidth="1"/>
    <col min="3" max="3" width="17.77734375" customWidth="1"/>
    <col min="4" max="4" width="18.21875" customWidth="1"/>
    <col min="5" max="6" width="10.88671875" customWidth="1"/>
    <col min="7" max="7" width="13.88671875" customWidth="1"/>
    <col min="8" max="8" width="17.77734375" customWidth="1"/>
    <col min="9" max="9" width="18.21875" customWidth="1"/>
    <col min="12" max="12" width="5.77734375" customWidth="1"/>
  </cols>
  <sheetData>
    <row r="1" spans="1:168" x14ac:dyDescent="0.3">
      <c r="A1" s="1"/>
      <c r="B1" s="1"/>
      <c r="C1" s="1"/>
      <c r="D1" s="1"/>
      <c r="E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T1" s="1"/>
      <c r="AV1" s="1"/>
      <c r="AW1" s="1"/>
      <c r="AX1" s="1"/>
      <c r="AY1" s="1"/>
      <c r="AZ1" s="1"/>
      <c r="BA1" s="1"/>
      <c r="BB1" s="1"/>
      <c r="BC1" s="1"/>
      <c r="BE1" s="1"/>
      <c r="BF1" s="1"/>
      <c r="BG1" s="1"/>
      <c r="BH1" s="1"/>
      <c r="BI1" s="1"/>
      <c r="BJ1" s="1"/>
      <c r="CF1" s="2"/>
      <c r="CH1" s="2"/>
      <c r="CI1" s="2"/>
      <c r="CJ1" s="2"/>
      <c r="CK1" s="2"/>
      <c r="CL1" s="2"/>
      <c r="CM1" s="2"/>
      <c r="CN1" s="2"/>
      <c r="CO1" s="2"/>
      <c r="CW1" s="1"/>
      <c r="CX1" s="1"/>
      <c r="CY1" s="1"/>
      <c r="CZ1" s="1"/>
      <c r="DA1" s="1"/>
      <c r="DB1" s="1"/>
      <c r="DG1" s="1"/>
      <c r="DH1" s="1"/>
      <c r="DI1" s="1"/>
      <c r="DJ1" s="1"/>
      <c r="DL1" s="1"/>
      <c r="DM1" s="1"/>
      <c r="DN1" s="1"/>
      <c r="DO1" s="1"/>
      <c r="DP1" s="1"/>
      <c r="DR1" s="1"/>
      <c r="DS1" s="1"/>
    </row>
    <row r="2" spans="1:168" ht="21" x14ac:dyDescent="0.4">
      <c r="A2" s="1"/>
      <c r="B2" s="3" t="s">
        <v>3989</v>
      </c>
      <c r="E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T2" s="1"/>
      <c r="AV2" s="1"/>
      <c r="AW2" s="1"/>
      <c r="AX2" s="1"/>
      <c r="AY2" s="1"/>
      <c r="AZ2" s="1"/>
      <c r="BA2" s="1"/>
      <c r="BB2" s="1"/>
      <c r="BC2" s="1"/>
      <c r="BE2" s="1"/>
      <c r="BF2" s="1"/>
      <c r="BG2" s="1"/>
      <c r="BH2" s="1"/>
      <c r="BI2" s="1"/>
      <c r="BJ2" s="1"/>
      <c r="CF2" s="2"/>
      <c r="CH2" s="2"/>
      <c r="CI2" s="2"/>
      <c r="CJ2" s="2"/>
      <c r="CK2" s="2"/>
      <c r="CL2" s="2"/>
      <c r="CM2" s="2"/>
      <c r="CN2" s="2"/>
      <c r="CO2" s="2"/>
      <c r="CW2" s="1"/>
      <c r="CX2" s="1"/>
      <c r="CY2" s="1"/>
      <c r="CZ2" s="1"/>
      <c r="DA2" s="1"/>
      <c r="DB2" s="1"/>
      <c r="DG2" s="1"/>
      <c r="DH2" s="1"/>
      <c r="DI2" s="1"/>
      <c r="DJ2" s="1"/>
      <c r="DL2" s="1"/>
      <c r="DM2" s="1"/>
      <c r="DN2" s="1"/>
      <c r="DO2" s="1"/>
      <c r="DP2" s="1"/>
      <c r="DR2" s="1"/>
      <c r="DS2" s="1"/>
    </row>
    <row r="3" spans="1:168" x14ac:dyDescent="0.3">
      <c r="A3" s="1"/>
      <c r="B3" s="4" t="s">
        <v>0</v>
      </c>
      <c r="C3" s="5" t="str">
        <f ca="1">MID(CELL("filename",A1),FIND("]",CELL("‪filename",A1))+1,999)</f>
        <v>EDA - Tier</v>
      </c>
      <c r="G3" s="6"/>
      <c r="H3" s="1"/>
      <c r="I3" s="6"/>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T3" s="1"/>
      <c r="AV3" s="1"/>
      <c r="AW3" s="1"/>
      <c r="AX3" s="1"/>
      <c r="AY3" s="1"/>
      <c r="AZ3" s="1"/>
      <c r="BA3" s="1"/>
      <c r="BB3" s="1"/>
      <c r="BC3" s="1"/>
      <c r="BE3" s="1"/>
      <c r="BF3" s="1"/>
      <c r="BG3" s="1"/>
      <c r="BH3" s="1"/>
      <c r="BI3" s="1"/>
      <c r="BJ3" s="1"/>
      <c r="CF3" s="2"/>
      <c r="CH3" s="2"/>
      <c r="CI3" s="2"/>
      <c r="CJ3" s="2"/>
      <c r="CK3" s="2"/>
      <c r="CL3" s="2"/>
      <c r="CM3" s="2"/>
      <c r="CN3" s="2"/>
      <c r="CO3" s="2"/>
      <c r="CW3" s="1"/>
      <c r="CX3" s="1"/>
      <c r="CY3" s="1"/>
      <c r="CZ3" s="1"/>
      <c r="DA3" s="1"/>
      <c r="DB3" s="1"/>
      <c r="DG3" s="1"/>
      <c r="DH3" s="1"/>
      <c r="DI3" s="1"/>
      <c r="DJ3" s="1"/>
      <c r="DL3" s="1"/>
      <c r="DM3" s="1"/>
      <c r="DN3" s="1"/>
      <c r="DO3" s="1"/>
      <c r="DP3" s="1"/>
      <c r="DR3" s="1"/>
      <c r="DS3" s="1"/>
    </row>
    <row r="4" spans="1:168" x14ac:dyDescent="0.3">
      <c r="A4" s="7"/>
      <c r="B4" s="7"/>
      <c r="C4" s="7"/>
      <c r="D4" s="7"/>
      <c r="E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T4" s="8"/>
      <c r="AV4" s="7"/>
      <c r="AW4" s="7"/>
      <c r="AX4" s="7"/>
      <c r="AY4" s="7"/>
      <c r="AZ4" s="7"/>
      <c r="BA4" s="7"/>
      <c r="BB4" s="7"/>
      <c r="BC4" s="7"/>
      <c r="BE4" s="7"/>
      <c r="BF4" s="7"/>
      <c r="BG4" s="7"/>
      <c r="BH4" s="7"/>
      <c r="BI4" s="7"/>
      <c r="BJ4" s="8"/>
      <c r="CF4" s="2"/>
      <c r="CH4" s="2"/>
      <c r="CI4" s="2"/>
      <c r="CJ4" s="2"/>
      <c r="CK4" s="2"/>
      <c r="CL4" s="2"/>
      <c r="CM4" s="2"/>
      <c r="CN4" s="2"/>
      <c r="CO4" s="2"/>
      <c r="CW4" s="7"/>
      <c r="CX4" s="7"/>
      <c r="CY4" s="7"/>
      <c r="CZ4" s="7"/>
      <c r="DA4" s="7"/>
      <c r="DB4" s="8"/>
      <c r="DG4" s="7"/>
      <c r="DH4" s="7"/>
      <c r="DI4" s="7"/>
      <c r="DJ4" s="7"/>
      <c r="DL4" s="8"/>
      <c r="DM4" s="8"/>
      <c r="DN4" s="8"/>
      <c r="DO4" s="8"/>
      <c r="DP4" s="8"/>
      <c r="DR4" s="7"/>
      <c r="DS4" s="7"/>
    </row>
    <row r="5" spans="1:168" s="12" customFormat="1" x14ac:dyDescent="0.3">
      <c r="A5" s="67" t="str">
        <f ca="1">_xlfn.SHEET()&amp;"."</f>
        <v>20.</v>
      </c>
      <c r="B5" s="41" t="str">
        <f ca="1">MID(CELL("filename",A1),FIND("]",CELL("‪filename",A1))+1,999)</f>
        <v>EDA - Tier</v>
      </c>
      <c r="C5" s="9"/>
      <c r="D5" s="9"/>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0"/>
      <c r="BJ5" s="10"/>
      <c r="BK5" s="10"/>
      <c r="BL5" s="10"/>
      <c r="BM5" s="10"/>
      <c r="BN5" s="10"/>
      <c r="BO5" s="10"/>
      <c r="BP5" s="10"/>
      <c r="BQ5" s="10"/>
      <c r="BR5" s="10"/>
      <c r="BS5" s="10"/>
      <c r="BT5" s="10"/>
      <c r="BU5" s="10"/>
      <c r="BV5" s="10"/>
      <c r="BW5" s="10"/>
      <c r="BX5" s="10"/>
      <c r="BY5" s="10"/>
      <c r="BZ5" s="10"/>
      <c r="CA5" s="10"/>
      <c r="CB5" s="10"/>
      <c r="CC5" s="10"/>
      <c r="CD5" s="10"/>
      <c r="CE5" s="10"/>
      <c r="CF5" s="11"/>
      <c r="CG5" s="10"/>
      <c r="CH5" s="11"/>
      <c r="CI5" s="11"/>
      <c r="CJ5" s="11"/>
      <c r="CK5" s="11"/>
      <c r="CL5" s="11"/>
      <c r="CM5" s="11"/>
      <c r="CN5" s="11"/>
      <c r="CO5" s="11"/>
      <c r="CP5" s="10"/>
      <c r="CQ5" s="10"/>
      <c r="CR5" s="10"/>
      <c r="CS5" s="10"/>
      <c r="CT5" s="10"/>
      <c r="CU5" s="10"/>
      <c r="CV5" s="10"/>
      <c r="CW5" s="10"/>
      <c r="CX5" s="10"/>
      <c r="CY5" s="10"/>
      <c r="CZ5" s="10"/>
      <c r="DA5" s="10"/>
      <c r="DB5" s="10"/>
      <c r="DC5" s="10"/>
      <c r="DD5" s="10"/>
      <c r="DE5" s="10"/>
      <c r="DF5" s="10"/>
      <c r="DG5" s="10"/>
      <c r="DH5" s="10"/>
      <c r="DI5" s="10"/>
      <c r="DJ5" s="10"/>
      <c r="DK5" s="10"/>
      <c r="DL5" s="10"/>
      <c r="DM5" s="10"/>
      <c r="DN5" s="10"/>
      <c r="DO5" s="10"/>
      <c r="DP5" s="10"/>
      <c r="DQ5" s="10"/>
      <c r="DR5" s="10"/>
      <c r="DS5" s="10"/>
      <c r="DT5" s="10"/>
      <c r="DU5" s="10"/>
      <c r="DV5" s="10"/>
      <c r="DW5" s="10"/>
      <c r="DX5" s="10"/>
      <c r="DY5" s="10"/>
      <c r="DZ5" s="10"/>
      <c r="EA5" s="10"/>
      <c r="EB5" s="10"/>
      <c r="EC5" s="10"/>
      <c r="ED5" s="10"/>
      <c r="EE5" s="10"/>
      <c r="EF5" s="10"/>
      <c r="EG5" s="10"/>
      <c r="EH5" s="10"/>
      <c r="EI5" s="10"/>
      <c r="EJ5" s="10"/>
      <c r="EK5" s="10"/>
      <c r="EL5" s="10"/>
      <c r="EM5" s="10"/>
      <c r="EN5" s="10"/>
      <c r="EO5" s="10"/>
      <c r="EP5" s="10"/>
      <c r="EQ5" s="10"/>
      <c r="ER5" s="10"/>
      <c r="ES5" s="10"/>
      <c r="ET5" s="10"/>
      <c r="EU5" s="10"/>
      <c r="EV5" s="10"/>
      <c r="FD5" s="10"/>
      <c r="FL5" s="10"/>
    </row>
    <row r="8" spans="1:168" ht="21" x14ac:dyDescent="0.3">
      <c r="B8" s="30" t="s">
        <v>3938</v>
      </c>
      <c r="G8" s="30" t="s">
        <v>3937</v>
      </c>
      <c r="M8" s="30" t="s">
        <v>3858</v>
      </c>
    </row>
    <row r="9" spans="1:168" ht="14.4" customHeight="1" x14ac:dyDescent="0.3">
      <c r="M9" s="104" t="s">
        <v>3983</v>
      </c>
      <c r="N9" s="104"/>
      <c r="O9" s="104"/>
      <c r="P9" s="104"/>
      <c r="Q9" s="104"/>
      <c r="R9" s="104"/>
      <c r="S9" s="104"/>
    </row>
    <row r="10" spans="1:168" x14ac:dyDescent="0.3">
      <c r="B10" s="28" t="s">
        <v>3851</v>
      </c>
      <c r="C10" t="s">
        <v>3853</v>
      </c>
      <c r="G10" s="28" t="s">
        <v>3851</v>
      </c>
      <c r="H10" t="s">
        <v>3854</v>
      </c>
      <c r="M10" s="104"/>
      <c r="N10" s="104"/>
      <c r="O10" s="104"/>
      <c r="P10" s="104"/>
      <c r="Q10" s="104"/>
      <c r="R10" s="104"/>
      <c r="S10" s="104"/>
    </row>
    <row r="11" spans="1:168" x14ac:dyDescent="0.3">
      <c r="M11" s="104"/>
      <c r="N11" s="104"/>
      <c r="O11" s="104"/>
      <c r="P11" s="104"/>
      <c r="Q11" s="104"/>
      <c r="R11" s="104"/>
      <c r="S11" s="104"/>
    </row>
    <row r="12" spans="1:168" x14ac:dyDescent="0.3">
      <c r="B12" s="94" t="s">
        <v>2867</v>
      </c>
      <c r="C12" s="58" t="s">
        <v>3855</v>
      </c>
      <c r="D12" s="58" t="s">
        <v>3856</v>
      </c>
      <c r="G12" s="94" t="s">
        <v>2867</v>
      </c>
      <c r="H12" s="58" t="s">
        <v>3855</v>
      </c>
      <c r="I12" s="58" t="s">
        <v>3856</v>
      </c>
      <c r="M12" s="104"/>
      <c r="N12" s="104"/>
      <c r="O12" s="104"/>
      <c r="P12" s="104"/>
      <c r="Q12" s="104"/>
      <c r="R12" s="104"/>
      <c r="S12" s="104"/>
    </row>
    <row r="13" spans="1:168" x14ac:dyDescent="0.3">
      <c r="B13" s="33">
        <v>1</v>
      </c>
      <c r="C13" s="59">
        <v>252</v>
      </c>
      <c r="D13" s="60">
        <v>0.2608695652173913</v>
      </c>
      <c r="G13" s="33">
        <v>1</v>
      </c>
      <c r="H13" s="59">
        <v>4</v>
      </c>
      <c r="I13" s="60">
        <v>0.2</v>
      </c>
      <c r="M13" s="104"/>
      <c r="N13" s="104"/>
      <c r="O13" s="104"/>
      <c r="P13" s="104"/>
      <c r="Q13" s="104"/>
      <c r="R13" s="104"/>
      <c r="S13" s="104"/>
    </row>
    <row r="14" spans="1:168" x14ac:dyDescent="0.3">
      <c r="B14" s="33">
        <v>2</v>
      </c>
      <c r="C14" s="59">
        <v>504</v>
      </c>
      <c r="D14" s="60">
        <v>0.52173913043478259</v>
      </c>
      <c r="G14" s="33">
        <v>2</v>
      </c>
      <c r="H14" s="59">
        <v>11</v>
      </c>
      <c r="I14" s="60">
        <v>0.55000000000000004</v>
      </c>
      <c r="M14" s="104"/>
      <c r="N14" s="104"/>
      <c r="O14" s="104"/>
      <c r="P14" s="104"/>
      <c r="Q14" s="104"/>
      <c r="R14" s="104"/>
      <c r="S14" s="104"/>
    </row>
    <row r="15" spans="1:168" x14ac:dyDescent="0.3">
      <c r="B15" s="33">
        <v>3</v>
      </c>
      <c r="C15" s="59">
        <v>210</v>
      </c>
      <c r="D15" s="60">
        <v>0.21739130434782608</v>
      </c>
      <c r="G15" s="33">
        <v>3</v>
      </c>
      <c r="H15" s="59">
        <v>5</v>
      </c>
      <c r="I15" s="60">
        <v>0.25</v>
      </c>
      <c r="M15" s="104"/>
      <c r="N15" s="104"/>
      <c r="O15" s="104"/>
      <c r="P15" s="104"/>
      <c r="Q15" s="104"/>
      <c r="R15" s="104"/>
      <c r="S15" s="104"/>
    </row>
    <row r="16" spans="1:168" x14ac:dyDescent="0.3">
      <c r="B16" s="33" t="s">
        <v>3852</v>
      </c>
      <c r="C16" s="59">
        <v>966</v>
      </c>
      <c r="D16" s="60">
        <v>1</v>
      </c>
      <c r="G16" s="33" t="s">
        <v>3852</v>
      </c>
      <c r="H16" s="59">
        <v>20</v>
      </c>
      <c r="I16" s="60">
        <v>1</v>
      </c>
      <c r="M16" s="104"/>
      <c r="N16" s="104"/>
      <c r="O16" s="104"/>
      <c r="P16" s="104"/>
      <c r="Q16" s="104"/>
      <c r="R16" s="104"/>
      <c r="S16" s="104"/>
    </row>
    <row r="17" spans="13:19" x14ac:dyDescent="0.3">
      <c r="M17" s="104"/>
      <c r="N17" s="104"/>
      <c r="O17" s="104"/>
      <c r="P17" s="104"/>
      <c r="Q17" s="104"/>
      <c r="R17" s="104"/>
      <c r="S17" s="104"/>
    </row>
    <row r="18" spans="13:19" x14ac:dyDescent="0.3">
      <c r="M18" s="104"/>
      <c r="N18" s="104"/>
      <c r="O18" s="104"/>
      <c r="P18" s="104"/>
      <c r="Q18" s="104"/>
      <c r="R18" s="104"/>
      <c r="S18" s="104"/>
    </row>
    <row r="19" spans="13:19" x14ac:dyDescent="0.3">
      <c r="M19" s="104"/>
      <c r="N19" s="104"/>
      <c r="O19" s="104"/>
      <c r="P19" s="104"/>
      <c r="Q19" s="104"/>
      <c r="R19" s="104"/>
      <c r="S19" s="104"/>
    </row>
    <row r="20" spans="13:19" x14ac:dyDescent="0.3">
      <c r="M20" s="104"/>
      <c r="N20" s="104"/>
      <c r="O20" s="104"/>
      <c r="P20" s="104"/>
      <c r="Q20" s="104"/>
      <c r="R20" s="104"/>
      <c r="S20" s="104"/>
    </row>
    <row r="21" spans="13:19" x14ac:dyDescent="0.3">
      <c r="M21" s="38"/>
      <c r="N21" s="38"/>
      <c r="O21" s="38"/>
      <c r="P21" s="38"/>
      <c r="Q21" s="38"/>
      <c r="R21" s="38"/>
      <c r="S21" s="38"/>
    </row>
    <row r="22" spans="13:19" x14ac:dyDescent="0.3">
      <c r="M22" s="38"/>
      <c r="N22" s="38"/>
      <c r="O22" s="38"/>
      <c r="P22" s="38"/>
      <c r="Q22" s="38"/>
      <c r="R22" s="38"/>
      <c r="S22" s="38"/>
    </row>
    <row r="23" spans="13:19" x14ac:dyDescent="0.3">
      <c r="M23" s="38"/>
      <c r="N23" s="38"/>
      <c r="O23" s="38"/>
      <c r="P23" s="38"/>
      <c r="Q23" s="38"/>
      <c r="R23" s="38"/>
      <c r="S23" s="38"/>
    </row>
    <row r="24" spans="13:19" x14ac:dyDescent="0.3">
      <c r="M24" s="38"/>
      <c r="N24" s="38"/>
      <c r="O24" s="38"/>
      <c r="P24" s="38"/>
      <c r="Q24" s="38"/>
      <c r="R24" s="38"/>
      <c r="S24" s="38"/>
    </row>
    <row r="25" spans="13:19" x14ac:dyDescent="0.3">
      <c r="M25" s="38"/>
      <c r="N25" s="38"/>
      <c r="O25" s="38"/>
      <c r="P25" s="38"/>
      <c r="Q25" s="38"/>
      <c r="R25" s="38"/>
      <c r="S25" s="38"/>
    </row>
    <row r="26" spans="13:19" x14ac:dyDescent="0.3">
      <c r="M26" s="38"/>
      <c r="N26" s="38"/>
      <c r="O26" s="38"/>
      <c r="P26" s="38"/>
      <c r="Q26" s="38"/>
      <c r="R26" s="38"/>
      <c r="S26" s="38"/>
    </row>
    <row r="27" spans="13:19" x14ac:dyDescent="0.3">
      <c r="M27" s="38"/>
      <c r="N27" s="38"/>
      <c r="O27" s="38"/>
      <c r="P27" s="38"/>
      <c r="Q27" s="38"/>
      <c r="R27" s="38"/>
      <c r="S27" s="38"/>
    </row>
    <row r="28" spans="13:19" x14ac:dyDescent="0.3">
      <c r="M28" s="38"/>
      <c r="N28" s="38"/>
      <c r="O28" s="38"/>
      <c r="P28" s="38"/>
      <c r="Q28" s="38"/>
      <c r="R28" s="38"/>
      <c r="S28" s="38"/>
    </row>
    <row r="29" spans="13:19" x14ac:dyDescent="0.3">
      <c r="M29" s="38"/>
      <c r="N29" s="38"/>
      <c r="O29" s="38"/>
      <c r="P29" s="38"/>
      <c r="Q29" s="38"/>
      <c r="R29" s="38"/>
      <c r="S29" s="38"/>
    </row>
    <row r="30" spans="13:19" x14ac:dyDescent="0.3">
      <c r="M30" s="38"/>
      <c r="N30" s="38"/>
      <c r="O30" s="38"/>
      <c r="P30" s="38"/>
      <c r="Q30" s="38"/>
      <c r="R30" s="38"/>
      <c r="S30" s="38"/>
    </row>
    <row r="31" spans="13:19" x14ac:dyDescent="0.3">
      <c r="M31" s="38"/>
      <c r="N31" s="38"/>
      <c r="O31" s="38"/>
      <c r="P31" s="38"/>
      <c r="Q31" s="38"/>
      <c r="R31" s="38"/>
      <c r="S31" s="38"/>
    </row>
    <row r="32" spans="13:19" x14ac:dyDescent="0.3">
      <c r="M32" s="38"/>
      <c r="N32" s="38"/>
      <c r="O32" s="38"/>
      <c r="P32" s="38"/>
      <c r="Q32" s="38"/>
      <c r="R32" s="38"/>
      <c r="S32" s="38"/>
    </row>
    <row r="33" spans="13:19" x14ac:dyDescent="0.3">
      <c r="M33" s="38"/>
      <c r="N33" s="38"/>
      <c r="O33" s="38"/>
      <c r="P33" s="38"/>
      <c r="Q33" s="38"/>
      <c r="R33" s="38"/>
      <c r="S33" s="38"/>
    </row>
    <row r="34" spans="13:19" x14ac:dyDescent="0.3">
      <c r="M34" s="38"/>
      <c r="N34" s="38"/>
      <c r="O34" s="38"/>
      <c r="P34" s="38"/>
      <c r="Q34" s="38"/>
      <c r="R34" s="38"/>
      <c r="S34" s="38"/>
    </row>
    <row r="35" spans="13:19" x14ac:dyDescent="0.3">
      <c r="M35" s="38"/>
      <c r="N35" s="38"/>
      <c r="O35" s="38"/>
      <c r="P35" s="38"/>
      <c r="Q35" s="38"/>
      <c r="R35" s="38"/>
      <c r="S35" s="38"/>
    </row>
    <row r="36" spans="13:19" x14ac:dyDescent="0.3">
      <c r="M36" s="38"/>
      <c r="N36" s="38"/>
      <c r="O36" s="38"/>
      <c r="P36" s="38"/>
      <c r="Q36" s="38"/>
      <c r="R36" s="38"/>
      <c r="S36" s="38"/>
    </row>
    <row r="37" spans="13:19" x14ac:dyDescent="0.3">
      <c r="M37" s="38"/>
      <c r="N37" s="38"/>
      <c r="O37" s="38"/>
      <c r="P37" s="38"/>
      <c r="Q37" s="38"/>
      <c r="R37" s="38"/>
      <c r="S37" s="38"/>
    </row>
  </sheetData>
  <mergeCells count="1">
    <mergeCell ref="M9:S20"/>
  </mergeCell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7889" r:id="rId6" name="Group Box 1">
              <controlPr defaultSize="0" autoFill="0" autoPict="0">
                <anchor moveWithCells="1">
                  <from>
                    <xdr:col>0</xdr:col>
                    <xdr:colOff>457200</xdr:colOff>
                    <xdr:row>5</xdr:row>
                    <xdr:rowOff>144780</xdr:rowOff>
                  </from>
                  <to>
                    <xdr:col>5</xdr:col>
                    <xdr:colOff>266700</xdr:colOff>
                    <xdr:row>38</xdr:row>
                    <xdr:rowOff>152400</xdr:rowOff>
                  </to>
                </anchor>
              </controlPr>
            </control>
          </mc:Choice>
        </mc:AlternateContent>
        <mc:AlternateContent xmlns:mc="http://schemas.openxmlformats.org/markup-compatibility/2006">
          <mc:Choice Requires="x14">
            <control shapeId="37890" r:id="rId7" name="Group Box 2">
              <controlPr defaultSize="0" autoFill="0" autoPict="0">
                <anchor moveWithCells="1">
                  <from>
                    <xdr:col>5</xdr:col>
                    <xdr:colOff>563880</xdr:colOff>
                    <xdr:row>5</xdr:row>
                    <xdr:rowOff>144780</xdr:rowOff>
                  </from>
                  <to>
                    <xdr:col>10</xdr:col>
                    <xdr:colOff>449580</xdr:colOff>
                    <xdr:row>38</xdr:row>
                    <xdr:rowOff>137160</xdr:rowOff>
                  </to>
                </anchor>
              </controlPr>
            </control>
          </mc:Choice>
        </mc:AlternateContent>
        <mc:AlternateContent xmlns:mc="http://schemas.openxmlformats.org/markup-compatibility/2006">
          <mc:Choice Requires="x14">
            <control shapeId="37891" r:id="rId8" name="Group Box 3">
              <controlPr defaultSize="0" autoFill="0" autoPict="0">
                <anchor moveWithCells="1">
                  <from>
                    <xdr:col>11</xdr:col>
                    <xdr:colOff>182880</xdr:colOff>
                    <xdr:row>5</xdr:row>
                    <xdr:rowOff>137160</xdr:rowOff>
                  </from>
                  <to>
                    <xdr:col>19</xdr:col>
                    <xdr:colOff>213360</xdr:colOff>
                    <xdr:row>21</xdr:row>
                    <xdr:rowOff>38100</xdr:rowOff>
                  </to>
                </anchor>
              </controlPr>
            </control>
          </mc:Choice>
        </mc:AlternateContent>
        <mc:AlternateContent xmlns:mc="http://schemas.openxmlformats.org/markup-compatibility/2006">
          <mc:Choice Requires="x14">
            <control shapeId="37892" r:id="rId9" name="Button 4">
              <controlPr defaultSize="0" print="0" autoFill="0" autoPict="0" macro="[0]!SelectNextSheet">
                <anchor moveWithCells="1" sizeWithCells="1">
                  <from>
                    <xdr:col>20</xdr:col>
                    <xdr:colOff>586740</xdr:colOff>
                    <xdr:row>0</xdr:row>
                    <xdr:rowOff>160020</xdr:rowOff>
                  </from>
                  <to>
                    <xdr:col>21</xdr:col>
                    <xdr:colOff>533400</xdr:colOff>
                    <xdr:row>2</xdr:row>
                    <xdr:rowOff>167640</xdr:rowOff>
                  </to>
                </anchor>
              </controlPr>
            </control>
          </mc:Choice>
        </mc:AlternateContent>
        <mc:AlternateContent xmlns:mc="http://schemas.openxmlformats.org/markup-compatibility/2006">
          <mc:Choice Requires="x14">
            <control shapeId="37893" r:id="rId10" name="Button 5">
              <controlPr defaultSize="0" print="0" autoFill="0" autoPict="0" macro="[0]!SelectMenu">
                <anchor moveWithCells="1" sizeWithCells="1">
                  <from>
                    <xdr:col>17</xdr:col>
                    <xdr:colOff>480060</xdr:colOff>
                    <xdr:row>0</xdr:row>
                    <xdr:rowOff>160020</xdr:rowOff>
                  </from>
                  <to>
                    <xdr:col>19</xdr:col>
                    <xdr:colOff>297180</xdr:colOff>
                    <xdr:row>3</xdr:row>
                    <xdr:rowOff>7620</xdr:rowOff>
                  </to>
                </anchor>
              </controlPr>
            </control>
          </mc:Choice>
        </mc:AlternateContent>
        <mc:AlternateContent xmlns:mc="http://schemas.openxmlformats.org/markup-compatibility/2006">
          <mc:Choice Requires="x14">
            <control shapeId="37894" r:id="rId11" name="Button 6">
              <controlPr defaultSize="0" print="0" autoFill="0" autoPict="0" macro="[0]!SelectPreviousSheet">
                <anchor moveWithCells="1" sizeWithCells="1">
                  <from>
                    <xdr:col>19</xdr:col>
                    <xdr:colOff>480060</xdr:colOff>
                    <xdr:row>0</xdr:row>
                    <xdr:rowOff>167640</xdr:rowOff>
                  </from>
                  <to>
                    <xdr:col>20</xdr:col>
                    <xdr:colOff>426720</xdr:colOff>
                    <xdr:row>2</xdr:row>
                    <xdr:rowOff>175260</xdr:rowOff>
                  </to>
                </anchor>
              </controlPr>
            </control>
          </mc:Choice>
        </mc:AlternateContent>
        <mc:AlternateContent xmlns:mc="http://schemas.openxmlformats.org/markup-compatibility/2006">
          <mc:Choice Requires="x14">
            <control shapeId="37895" r:id="rId12" name="Button 7">
              <controlPr defaultSize="0" print="0" autoFill="0" autoPict="0" macro="[0]!SelectDashboard">
                <anchor moveWithCells="1" sizeWithCells="1">
                  <from>
                    <xdr:col>13</xdr:col>
                    <xdr:colOff>160020</xdr:colOff>
                    <xdr:row>0</xdr:row>
                    <xdr:rowOff>167640</xdr:rowOff>
                  </from>
                  <to>
                    <xdr:col>15</xdr:col>
                    <xdr:colOff>53340</xdr:colOff>
                    <xdr:row>3</xdr:row>
                    <xdr:rowOff>7620</xdr:rowOff>
                  </to>
                </anchor>
              </controlPr>
            </control>
          </mc:Choice>
        </mc:AlternateContent>
        <mc:AlternateContent xmlns:mc="http://schemas.openxmlformats.org/markup-compatibility/2006">
          <mc:Choice Requires="x14">
            <control shapeId="37896" r:id="rId13" name="Button 8">
              <controlPr defaultSize="0" print="0" autoFill="0" autoPict="0" macro="[0]!SelectPriorityBatches">
                <anchor moveWithCells="1" sizeWithCells="1">
                  <from>
                    <xdr:col>15</xdr:col>
                    <xdr:colOff>190500</xdr:colOff>
                    <xdr:row>0</xdr:row>
                    <xdr:rowOff>167640</xdr:rowOff>
                  </from>
                  <to>
                    <xdr:col>17</xdr:col>
                    <xdr:colOff>350520</xdr:colOff>
                    <xdr:row>3</xdr:row>
                    <xdr:rowOff>7620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14999847407452621"/>
  </sheetPr>
  <dimension ref="A1:FL37"/>
  <sheetViews>
    <sheetView showGridLines="0" zoomScale="85" zoomScaleNormal="85" workbookViewId="0">
      <selection activeCell="B2" sqref="B2"/>
    </sheetView>
  </sheetViews>
  <sheetFormatPr defaultRowHeight="14.4" x14ac:dyDescent="0.3"/>
  <cols>
    <col min="2" max="2" width="13.88671875" customWidth="1"/>
    <col min="3" max="3" width="17.77734375" customWidth="1"/>
    <col min="4" max="4" width="18.21875" customWidth="1"/>
    <col min="5" max="6" width="10.88671875" customWidth="1"/>
    <col min="7" max="7" width="13.88671875" customWidth="1"/>
    <col min="8" max="8" width="17.77734375" customWidth="1"/>
    <col min="9" max="9" width="18.21875" customWidth="1"/>
    <col min="12" max="12" width="5.77734375" customWidth="1"/>
  </cols>
  <sheetData>
    <row r="1" spans="1:168" x14ac:dyDescent="0.3">
      <c r="A1" s="1"/>
      <c r="B1" s="1"/>
      <c r="C1" s="1"/>
      <c r="D1" s="1"/>
      <c r="E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T1" s="1"/>
      <c r="AV1" s="1"/>
      <c r="AW1" s="1"/>
      <c r="AX1" s="1"/>
      <c r="AY1" s="1"/>
      <c r="AZ1" s="1"/>
      <c r="BA1" s="1"/>
      <c r="BB1" s="1"/>
      <c r="BC1" s="1"/>
      <c r="BE1" s="1"/>
      <c r="BF1" s="1"/>
      <c r="BG1" s="1"/>
      <c r="BH1" s="1"/>
      <c r="BI1" s="1"/>
      <c r="BJ1" s="1"/>
      <c r="CF1" s="2"/>
      <c r="CH1" s="2"/>
      <c r="CI1" s="2"/>
      <c r="CJ1" s="2"/>
      <c r="CK1" s="2"/>
      <c r="CL1" s="2"/>
      <c r="CM1" s="2"/>
      <c r="CN1" s="2"/>
      <c r="CO1" s="2"/>
      <c r="CW1" s="1"/>
      <c r="CX1" s="1"/>
      <c r="CY1" s="1"/>
      <c r="CZ1" s="1"/>
      <c r="DA1" s="1"/>
      <c r="DB1" s="1"/>
      <c r="DG1" s="1"/>
      <c r="DH1" s="1"/>
      <c r="DI1" s="1"/>
      <c r="DJ1" s="1"/>
      <c r="DL1" s="1"/>
      <c r="DM1" s="1"/>
      <c r="DN1" s="1"/>
      <c r="DO1" s="1"/>
      <c r="DP1" s="1"/>
      <c r="DR1" s="1"/>
      <c r="DS1" s="1"/>
    </row>
    <row r="2" spans="1:168" ht="21" x14ac:dyDescent="0.4">
      <c r="A2" s="1"/>
      <c r="B2" s="3" t="s">
        <v>3989</v>
      </c>
      <c r="E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T2" s="1"/>
      <c r="AV2" s="1"/>
      <c r="AW2" s="1"/>
      <c r="AX2" s="1"/>
      <c r="AY2" s="1"/>
      <c r="AZ2" s="1"/>
      <c r="BA2" s="1"/>
      <c r="BB2" s="1"/>
      <c r="BC2" s="1"/>
      <c r="BE2" s="1"/>
      <c r="BF2" s="1"/>
      <c r="BG2" s="1"/>
      <c r="BH2" s="1"/>
      <c r="BI2" s="1"/>
      <c r="BJ2" s="1"/>
      <c r="CF2" s="2"/>
      <c r="CH2" s="2"/>
      <c r="CI2" s="2"/>
      <c r="CJ2" s="2"/>
      <c r="CK2" s="2"/>
      <c r="CL2" s="2"/>
      <c r="CM2" s="2"/>
      <c r="CN2" s="2"/>
      <c r="CO2" s="2"/>
      <c r="CW2" s="1"/>
      <c r="CX2" s="1"/>
      <c r="CY2" s="1"/>
      <c r="CZ2" s="1"/>
      <c r="DA2" s="1"/>
      <c r="DB2" s="1"/>
      <c r="DG2" s="1"/>
      <c r="DH2" s="1"/>
      <c r="DI2" s="1"/>
      <c r="DJ2" s="1"/>
      <c r="DL2" s="1"/>
      <c r="DM2" s="1"/>
      <c r="DN2" s="1"/>
      <c r="DO2" s="1"/>
      <c r="DP2" s="1"/>
      <c r="DR2" s="1"/>
      <c r="DS2" s="1"/>
    </row>
    <row r="3" spans="1:168" x14ac:dyDescent="0.3">
      <c r="A3" s="1"/>
      <c r="B3" s="4" t="s">
        <v>0</v>
      </c>
      <c r="C3" s="5" t="str">
        <f ca="1">MID(CELL("filename",A1),FIND("]",CELL("‪filename",A1))+1,999)</f>
        <v>EDA - SKU Segmentation</v>
      </c>
      <c r="G3" s="6"/>
      <c r="H3" s="1"/>
      <c r="I3" s="6"/>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T3" s="1"/>
      <c r="AV3" s="1"/>
      <c r="AW3" s="1"/>
      <c r="AX3" s="1"/>
      <c r="AY3" s="1"/>
      <c r="AZ3" s="1"/>
      <c r="BA3" s="1"/>
      <c r="BB3" s="1"/>
      <c r="BC3" s="1"/>
      <c r="BE3" s="1"/>
      <c r="BF3" s="1"/>
      <c r="BG3" s="1"/>
      <c r="BH3" s="1"/>
      <c r="BI3" s="1"/>
      <c r="BJ3" s="1"/>
      <c r="CF3" s="2"/>
      <c r="CH3" s="2"/>
      <c r="CI3" s="2"/>
      <c r="CJ3" s="2"/>
      <c r="CK3" s="2"/>
      <c r="CL3" s="2"/>
      <c r="CM3" s="2"/>
      <c r="CN3" s="2"/>
      <c r="CO3" s="2"/>
      <c r="CW3" s="1"/>
      <c r="CX3" s="1"/>
      <c r="CY3" s="1"/>
      <c r="CZ3" s="1"/>
      <c r="DA3" s="1"/>
      <c r="DB3" s="1"/>
      <c r="DG3" s="1"/>
      <c r="DH3" s="1"/>
      <c r="DI3" s="1"/>
      <c r="DJ3" s="1"/>
      <c r="DL3" s="1"/>
      <c r="DM3" s="1"/>
      <c r="DN3" s="1"/>
      <c r="DO3" s="1"/>
      <c r="DP3" s="1"/>
      <c r="DR3" s="1"/>
      <c r="DS3" s="1"/>
    </row>
    <row r="4" spans="1:168" x14ac:dyDescent="0.3">
      <c r="A4" s="7"/>
      <c r="B4" s="7"/>
      <c r="C4" s="7"/>
      <c r="D4" s="7"/>
      <c r="E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T4" s="8"/>
      <c r="AV4" s="7"/>
      <c r="AW4" s="7"/>
      <c r="AX4" s="7"/>
      <c r="AY4" s="7"/>
      <c r="AZ4" s="7"/>
      <c r="BA4" s="7"/>
      <c r="BB4" s="7"/>
      <c r="BC4" s="7"/>
      <c r="BE4" s="7"/>
      <c r="BF4" s="7"/>
      <c r="BG4" s="7"/>
      <c r="BH4" s="7"/>
      <c r="BI4" s="7"/>
      <c r="BJ4" s="8"/>
      <c r="CF4" s="2"/>
      <c r="CH4" s="2"/>
      <c r="CI4" s="2"/>
      <c r="CJ4" s="2"/>
      <c r="CK4" s="2"/>
      <c r="CL4" s="2"/>
      <c r="CM4" s="2"/>
      <c r="CN4" s="2"/>
      <c r="CO4" s="2"/>
      <c r="CW4" s="7"/>
      <c r="CX4" s="7"/>
      <c r="CY4" s="7"/>
      <c r="CZ4" s="7"/>
      <c r="DA4" s="7"/>
      <c r="DB4" s="8"/>
      <c r="DG4" s="7"/>
      <c r="DH4" s="7"/>
      <c r="DI4" s="7"/>
      <c r="DJ4" s="7"/>
      <c r="DL4" s="8"/>
      <c r="DM4" s="8"/>
      <c r="DN4" s="8"/>
      <c r="DO4" s="8"/>
      <c r="DP4" s="8"/>
      <c r="DR4" s="7"/>
      <c r="DS4" s="7"/>
    </row>
    <row r="5" spans="1:168" s="12" customFormat="1" x14ac:dyDescent="0.3">
      <c r="A5" s="67" t="str">
        <f ca="1">_xlfn.SHEET()&amp;"."</f>
        <v>21.</v>
      </c>
      <c r="B5" s="41" t="str">
        <f ca="1">MID(CELL("filename",A1),FIND("]",CELL("‪filename",A1))+1,999)</f>
        <v>EDA - SKU Segmentation</v>
      </c>
      <c r="C5" s="9"/>
      <c r="D5" s="9"/>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0"/>
      <c r="BJ5" s="10"/>
      <c r="BK5" s="10"/>
      <c r="BL5" s="10"/>
      <c r="BM5" s="10"/>
      <c r="BN5" s="10"/>
      <c r="BO5" s="10"/>
      <c r="BP5" s="10"/>
      <c r="BQ5" s="10"/>
      <c r="BR5" s="10"/>
      <c r="BS5" s="10"/>
      <c r="BT5" s="10"/>
      <c r="BU5" s="10"/>
      <c r="BV5" s="10"/>
      <c r="BW5" s="10"/>
      <c r="BX5" s="10"/>
      <c r="BY5" s="10"/>
      <c r="BZ5" s="10"/>
      <c r="CA5" s="10"/>
      <c r="CB5" s="10"/>
      <c r="CC5" s="10"/>
      <c r="CD5" s="10"/>
      <c r="CE5" s="10"/>
      <c r="CF5" s="11"/>
      <c r="CG5" s="10"/>
      <c r="CH5" s="11"/>
      <c r="CI5" s="11"/>
      <c r="CJ5" s="11"/>
      <c r="CK5" s="11"/>
      <c r="CL5" s="11"/>
      <c r="CM5" s="11"/>
      <c r="CN5" s="11"/>
      <c r="CO5" s="11"/>
      <c r="CP5" s="10"/>
      <c r="CQ5" s="10"/>
      <c r="CR5" s="10"/>
      <c r="CS5" s="10"/>
      <c r="CT5" s="10"/>
      <c r="CU5" s="10"/>
      <c r="CV5" s="10"/>
      <c r="CW5" s="10"/>
      <c r="CX5" s="10"/>
      <c r="CY5" s="10"/>
      <c r="CZ5" s="10"/>
      <c r="DA5" s="10"/>
      <c r="DB5" s="10"/>
      <c r="DC5" s="10"/>
      <c r="DD5" s="10"/>
      <c r="DE5" s="10"/>
      <c r="DF5" s="10"/>
      <c r="DG5" s="10"/>
      <c r="DH5" s="10"/>
      <c r="DI5" s="10"/>
      <c r="DJ5" s="10"/>
      <c r="DK5" s="10"/>
      <c r="DL5" s="10"/>
      <c r="DM5" s="10"/>
      <c r="DN5" s="10"/>
      <c r="DO5" s="10"/>
      <c r="DP5" s="10"/>
      <c r="DQ5" s="10"/>
      <c r="DR5" s="10"/>
      <c r="DS5" s="10"/>
      <c r="DT5" s="10"/>
      <c r="DU5" s="10"/>
      <c r="DV5" s="10"/>
      <c r="DW5" s="10"/>
      <c r="DX5" s="10"/>
      <c r="DY5" s="10"/>
      <c r="DZ5" s="10"/>
      <c r="EA5" s="10"/>
      <c r="EB5" s="10"/>
      <c r="EC5" s="10"/>
      <c r="ED5" s="10"/>
      <c r="EE5" s="10"/>
      <c r="EF5" s="10"/>
      <c r="EG5" s="10"/>
      <c r="EH5" s="10"/>
      <c r="EI5" s="10"/>
      <c r="EJ5" s="10"/>
      <c r="EK5" s="10"/>
      <c r="EL5" s="10"/>
      <c r="EM5" s="10"/>
      <c r="EN5" s="10"/>
      <c r="EO5" s="10"/>
      <c r="EP5" s="10"/>
      <c r="EQ5" s="10"/>
      <c r="ER5" s="10"/>
      <c r="ES5" s="10"/>
      <c r="ET5" s="10"/>
      <c r="EU5" s="10"/>
      <c r="EV5" s="10"/>
      <c r="FD5" s="10"/>
      <c r="FL5" s="10"/>
    </row>
    <row r="8" spans="1:168" ht="21" x14ac:dyDescent="0.3">
      <c r="B8" s="30" t="s">
        <v>3938</v>
      </c>
      <c r="G8" s="30" t="s">
        <v>3937</v>
      </c>
      <c r="M8" s="30" t="s">
        <v>3858</v>
      </c>
    </row>
    <row r="9" spans="1:168" ht="14.4" customHeight="1" x14ac:dyDescent="0.3">
      <c r="M9" s="104" t="s">
        <v>3984</v>
      </c>
      <c r="N9" s="104"/>
      <c r="O9" s="104"/>
      <c r="P9" s="104"/>
      <c r="Q9" s="104"/>
      <c r="R9" s="104"/>
      <c r="S9" s="104"/>
    </row>
    <row r="10" spans="1:168" x14ac:dyDescent="0.3">
      <c r="B10" s="28" t="s">
        <v>3851</v>
      </c>
      <c r="C10" t="s">
        <v>3853</v>
      </c>
      <c r="G10" s="28" t="s">
        <v>3851</v>
      </c>
      <c r="H10" t="s">
        <v>3854</v>
      </c>
      <c r="M10" s="104"/>
      <c r="N10" s="104"/>
      <c r="O10" s="104"/>
      <c r="P10" s="104"/>
      <c r="Q10" s="104"/>
      <c r="R10" s="104"/>
      <c r="S10" s="104"/>
    </row>
    <row r="11" spans="1:168" x14ac:dyDescent="0.3">
      <c r="M11" s="104"/>
      <c r="N11" s="104"/>
      <c r="O11" s="104"/>
      <c r="P11" s="104"/>
      <c r="Q11" s="104"/>
      <c r="R11" s="104"/>
      <c r="S11" s="104"/>
    </row>
    <row r="12" spans="1:168" x14ac:dyDescent="0.3">
      <c r="B12" s="94" t="s">
        <v>2868</v>
      </c>
      <c r="C12" s="58" t="s">
        <v>3855</v>
      </c>
      <c r="D12" s="58" t="s">
        <v>3856</v>
      </c>
      <c r="G12" s="94" t="s">
        <v>2868</v>
      </c>
      <c r="H12" s="58" t="s">
        <v>3855</v>
      </c>
      <c r="I12" s="58" t="s">
        <v>3856</v>
      </c>
      <c r="M12" s="104"/>
      <c r="N12" s="104"/>
      <c r="O12" s="104"/>
      <c r="P12" s="104"/>
      <c r="Q12" s="104"/>
      <c r="R12" s="104"/>
      <c r="S12" s="104"/>
    </row>
    <row r="13" spans="1:168" x14ac:dyDescent="0.3">
      <c r="B13" s="33" t="s">
        <v>2869</v>
      </c>
      <c r="C13" s="59">
        <v>242</v>
      </c>
      <c r="D13" s="60">
        <v>0.25051759834368531</v>
      </c>
      <c r="G13" s="33" t="s">
        <v>2869</v>
      </c>
      <c r="H13" s="59">
        <v>6</v>
      </c>
      <c r="I13" s="60">
        <v>0.3</v>
      </c>
      <c r="M13" s="104"/>
      <c r="N13" s="104"/>
      <c r="O13" s="104"/>
      <c r="P13" s="104"/>
      <c r="Q13" s="104"/>
      <c r="R13" s="104"/>
      <c r="S13" s="104"/>
    </row>
    <row r="14" spans="1:168" x14ac:dyDescent="0.3">
      <c r="B14" s="33" t="s">
        <v>2871</v>
      </c>
      <c r="C14" s="59">
        <v>242</v>
      </c>
      <c r="D14" s="60">
        <v>0.25051759834368531</v>
      </c>
      <c r="G14" s="33" t="s">
        <v>2871</v>
      </c>
      <c r="H14" s="59">
        <v>5</v>
      </c>
      <c r="I14" s="60">
        <v>0.25</v>
      </c>
      <c r="M14" s="104"/>
      <c r="N14" s="104"/>
      <c r="O14" s="104"/>
      <c r="P14" s="104"/>
      <c r="Q14" s="104"/>
      <c r="R14" s="104"/>
      <c r="S14" s="104"/>
    </row>
    <row r="15" spans="1:168" x14ac:dyDescent="0.3">
      <c r="B15" s="33" t="s">
        <v>2872</v>
      </c>
      <c r="C15" s="59">
        <v>241</v>
      </c>
      <c r="D15" s="60">
        <v>0.24948240165631469</v>
      </c>
      <c r="G15" s="33" t="s">
        <v>2872</v>
      </c>
      <c r="H15" s="59">
        <v>6</v>
      </c>
      <c r="I15" s="60">
        <v>0.3</v>
      </c>
      <c r="M15" s="104"/>
      <c r="N15" s="104"/>
      <c r="O15" s="104"/>
      <c r="P15" s="104"/>
      <c r="Q15" s="104"/>
      <c r="R15" s="104"/>
      <c r="S15" s="104"/>
    </row>
    <row r="16" spans="1:168" x14ac:dyDescent="0.3">
      <c r="B16" s="33" t="s">
        <v>2870</v>
      </c>
      <c r="C16" s="59">
        <v>241</v>
      </c>
      <c r="D16" s="60">
        <v>0.24948240165631469</v>
      </c>
      <c r="G16" s="33" t="s">
        <v>2870</v>
      </c>
      <c r="H16" s="59">
        <v>3</v>
      </c>
      <c r="I16" s="60">
        <v>0.15</v>
      </c>
      <c r="M16" s="104"/>
      <c r="N16" s="104"/>
      <c r="O16" s="104"/>
      <c r="P16" s="104"/>
      <c r="Q16" s="104"/>
      <c r="R16" s="104"/>
      <c r="S16" s="104"/>
    </row>
    <row r="17" spans="2:19" x14ac:dyDescent="0.3">
      <c r="B17" s="33" t="s">
        <v>3852</v>
      </c>
      <c r="C17" s="59">
        <v>966</v>
      </c>
      <c r="D17" s="60">
        <v>1</v>
      </c>
      <c r="G17" s="33" t="s">
        <v>3852</v>
      </c>
      <c r="H17" s="59">
        <v>20</v>
      </c>
      <c r="I17" s="60">
        <v>1</v>
      </c>
      <c r="M17" s="104"/>
      <c r="N17" s="104"/>
      <c r="O17" s="104"/>
      <c r="P17" s="104"/>
      <c r="Q17" s="104"/>
      <c r="R17" s="104"/>
      <c r="S17" s="104"/>
    </row>
    <row r="18" spans="2:19" x14ac:dyDescent="0.3">
      <c r="M18" s="104"/>
      <c r="N18" s="104"/>
      <c r="O18" s="104"/>
      <c r="P18" s="104"/>
      <c r="Q18" s="104"/>
      <c r="R18" s="104"/>
      <c r="S18" s="104"/>
    </row>
    <row r="19" spans="2:19" x14ac:dyDescent="0.3">
      <c r="M19" s="104"/>
      <c r="N19" s="104"/>
      <c r="O19" s="104"/>
      <c r="P19" s="104"/>
      <c r="Q19" s="104"/>
      <c r="R19" s="104"/>
      <c r="S19" s="104"/>
    </row>
    <row r="20" spans="2:19" x14ac:dyDescent="0.3">
      <c r="M20" s="104"/>
      <c r="N20" s="104"/>
      <c r="O20" s="104"/>
      <c r="P20" s="104"/>
      <c r="Q20" s="104"/>
      <c r="R20" s="104"/>
      <c r="S20" s="104"/>
    </row>
    <row r="21" spans="2:19" x14ac:dyDescent="0.3">
      <c r="M21" s="104"/>
      <c r="N21" s="104"/>
      <c r="O21" s="104"/>
      <c r="P21" s="104"/>
      <c r="Q21" s="104"/>
      <c r="R21" s="104"/>
      <c r="S21" s="104"/>
    </row>
    <row r="22" spans="2:19" x14ac:dyDescent="0.3">
      <c r="M22" s="104"/>
      <c r="N22" s="104"/>
      <c r="O22" s="104"/>
      <c r="P22" s="104"/>
      <c r="Q22" s="104"/>
      <c r="R22" s="104"/>
      <c r="S22" s="104"/>
    </row>
    <row r="23" spans="2:19" x14ac:dyDescent="0.3">
      <c r="M23" s="104"/>
      <c r="N23" s="104"/>
      <c r="O23" s="104"/>
      <c r="P23" s="104"/>
      <c r="Q23" s="104"/>
      <c r="R23" s="104"/>
      <c r="S23" s="104"/>
    </row>
    <row r="24" spans="2:19" x14ac:dyDescent="0.3">
      <c r="M24" s="38"/>
      <c r="N24" s="38"/>
      <c r="O24" s="38"/>
      <c r="P24" s="38"/>
      <c r="Q24" s="38"/>
      <c r="R24" s="38"/>
      <c r="S24" s="38"/>
    </row>
    <row r="25" spans="2:19" x14ac:dyDescent="0.3">
      <c r="M25" s="38"/>
      <c r="N25" s="38"/>
      <c r="O25" s="38"/>
      <c r="P25" s="38"/>
      <c r="Q25" s="38"/>
      <c r="R25" s="38"/>
      <c r="S25" s="38"/>
    </row>
    <row r="26" spans="2:19" x14ac:dyDescent="0.3">
      <c r="M26" s="38"/>
      <c r="N26" s="38"/>
      <c r="O26" s="38"/>
      <c r="P26" s="38"/>
      <c r="Q26" s="38"/>
      <c r="R26" s="38"/>
      <c r="S26" s="38"/>
    </row>
    <row r="27" spans="2:19" x14ac:dyDescent="0.3">
      <c r="M27" s="38"/>
      <c r="N27" s="38"/>
      <c r="O27" s="38"/>
      <c r="P27" s="38"/>
      <c r="Q27" s="38"/>
      <c r="R27" s="38"/>
      <c r="S27" s="38"/>
    </row>
    <row r="28" spans="2:19" x14ac:dyDescent="0.3">
      <c r="M28" s="38"/>
      <c r="N28" s="38"/>
      <c r="O28" s="38"/>
      <c r="P28" s="38"/>
      <c r="Q28" s="38"/>
      <c r="R28" s="38"/>
      <c r="S28" s="38"/>
    </row>
    <row r="29" spans="2:19" x14ac:dyDescent="0.3">
      <c r="M29" s="38"/>
      <c r="N29" s="38"/>
      <c r="O29" s="38"/>
      <c r="P29" s="38"/>
      <c r="Q29" s="38"/>
      <c r="R29" s="38"/>
      <c r="S29" s="38"/>
    </row>
    <row r="30" spans="2:19" x14ac:dyDescent="0.3">
      <c r="M30" s="38"/>
      <c r="N30" s="38"/>
      <c r="O30" s="38"/>
      <c r="P30" s="38"/>
      <c r="Q30" s="38"/>
      <c r="R30" s="38"/>
      <c r="S30" s="38"/>
    </row>
    <row r="31" spans="2:19" x14ac:dyDescent="0.3">
      <c r="M31" s="38"/>
      <c r="N31" s="38"/>
      <c r="O31" s="38"/>
      <c r="P31" s="38"/>
      <c r="Q31" s="38"/>
      <c r="R31" s="38"/>
      <c r="S31" s="38"/>
    </row>
    <row r="32" spans="2:19" x14ac:dyDescent="0.3">
      <c r="M32" s="38"/>
      <c r="N32" s="38"/>
      <c r="O32" s="38"/>
      <c r="P32" s="38"/>
      <c r="Q32" s="38"/>
      <c r="R32" s="38"/>
      <c r="S32" s="38"/>
    </row>
    <row r="33" spans="13:19" x14ac:dyDescent="0.3">
      <c r="M33" s="38"/>
      <c r="N33" s="38"/>
      <c r="O33" s="38"/>
      <c r="P33" s="38"/>
      <c r="Q33" s="38"/>
      <c r="R33" s="38"/>
      <c r="S33" s="38"/>
    </row>
    <row r="34" spans="13:19" x14ac:dyDescent="0.3">
      <c r="M34" s="38"/>
      <c r="N34" s="38"/>
      <c r="O34" s="38"/>
      <c r="P34" s="38"/>
      <c r="Q34" s="38"/>
      <c r="R34" s="38"/>
      <c r="S34" s="38"/>
    </row>
    <row r="35" spans="13:19" x14ac:dyDescent="0.3">
      <c r="M35" s="38"/>
      <c r="N35" s="38"/>
      <c r="O35" s="38"/>
      <c r="P35" s="38"/>
      <c r="Q35" s="38"/>
      <c r="R35" s="38"/>
      <c r="S35" s="38"/>
    </row>
    <row r="36" spans="13:19" x14ac:dyDescent="0.3">
      <c r="M36" s="38"/>
      <c r="N36" s="38"/>
      <c r="O36" s="38"/>
      <c r="P36" s="38"/>
      <c r="Q36" s="38"/>
      <c r="R36" s="38"/>
      <c r="S36" s="38"/>
    </row>
    <row r="37" spans="13:19" x14ac:dyDescent="0.3">
      <c r="M37" s="38"/>
      <c r="N37" s="38"/>
      <c r="O37" s="38"/>
      <c r="P37" s="38"/>
      <c r="Q37" s="38"/>
      <c r="R37" s="38"/>
      <c r="S37" s="38"/>
    </row>
  </sheetData>
  <mergeCells count="1">
    <mergeCell ref="M9:S23"/>
  </mergeCell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9937" r:id="rId6" name="Group Box 1">
              <controlPr defaultSize="0" autoFill="0" autoPict="0">
                <anchor moveWithCells="1">
                  <from>
                    <xdr:col>0</xdr:col>
                    <xdr:colOff>457200</xdr:colOff>
                    <xdr:row>5</xdr:row>
                    <xdr:rowOff>144780</xdr:rowOff>
                  </from>
                  <to>
                    <xdr:col>5</xdr:col>
                    <xdr:colOff>266700</xdr:colOff>
                    <xdr:row>38</xdr:row>
                    <xdr:rowOff>152400</xdr:rowOff>
                  </to>
                </anchor>
              </controlPr>
            </control>
          </mc:Choice>
        </mc:AlternateContent>
        <mc:AlternateContent xmlns:mc="http://schemas.openxmlformats.org/markup-compatibility/2006">
          <mc:Choice Requires="x14">
            <control shapeId="39938" r:id="rId7" name="Group Box 2">
              <controlPr defaultSize="0" autoFill="0" autoPict="0">
                <anchor moveWithCells="1">
                  <from>
                    <xdr:col>5</xdr:col>
                    <xdr:colOff>563880</xdr:colOff>
                    <xdr:row>5</xdr:row>
                    <xdr:rowOff>144780</xdr:rowOff>
                  </from>
                  <to>
                    <xdr:col>10</xdr:col>
                    <xdr:colOff>449580</xdr:colOff>
                    <xdr:row>38</xdr:row>
                    <xdr:rowOff>137160</xdr:rowOff>
                  </to>
                </anchor>
              </controlPr>
            </control>
          </mc:Choice>
        </mc:AlternateContent>
        <mc:AlternateContent xmlns:mc="http://schemas.openxmlformats.org/markup-compatibility/2006">
          <mc:Choice Requires="x14">
            <control shapeId="39939" r:id="rId8" name="Group Box 3">
              <controlPr defaultSize="0" autoFill="0" autoPict="0">
                <anchor moveWithCells="1">
                  <from>
                    <xdr:col>11</xdr:col>
                    <xdr:colOff>182880</xdr:colOff>
                    <xdr:row>5</xdr:row>
                    <xdr:rowOff>137160</xdr:rowOff>
                  </from>
                  <to>
                    <xdr:col>19</xdr:col>
                    <xdr:colOff>213360</xdr:colOff>
                    <xdr:row>23</xdr:row>
                    <xdr:rowOff>114300</xdr:rowOff>
                  </to>
                </anchor>
              </controlPr>
            </control>
          </mc:Choice>
        </mc:AlternateContent>
        <mc:AlternateContent xmlns:mc="http://schemas.openxmlformats.org/markup-compatibility/2006">
          <mc:Choice Requires="x14">
            <control shapeId="39940" r:id="rId9" name="Button 4">
              <controlPr defaultSize="0" print="0" autoFill="0" autoPict="0" macro="[0]!SelectNextSheet">
                <anchor moveWithCells="1" sizeWithCells="1">
                  <from>
                    <xdr:col>20</xdr:col>
                    <xdr:colOff>586740</xdr:colOff>
                    <xdr:row>0</xdr:row>
                    <xdr:rowOff>160020</xdr:rowOff>
                  </from>
                  <to>
                    <xdr:col>21</xdr:col>
                    <xdr:colOff>533400</xdr:colOff>
                    <xdr:row>2</xdr:row>
                    <xdr:rowOff>167640</xdr:rowOff>
                  </to>
                </anchor>
              </controlPr>
            </control>
          </mc:Choice>
        </mc:AlternateContent>
        <mc:AlternateContent xmlns:mc="http://schemas.openxmlformats.org/markup-compatibility/2006">
          <mc:Choice Requires="x14">
            <control shapeId="39941" r:id="rId10" name="Button 5">
              <controlPr defaultSize="0" print="0" autoFill="0" autoPict="0" macro="[0]!SelectMenu">
                <anchor moveWithCells="1" sizeWithCells="1">
                  <from>
                    <xdr:col>17</xdr:col>
                    <xdr:colOff>480060</xdr:colOff>
                    <xdr:row>0</xdr:row>
                    <xdr:rowOff>160020</xdr:rowOff>
                  </from>
                  <to>
                    <xdr:col>19</xdr:col>
                    <xdr:colOff>297180</xdr:colOff>
                    <xdr:row>3</xdr:row>
                    <xdr:rowOff>7620</xdr:rowOff>
                  </to>
                </anchor>
              </controlPr>
            </control>
          </mc:Choice>
        </mc:AlternateContent>
        <mc:AlternateContent xmlns:mc="http://schemas.openxmlformats.org/markup-compatibility/2006">
          <mc:Choice Requires="x14">
            <control shapeId="39942" r:id="rId11" name="Button 6">
              <controlPr defaultSize="0" print="0" autoFill="0" autoPict="0" macro="[0]!SelectPreviousSheet">
                <anchor moveWithCells="1" sizeWithCells="1">
                  <from>
                    <xdr:col>19</xdr:col>
                    <xdr:colOff>480060</xdr:colOff>
                    <xdr:row>0</xdr:row>
                    <xdr:rowOff>167640</xdr:rowOff>
                  </from>
                  <to>
                    <xdr:col>20</xdr:col>
                    <xdr:colOff>426720</xdr:colOff>
                    <xdr:row>2</xdr:row>
                    <xdr:rowOff>175260</xdr:rowOff>
                  </to>
                </anchor>
              </controlPr>
            </control>
          </mc:Choice>
        </mc:AlternateContent>
        <mc:AlternateContent xmlns:mc="http://schemas.openxmlformats.org/markup-compatibility/2006">
          <mc:Choice Requires="x14">
            <control shapeId="39943" r:id="rId12" name="Button 7">
              <controlPr defaultSize="0" print="0" autoFill="0" autoPict="0" macro="[0]!SelectDashboard">
                <anchor moveWithCells="1" sizeWithCells="1">
                  <from>
                    <xdr:col>13</xdr:col>
                    <xdr:colOff>175260</xdr:colOff>
                    <xdr:row>0</xdr:row>
                    <xdr:rowOff>167640</xdr:rowOff>
                  </from>
                  <to>
                    <xdr:col>15</xdr:col>
                    <xdr:colOff>68580</xdr:colOff>
                    <xdr:row>3</xdr:row>
                    <xdr:rowOff>7620</xdr:rowOff>
                  </to>
                </anchor>
              </controlPr>
            </control>
          </mc:Choice>
        </mc:AlternateContent>
        <mc:AlternateContent xmlns:mc="http://schemas.openxmlformats.org/markup-compatibility/2006">
          <mc:Choice Requires="x14">
            <control shapeId="39944" r:id="rId13" name="Button 8">
              <controlPr defaultSize="0" print="0" autoFill="0" autoPict="0" macro="[0]!SelectPriorityBatches">
                <anchor moveWithCells="1" sizeWithCells="1">
                  <from>
                    <xdr:col>15</xdr:col>
                    <xdr:colOff>205740</xdr:colOff>
                    <xdr:row>0</xdr:row>
                    <xdr:rowOff>167640</xdr:rowOff>
                  </from>
                  <to>
                    <xdr:col>17</xdr:col>
                    <xdr:colOff>365760</xdr:colOff>
                    <xdr:row>3</xdr:row>
                    <xdr:rowOff>7620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14999847407452621"/>
  </sheetPr>
  <dimension ref="A1:FL37"/>
  <sheetViews>
    <sheetView showGridLines="0" zoomScale="85" zoomScaleNormal="85" workbookViewId="0">
      <selection activeCell="B2" sqref="B2"/>
    </sheetView>
  </sheetViews>
  <sheetFormatPr defaultRowHeight="14.4" x14ac:dyDescent="0.3"/>
  <cols>
    <col min="2" max="2" width="13.88671875" customWidth="1"/>
    <col min="3" max="3" width="17.77734375" customWidth="1"/>
    <col min="4" max="4" width="18.21875" customWidth="1"/>
    <col min="5" max="6" width="10.88671875" customWidth="1"/>
    <col min="7" max="7" width="13.88671875" customWidth="1"/>
    <col min="8" max="8" width="17.77734375" customWidth="1"/>
    <col min="9" max="9" width="18.21875" customWidth="1"/>
    <col min="12" max="12" width="5.77734375" customWidth="1"/>
  </cols>
  <sheetData>
    <row r="1" spans="1:168" x14ac:dyDescent="0.3">
      <c r="A1" s="1"/>
      <c r="B1" s="1"/>
      <c r="C1" s="1"/>
      <c r="D1" s="1"/>
      <c r="E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T1" s="1"/>
      <c r="AV1" s="1"/>
      <c r="AW1" s="1"/>
      <c r="AX1" s="1"/>
      <c r="AY1" s="1"/>
      <c r="AZ1" s="1"/>
      <c r="BA1" s="1"/>
      <c r="BB1" s="1"/>
      <c r="BC1" s="1"/>
      <c r="BE1" s="1"/>
      <c r="BF1" s="1"/>
      <c r="BG1" s="1"/>
      <c r="BH1" s="1"/>
      <c r="BI1" s="1"/>
      <c r="BJ1" s="1"/>
      <c r="CF1" s="2"/>
      <c r="CH1" s="2"/>
      <c r="CI1" s="2"/>
      <c r="CJ1" s="2"/>
      <c r="CK1" s="2"/>
      <c r="CL1" s="2"/>
      <c r="CM1" s="2"/>
      <c r="CN1" s="2"/>
      <c r="CO1" s="2"/>
      <c r="CW1" s="1"/>
      <c r="CX1" s="1"/>
      <c r="CY1" s="1"/>
      <c r="CZ1" s="1"/>
      <c r="DA1" s="1"/>
      <c r="DB1" s="1"/>
      <c r="DG1" s="1"/>
      <c r="DH1" s="1"/>
      <c r="DI1" s="1"/>
      <c r="DJ1" s="1"/>
      <c r="DL1" s="1"/>
      <c r="DM1" s="1"/>
      <c r="DN1" s="1"/>
      <c r="DO1" s="1"/>
      <c r="DP1" s="1"/>
      <c r="DR1" s="1"/>
      <c r="DS1" s="1"/>
    </row>
    <row r="2" spans="1:168" ht="21" x14ac:dyDescent="0.4">
      <c r="A2" s="1"/>
      <c r="B2" s="3" t="s">
        <v>3989</v>
      </c>
      <c r="E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T2" s="1"/>
      <c r="AV2" s="1"/>
      <c r="AW2" s="1"/>
      <c r="AX2" s="1"/>
      <c r="AY2" s="1"/>
      <c r="AZ2" s="1"/>
      <c r="BA2" s="1"/>
      <c r="BB2" s="1"/>
      <c r="BC2" s="1"/>
      <c r="BE2" s="1"/>
      <c r="BF2" s="1"/>
      <c r="BG2" s="1"/>
      <c r="BH2" s="1"/>
      <c r="BI2" s="1"/>
      <c r="BJ2" s="1"/>
      <c r="CF2" s="2"/>
      <c r="CH2" s="2"/>
      <c r="CI2" s="2"/>
      <c r="CJ2" s="2"/>
      <c r="CK2" s="2"/>
      <c r="CL2" s="2"/>
      <c r="CM2" s="2"/>
      <c r="CN2" s="2"/>
      <c r="CO2" s="2"/>
      <c r="CW2" s="1"/>
      <c r="CX2" s="1"/>
      <c r="CY2" s="1"/>
      <c r="CZ2" s="1"/>
      <c r="DA2" s="1"/>
      <c r="DB2" s="1"/>
      <c r="DG2" s="1"/>
      <c r="DH2" s="1"/>
      <c r="DI2" s="1"/>
      <c r="DJ2" s="1"/>
      <c r="DL2" s="1"/>
      <c r="DM2" s="1"/>
      <c r="DN2" s="1"/>
      <c r="DO2" s="1"/>
      <c r="DP2" s="1"/>
      <c r="DR2" s="1"/>
      <c r="DS2" s="1"/>
    </row>
    <row r="3" spans="1:168" x14ac:dyDescent="0.3">
      <c r="A3" s="1"/>
      <c r="B3" s="4" t="s">
        <v>0</v>
      </c>
      <c r="C3" s="5" t="str">
        <f ca="1">MID(CELL("filename",A1),FIND("]",CELL("‪filename",A1))+1,999)</f>
        <v>EDA - Customer Segment</v>
      </c>
      <c r="G3" s="6"/>
      <c r="H3" s="1"/>
      <c r="I3" s="6"/>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T3" s="1"/>
      <c r="AV3" s="1"/>
      <c r="AW3" s="1"/>
      <c r="AX3" s="1"/>
      <c r="AY3" s="1"/>
      <c r="AZ3" s="1"/>
      <c r="BA3" s="1"/>
      <c r="BB3" s="1"/>
      <c r="BC3" s="1"/>
      <c r="BE3" s="1"/>
      <c r="BF3" s="1"/>
      <c r="BG3" s="1"/>
      <c r="BH3" s="1"/>
      <c r="BI3" s="1"/>
      <c r="BJ3" s="1"/>
      <c r="CF3" s="2"/>
      <c r="CH3" s="2"/>
      <c r="CI3" s="2"/>
      <c r="CJ3" s="2"/>
      <c r="CK3" s="2"/>
      <c r="CL3" s="2"/>
      <c r="CM3" s="2"/>
      <c r="CN3" s="2"/>
      <c r="CO3" s="2"/>
      <c r="CW3" s="1"/>
      <c r="CX3" s="1"/>
      <c r="CY3" s="1"/>
      <c r="CZ3" s="1"/>
      <c r="DA3" s="1"/>
      <c r="DB3" s="1"/>
      <c r="DG3" s="1"/>
      <c r="DH3" s="1"/>
      <c r="DI3" s="1"/>
      <c r="DJ3" s="1"/>
      <c r="DL3" s="1"/>
      <c r="DM3" s="1"/>
      <c r="DN3" s="1"/>
      <c r="DO3" s="1"/>
      <c r="DP3" s="1"/>
      <c r="DR3" s="1"/>
      <c r="DS3" s="1"/>
    </row>
    <row r="4" spans="1:168" x14ac:dyDescent="0.3">
      <c r="A4" s="7"/>
      <c r="B4" s="7"/>
      <c r="C4" s="7"/>
      <c r="D4" s="7"/>
      <c r="E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T4" s="8"/>
      <c r="AV4" s="7"/>
      <c r="AW4" s="7"/>
      <c r="AX4" s="7"/>
      <c r="AY4" s="7"/>
      <c r="AZ4" s="7"/>
      <c r="BA4" s="7"/>
      <c r="BB4" s="7"/>
      <c r="BC4" s="7"/>
      <c r="BE4" s="7"/>
      <c r="BF4" s="7"/>
      <c r="BG4" s="7"/>
      <c r="BH4" s="7"/>
      <c r="BI4" s="7"/>
      <c r="BJ4" s="8"/>
      <c r="CF4" s="2"/>
      <c r="CH4" s="2"/>
      <c r="CI4" s="2"/>
      <c r="CJ4" s="2"/>
      <c r="CK4" s="2"/>
      <c r="CL4" s="2"/>
      <c r="CM4" s="2"/>
      <c r="CN4" s="2"/>
      <c r="CO4" s="2"/>
      <c r="CW4" s="7"/>
      <c r="CX4" s="7"/>
      <c r="CY4" s="7"/>
      <c r="CZ4" s="7"/>
      <c r="DA4" s="7"/>
      <c r="DB4" s="8"/>
      <c r="DG4" s="7"/>
      <c r="DH4" s="7"/>
      <c r="DI4" s="7"/>
      <c r="DJ4" s="7"/>
      <c r="DL4" s="8"/>
      <c r="DM4" s="8"/>
      <c r="DN4" s="8"/>
      <c r="DO4" s="8"/>
      <c r="DP4" s="8"/>
      <c r="DR4" s="7"/>
      <c r="DS4" s="7"/>
    </row>
    <row r="5" spans="1:168" s="12" customFormat="1" x14ac:dyDescent="0.3">
      <c r="A5" s="67" t="str">
        <f ca="1">_xlfn.SHEET()&amp;"."</f>
        <v>22.</v>
      </c>
      <c r="B5" s="41" t="str">
        <f ca="1">MID(CELL("filename",A1),FIND("]",CELL("‪filename",A1))+1,999)</f>
        <v>EDA - Customer Segment</v>
      </c>
      <c r="C5" s="9"/>
      <c r="D5" s="9"/>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0"/>
      <c r="BJ5" s="10"/>
      <c r="BK5" s="10"/>
      <c r="BL5" s="10"/>
      <c r="BM5" s="10"/>
      <c r="BN5" s="10"/>
      <c r="BO5" s="10"/>
      <c r="BP5" s="10"/>
      <c r="BQ5" s="10"/>
      <c r="BR5" s="10"/>
      <c r="BS5" s="10"/>
      <c r="BT5" s="10"/>
      <c r="BU5" s="10"/>
      <c r="BV5" s="10"/>
      <c r="BW5" s="10"/>
      <c r="BX5" s="10"/>
      <c r="BY5" s="10"/>
      <c r="BZ5" s="10"/>
      <c r="CA5" s="10"/>
      <c r="CB5" s="10"/>
      <c r="CC5" s="10"/>
      <c r="CD5" s="10"/>
      <c r="CE5" s="10"/>
      <c r="CF5" s="11"/>
      <c r="CG5" s="10"/>
      <c r="CH5" s="11"/>
      <c r="CI5" s="11"/>
      <c r="CJ5" s="11"/>
      <c r="CK5" s="11"/>
      <c r="CL5" s="11"/>
      <c r="CM5" s="11"/>
      <c r="CN5" s="11"/>
      <c r="CO5" s="11"/>
      <c r="CP5" s="10"/>
      <c r="CQ5" s="10"/>
      <c r="CR5" s="10"/>
      <c r="CS5" s="10"/>
      <c r="CT5" s="10"/>
      <c r="CU5" s="10"/>
      <c r="CV5" s="10"/>
      <c r="CW5" s="10"/>
      <c r="CX5" s="10"/>
      <c r="CY5" s="10"/>
      <c r="CZ5" s="10"/>
      <c r="DA5" s="10"/>
      <c r="DB5" s="10"/>
      <c r="DC5" s="10"/>
      <c r="DD5" s="10"/>
      <c r="DE5" s="10"/>
      <c r="DF5" s="10"/>
      <c r="DG5" s="10"/>
      <c r="DH5" s="10"/>
      <c r="DI5" s="10"/>
      <c r="DJ5" s="10"/>
      <c r="DK5" s="10"/>
      <c r="DL5" s="10"/>
      <c r="DM5" s="10"/>
      <c r="DN5" s="10"/>
      <c r="DO5" s="10"/>
      <c r="DP5" s="10"/>
      <c r="DQ5" s="10"/>
      <c r="DR5" s="10"/>
      <c r="DS5" s="10"/>
      <c r="DT5" s="10"/>
      <c r="DU5" s="10"/>
      <c r="DV5" s="10"/>
      <c r="DW5" s="10"/>
      <c r="DX5" s="10"/>
      <c r="DY5" s="10"/>
      <c r="DZ5" s="10"/>
      <c r="EA5" s="10"/>
      <c r="EB5" s="10"/>
      <c r="EC5" s="10"/>
      <c r="ED5" s="10"/>
      <c r="EE5" s="10"/>
      <c r="EF5" s="10"/>
      <c r="EG5" s="10"/>
      <c r="EH5" s="10"/>
      <c r="EI5" s="10"/>
      <c r="EJ5" s="10"/>
      <c r="EK5" s="10"/>
      <c r="EL5" s="10"/>
      <c r="EM5" s="10"/>
      <c r="EN5" s="10"/>
      <c r="EO5" s="10"/>
      <c r="EP5" s="10"/>
      <c r="EQ5" s="10"/>
      <c r="ER5" s="10"/>
      <c r="ES5" s="10"/>
      <c r="ET5" s="10"/>
      <c r="EU5" s="10"/>
      <c r="EV5" s="10"/>
      <c r="FD5" s="10"/>
      <c r="FL5" s="10"/>
    </row>
    <row r="8" spans="1:168" ht="21" x14ac:dyDescent="0.3">
      <c r="B8" s="30" t="s">
        <v>3938</v>
      </c>
      <c r="G8" s="30" t="s">
        <v>3937</v>
      </c>
      <c r="M8" s="30" t="s">
        <v>3858</v>
      </c>
    </row>
    <row r="9" spans="1:168" ht="14.4" customHeight="1" x14ac:dyDescent="0.3">
      <c r="M9" s="104" t="s">
        <v>3985</v>
      </c>
      <c r="N9" s="104"/>
      <c r="O9" s="104"/>
      <c r="P9" s="104"/>
      <c r="Q9" s="104"/>
      <c r="R9" s="104"/>
      <c r="S9" s="104"/>
    </row>
    <row r="10" spans="1:168" x14ac:dyDescent="0.3">
      <c r="B10" s="28" t="s">
        <v>3851</v>
      </c>
      <c r="C10" t="s">
        <v>3853</v>
      </c>
      <c r="G10" s="28" t="s">
        <v>3851</v>
      </c>
      <c r="H10" t="s">
        <v>3854</v>
      </c>
      <c r="M10" s="104"/>
      <c r="N10" s="104"/>
      <c r="O10" s="104"/>
      <c r="P10" s="104"/>
      <c r="Q10" s="104"/>
      <c r="R10" s="104"/>
      <c r="S10" s="104"/>
    </row>
    <row r="11" spans="1:168" x14ac:dyDescent="0.3">
      <c r="M11" s="104"/>
      <c r="N11" s="104"/>
      <c r="O11" s="104"/>
      <c r="P11" s="104"/>
      <c r="Q11" s="104"/>
      <c r="R11" s="104"/>
      <c r="S11" s="104"/>
    </row>
    <row r="12" spans="1:168" x14ac:dyDescent="0.3">
      <c r="B12" s="94" t="s">
        <v>2873</v>
      </c>
      <c r="C12" s="58" t="s">
        <v>3855</v>
      </c>
      <c r="D12" s="58" t="s">
        <v>3856</v>
      </c>
      <c r="G12" s="94" t="s">
        <v>2873</v>
      </c>
      <c r="H12" s="58" t="s">
        <v>3855</v>
      </c>
      <c r="I12" s="58" t="s">
        <v>3856</v>
      </c>
      <c r="M12" s="104"/>
      <c r="N12" s="104"/>
      <c r="O12" s="104"/>
      <c r="P12" s="104"/>
      <c r="Q12" s="104"/>
      <c r="R12" s="104"/>
      <c r="S12" s="104"/>
    </row>
    <row r="13" spans="1:168" x14ac:dyDescent="0.3">
      <c r="B13" s="33" t="s">
        <v>2878</v>
      </c>
      <c r="C13" s="59">
        <v>802</v>
      </c>
      <c r="D13" s="60">
        <v>0.83022774327122151</v>
      </c>
      <c r="G13" s="33" t="s">
        <v>2878</v>
      </c>
      <c r="H13" s="59">
        <v>12</v>
      </c>
      <c r="I13" s="60">
        <v>0.6</v>
      </c>
      <c r="M13" s="104"/>
      <c r="N13" s="104"/>
      <c r="O13" s="104"/>
      <c r="P13" s="104"/>
      <c r="Q13" s="104"/>
      <c r="R13" s="104"/>
      <c r="S13" s="104"/>
    </row>
    <row r="14" spans="1:168" x14ac:dyDescent="0.3">
      <c r="B14" s="33" t="s">
        <v>2876</v>
      </c>
      <c r="C14" s="59">
        <v>126</v>
      </c>
      <c r="D14" s="60">
        <v>0.13043478260869565</v>
      </c>
      <c r="G14" s="33" t="s">
        <v>2876</v>
      </c>
      <c r="H14" s="59">
        <v>7</v>
      </c>
      <c r="I14" s="60">
        <v>0.35</v>
      </c>
      <c r="M14" s="104"/>
      <c r="N14" s="104"/>
      <c r="O14" s="104"/>
      <c r="P14" s="104"/>
      <c r="Q14" s="104"/>
      <c r="R14" s="104"/>
      <c r="S14" s="104"/>
    </row>
    <row r="15" spans="1:168" x14ac:dyDescent="0.3">
      <c r="B15" s="33" t="s">
        <v>2877</v>
      </c>
      <c r="C15" s="59">
        <v>38</v>
      </c>
      <c r="D15" s="60">
        <v>3.9337474120082816E-2</v>
      </c>
      <c r="G15" s="33" t="s">
        <v>2877</v>
      </c>
      <c r="H15" s="59">
        <v>1</v>
      </c>
      <c r="I15" s="60">
        <v>0.05</v>
      </c>
      <c r="M15" s="104"/>
      <c r="N15" s="104"/>
      <c r="O15" s="104"/>
      <c r="P15" s="104"/>
      <c r="Q15" s="104"/>
      <c r="R15" s="104"/>
      <c r="S15" s="104"/>
    </row>
    <row r="16" spans="1:168" x14ac:dyDescent="0.3">
      <c r="B16" s="33" t="s">
        <v>3852</v>
      </c>
      <c r="C16" s="59">
        <v>966</v>
      </c>
      <c r="D16" s="60">
        <v>1</v>
      </c>
      <c r="G16" s="33" t="s">
        <v>3852</v>
      </c>
      <c r="H16" s="59">
        <v>20</v>
      </c>
      <c r="I16" s="60">
        <v>1</v>
      </c>
      <c r="M16" s="104"/>
      <c r="N16" s="104"/>
      <c r="O16" s="104"/>
      <c r="P16" s="104"/>
      <c r="Q16" s="104"/>
      <c r="R16" s="104"/>
      <c r="S16" s="104"/>
    </row>
    <row r="17" spans="13:19" x14ac:dyDescent="0.3">
      <c r="M17" s="104"/>
      <c r="N17" s="104"/>
      <c r="O17" s="104"/>
      <c r="P17" s="104"/>
      <c r="Q17" s="104"/>
      <c r="R17" s="104"/>
      <c r="S17" s="104"/>
    </row>
    <row r="18" spans="13:19" x14ac:dyDescent="0.3">
      <c r="M18" s="104"/>
      <c r="N18" s="104"/>
      <c r="O18" s="104"/>
      <c r="P18" s="104"/>
      <c r="Q18" s="104"/>
      <c r="R18" s="104"/>
      <c r="S18" s="104"/>
    </row>
    <row r="19" spans="13:19" x14ac:dyDescent="0.3">
      <c r="M19" s="104"/>
      <c r="N19" s="104"/>
      <c r="O19" s="104"/>
      <c r="P19" s="104"/>
      <c r="Q19" s="104"/>
      <c r="R19" s="104"/>
      <c r="S19" s="104"/>
    </row>
    <row r="20" spans="13:19" x14ac:dyDescent="0.3">
      <c r="M20" s="104"/>
      <c r="N20" s="104"/>
      <c r="O20" s="104"/>
      <c r="P20" s="104"/>
      <c r="Q20" s="104"/>
      <c r="R20" s="104"/>
      <c r="S20" s="104"/>
    </row>
    <row r="21" spans="13:19" x14ac:dyDescent="0.3">
      <c r="M21" s="104"/>
      <c r="N21" s="104"/>
      <c r="O21" s="104"/>
      <c r="P21" s="104"/>
      <c r="Q21" s="104"/>
      <c r="R21" s="104"/>
      <c r="S21" s="104"/>
    </row>
    <row r="22" spans="13:19" x14ac:dyDescent="0.3">
      <c r="M22" s="104"/>
      <c r="N22" s="104"/>
      <c r="O22" s="104"/>
      <c r="P22" s="104"/>
      <c r="Q22" s="104"/>
      <c r="R22" s="104"/>
      <c r="S22" s="104"/>
    </row>
    <row r="23" spans="13:19" x14ac:dyDescent="0.3">
      <c r="M23" s="38"/>
      <c r="N23" s="38"/>
      <c r="O23" s="38"/>
      <c r="P23" s="38"/>
      <c r="Q23" s="38"/>
      <c r="R23" s="38"/>
      <c r="S23" s="38"/>
    </row>
    <row r="24" spans="13:19" x14ac:dyDescent="0.3">
      <c r="M24" s="38"/>
      <c r="N24" s="38"/>
      <c r="O24" s="38"/>
      <c r="P24" s="38"/>
      <c r="Q24" s="38"/>
      <c r="R24" s="38"/>
      <c r="S24" s="38"/>
    </row>
    <row r="25" spans="13:19" x14ac:dyDescent="0.3">
      <c r="M25" s="38"/>
      <c r="N25" s="38"/>
      <c r="O25" s="38"/>
      <c r="P25" s="38"/>
      <c r="Q25" s="38"/>
      <c r="R25" s="38"/>
      <c r="S25" s="38"/>
    </row>
    <row r="26" spans="13:19" x14ac:dyDescent="0.3">
      <c r="M26" s="38"/>
      <c r="N26" s="38"/>
      <c r="O26" s="38"/>
      <c r="P26" s="38"/>
      <c r="Q26" s="38"/>
      <c r="R26" s="38"/>
      <c r="S26" s="38"/>
    </row>
    <row r="27" spans="13:19" x14ac:dyDescent="0.3">
      <c r="M27" s="38"/>
      <c r="N27" s="38"/>
      <c r="O27" s="38"/>
      <c r="P27" s="38"/>
      <c r="Q27" s="38"/>
      <c r="R27" s="38"/>
      <c r="S27" s="38"/>
    </row>
    <row r="28" spans="13:19" x14ac:dyDescent="0.3">
      <c r="M28" s="38"/>
      <c r="N28" s="38"/>
      <c r="O28" s="38"/>
      <c r="P28" s="38"/>
      <c r="Q28" s="38"/>
      <c r="R28" s="38"/>
      <c r="S28" s="38"/>
    </row>
    <row r="29" spans="13:19" x14ac:dyDescent="0.3">
      <c r="M29" s="38"/>
      <c r="N29" s="38"/>
      <c r="O29" s="38"/>
      <c r="P29" s="38"/>
      <c r="Q29" s="38"/>
      <c r="R29" s="38"/>
      <c r="S29" s="38"/>
    </row>
    <row r="30" spans="13:19" x14ac:dyDescent="0.3">
      <c r="M30" s="38"/>
      <c r="N30" s="38"/>
      <c r="O30" s="38"/>
      <c r="P30" s="38"/>
      <c r="Q30" s="38"/>
      <c r="R30" s="38"/>
      <c r="S30" s="38"/>
    </row>
    <row r="31" spans="13:19" x14ac:dyDescent="0.3">
      <c r="M31" s="38"/>
      <c r="N31" s="38"/>
      <c r="O31" s="38"/>
      <c r="P31" s="38"/>
      <c r="Q31" s="38"/>
      <c r="R31" s="38"/>
      <c r="S31" s="38"/>
    </row>
    <row r="32" spans="13:19" x14ac:dyDescent="0.3">
      <c r="M32" s="38"/>
      <c r="N32" s="38"/>
      <c r="O32" s="38"/>
      <c r="P32" s="38"/>
      <c r="Q32" s="38"/>
      <c r="R32" s="38"/>
      <c r="S32" s="38"/>
    </row>
    <row r="33" spans="13:19" x14ac:dyDescent="0.3">
      <c r="M33" s="38"/>
      <c r="N33" s="38"/>
      <c r="O33" s="38"/>
      <c r="P33" s="38"/>
      <c r="Q33" s="38"/>
      <c r="R33" s="38"/>
      <c r="S33" s="38"/>
    </row>
    <row r="34" spans="13:19" x14ac:dyDescent="0.3">
      <c r="M34" s="38"/>
      <c r="N34" s="38"/>
      <c r="O34" s="38"/>
      <c r="P34" s="38"/>
      <c r="Q34" s="38"/>
      <c r="R34" s="38"/>
      <c r="S34" s="38"/>
    </row>
    <row r="35" spans="13:19" x14ac:dyDescent="0.3">
      <c r="M35" s="38"/>
      <c r="N35" s="38"/>
      <c r="O35" s="38"/>
      <c r="P35" s="38"/>
      <c r="Q35" s="38"/>
      <c r="R35" s="38"/>
      <c r="S35" s="38"/>
    </row>
    <row r="36" spans="13:19" x14ac:dyDescent="0.3">
      <c r="M36" s="38"/>
      <c r="N36" s="38"/>
      <c r="O36" s="38"/>
      <c r="P36" s="38"/>
      <c r="Q36" s="38"/>
      <c r="R36" s="38"/>
      <c r="S36" s="38"/>
    </row>
    <row r="37" spans="13:19" x14ac:dyDescent="0.3">
      <c r="M37" s="38"/>
      <c r="N37" s="38"/>
      <c r="O37" s="38"/>
      <c r="P37" s="38"/>
      <c r="Q37" s="38"/>
      <c r="R37" s="38"/>
      <c r="S37" s="38"/>
    </row>
  </sheetData>
  <mergeCells count="1">
    <mergeCell ref="M9:S22"/>
  </mergeCell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40961" r:id="rId6" name="Group Box 1">
              <controlPr defaultSize="0" autoFill="0" autoPict="0">
                <anchor moveWithCells="1">
                  <from>
                    <xdr:col>0</xdr:col>
                    <xdr:colOff>457200</xdr:colOff>
                    <xdr:row>5</xdr:row>
                    <xdr:rowOff>144780</xdr:rowOff>
                  </from>
                  <to>
                    <xdr:col>5</xdr:col>
                    <xdr:colOff>266700</xdr:colOff>
                    <xdr:row>38</xdr:row>
                    <xdr:rowOff>152400</xdr:rowOff>
                  </to>
                </anchor>
              </controlPr>
            </control>
          </mc:Choice>
        </mc:AlternateContent>
        <mc:AlternateContent xmlns:mc="http://schemas.openxmlformats.org/markup-compatibility/2006">
          <mc:Choice Requires="x14">
            <control shapeId="40962" r:id="rId7" name="Group Box 2">
              <controlPr defaultSize="0" autoFill="0" autoPict="0">
                <anchor moveWithCells="1">
                  <from>
                    <xdr:col>5</xdr:col>
                    <xdr:colOff>563880</xdr:colOff>
                    <xdr:row>5</xdr:row>
                    <xdr:rowOff>144780</xdr:rowOff>
                  </from>
                  <to>
                    <xdr:col>10</xdr:col>
                    <xdr:colOff>449580</xdr:colOff>
                    <xdr:row>38</xdr:row>
                    <xdr:rowOff>137160</xdr:rowOff>
                  </to>
                </anchor>
              </controlPr>
            </control>
          </mc:Choice>
        </mc:AlternateContent>
        <mc:AlternateContent xmlns:mc="http://schemas.openxmlformats.org/markup-compatibility/2006">
          <mc:Choice Requires="x14">
            <control shapeId="40963" r:id="rId8" name="Group Box 3">
              <controlPr defaultSize="0" autoFill="0" autoPict="0">
                <anchor moveWithCells="1">
                  <from>
                    <xdr:col>11</xdr:col>
                    <xdr:colOff>182880</xdr:colOff>
                    <xdr:row>5</xdr:row>
                    <xdr:rowOff>137160</xdr:rowOff>
                  </from>
                  <to>
                    <xdr:col>19</xdr:col>
                    <xdr:colOff>213360</xdr:colOff>
                    <xdr:row>23</xdr:row>
                    <xdr:rowOff>15240</xdr:rowOff>
                  </to>
                </anchor>
              </controlPr>
            </control>
          </mc:Choice>
        </mc:AlternateContent>
        <mc:AlternateContent xmlns:mc="http://schemas.openxmlformats.org/markup-compatibility/2006">
          <mc:Choice Requires="x14">
            <control shapeId="40964" r:id="rId9" name="Button 4">
              <controlPr defaultSize="0" print="0" autoFill="0" autoPict="0" macro="[0]!SelectNextSheet">
                <anchor moveWithCells="1" sizeWithCells="1">
                  <from>
                    <xdr:col>20</xdr:col>
                    <xdr:colOff>586740</xdr:colOff>
                    <xdr:row>0</xdr:row>
                    <xdr:rowOff>160020</xdr:rowOff>
                  </from>
                  <to>
                    <xdr:col>21</xdr:col>
                    <xdr:colOff>533400</xdr:colOff>
                    <xdr:row>2</xdr:row>
                    <xdr:rowOff>167640</xdr:rowOff>
                  </to>
                </anchor>
              </controlPr>
            </control>
          </mc:Choice>
        </mc:AlternateContent>
        <mc:AlternateContent xmlns:mc="http://schemas.openxmlformats.org/markup-compatibility/2006">
          <mc:Choice Requires="x14">
            <control shapeId="40965" r:id="rId10" name="Button 5">
              <controlPr defaultSize="0" print="0" autoFill="0" autoPict="0" macro="[0]!SelectMenu">
                <anchor moveWithCells="1" sizeWithCells="1">
                  <from>
                    <xdr:col>17</xdr:col>
                    <xdr:colOff>480060</xdr:colOff>
                    <xdr:row>0</xdr:row>
                    <xdr:rowOff>160020</xdr:rowOff>
                  </from>
                  <to>
                    <xdr:col>19</xdr:col>
                    <xdr:colOff>297180</xdr:colOff>
                    <xdr:row>3</xdr:row>
                    <xdr:rowOff>7620</xdr:rowOff>
                  </to>
                </anchor>
              </controlPr>
            </control>
          </mc:Choice>
        </mc:AlternateContent>
        <mc:AlternateContent xmlns:mc="http://schemas.openxmlformats.org/markup-compatibility/2006">
          <mc:Choice Requires="x14">
            <control shapeId="40966" r:id="rId11" name="Button 6">
              <controlPr defaultSize="0" print="0" autoFill="0" autoPict="0" macro="[0]!SelectPreviousSheet">
                <anchor moveWithCells="1" sizeWithCells="1">
                  <from>
                    <xdr:col>19</xdr:col>
                    <xdr:colOff>480060</xdr:colOff>
                    <xdr:row>0</xdr:row>
                    <xdr:rowOff>167640</xdr:rowOff>
                  </from>
                  <to>
                    <xdr:col>20</xdr:col>
                    <xdr:colOff>426720</xdr:colOff>
                    <xdr:row>2</xdr:row>
                    <xdr:rowOff>175260</xdr:rowOff>
                  </to>
                </anchor>
              </controlPr>
            </control>
          </mc:Choice>
        </mc:AlternateContent>
        <mc:AlternateContent xmlns:mc="http://schemas.openxmlformats.org/markup-compatibility/2006">
          <mc:Choice Requires="x14">
            <control shapeId="40967" r:id="rId12" name="Button 7">
              <controlPr defaultSize="0" print="0" autoFill="0" autoPict="0" macro="[0]!SelectDashboard">
                <anchor moveWithCells="1" sizeWithCells="1">
                  <from>
                    <xdr:col>13</xdr:col>
                    <xdr:colOff>160020</xdr:colOff>
                    <xdr:row>0</xdr:row>
                    <xdr:rowOff>167640</xdr:rowOff>
                  </from>
                  <to>
                    <xdr:col>15</xdr:col>
                    <xdr:colOff>53340</xdr:colOff>
                    <xdr:row>3</xdr:row>
                    <xdr:rowOff>0</xdr:rowOff>
                  </to>
                </anchor>
              </controlPr>
            </control>
          </mc:Choice>
        </mc:AlternateContent>
        <mc:AlternateContent xmlns:mc="http://schemas.openxmlformats.org/markup-compatibility/2006">
          <mc:Choice Requires="x14">
            <control shapeId="40968" r:id="rId13" name="Button 8">
              <controlPr defaultSize="0" print="0" autoFill="0" autoPict="0" macro="[0]!SelectPriorityBatches">
                <anchor moveWithCells="1" sizeWithCells="1">
                  <from>
                    <xdr:col>15</xdr:col>
                    <xdr:colOff>190500</xdr:colOff>
                    <xdr:row>0</xdr:row>
                    <xdr:rowOff>167640</xdr:rowOff>
                  </from>
                  <to>
                    <xdr:col>17</xdr:col>
                    <xdr:colOff>350520</xdr:colOff>
                    <xdr:row>3</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14999847407452621"/>
  </sheetPr>
  <dimension ref="A1:FL37"/>
  <sheetViews>
    <sheetView showGridLines="0" zoomScale="85" zoomScaleNormal="85" workbookViewId="0">
      <selection activeCell="B2" sqref="B2"/>
    </sheetView>
  </sheetViews>
  <sheetFormatPr defaultRowHeight="14.4" x14ac:dyDescent="0.3"/>
  <cols>
    <col min="2" max="2" width="13.88671875" customWidth="1"/>
    <col min="3" max="3" width="17.77734375" customWidth="1"/>
    <col min="4" max="4" width="18.21875" customWidth="1"/>
    <col min="5" max="6" width="10.88671875" customWidth="1"/>
    <col min="7" max="7" width="13.88671875" customWidth="1"/>
    <col min="8" max="8" width="17.77734375" customWidth="1"/>
    <col min="9" max="9" width="18.21875" customWidth="1"/>
    <col min="12" max="12" width="5.77734375" customWidth="1"/>
  </cols>
  <sheetData>
    <row r="1" spans="1:168" x14ac:dyDescent="0.3">
      <c r="A1" s="1"/>
      <c r="B1" s="1"/>
      <c r="C1" s="1"/>
      <c r="D1" s="1"/>
      <c r="E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T1" s="1"/>
      <c r="AV1" s="1"/>
      <c r="AW1" s="1"/>
      <c r="AX1" s="1"/>
      <c r="AY1" s="1"/>
      <c r="AZ1" s="1"/>
      <c r="BA1" s="1"/>
      <c r="BB1" s="1"/>
      <c r="BC1" s="1"/>
      <c r="BE1" s="1"/>
      <c r="BF1" s="1"/>
      <c r="BG1" s="1"/>
      <c r="BH1" s="1"/>
      <c r="BI1" s="1"/>
      <c r="BJ1" s="1"/>
      <c r="CF1" s="2"/>
      <c r="CH1" s="2"/>
      <c r="CI1" s="2"/>
      <c r="CJ1" s="2"/>
      <c r="CK1" s="2"/>
      <c r="CL1" s="2"/>
      <c r="CM1" s="2"/>
      <c r="CN1" s="2"/>
      <c r="CO1" s="2"/>
      <c r="CW1" s="1"/>
      <c r="CX1" s="1"/>
      <c r="CY1" s="1"/>
      <c r="CZ1" s="1"/>
      <c r="DA1" s="1"/>
      <c r="DB1" s="1"/>
      <c r="DG1" s="1"/>
      <c r="DH1" s="1"/>
      <c r="DI1" s="1"/>
      <c r="DJ1" s="1"/>
      <c r="DL1" s="1"/>
      <c r="DM1" s="1"/>
      <c r="DN1" s="1"/>
      <c r="DO1" s="1"/>
      <c r="DP1" s="1"/>
      <c r="DR1" s="1"/>
      <c r="DS1" s="1"/>
    </row>
    <row r="2" spans="1:168" ht="21" x14ac:dyDescent="0.4">
      <c r="A2" s="1"/>
      <c r="B2" s="3" t="s">
        <v>3989</v>
      </c>
      <c r="E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T2" s="1"/>
      <c r="AV2" s="1"/>
      <c r="AW2" s="1"/>
      <c r="AX2" s="1"/>
      <c r="AY2" s="1"/>
      <c r="AZ2" s="1"/>
      <c r="BA2" s="1"/>
      <c r="BB2" s="1"/>
      <c r="BC2" s="1"/>
      <c r="BE2" s="1"/>
      <c r="BF2" s="1"/>
      <c r="BG2" s="1"/>
      <c r="BH2" s="1"/>
      <c r="BI2" s="1"/>
      <c r="BJ2" s="1"/>
      <c r="CF2" s="2"/>
      <c r="CH2" s="2"/>
      <c r="CI2" s="2"/>
      <c r="CJ2" s="2"/>
      <c r="CK2" s="2"/>
      <c r="CL2" s="2"/>
      <c r="CM2" s="2"/>
      <c r="CN2" s="2"/>
      <c r="CO2" s="2"/>
      <c r="CW2" s="1"/>
      <c r="CX2" s="1"/>
      <c r="CY2" s="1"/>
      <c r="CZ2" s="1"/>
      <c r="DA2" s="1"/>
      <c r="DB2" s="1"/>
      <c r="DG2" s="1"/>
      <c r="DH2" s="1"/>
      <c r="DI2" s="1"/>
      <c r="DJ2" s="1"/>
      <c r="DL2" s="1"/>
      <c r="DM2" s="1"/>
      <c r="DN2" s="1"/>
      <c r="DO2" s="1"/>
      <c r="DP2" s="1"/>
      <c r="DR2" s="1"/>
      <c r="DS2" s="1"/>
    </row>
    <row r="3" spans="1:168" x14ac:dyDescent="0.3">
      <c r="A3" s="1"/>
      <c r="B3" s="4" t="s">
        <v>0</v>
      </c>
      <c r="C3" s="5" t="str">
        <f ca="1">MID(CELL("filename",A1),FIND("]",CELL("‪filename",A1))+1,999)</f>
        <v>EDA - Cross Dock Required</v>
      </c>
      <c r="G3" s="6"/>
      <c r="H3" s="1"/>
      <c r="I3" s="6"/>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T3" s="1"/>
      <c r="AV3" s="1"/>
      <c r="AW3" s="1"/>
      <c r="AX3" s="1"/>
      <c r="AY3" s="1"/>
      <c r="AZ3" s="1"/>
      <c r="BA3" s="1"/>
      <c r="BB3" s="1"/>
      <c r="BC3" s="1"/>
      <c r="BE3" s="1"/>
      <c r="BF3" s="1"/>
      <c r="BG3" s="1"/>
      <c r="BH3" s="1"/>
      <c r="BI3" s="1"/>
      <c r="BJ3" s="1"/>
      <c r="CF3" s="2"/>
      <c r="CH3" s="2"/>
      <c r="CI3" s="2"/>
      <c r="CJ3" s="2"/>
      <c r="CK3" s="2"/>
      <c r="CL3" s="2"/>
      <c r="CM3" s="2"/>
      <c r="CN3" s="2"/>
      <c r="CO3" s="2"/>
      <c r="CW3" s="1"/>
      <c r="CX3" s="1"/>
      <c r="CY3" s="1"/>
      <c r="CZ3" s="1"/>
      <c r="DA3" s="1"/>
      <c r="DB3" s="1"/>
      <c r="DG3" s="1"/>
      <c r="DH3" s="1"/>
      <c r="DI3" s="1"/>
      <c r="DJ3" s="1"/>
      <c r="DL3" s="1"/>
      <c r="DM3" s="1"/>
      <c r="DN3" s="1"/>
      <c r="DO3" s="1"/>
      <c r="DP3" s="1"/>
      <c r="DR3" s="1"/>
      <c r="DS3" s="1"/>
    </row>
    <row r="4" spans="1:168" x14ac:dyDescent="0.3">
      <c r="A4" s="7"/>
      <c r="B4" s="7"/>
      <c r="C4" s="7"/>
      <c r="D4" s="7"/>
      <c r="E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T4" s="8"/>
      <c r="AV4" s="7"/>
      <c r="AW4" s="7"/>
      <c r="AX4" s="7"/>
      <c r="AY4" s="7"/>
      <c r="AZ4" s="7"/>
      <c r="BA4" s="7"/>
      <c r="BB4" s="7"/>
      <c r="BC4" s="7"/>
      <c r="BE4" s="7"/>
      <c r="BF4" s="7"/>
      <c r="BG4" s="7"/>
      <c r="BH4" s="7"/>
      <c r="BI4" s="7"/>
      <c r="BJ4" s="8"/>
      <c r="CF4" s="2"/>
      <c r="CH4" s="2"/>
      <c r="CI4" s="2"/>
      <c r="CJ4" s="2"/>
      <c r="CK4" s="2"/>
      <c r="CL4" s="2"/>
      <c r="CM4" s="2"/>
      <c r="CN4" s="2"/>
      <c r="CO4" s="2"/>
      <c r="CW4" s="7"/>
      <c r="CX4" s="7"/>
      <c r="CY4" s="7"/>
      <c r="CZ4" s="7"/>
      <c r="DA4" s="7"/>
      <c r="DB4" s="8"/>
      <c r="DG4" s="7"/>
      <c r="DH4" s="7"/>
      <c r="DI4" s="7"/>
      <c r="DJ4" s="7"/>
      <c r="DL4" s="8"/>
      <c r="DM4" s="8"/>
      <c r="DN4" s="8"/>
      <c r="DO4" s="8"/>
      <c r="DP4" s="8"/>
      <c r="DR4" s="7"/>
      <c r="DS4" s="7"/>
    </row>
    <row r="5" spans="1:168" s="12" customFormat="1" x14ac:dyDescent="0.3">
      <c r="A5" s="67" t="str">
        <f ca="1">_xlfn.SHEET()&amp;"."</f>
        <v>23.</v>
      </c>
      <c r="B5" s="41" t="str">
        <f ca="1">MID(CELL("filename",A1),FIND("]",CELL("‪filename",A1))+1,999)</f>
        <v>EDA - Cross Dock Required</v>
      </c>
      <c r="C5" s="9"/>
      <c r="D5" s="9"/>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0"/>
      <c r="BJ5" s="10"/>
      <c r="BK5" s="10"/>
      <c r="BL5" s="10"/>
      <c r="BM5" s="10"/>
      <c r="BN5" s="10"/>
      <c r="BO5" s="10"/>
      <c r="BP5" s="10"/>
      <c r="BQ5" s="10"/>
      <c r="BR5" s="10"/>
      <c r="BS5" s="10"/>
      <c r="BT5" s="10"/>
      <c r="BU5" s="10"/>
      <c r="BV5" s="10"/>
      <c r="BW5" s="10"/>
      <c r="BX5" s="10"/>
      <c r="BY5" s="10"/>
      <c r="BZ5" s="10"/>
      <c r="CA5" s="10"/>
      <c r="CB5" s="10"/>
      <c r="CC5" s="10"/>
      <c r="CD5" s="10"/>
      <c r="CE5" s="10"/>
      <c r="CF5" s="11"/>
      <c r="CG5" s="10"/>
      <c r="CH5" s="11"/>
      <c r="CI5" s="11"/>
      <c r="CJ5" s="11"/>
      <c r="CK5" s="11"/>
      <c r="CL5" s="11"/>
      <c r="CM5" s="11"/>
      <c r="CN5" s="11"/>
      <c r="CO5" s="11"/>
      <c r="CP5" s="10"/>
      <c r="CQ5" s="10"/>
      <c r="CR5" s="10"/>
      <c r="CS5" s="10"/>
      <c r="CT5" s="10"/>
      <c r="CU5" s="10"/>
      <c r="CV5" s="10"/>
      <c r="CW5" s="10"/>
      <c r="CX5" s="10"/>
      <c r="CY5" s="10"/>
      <c r="CZ5" s="10"/>
      <c r="DA5" s="10"/>
      <c r="DB5" s="10"/>
      <c r="DC5" s="10"/>
      <c r="DD5" s="10"/>
      <c r="DE5" s="10"/>
      <c r="DF5" s="10"/>
      <c r="DG5" s="10"/>
      <c r="DH5" s="10"/>
      <c r="DI5" s="10"/>
      <c r="DJ5" s="10"/>
      <c r="DK5" s="10"/>
      <c r="DL5" s="10"/>
      <c r="DM5" s="10"/>
      <c r="DN5" s="10"/>
      <c r="DO5" s="10"/>
      <c r="DP5" s="10"/>
      <c r="DQ5" s="10"/>
      <c r="DR5" s="10"/>
      <c r="DS5" s="10"/>
      <c r="DT5" s="10"/>
      <c r="DU5" s="10"/>
      <c r="DV5" s="10"/>
      <c r="DW5" s="10"/>
      <c r="DX5" s="10"/>
      <c r="DY5" s="10"/>
      <c r="DZ5" s="10"/>
      <c r="EA5" s="10"/>
      <c r="EB5" s="10"/>
      <c r="EC5" s="10"/>
      <c r="ED5" s="10"/>
      <c r="EE5" s="10"/>
      <c r="EF5" s="10"/>
      <c r="EG5" s="10"/>
      <c r="EH5" s="10"/>
      <c r="EI5" s="10"/>
      <c r="EJ5" s="10"/>
      <c r="EK5" s="10"/>
      <c r="EL5" s="10"/>
      <c r="EM5" s="10"/>
      <c r="EN5" s="10"/>
      <c r="EO5" s="10"/>
      <c r="EP5" s="10"/>
      <c r="EQ5" s="10"/>
      <c r="ER5" s="10"/>
      <c r="ES5" s="10"/>
      <c r="ET5" s="10"/>
      <c r="EU5" s="10"/>
      <c r="EV5" s="10"/>
      <c r="FD5" s="10"/>
      <c r="FL5" s="10"/>
    </row>
    <row r="8" spans="1:168" ht="21" x14ac:dyDescent="0.3">
      <c r="B8" s="30" t="s">
        <v>3938</v>
      </c>
      <c r="G8" s="30" t="s">
        <v>3937</v>
      </c>
      <c r="M8" s="30" t="s">
        <v>3858</v>
      </c>
    </row>
    <row r="9" spans="1:168" ht="14.4" customHeight="1" x14ac:dyDescent="0.3">
      <c r="M9" s="104" t="s">
        <v>3986</v>
      </c>
      <c r="N9" s="104"/>
      <c r="O9" s="104"/>
      <c r="P9" s="104"/>
      <c r="Q9" s="104"/>
      <c r="R9" s="104"/>
      <c r="S9" s="104"/>
    </row>
    <row r="10" spans="1:168" x14ac:dyDescent="0.3">
      <c r="B10" s="28" t="s">
        <v>3851</v>
      </c>
      <c r="C10" t="s">
        <v>3853</v>
      </c>
      <c r="G10" s="28" t="s">
        <v>3851</v>
      </c>
      <c r="H10" t="s">
        <v>3854</v>
      </c>
      <c r="M10" s="104"/>
      <c r="N10" s="104"/>
      <c r="O10" s="104"/>
      <c r="P10" s="104"/>
      <c r="Q10" s="104"/>
      <c r="R10" s="104"/>
      <c r="S10" s="104"/>
    </row>
    <row r="11" spans="1:168" x14ac:dyDescent="0.3">
      <c r="M11" s="104"/>
      <c r="N11" s="104"/>
      <c r="O11" s="104"/>
      <c r="P11" s="104"/>
      <c r="Q11" s="104"/>
      <c r="R11" s="104"/>
      <c r="S11" s="104"/>
    </row>
    <row r="12" spans="1:168" x14ac:dyDescent="0.3">
      <c r="B12" s="94" t="s">
        <v>2874</v>
      </c>
      <c r="C12" s="58" t="s">
        <v>3855</v>
      </c>
      <c r="D12" s="58" t="s">
        <v>3856</v>
      </c>
      <c r="G12" s="94" t="s">
        <v>2874</v>
      </c>
      <c r="H12" s="58" t="s">
        <v>3855</v>
      </c>
      <c r="I12" s="58" t="s">
        <v>3856</v>
      </c>
      <c r="M12" s="104"/>
      <c r="N12" s="104"/>
      <c r="O12" s="104"/>
      <c r="P12" s="104"/>
      <c r="Q12" s="104"/>
      <c r="R12" s="104"/>
      <c r="S12" s="104"/>
    </row>
    <row r="13" spans="1:168" x14ac:dyDescent="0.3">
      <c r="B13" s="33"/>
      <c r="C13" s="59">
        <v>504</v>
      </c>
      <c r="D13" s="60">
        <v>0.52173913043478259</v>
      </c>
      <c r="G13" s="33"/>
      <c r="H13" s="59">
        <v>11</v>
      </c>
      <c r="I13" s="60">
        <v>0.55000000000000004</v>
      </c>
      <c r="M13" s="104"/>
      <c r="N13" s="104"/>
      <c r="O13" s="104"/>
      <c r="P13" s="104"/>
      <c r="Q13" s="104"/>
      <c r="R13" s="104"/>
      <c r="S13" s="104"/>
    </row>
    <row r="14" spans="1:168" x14ac:dyDescent="0.3">
      <c r="B14" s="33" t="s">
        <v>2875</v>
      </c>
      <c r="C14" s="59">
        <v>462</v>
      </c>
      <c r="D14" s="60">
        <v>0.47826086956521741</v>
      </c>
      <c r="G14" s="33" t="s">
        <v>2875</v>
      </c>
      <c r="H14" s="59">
        <v>9</v>
      </c>
      <c r="I14" s="60">
        <v>0.45</v>
      </c>
      <c r="M14" s="104"/>
      <c r="N14" s="104"/>
      <c r="O14" s="104"/>
      <c r="P14" s="104"/>
      <c r="Q14" s="104"/>
      <c r="R14" s="104"/>
      <c r="S14" s="104"/>
    </row>
    <row r="15" spans="1:168" x14ac:dyDescent="0.3">
      <c r="B15" s="33" t="s">
        <v>3852</v>
      </c>
      <c r="C15" s="59">
        <v>966</v>
      </c>
      <c r="D15" s="60">
        <v>1</v>
      </c>
      <c r="G15" s="33" t="s">
        <v>3852</v>
      </c>
      <c r="H15" s="59">
        <v>20</v>
      </c>
      <c r="I15" s="60">
        <v>1</v>
      </c>
      <c r="M15" s="104"/>
      <c r="N15" s="104"/>
      <c r="O15" s="104"/>
      <c r="P15" s="104"/>
      <c r="Q15" s="104"/>
      <c r="R15" s="104"/>
      <c r="S15" s="104"/>
    </row>
    <row r="16" spans="1:168" x14ac:dyDescent="0.3">
      <c r="M16" s="104"/>
      <c r="N16" s="104"/>
      <c r="O16" s="104"/>
      <c r="P16" s="104"/>
      <c r="Q16" s="104"/>
      <c r="R16" s="104"/>
      <c r="S16" s="104"/>
    </row>
    <row r="17" spans="13:19" x14ac:dyDescent="0.3">
      <c r="M17" s="104"/>
      <c r="N17" s="104"/>
      <c r="O17" s="104"/>
      <c r="P17" s="104"/>
      <c r="Q17" s="104"/>
      <c r="R17" s="104"/>
      <c r="S17" s="104"/>
    </row>
    <row r="18" spans="13:19" x14ac:dyDescent="0.3">
      <c r="M18" s="104"/>
      <c r="N18" s="104"/>
      <c r="O18" s="104"/>
      <c r="P18" s="104"/>
      <c r="Q18" s="104"/>
      <c r="R18" s="104"/>
      <c r="S18" s="104"/>
    </row>
    <row r="19" spans="13:19" x14ac:dyDescent="0.3">
      <c r="M19" s="104"/>
      <c r="N19" s="104"/>
      <c r="O19" s="104"/>
      <c r="P19" s="104"/>
      <c r="Q19" s="104"/>
      <c r="R19" s="104"/>
      <c r="S19" s="104"/>
    </row>
    <row r="20" spans="13:19" x14ac:dyDescent="0.3">
      <c r="M20" s="104"/>
      <c r="N20" s="104"/>
      <c r="O20" s="104"/>
      <c r="P20" s="104"/>
      <c r="Q20" s="104"/>
      <c r="R20" s="104"/>
      <c r="S20" s="104"/>
    </row>
    <row r="21" spans="13:19" x14ac:dyDescent="0.3">
      <c r="M21" s="38"/>
      <c r="N21" s="38"/>
      <c r="O21" s="38"/>
      <c r="P21" s="38"/>
      <c r="Q21" s="38"/>
      <c r="R21" s="38"/>
      <c r="S21" s="38"/>
    </row>
    <row r="22" spans="13:19" x14ac:dyDescent="0.3">
      <c r="M22" s="38"/>
      <c r="N22" s="38"/>
      <c r="O22" s="38"/>
      <c r="P22" s="38"/>
      <c r="Q22" s="38"/>
      <c r="R22" s="38"/>
      <c r="S22" s="38"/>
    </row>
    <row r="23" spans="13:19" x14ac:dyDescent="0.3">
      <c r="M23" s="38"/>
      <c r="N23" s="38"/>
      <c r="O23" s="38"/>
      <c r="P23" s="38"/>
      <c r="Q23" s="38"/>
      <c r="R23" s="38"/>
      <c r="S23" s="38"/>
    </row>
    <row r="24" spans="13:19" x14ac:dyDescent="0.3">
      <c r="M24" s="38"/>
      <c r="N24" s="38"/>
      <c r="O24" s="38"/>
      <c r="P24" s="38"/>
      <c r="Q24" s="38"/>
      <c r="R24" s="38"/>
      <c r="S24" s="38"/>
    </row>
    <row r="25" spans="13:19" x14ac:dyDescent="0.3">
      <c r="M25" s="38"/>
      <c r="N25" s="38"/>
      <c r="O25" s="38"/>
      <c r="P25" s="38"/>
      <c r="Q25" s="38"/>
      <c r="R25" s="38"/>
      <c r="S25" s="38"/>
    </row>
    <row r="26" spans="13:19" x14ac:dyDescent="0.3">
      <c r="M26" s="38"/>
      <c r="N26" s="38"/>
      <c r="O26" s="38"/>
      <c r="P26" s="38"/>
      <c r="Q26" s="38"/>
      <c r="R26" s="38"/>
      <c r="S26" s="38"/>
    </row>
    <row r="27" spans="13:19" x14ac:dyDescent="0.3">
      <c r="M27" s="38"/>
      <c r="N27" s="38"/>
      <c r="O27" s="38"/>
      <c r="P27" s="38"/>
      <c r="Q27" s="38"/>
      <c r="R27" s="38"/>
      <c r="S27" s="38"/>
    </row>
    <row r="28" spans="13:19" x14ac:dyDescent="0.3">
      <c r="M28" s="38"/>
      <c r="N28" s="38"/>
      <c r="O28" s="38"/>
      <c r="P28" s="38"/>
      <c r="Q28" s="38"/>
      <c r="R28" s="38"/>
      <c r="S28" s="38"/>
    </row>
    <row r="29" spans="13:19" x14ac:dyDescent="0.3">
      <c r="M29" s="38"/>
      <c r="N29" s="38"/>
      <c r="O29" s="38"/>
      <c r="P29" s="38"/>
      <c r="Q29" s="38"/>
      <c r="R29" s="38"/>
      <c r="S29" s="38"/>
    </row>
    <row r="30" spans="13:19" x14ac:dyDescent="0.3">
      <c r="M30" s="38"/>
      <c r="N30" s="38"/>
      <c r="O30" s="38"/>
      <c r="P30" s="38"/>
      <c r="Q30" s="38"/>
      <c r="R30" s="38"/>
      <c r="S30" s="38"/>
    </row>
    <row r="31" spans="13:19" x14ac:dyDescent="0.3">
      <c r="M31" s="38"/>
      <c r="N31" s="38"/>
      <c r="O31" s="38"/>
      <c r="P31" s="38"/>
      <c r="Q31" s="38"/>
      <c r="R31" s="38"/>
      <c r="S31" s="38"/>
    </row>
    <row r="32" spans="13:19" x14ac:dyDescent="0.3">
      <c r="M32" s="38"/>
      <c r="N32" s="38"/>
      <c r="O32" s="38"/>
      <c r="P32" s="38"/>
      <c r="Q32" s="38"/>
      <c r="R32" s="38"/>
      <c r="S32" s="38"/>
    </row>
    <row r="33" spans="13:19" x14ac:dyDescent="0.3">
      <c r="M33" s="38"/>
      <c r="N33" s="38"/>
      <c r="O33" s="38"/>
      <c r="P33" s="38"/>
      <c r="Q33" s="38"/>
      <c r="R33" s="38"/>
      <c r="S33" s="38"/>
    </row>
    <row r="34" spans="13:19" x14ac:dyDescent="0.3">
      <c r="M34" s="38"/>
      <c r="N34" s="38"/>
      <c r="O34" s="38"/>
      <c r="P34" s="38"/>
      <c r="Q34" s="38"/>
      <c r="R34" s="38"/>
      <c r="S34" s="38"/>
    </row>
    <row r="35" spans="13:19" x14ac:dyDescent="0.3">
      <c r="M35" s="38"/>
      <c r="N35" s="38"/>
      <c r="O35" s="38"/>
      <c r="P35" s="38"/>
      <c r="Q35" s="38"/>
      <c r="R35" s="38"/>
      <c r="S35" s="38"/>
    </row>
    <row r="36" spans="13:19" x14ac:dyDescent="0.3">
      <c r="M36" s="38"/>
      <c r="N36" s="38"/>
      <c r="O36" s="38"/>
      <c r="P36" s="38"/>
      <c r="Q36" s="38"/>
      <c r="R36" s="38"/>
      <c r="S36" s="38"/>
    </row>
    <row r="37" spans="13:19" x14ac:dyDescent="0.3">
      <c r="M37" s="38"/>
      <c r="N37" s="38"/>
      <c r="O37" s="38"/>
      <c r="P37" s="38"/>
      <c r="Q37" s="38"/>
      <c r="R37" s="38"/>
      <c r="S37" s="38"/>
    </row>
  </sheetData>
  <mergeCells count="1">
    <mergeCell ref="M9:S20"/>
  </mergeCell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41985" r:id="rId6" name="Group Box 1">
              <controlPr defaultSize="0" autoFill="0" autoPict="0">
                <anchor moveWithCells="1">
                  <from>
                    <xdr:col>0</xdr:col>
                    <xdr:colOff>457200</xdr:colOff>
                    <xdr:row>5</xdr:row>
                    <xdr:rowOff>144780</xdr:rowOff>
                  </from>
                  <to>
                    <xdr:col>5</xdr:col>
                    <xdr:colOff>266700</xdr:colOff>
                    <xdr:row>36</xdr:row>
                    <xdr:rowOff>175260</xdr:rowOff>
                  </to>
                </anchor>
              </controlPr>
            </control>
          </mc:Choice>
        </mc:AlternateContent>
        <mc:AlternateContent xmlns:mc="http://schemas.openxmlformats.org/markup-compatibility/2006">
          <mc:Choice Requires="x14">
            <control shapeId="41986" r:id="rId7" name="Group Box 2">
              <controlPr defaultSize="0" autoFill="0" autoPict="0">
                <anchor moveWithCells="1">
                  <from>
                    <xdr:col>5</xdr:col>
                    <xdr:colOff>563880</xdr:colOff>
                    <xdr:row>5</xdr:row>
                    <xdr:rowOff>144780</xdr:rowOff>
                  </from>
                  <to>
                    <xdr:col>10</xdr:col>
                    <xdr:colOff>449580</xdr:colOff>
                    <xdr:row>36</xdr:row>
                    <xdr:rowOff>160020</xdr:rowOff>
                  </to>
                </anchor>
              </controlPr>
            </control>
          </mc:Choice>
        </mc:AlternateContent>
        <mc:AlternateContent xmlns:mc="http://schemas.openxmlformats.org/markup-compatibility/2006">
          <mc:Choice Requires="x14">
            <control shapeId="41987" r:id="rId8" name="Group Box 3">
              <controlPr defaultSize="0" autoFill="0" autoPict="0">
                <anchor moveWithCells="1">
                  <from>
                    <xdr:col>11</xdr:col>
                    <xdr:colOff>182880</xdr:colOff>
                    <xdr:row>5</xdr:row>
                    <xdr:rowOff>137160</xdr:rowOff>
                  </from>
                  <to>
                    <xdr:col>19</xdr:col>
                    <xdr:colOff>213360</xdr:colOff>
                    <xdr:row>20</xdr:row>
                    <xdr:rowOff>121920</xdr:rowOff>
                  </to>
                </anchor>
              </controlPr>
            </control>
          </mc:Choice>
        </mc:AlternateContent>
        <mc:AlternateContent xmlns:mc="http://schemas.openxmlformats.org/markup-compatibility/2006">
          <mc:Choice Requires="x14">
            <control shapeId="41988" r:id="rId9" name="Button 4">
              <controlPr defaultSize="0" print="0" autoFill="0" autoPict="0" macro="[0]!SelectNextSheet">
                <anchor moveWithCells="1" sizeWithCells="1">
                  <from>
                    <xdr:col>20</xdr:col>
                    <xdr:colOff>586740</xdr:colOff>
                    <xdr:row>0</xdr:row>
                    <xdr:rowOff>160020</xdr:rowOff>
                  </from>
                  <to>
                    <xdr:col>21</xdr:col>
                    <xdr:colOff>533400</xdr:colOff>
                    <xdr:row>2</xdr:row>
                    <xdr:rowOff>167640</xdr:rowOff>
                  </to>
                </anchor>
              </controlPr>
            </control>
          </mc:Choice>
        </mc:AlternateContent>
        <mc:AlternateContent xmlns:mc="http://schemas.openxmlformats.org/markup-compatibility/2006">
          <mc:Choice Requires="x14">
            <control shapeId="41989" r:id="rId10" name="Button 5">
              <controlPr defaultSize="0" print="0" autoFill="0" autoPict="0" macro="[0]!SelectMenu">
                <anchor moveWithCells="1" sizeWithCells="1">
                  <from>
                    <xdr:col>17</xdr:col>
                    <xdr:colOff>480060</xdr:colOff>
                    <xdr:row>0</xdr:row>
                    <xdr:rowOff>160020</xdr:rowOff>
                  </from>
                  <to>
                    <xdr:col>19</xdr:col>
                    <xdr:colOff>297180</xdr:colOff>
                    <xdr:row>3</xdr:row>
                    <xdr:rowOff>7620</xdr:rowOff>
                  </to>
                </anchor>
              </controlPr>
            </control>
          </mc:Choice>
        </mc:AlternateContent>
        <mc:AlternateContent xmlns:mc="http://schemas.openxmlformats.org/markup-compatibility/2006">
          <mc:Choice Requires="x14">
            <control shapeId="41990" r:id="rId11" name="Button 6">
              <controlPr defaultSize="0" print="0" autoFill="0" autoPict="0" macro="[0]!SelectPreviousSheet">
                <anchor moveWithCells="1" sizeWithCells="1">
                  <from>
                    <xdr:col>19</xdr:col>
                    <xdr:colOff>480060</xdr:colOff>
                    <xdr:row>0</xdr:row>
                    <xdr:rowOff>167640</xdr:rowOff>
                  </from>
                  <to>
                    <xdr:col>20</xdr:col>
                    <xdr:colOff>426720</xdr:colOff>
                    <xdr:row>2</xdr:row>
                    <xdr:rowOff>175260</xdr:rowOff>
                  </to>
                </anchor>
              </controlPr>
            </control>
          </mc:Choice>
        </mc:AlternateContent>
        <mc:AlternateContent xmlns:mc="http://schemas.openxmlformats.org/markup-compatibility/2006">
          <mc:Choice Requires="x14">
            <control shapeId="41991" r:id="rId12" name="Button 7">
              <controlPr defaultSize="0" print="0" autoFill="0" autoPict="0" macro="[0]!SelectDashboard">
                <anchor moveWithCells="1" sizeWithCells="1">
                  <from>
                    <xdr:col>13</xdr:col>
                    <xdr:colOff>160020</xdr:colOff>
                    <xdr:row>0</xdr:row>
                    <xdr:rowOff>167640</xdr:rowOff>
                  </from>
                  <to>
                    <xdr:col>15</xdr:col>
                    <xdr:colOff>53340</xdr:colOff>
                    <xdr:row>3</xdr:row>
                    <xdr:rowOff>7620</xdr:rowOff>
                  </to>
                </anchor>
              </controlPr>
            </control>
          </mc:Choice>
        </mc:AlternateContent>
        <mc:AlternateContent xmlns:mc="http://schemas.openxmlformats.org/markup-compatibility/2006">
          <mc:Choice Requires="x14">
            <control shapeId="41992" r:id="rId13" name="Button 8">
              <controlPr defaultSize="0" print="0" autoFill="0" autoPict="0" macro="[0]!SelectPriorityBatches">
                <anchor moveWithCells="1" sizeWithCells="1">
                  <from>
                    <xdr:col>15</xdr:col>
                    <xdr:colOff>190500</xdr:colOff>
                    <xdr:row>0</xdr:row>
                    <xdr:rowOff>167640</xdr:rowOff>
                  </from>
                  <to>
                    <xdr:col>17</xdr:col>
                    <xdr:colOff>350520</xdr:colOff>
                    <xdr:row>3</xdr:row>
                    <xdr:rowOff>7620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14999847407452621"/>
  </sheetPr>
  <dimension ref="A1:FL40"/>
  <sheetViews>
    <sheetView showGridLines="0" zoomScale="85" zoomScaleNormal="85" workbookViewId="0">
      <selection activeCell="B2" sqref="B2"/>
    </sheetView>
  </sheetViews>
  <sheetFormatPr defaultRowHeight="14.4" x14ac:dyDescent="0.3"/>
  <cols>
    <col min="2" max="2" width="13.88671875" customWidth="1"/>
    <col min="3" max="3" width="17.77734375" customWidth="1"/>
    <col min="4" max="4" width="18.21875" customWidth="1"/>
    <col min="5" max="6" width="10.88671875" customWidth="1"/>
    <col min="7" max="7" width="13.88671875" customWidth="1"/>
    <col min="8" max="8" width="17.77734375" customWidth="1"/>
    <col min="9" max="9" width="18.21875" customWidth="1"/>
    <col min="12" max="12" width="5.77734375" customWidth="1"/>
  </cols>
  <sheetData>
    <row r="1" spans="1:168" x14ac:dyDescent="0.3">
      <c r="A1" s="1"/>
      <c r="B1" s="1"/>
      <c r="C1" s="1"/>
      <c r="D1" s="1"/>
      <c r="E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T1" s="1"/>
      <c r="AV1" s="1"/>
      <c r="AW1" s="1"/>
      <c r="AX1" s="1"/>
      <c r="AY1" s="1"/>
      <c r="AZ1" s="1"/>
      <c r="BA1" s="1"/>
      <c r="BB1" s="1"/>
      <c r="BC1" s="1"/>
      <c r="BE1" s="1"/>
      <c r="BF1" s="1"/>
      <c r="BG1" s="1"/>
      <c r="BH1" s="1"/>
      <c r="BI1" s="1"/>
      <c r="BJ1" s="1"/>
      <c r="CF1" s="2"/>
      <c r="CH1" s="2"/>
      <c r="CI1" s="2"/>
      <c r="CJ1" s="2"/>
      <c r="CK1" s="2"/>
      <c r="CL1" s="2"/>
      <c r="CM1" s="2"/>
      <c r="CN1" s="2"/>
      <c r="CO1" s="2"/>
      <c r="CW1" s="1"/>
      <c r="CX1" s="1"/>
      <c r="CY1" s="1"/>
      <c r="CZ1" s="1"/>
      <c r="DA1" s="1"/>
      <c r="DB1" s="1"/>
      <c r="DG1" s="1"/>
      <c r="DH1" s="1"/>
      <c r="DI1" s="1"/>
      <c r="DJ1" s="1"/>
      <c r="DL1" s="1"/>
      <c r="DM1" s="1"/>
      <c r="DN1" s="1"/>
      <c r="DO1" s="1"/>
      <c r="DP1" s="1"/>
      <c r="DR1" s="1"/>
      <c r="DS1" s="1"/>
    </row>
    <row r="2" spans="1:168" ht="21" x14ac:dyDescent="0.4">
      <c r="A2" s="1"/>
      <c r="B2" s="3" t="s">
        <v>3989</v>
      </c>
      <c r="E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T2" s="1"/>
      <c r="AV2" s="1"/>
      <c r="AW2" s="1"/>
      <c r="AX2" s="1"/>
      <c r="AY2" s="1"/>
      <c r="AZ2" s="1"/>
      <c r="BA2" s="1"/>
      <c r="BB2" s="1"/>
      <c r="BC2" s="1"/>
      <c r="BE2" s="1"/>
      <c r="BF2" s="1"/>
      <c r="BG2" s="1"/>
      <c r="BH2" s="1"/>
      <c r="BI2" s="1"/>
      <c r="BJ2" s="1"/>
      <c r="CF2" s="2"/>
      <c r="CH2" s="2"/>
      <c r="CI2" s="2"/>
      <c r="CJ2" s="2"/>
      <c r="CK2" s="2"/>
      <c r="CL2" s="2"/>
      <c r="CM2" s="2"/>
      <c r="CN2" s="2"/>
      <c r="CO2" s="2"/>
      <c r="CW2" s="1"/>
      <c r="CX2" s="1"/>
      <c r="CY2" s="1"/>
      <c r="CZ2" s="1"/>
      <c r="DA2" s="1"/>
      <c r="DB2" s="1"/>
      <c r="DG2" s="1"/>
      <c r="DH2" s="1"/>
      <c r="DI2" s="1"/>
      <c r="DJ2" s="1"/>
      <c r="DL2" s="1"/>
      <c r="DM2" s="1"/>
      <c r="DN2" s="1"/>
      <c r="DO2" s="1"/>
      <c r="DP2" s="1"/>
      <c r="DR2" s="1"/>
      <c r="DS2" s="1"/>
    </row>
    <row r="3" spans="1:168" x14ac:dyDescent="0.3">
      <c r="A3" s="1"/>
      <c r="B3" s="4" t="s">
        <v>0</v>
      </c>
      <c r="C3" s="5" t="str">
        <f ca="1">MID(CELL("filename",A1),FIND("]",CELL("‪filename",A1))+1,999)</f>
        <v>EDA - End Market</v>
      </c>
      <c r="G3" s="6"/>
      <c r="H3" s="1"/>
      <c r="I3" s="6"/>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T3" s="1"/>
      <c r="AV3" s="1"/>
      <c r="AW3" s="1"/>
      <c r="AX3" s="1"/>
      <c r="AY3" s="1"/>
      <c r="AZ3" s="1"/>
      <c r="BA3" s="1"/>
      <c r="BB3" s="1"/>
      <c r="BC3" s="1"/>
      <c r="BE3" s="1"/>
      <c r="BF3" s="1"/>
      <c r="BG3" s="1"/>
      <c r="BH3" s="1"/>
      <c r="BI3" s="1"/>
      <c r="BJ3" s="1"/>
      <c r="CF3" s="2"/>
      <c r="CH3" s="2"/>
      <c r="CI3" s="2"/>
      <c r="CJ3" s="2"/>
      <c r="CK3" s="2"/>
      <c r="CL3" s="2"/>
      <c r="CM3" s="2"/>
      <c r="CN3" s="2"/>
      <c r="CO3" s="2"/>
      <c r="CW3" s="1"/>
      <c r="CX3" s="1"/>
      <c r="CY3" s="1"/>
      <c r="CZ3" s="1"/>
      <c r="DA3" s="1"/>
      <c r="DB3" s="1"/>
      <c r="DG3" s="1"/>
      <c r="DH3" s="1"/>
      <c r="DI3" s="1"/>
      <c r="DJ3" s="1"/>
      <c r="DL3" s="1"/>
      <c r="DM3" s="1"/>
      <c r="DN3" s="1"/>
      <c r="DO3" s="1"/>
      <c r="DP3" s="1"/>
      <c r="DR3" s="1"/>
      <c r="DS3" s="1"/>
    </row>
    <row r="4" spans="1:168" x14ac:dyDescent="0.3">
      <c r="A4" s="7"/>
      <c r="B4" s="7"/>
      <c r="C4" s="7"/>
      <c r="D4" s="7"/>
      <c r="E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T4" s="8"/>
      <c r="AV4" s="7"/>
      <c r="AW4" s="7"/>
      <c r="AX4" s="7"/>
      <c r="AY4" s="7"/>
      <c r="AZ4" s="7"/>
      <c r="BA4" s="7"/>
      <c r="BB4" s="7"/>
      <c r="BC4" s="7"/>
      <c r="BE4" s="7"/>
      <c r="BF4" s="7"/>
      <c r="BG4" s="7"/>
      <c r="BH4" s="7"/>
      <c r="BI4" s="7"/>
      <c r="BJ4" s="8"/>
      <c r="CF4" s="2"/>
      <c r="CH4" s="2"/>
      <c r="CI4" s="2"/>
      <c r="CJ4" s="2"/>
      <c r="CK4" s="2"/>
      <c r="CL4" s="2"/>
      <c r="CM4" s="2"/>
      <c r="CN4" s="2"/>
      <c r="CO4" s="2"/>
      <c r="CW4" s="7"/>
      <c r="CX4" s="7"/>
      <c r="CY4" s="7"/>
      <c r="CZ4" s="7"/>
      <c r="DA4" s="7"/>
      <c r="DB4" s="8"/>
      <c r="DG4" s="7"/>
      <c r="DH4" s="7"/>
      <c r="DI4" s="7"/>
      <c r="DJ4" s="7"/>
      <c r="DL4" s="8"/>
      <c r="DM4" s="8"/>
      <c r="DN4" s="8"/>
      <c r="DO4" s="8"/>
      <c r="DP4" s="8"/>
      <c r="DR4" s="7"/>
      <c r="DS4" s="7"/>
    </row>
    <row r="5" spans="1:168" s="12" customFormat="1" x14ac:dyDescent="0.3">
      <c r="A5" s="67" t="str">
        <f ca="1">_xlfn.SHEET()&amp;"."</f>
        <v>24.</v>
      </c>
      <c r="B5" s="41" t="str">
        <f ca="1">MID(CELL("filename",A1),FIND("]",CELL("‪filename",A1))+1,999)</f>
        <v>EDA - End Market</v>
      </c>
      <c r="C5" s="9"/>
      <c r="D5" s="9"/>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0"/>
      <c r="BJ5" s="10"/>
      <c r="BK5" s="10"/>
      <c r="BL5" s="10"/>
      <c r="BM5" s="10"/>
      <c r="BN5" s="10"/>
      <c r="BO5" s="10"/>
      <c r="BP5" s="10"/>
      <c r="BQ5" s="10"/>
      <c r="BR5" s="10"/>
      <c r="BS5" s="10"/>
      <c r="BT5" s="10"/>
      <c r="BU5" s="10"/>
      <c r="BV5" s="10"/>
      <c r="BW5" s="10"/>
      <c r="BX5" s="10"/>
      <c r="BY5" s="10"/>
      <c r="BZ5" s="10"/>
      <c r="CA5" s="10"/>
      <c r="CB5" s="10"/>
      <c r="CC5" s="10"/>
      <c r="CD5" s="10"/>
      <c r="CE5" s="10"/>
      <c r="CF5" s="11"/>
      <c r="CG5" s="10"/>
      <c r="CH5" s="11"/>
      <c r="CI5" s="11"/>
      <c r="CJ5" s="11"/>
      <c r="CK5" s="11"/>
      <c r="CL5" s="11"/>
      <c r="CM5" s="11"/>
      <c r="CN5" s="11"/>
      <c r="CO5" s="11"/>
      <c r="CP5" s="10"/>
      <c r="CQ5" s="10"/>
      <c r="CR5" s="10"/>
      <c r="CS5" s="10"/>
      <c r="CT5" s="10"/>
      <c r="CU5" s="10"/>
      <c r="CV5" s="10"/>
      <c r="CW5" s="10"/>
      <c r="CX5" s="10"/>
      <c r="CY5" s="10"/>
      <c r="CZ5" s="10"/>
      <c r="DA5" s="10"/>
      <c r="DB5" s="10"/>
      <c r="DC5" s="10"/>
      <c r="DD5" s="10"/>
      <c r="DE5" s="10"/>
      <c r="DF5" s="10"/>
      <c r="DG5" s="10"/>
      <c r="DH5" s="10"/>
      <c r="DI5" s="10"/>
      <c r="DJ5" s="10"/>
      <c r="DK5" s="10"/>
      <c r="DL5" s="10"/>
      <c r="DM5" s="10"/>
      <c r="DN5" s="10"/>
      <c r="DO5" s="10"/>
      <c r="DP5" s="10"/>
      <c r="DQ5" s="10"/>
      <c r="DR5" s="10"/>
      <c r="DS5" s="10"/>
      <c r="DT5" s="10"/>
      <c r="DU5" s="10"/>
      <c r="DV5" s="10"/>
      <c r="DW5" s="10"/>
      <c r="DX5" s="10"/>
      <c r="DY5" s="10"/>
      <c r="DZ5" s="10"/>
      <c r="EA5" s="10"/>
      <c r="EB5" s="10"/>
      <c r="EC5" s="10"/>
      <c r="ED5" s="10"/>
      <c r="EE5" s="10"/>
      <c r="EF5" s="10"/>
      <c r="EG5" s="10"/>
      <c r="EH5" s="10"/>
      <c r="EI5" s="10"/>
      <c r="EJ5" s="10"/>
      <c r="EK5" s="10"/>
      <c r="EL5" s="10"/>
      <c r="EM5" s="10"/>
      <c r="EN5" s="10"/>
      <c r="EO5" s="10"/>
      <c r="EP5" s="10"/>
      <c r="EQ5" s="10"/>
      <c r="ER5" s="10"/>
      <c r="ES5" s="10"/>
      <c r="ET5" s="10"/>
      <c r="EU5" s="10"/>
      <c r="EV5" s="10"/>
      <c r="FD5" s="10"/>
      <c r="FL5" s="10"/>
    </row>
    <row r="8" spans="1:168" ht="21" x14ac:dyDescent="0.3">
      <c r="B8" s="30" t="s">
        <v>3938</v>
      </c>
      <c r="G8" s="30" t="s">
        <v>3937</v>
      </c>
      <c r="M8" s="30" t="s">
        <v>3858</v>
      </c>
    </row>
    <row r="9" spans="1:168" ht="14.4" customHeight="1" x14ac:dyDescent="0.3">
      <c r="M9" s="104" t="s">
        <v>3987</v>
      </c>
      <c r="N9" s="104"/>
      <c r="O9" s="104"/>
      <c r="P9" s="104"/>
      <c r="Q9" s="104"/>
      <c r="R9" s="104"/>
      <c r="S9" s="104"/>
    </row>
    <row r="10" spans="1:168" x14ac:dyDescent="0.3">
      <c r="B10" s="66" t="s">
        <v>3939</v>
      </c>
      <c r="C10" s="37">
        <f>MIN($C$16:$C$38)</f>
        <v>42</v>
      </c>
      <c r="G10" s="36" t="s">
        <v>3939</v>
      </c>
      <c r="H10" s="37">
        <f>MIN($H$16:$H$29)</f>
        <v>1</v>
      </c>
      <c r="M10" s="104"/>
      <c r="N10" s="104"/>
      <c r="O10" s="104"/>
      <c r="P10" s="104"/>
      <c r="Q10" s="104"/>
      <c r="R10" s="104"/>
      <c r="S10" s="104"/>
    </row>
    <row r="11" spans="1:168" x14ac:dyDescent="0.3">
      <c r="B11" s="66" t="s">
        <v>3940</v>
      </c>
      <c r="C11" s="37">
        <f>MAX($C$16:$C$38)</f>
        <v>42</v>
      </c>
      <c r="G11" s="36" t="s">
        <v>3940</v>
      </c>
      <c r="H11" s="37">
        <f>MAX($H$16:$H$29)</f>
        <v>3</v>
      </c>
      <c r="M11" s="104"/>
      <c r="N11" s="104"/>
      <c r="O11" s="104"/>
      <c r="P11" s="104"/>
      <c r="Q11" s="104"/>
      <c r="R11" s="104"/>
      <c r="S11" s="104"/>
    </row>
    <row r="12" spans="1:168" x14ac:dyDescent="0.3">
      <c r="M12" s="104"/>
      <c r="N12" s="104"/>
      <c r="O12" s="104"/>
      <c r="P12" s="104"/>
      <c r="Q12" s="104"/>
      <c r="R12" s="104"/>
      <c r="S12" s="104"/>
    </row>
    <row r="13" spans="1:168" x14ac:dyDescent="0.3">
      <c r="B13" s="28" t="s">
        <v>3851</v>
      </c>
      <c r="C13" t="s">
        <v>3853</v>
      </c>
      <c r="G13" s="28" t="s">
        <v>3851</v>
      </c>
      <c r="H13" t="s">
        <v>3854</v>
      </c>
      <c r="M13" s="104"/>
      <c r="N13" s="104"/>
      <c r="O13" s="104"/>
      <c r="P13" s="104"/>
      <c r="Q13" s="104"/>
      <c r="R13" s="104"/>
      <c r="S13" s="104"/>
    </row>
    <row r="14" spans="1:168" x14ac:dyDescent="0.3">
      <c r="M14" s="104"/>
      <c r="N14" s="104"/>
      <c r="O14" s="104"/>
      <c r="P14" s="104"/>
      <c r="Q14" s="104"/>
      <c r="R14" s="104"/>
      <c r="S14" s="104"/>
    </row>
    <row r="15" spans="1:168" x14ac:dyDescent="0.3">
      <c r="B15" s="94" t="s">
        <v>9</v>
      </c>
      <c r="C15" s="58" t="s">
        <v>3855</v>
      </c>
      <c r="D15" s="58" t="s">
        <v>3856</v>
      </c>
      <c r="G15" s="94" t="s">
        <v>9</v>
      </c>
      <c r="H15" s="58" t="s">
        <v>3855</v>
      </c>
      <c r="I15" s="58" t="s">
        <v>3856</v>
      </c>
      <c r="M15" s="104"/>
      <c r="N15" s="104"/>
      <c r="O15" s="104"/>
      <c r="P15" s="104"/>
      <c r="Q15" s="104"/>
      <c r="R15" s="104"/>
      <c r="S15" s="104"/>
    </row>
    <row r="16" spans="1:168" x14ac:dyDescent="0.3">
      <c r="B16" s="33" t="s">
        <v>2849</v>
      </c>
      <c r="C16" s="59">
        <v>42</v>
      </c>
      <c r="D16" s="60">
        <v>4.3478260869565216E-2</v>
      </c>
      <c r="G16" s="33" t="s">
        <v>2848</v>
      </c>
      <c r="H16" s="59">
        <v>1</v>
      </c>
      <c r="I16" s="60">
        <v>0.05</v>
      </c>
      <c r="M16" s="104"/>
      <c r="N16" s="104"/>
      <c r="O16" s="104"/>
      <c r="P16" s="104"/>
      <c r="Q16" s="104"/>
      <c r="R16" s="104"/>
      <c r="S16" s="104"/>
    </row>
    <row r="17" spans="2:19" x14ac:dyDescent="0.3">
      <c r="B17" s="33" t="s">
        <v>2848</v>
      </c>
      <c r="C17" s="59">
        <v>42</v>
      </c>
      <c r="D17" s="60">
        <v>4.3478260869565216E-2</v>
      </c>
      <c r="G17" s="33" t="s">
        <v>2851</v>
      </c>
      <c r="H17" s="59">
        <v>1</v>
      </c>
      <c r="I17" s="60">
        <v>0.05</v>
      </c>
      <c r="M17" s="104"/>
      <c r="N17" s="104"/>
      <c r="O17" s="104"/>
      <c r="P17" s="104"/>
      <c r="Q17" s="104"/>
      <c r="R17" s="104"/>
      <c r="S17" s="104"/>
    </row>
    <row r="18" spans="2:19" x14ac:dyDescent="0.3">
      <c r="B18" s="33" t="s">
        <v>2844</v>
      </c>
      <c r="C18" s="59">
        <v>42</v>
      </c>
      <c r="D18" s="60">
        <v>4.3478260869565216E-2</v>
      </c>
      <c r="G18" s="33" t="s">
        <v>2843</v>
      </c>
      <c r="H18" s="59">
        <v>1</v>
      </c>
      <c r="I18" s="60">
        <v>0.05</v>
      </c>
      <c r="M18" s="104"/>
      <c r="N18" s="104"/>
      <c r="O18" s="104"/>
      <c r="P18" s="104"/>
      <c r="Q18" s="104"/>
      <c r="R18" s="104"/>
      <c r="S18" s="104"/>
    </row>
    <row r="19" spans="2:19" x14ac:dyDescent="0.3">
      <c r="B19" s="33" t="s">
        <v>2851</v>
      </c>
      <c r="C19" s="59">
        <v>42</v>
      </c>
      <c r="D19" s="60">
        <v>4.3478260869565216E-2</v>
      </c>
      <c r="G19" s="33" t="s">
        <v>2840</v>
      </c>
      <c r="H19" s="59">
        <v>2</v>
      </c>
      <c r="I19" s="60">
        <v>0.1</v>
      </c>
      <c r="M19" s="104"/>
      <c r="N19" s="104"/>
      <c r="O19" s="104"/>
      <c r="P19" s="104"/>
      <c r="Q19" s="104"/>
      <c r="R19" s="104"/>
      <c r="S19" s="104"/>
    </row>
    <row r="20" spans="2:19" x14ac:dyDescent="0.3">
      <c r="B20" s="33" t="s">
        <v>2843</v>
      </c>
      <c r="C20" s="59">
        <v>42</v>
      </c>
      <c r="D20" s="60">
        <v>4.3478260869565216E-2</v>
      </c>
      <c r="G20" s="33" t="s">
        <v>2846</v>
      </c>
      <c r="H20" s="59">
        <v>1</v>
      </c>
      <c r="I20" s="60">
        <v>0.05</v>
      </c>
      <c r="M20" s="104"/>
      <c r="N20" s="104"/>
      <c r="O20" s="104"/>
      <c r="P20" s="104"/>
      <c r="Q20" s="104"/>
      <c r="R20" s="104"/>
      <c r="S20" s="104"/>
    </row>
    <row r="21" spans="2:19" x14ac:dyDescent="0.3">
      <c r="B21" s="33" t="s">
        <v>2841</v>
      </c>
      <c r="C21" s="59">
        <v>42</v>
      </c>
      <c r="D21" s="60">
        <v>4.3478260869565216E-2</v>
      </c>
      <c r="G21" s="33" t="s">
        <v>2835</v>
      </c>
      <c r="H21" s="59">
        <v>3</v>
      </c>
      <c r="I21" s="60">
        <v>0.15</v>
      </c>
      <c r="M21" s="104"/>
      <c r="N21" s="104"/>
      <c r="O21" s="104"/>
      <c r="P21" s="104"/>
      <c r="Q21" s="104"/>
      <c r="R21" s="104"/>
      <c r="S21" s="104"/>
    </row>
    <row r="22" spans="2:19" x14ac:dyDescent="0.3">
      <c r="B22" s="33" t="s">
        <v>2840</v>
      </c>
      <c r="C22" s="59">
        <v>42</v>
      </c>
      <c r="D22" s="60">
        <v>4.3478260869565216E-2</v>
      </c>
      <c r="G22" s="33" t="s">
        <v>2842</v>
      </c>
      <c r="H22" s="59">
        <v>1</v>
      </c>
      <c r="I22" s="60">
        <v>0.05</v>
      </c>
      <c r="M22" s="104"/>
      <c r="N22" s="104"/>
      <c r="O22" s="104"/>
      <c r="P22" s="104"/>
      <c r="Q22" s="104"/>
      <c r="R22" s="104"/>
      <c r="S22" s="104"/>
    </row>
    <row r="23" spans="2:19" x14ac:dyDescent="0.3">
      <c r="B23" s="33" t="s">
        <v>2846</v>
      </c>
      <c r="C23" s="59">
        <v>42</v>
      </c>
      <c r="D23" s="60">
        <v>4.3478260869565216E-2</v>
      </c>
      <c r="G23" s="33" t="s">
        <v>1947</v>
      </c>
      <c r="H23" s="59">
        <v>1</v>
      </c>
      <c r="I23" s="60">
        <v>0.05</v>
      </c>
      <c r="M23" s="38"/>
      <c r="N23" s="38"/>
      <c r="O23" s="38"/>
      <c r="P23" s="38"/>
      <c r="Q23" s="38"/>
      <c r="R23" s="38"/>
      <c r="S23" s="38"/>
    </row>
    <row r="24" spans="2:19" x14ac:dyDescent="0.3">
      <c r="B24" s="33" t="s">
        <v>2835</v>
      </c>
      <c r="C24" s="59">
        <v>42</v>
      </c>
      <c r="D24" s="60">
        <v>4.3478260869565216E-2</v>
      </c>
      <c r="G24" s="33" t="s">
        <v>2847</v>
      </c>
      <c r="H24" s="59">
        <v>1</v>
      </c>
      <c r="I24" s="60">
        <v>0.05</v>
      </c>
      <c r="M24" s="38"/>
      <c r="N24" s="38"/>
      <c r="O24" s="38"/>
      <c r="P24" s="38"/>
      <c r="Q24" s="38"/>
      <c r="R24" s="38"/>
      <c r="S24" s="38"/>
    </row>
    <row r="25" spans="2:19" x14ac:dyDescent="0.3">
      <c r="B25" s="33" t="s">
        <v>2842</v>
      </c>
      <c r="C25" s="59">
        <v>42</v>
      </c>
      <c r="D25" s="60">
        <v>4.3478260869565216E-2</v>
      </c>
      <c r="G25" s="33" t="s">
        <v>2850</v>
      </c>
      <c r="H25" s="59">
        <v>1</v>
      </c>
      <c r="I25" s="60">
        <v>0.05</v>
      </c>
      <c r="M25" s="38"/>
      <c r="N25" s="38"/>
      <c r="O25" s="38"/>
      <c r="P25" s="38"/>
      <c r="Q25" s="38"/>
      <c r="R25" s="38"/>
      <c r="S25" s="38"/>
    </row>
    <row r="26" spans="2:19" x14ac:dyDescent="0.3">
      <c r="B26" s="33" t="s">
        <v>2845</v>
      </c>
      <c r="C26" s="59">
        <v>42</v>
      </c>
      <c r="D26" s="60">
        <v>4.3478260869565216E-2</v>
      </c>
      <c r="G26" s="33" t="s">
        <v>1949</v>
      </c>
      <c r="H26" s="59">
        <v>1</v>
      </c>
      <c r="I26" s="60">
        <v>0.05</v>
      </c>
      <c r="M26" s="38"/>
      <c r="N26" s="38"/>
      <c r="O26" s="38"/>
      <c r="P26" s="38"/>
      <c r="Q26" s="38"/>
      <c r="R26" s="38"/>
      <c r="S26" s="38"/>
    </row>
    <row r="27" spans="2:19" x14ac:dyDescent="0.3">
      <c r="B27" s="33" t="s">
        <v>1947</v>
      </c>
      <c r="C27" s="59">
        <v>42</v>
      </c>
      <c r="D27" s="60">
        <v>4.3478260869565216E-2</v>
      </c>
      <c r="G27" s="33" t="s">
        <v>1951</v>
      </c>
      <c r="H27" s="59">
        <v>1</v>
      </c>
      <c r="I27" s="60">
        <v>0.05</v>
      </c>
      <c r="M27" s="38"/>
      <c r="N27" s="38"/>
      <c r="O27" s="38"/>
      <c r="P27" s="38"/>
      <c r="Q27" s="38"/>
      <c r="R27" s="38"/>
      <c r="S27" s="38"/>
    </row>
    <row r="28" spans="2:19" x14ac:dyDescent="0.3">
      <c r="B28" s="33" t="s">
        <v>2847</v>
      </c>
      <c r="C28" s="59">
        <v>42</v>
      </c>
      <c r="D28" s="60">
        <v>4.3478260869565216E-2</v>
      </c>
      <c r="G28" s="33" t="s">
        <v>2838</v>
      </c>
      <c r="H28" s="59">
        <v>3</v>
      </c>
      <c r="I28" s="60">
        <v>0.15</v>
      </c>
      <c r="M28" s="38"/>
      <c r="N28" s="38"/>
      <c r="O28" s="38"/>
      <c r="P28" s="38"/>
      <c r="Q28" s="38"/>
      <c r="R28" s="38"/>
      <c r="S28" s="38"/>
    </row>
    <row r="29" spans="2:19" x14ac:dyDescent="0.3">
      <c r="B29" s="33" t="s">
        <v>2850</v>
      </c>
      <c r="C29" s="59">
        <v>42</v>
      </c>
      <c r="D29" s="60">
        <v>4.3478260869565216E-2</v>
      </c>
      <c r="G29" s="33" t="s">
        <v>1950</v>
      </c>
      <c r="H29" s="59">
        <v>2</v>
      </c>
      <c r="I29" s="60">
        <v>0.1</v>
      </c>
      <c r="M29" s="38"/>
      <c r="N29" s="38"/>
      <c r="O29" s="38"/>
      <c r="P29" s="38"/>
      <c r="Q29" s="38"/>
      <c r="R29" s="38"/>
      <c r="S29" s="38"/>
    </row>
    <row r="30" spans="2:19" x14ac:dyDescent="0.3">
      <c r="B30" s="33" t="s">
        <v>1949</v>
      </c>
      <c r="C30" s="59">
        <v>42</v>
      </c>
      <c r="D30" s="60">
        <v>4.3478260869565216E-2</v>
      </c>
      <c r="G30" s="33" t="s">
        <v>3852</v>
      </c>
      <c r="H30" s="59">
        <v>20</v>
      </c>
      <c r="I30" s="60">
        <v>1</v>
      </c>
      <c r="M30" s="38"/>
      <c r="N30" s="38"/>
      <c r="O30" s="38"/>
      <c r="P30" s="38"/>
      <c r="Q30" s="38"/>
      <c r="R30" s="38"/>
      <c r="S30" s="38"/>
    </row>
    <row r="31" spans="2:19" x14ac:dyDescent="0.3">
      <c r="B31" s="33" t="s">
        <v>1951</v>
      </c>
      <c r="C31" s="59">
        <v>42</v>
      </c>
      <c r="D31" s="60">
        <v>4.3478260869565216E-2</v>
      </c>
      <c r="M31" s="38"/>
      <c r="N31" s="38"/>
      <c r="O31" s="38"/>
      <c r="P31" s="38"/>
      <c r="Q31" s="38"/>
      <c r="R31" s="38"/>
      <c r="S31" s="38"/>
    </row>
    <row r="32" spans="2:19" x14ac:dyDescent="0.3">
      <c r="B32" s="33" t="s">
        <v>2836</v>
      </c>
      <c r="C32" s="59">
        <v>42</v>
      </c>
      <c r="D32" s="60">
        <v>4.3478260869565216E-2</v>
      </c>
      <c r="M32" s="38"/>
      <c r="N32" s="38"/>
      <c r="O32" s="38"/>
      <c r="P32" s="38"/>
      <c r="Q32" s="38"/>
      <c r="R32" s="38"/>
      <c r="S32" s="38"/>
    </row>
    <row r="33" spans="2:19" x14ac:dyDescent="0.3">
      <c r="B33" s="33" t="s">
        <v>2852</v>
      </c>
      <c r="C33" s="59">
        <v>42</v>
      </c>
      <c r="D33" s="60">
        <v>4.3478260869565216E-2</v>
      </c>
      <c r="M33" s="38"/>
      <c r="N33" s="38"/>
      <c r="O33" s="38"/>
      <c r="P33" s="38"/>
      <c r="Q33" s="38"/>
      <c r="R33" s="38"/>
      <c r="S33" s="38"/>
    </row>
    <row r="34" spans="2:19" x14ac:dyDescent="0.3">
      <c r="B34" s="33" t="s">
        <v>1948</v>
      </c>
      <c r="C34" s="59">
        <v>42</v>
      </c>
      <c r="D34" s="60">
        <v>4.3478260869565216E-2</v>
      </c>
      <c r="M34" s="38"/>
      <c r="N34" s="38"/>
      <c r="O34" s="38"/>
      <c r="P34" s="38"/>
      <c r="Q34" s="38"/>
      <c r="R34" s="38"/>
      <c r="S34" s="38"/>
    </row>
    <row r="35" spans="2:19" x14ac:dyDescent="0.3">
      <c r="B35" s="33" t="s">
        <v>2837</v>
      </c>
      <c r="C35" s="59">
        <v>42</v>
      </c>
      <c r="D35" s="60">
        <v>4.3478260869565216E-2</v>
      </c>
      <c r="M35" s="38"/>
      <c r="N35" s="38"/>
      <c r="O35" s="38"/>
      <c r="P35" s="38"/>
      <c r="Q35" s="38"/>
      <c r="R35" s="38"/>
      <c r="S35" s="38"/>
    </row>
    <row r="36" spans="2:19" x14ac:dyDescent="0.3">
      <c r="B36" s="33" t="s">
        <v>2838</v>
      </c>
      <c r="C36" s="59">
        <v>42</v>
      </c>
      <c r="D36" s="60">
        <v>4.3478260869565216E-2</v>
      </c>
      <c r="M36" s="38"/>
      <c r="N36" s="38"/>
      <c r="O36" s="38"/>
      <c r="P36" s="38"/>
      <c r="Q36" s="38"/>
      <c r="R36" s="38"/>
      <c r="S36" s="38"/>
    </row>
    <row r="37" spans="2:19" x14ac:dyDescent="0.3">
      <c r="B37" s="33" t="s">
        <v>2839</v>
      </c>
      <c r="C37" s="59">
        <v>42</v>
      </c>
      <c r="D37" s="60">
        <v>4.3478260869565216E-2</v>
      </c>
      <c r="M37" s="38"/>
      <c r="N37" s="38"/>
      <c r="O37" s="38"/>
      <c r="P37" s="38"/>
      <c r="Q37" s="38"/>
      <c r="R37" s="38"/>
      <c r="S37" s="38"/>
    </row>
    <row r="38" spans="2:19" x14ac:dyDescent="0.3">
      <c r="B38" s="33" t="s">
        <v>1950</v>
      </c>
      <c r="C38" s="59">
        <v>42</v>
      </c>
      <c r="D38" s="60">
        <v>4.3478260869565216E-2</v>
      </c>
      <c r="M38" s="38"/>
      <c r="N38" s="38"/>
      <c r="O38" s="38"/>
      <c r="P38" s="38"/>
      <c r="Q38" s="38"/>
      <c r="R38" s="38"/>
      <c r="S38" s="38"/>
    </row>
    <row r="39" spans="2:19" x14ac:dyDescent="0.3">
      <c r="B39" s="33" t="s">
        <v>3852</v>
      </c>
      <c r="C39" s="59">
        <v>966</v>
      </c>
      <c r="D39" s="60">
        <v>1</v>
      </c>
      <c r="M39" s="38"/>
      <c r="N39" s="38"/>
      <c r="O39" s="38"/>
      <c r="P39" s="38"/>
      <c r="Q39" s="38"/>
      <c r="R39" s="38"/>
      <c r="S39" s="38"/>
    </row>
    <row r="40" spans="2:19" x14ac:dyDescent="0.3">
      <c r="M40" s="38"/>
      <c r="N40" s="38"/>
      <c r="O40" s="38"/>
      <c r="P40" s="38"/>
      <c r="Q40" s="38"/>
      <c r="R40" s="38"/>
      <c r="S40" s="38"/>
    </row>
  </sheetData>
  <mergeCells count="1">
    <mergeCell ref="M9:S22"/>
  </mergeCell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43009" r:id="rId6" name="Group Box 1">
              <controlPr defaultSize="0" autoFill="0" autoPict="0">
                <anchor moveWithCells="1">
                  <from>
                    <xdr:col>0</xdr:col>
                    <xdr:colOff>457200</xdr:colOff>
                    <xdr:row>5</xdr:row>
                    <xdr:rowOff>144780</xdr:rowOff>
                  </from>
                  <to>
                    <xdr:col>5</xdr:col>
                    <xdr:colOff>266700</xdr:colOff>
                    <xdr:row>60</xdr:row>
                    <xdr:rowOff>137160</xdr:rowOff>
                  </to>
                </anchor>
              </controlPr>
            </control>
          </mc:Choice>
        </mc:AlternateContent>
        <mc:AlternateContent xmlns:mc="http://schemas.openxmlformats.org/markup-compatibility/2006">
          <mc:Choice Requires="x14">
            <control shapeId="43010" r:id="rId7" name="Group Box 2">
              <controlPr defaultSize="0" autoFill="0" autoPict="0">
                <anchor moveWithCells="1">
                  <from>
                    <xdr:col>5</xdr:col>
                    <xdr:colOff>563880</xdr:colOff>
                    <xdr:row>5</xdr:row>
                    <xdr:rowOff>144780</xdr:rowOff>
                  </from>
                  <to>
                    <xdr:col>10</xdr:col>
                    <xdr:colOff>449580</xdr:colOff>
                    <xdr:row>52</xdr:row>
                    <xdr:rowOff>30480</xdr:rowOff>
                  </to>
                </anchor>
              </controlPr>
            </control>
          </mc:Choice>
        </mc:AlternateContent>
        <mc:AlternateContent xmlns:mc="http://schemas.openxmlformats.org/markup-compatibility/2006">
          <mc:Choice Requires="x14">
            <control shapeId="43011" r:id="rId8" name="Group Box 3">
              <controlPr defaultSize="0" autoFill="0" autoPict="0">
                <anchor moveWithCells="1">
                  <from>
                    <xdr:col>11</xdr:col>
                    <xdr:colOff>182880</xdr:colOff>
                    <xdr:row>5</xdr:row>
                    <xdr:rowOff>137160</xdr:rowOff>
                  </from>
                  <to>
                    <xdr:col>19</xdr:col>
                    <xdr:colOff>213360</xdr:colOff>
                    <xdr:row>22</xdr:row>
                    <xdr:rowOff>38100</xdr:rowOff>
                  </to>
                </anchor>
              </controlPr>
            </control>
          </mc:Choice>
        </mc:AlternateContent>
        <mc:AlternateContent xmlns:mc="http://schemas.openxmlformats.org/markup-compatibility/2006">
          <mc:Choice Requires="x14">
            <control shapeId="43012" r:id="rId9" name="Button 4">
              <controlPr defaultSize="0" print="0" autoFill="0" autoPict="0" macro="[0]!SelectNextSheet">
                <anchor moveWithCells="1" sizeWithCells="1">
                  <from>
                    <xdr:col>20</xdr:col>
                    <xdr:colOff>586740</xdr:colOff>
                    <xdr:row>0</xdr:row>
                    <xdr:rowOff>160020</xdr:rowOff>
                  </from>
                  <to>
                    <xdr:col>21</xdr:col>
                    <xdr:colOff>533400</xdr:colOff>
                    <xdr:row>2</xdr:row>
                    <xdr:rowOff>167640</xdr:rowOff>
                  </to>
                </anchor>
              </controlPr>
            </control>
          </mc:Choice>
        </mc:AlternateContent>
        <mc:AlternateContent xmlns:mc="http://schemas.openxmlformats.org/markup-compatibility/2006">
          <mc:Choice Requires="x14">
            <control shapeId="43013" r:id="rId10" name="Button 5">
              <controlPr defaultSize="0" print="0" autoFill="0" autoPict="0" macro="[0]!SelectMenu">
                <anchor moveWithCells="1" sizeWithCells="1">
                  <from>
                    <xdr:col>17</xdr:col>
                    <xdr:colOff>480060</xdr:colOff>
                    <xdr:row>0</xdr:row>
                    <xdr:rowOff>160020</xdr:rowOff>
                  </from>
                  <to>
                    <xdr:col>19</xdr:col>
                    <xdr:colOff>297180</xdr:colOff>
                    <xdr:row>3</xdr:row>
                    <xdr:rowOff>7620</xdr:rowOff>
                  </to>
                </anchor>
              </controlPr>
            </control>
          </mc:Choice>
        </mc:AlternateContent>
        <mc:AlternateContent xmlns:mc="http://schemas.openxmlformats.org/markup-compatibility/2006">
          <mc:Choice Requires="x14">
            <control shapeId="43014" r:id="rId11" name="Button 6">
              <controlPr defaultSize="0" print="0" autoFill="0" autoPict="0" macro="[0]!SelectPreviousSheet">
                <anchor moveWithCells="1" sizeWithCells="1">
                  <from>
                    <xdr:col>19</xdr:col>
                    <xdr:colOff>480060</xdr:colOff>
                    <xdr:row>0</xdr:row>
                    <xdr:rowOff>167640</xdr:rowOff>
                  </from>
                  <to>
                    <xdr:col>20</xdr:col>
                    <xdr:colOff>426720</xdr:colOff>
                    <xdr:row>2</xdr:row>
                    <xdr:rowOff>175260</xdr:rowOff>
                  </to>
                </anchor>
              </controlPr>
            </control>
          </mc:Choice>
        </mc:AlternateContent>
        <mc:AlternateContent xmlns:mc="http://schemas.openxmlformats.org/markup-compatibility/2006">
          <mc:Choice Requires="x14">
            <control shapeId="43015" r:id="rId12" name="Button 7">
              <controlPr defaultSize="0" print="0" autoFill="0" autoPict="0" macro="[0]!SelectDashboard">
                <anchor moveWithCells="1" sizeWithCells="1">
                  <from>
                    <xdr:col>13</xdr:col>
                    <xdr:colOff>167640</xdr:colOff>
                    <xdr:row>0</xdr:row>
                    <xdr:rowOff>167640</xdr:rowOff>
                  </from>
                  <to>
                    <xdr:col>15</xdr:col>
                    <xdr:colOff>60960</xdr:colOff>
                    <xdr:row>3</xdr:row>
                    <xdr:rowOff>7620</xdr:rowOff>
                  </to>
                </anchor>
              </controlPr>
            </control>
          </mc:Choice>
        </mc:AlternateContent>
        <mc:AlternateContent xmlns:mc="http://schemas.openxmlformats.org/markup-compatibility/2006">
          <mc:Choice Requires="x14">
            <control shapeId="43016" r:id="rId13" name="Button 8">
              <controlPr defaultSize="0" print="0" autoFill="0" autoPict="0" macro="[0]!SelectPriorityBatches">
                <anchor moveWithCells="1" sizeWithCells="1">
                  <from>
                    <xdr:col>15</xdr:col>
                    <xdr:colOff>198120</xdr:colOff>
                    <xdr:row>0</xdr:row>
                    <xdr:rowOff>167640</xdr:rowOff>
                  </from>
                  <to>
                    <xdr:col>17</xdr:col>
                    <xdr:colOff>358140</xdr:colOff>
                    <xdr:row>3</xdr:row>
                    <xdr:rowOff>7620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0" tint="-4.9989318521683403E-2"/>
  </sheetPr>
  <dimension ref="A1:FL145"/>
  <sheetViews>
    <sheetView showGridLines="0" topLeftCell="A124" zoomScale="85" zoomScaleNormal="85" workbookViewId="0">
      <selection activeCell="B2" sqref="B2"/>
    </sheetView>
  </sheetViews>
  <sheetFormatPr defaultRowHeight="14.4" x14ac:dyDescent="0.3"/>
  <cols>
    <col min="2" max="2" width="13.88671875" customWidth="1"/>
    <col min="3" max="3" width="17.77734375" customWidth="1"/>
    <col min="4" max="4" width="18.21875" customWidth="1"/>
    <col min="5" max="6" width="10.88671875" customWidth="1"/>
    <col min="7" max="7" width="13.88671875" customWidth="1"/>
    <col min="8" max="8" width="17.77734375" customWidth="1"/>
    <col min="9" max="9" width="18.21875" customWidth="1"/>
    <col min="12" max="12" width="5.77734375" customWidth="1"/>
  </cols>
  <sheetData>
    <row r="1" spans="1:168" x14ac:dyDescent="0.3">
      <c r="A1" s="1"/>
      <c r="B1" s="1"/>
      <c r="C1" s="1"/>
      <c r="D1" s="1"/>
      <c r="E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T1" s="1"/>
      <c r="AV1" s="1"/>
      <c r="AW1" s="1"/>
      <c r="AX1" s="1"/>
      <c r="AY1" s="1"/>
      <c r="AZ1" s="1"/>
      <c r="BA1" s="1"/>
      <c r="BB1" s="1"/>
      <c r="BC1" s="1"/>
      <c r="BE1" s="1"/>
      <c r="BF1" s="1"/>
      <c r="BG1" s="1"/>
      <c r="BH1" s="1"/>
      <c r="BI1" s="1"/>
      <c r="BJ1" s="1"/>
      <c r="CF1" s="2"/>
      <c r="CH1" s="2"/>
      <c r="CI1" s="2"/>
      <c r="CJ1" s="2"/>
      <c r="CK1" s="2"/>
      <c r="CL1" s="2"/>
      <c r="CM1" s="2"/>
      <c r="CN1" s="2"/>
      <c r="CO1" s="2"/>
      <c r="CW1" s="1"/>
      <c r="CX1" s="1"/>
      <c r="CY1" s="1"/>
      <c r="CZ1" s="1"/>
      <c r="DA1" s="1"/>
      <c r="DB1" s="1"/>
      <c r="DG1" s="1"/>
      <c r="DH1" s="1"/>
      <c r="DI1" s="1"/>
      <c r="DJ1" s="1"/>
      <c r="DL1" s="1"/>
      <c r="DM1" s="1"/>
      <c r="DN1" s="1"/>
      <c r="DO1" s="1"/>
      <c r="DP1" s="1"/>
      <c r="DR1" s="1"/>
      <c r="DS1" s="1"/>
    </row>
    <row r="2" spans="1:168" ht="21" x14ac:dyDescent="0.4">
      <c r="A2" s="1"/>
      <c r="B2" s="3" t="s">
        <v>3989</v>
      </c>
      <c r="E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T2" s="1"/>
      <c r="AV2" s="1"/>
      <c r="AW2" s="1"/>
      <c r="AX2" s="1"/>
      <c r="AY2" s="1"/>
      <c r="AZ2" s="1"/>
      <c r="BA2" s="1"/>
      <c r="BB2" s="1"/>
      <c r="BC2" s="1"/>
      <c r="BE2" s="1"/>
      <c r="BF2" s="1"/>
      <c r="BG2" s="1"/>
      <c r="BH2" s="1"/>
      <c r="BI2" s="1"/>
      <c r="BJ2" s="1"/>
      <c r="CF2" s="2"/>
      <c r="CH2" s="2"/>
      <c r="CI2" s="2"/>
      <c r="CJ2" s="2"/>
      <c r="CK2" s="2"/>
      <c r="CL2" s="2"/>
      <c r="CM2" s="2"/>
      <c r="CN2" s="2"/>
      <c r="CO2" s="2"/>
      <c r="CW2" s="1"/>
      <c r="CX2" s="1"/>
      <c r="CY2" s="1"/>
      <c r="CZ2" s="1"/>
      <c r="DA2" s="1"/>
      <c r="DB2" s="1"/>
      <c r="DG2" s="1"/>
      <c r="DH2" s="1"/>
      <c r="DI2" s="1"/>
      <c r="DJ2" s="1"/>
      <c r="DL2" s="1"/>
      <c r="DM2" s="1"/>
      <c r="DN2" s="1"/>
      <c r="DO2" s="1"/>
      <c r="DP2" s="1"/>
      <c r="DR2" s="1"/>
      <c r="DS2" s="1"/>
    </row>
    <row r="3" spans="1:168" x14ac:dyDescent="0.3">
      <c r="A3" s="1"/>
      <c r="B3" s="4" t="s">
        <v>0</v>
      </c>
      <c r="C3" s="5" t="str">
        <f ca="1">MID(CELL("filename",A1),FIND("]",CELL("‪filename",A1))+1,999)</f>
        <v>SUMMARY</v>
      </c>
      <c r="G3" s="6"/>
      <c r="H3" s="1"/>
      <c r="I3" s="6"/>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T3" s="1"/>
      <c r="AV3" s="1"/>
      <c r="AW3" s="1"/>
      <c r="AX3" s="1"/>
      <c r="AY3" s="1"/>
      <c r="AZ3" s="1"/>
      <c r="BA3" s="1"/>
      <c r="BB3" s="1"/>
      <c r="BC3" s="1"/>
      <c r="BE3" s="1"/>
      <c r="BF3" s="1"/>
      <c r="BG3" s="1"/>
      <c r="BH3" s="1"/>
      <c r="BI3" s="1"/>
      <c r="BJ3" s="1"/>
      <c r="CF3" s="2"/>
      <c r="CH3" s="2"/>
      <c r="CI3" s="2"/>
      <c r="CJ3" s="2"/>
      <c r="CK3" s="2"/>
      <c r="CL3" s="2"/>
      <c r="CM3" s="2"/>
      <c r="CN3" s="2"/>
      <c r="CO3" s="2"/>
      <c r="CW3" s="1"/>
      <c r="CX3" s="1"/>
      <c r="CY3" s="1"/>
      <c r="CZ3" s="1"/>
      <c r="DA3" s="1"/>
      <c r="DB3" s="1"/>
      <c r="DG3" s="1"/>
      <c r="DH3" s="1"/>
      <c r="DI3" s="1"/>
      <c r="DJ3" s="1"/>
      <c r="DL3" s="1"/>
      <c r="DM3" s="1"/>
      <c r="DN3" s="1"/>
      <c r="DO3" s="1"/>
      <c r="DP3" s="1"/>
      <c r="DR3" s="1"/>
      <c r="DS3" s="1"/>
    </row>
    <row r="4" spans="1:168" x14ac:dyDescent="0.3">
      <c r="A4" s="7"/>
      <c r="B4" s="7"/>
      <c r="C4" s="7"/>
      <c r="D4" s="7"/>
      <c r="E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T4" s="8"/>
      <c r="AV4" s="7"/>
      <c r="AW4" s="7"/>
      <c r="AX4" s="7"/>
      <c r="AY4" s="7"/>
      <c r="AZ4" s="7"/>
      <c r="BA4" s="7"/>
      <c r="BB4" s="7"/>
      <c r="BC4" s="7"/>
      <c r="BE4" s="7"/>
      <c r="BF4" s="7"/>
      <c r="BG4" s="7"/>
      <c r="BH4" s="7"/>
      <c r="BI4" s="7"/>
      <c r="BJ4" s="8"/>
      <c r="CF4" s="2"/>
      <c r="CH4" s="2"/>
      <c r="CI4" s="2"/>
      <c r="CJ4" s="2"/>
      <c r="CK4" s="2"/>
      <c r="CL4" s="2"/>
      <c r="CM4" s="2"/>
      <c r="CN4" s="2"/>
      <c r="CO4" s="2"/>
      <c r="CW4" s="7"/>
      <c r="CX4" s="7"/>
      <c r="CY4" s="7"/>
      <c r="CZ4" s="7"/>
      <c r="DA4" s="7"/>
      <c r="DB4" s="8"/>
      <c r="DG4" s="7"/>
      <c r="DH4" s="7"/>
      <c r="DI4" s="7"/>
      <c r="DJ4" s="7"/>
      <c r="DL4" s="8"/>
      <c r="DM4" s="8"/>
      <c r="DN4" s="8"/>
      <c r="DO4" s="8"/>
      <c r="DP4" s="8"/>
      <c r="DR4" s="7"/>
      <c r="DS4" s="7"/>
    </row>
    <row r="5" spans="1:168" s="12" customFormat="1" x14ac:dyDescent="0.3">
      <c r="A5" s="67" t="str">
        <f ca="1">_xlfn.SHEET()&amp;"."</f>
        <v>25.</v>
      </c>
      <c r="B5" s="41" t="str">
        <f ca="1">MID(CELL("filename",A1),FIND("]",CELL("‪filename",A1))+1,999)</f>
        <v>SUMMARY</v>
      </c>
      <c r="C5" s="9"/>
      <c r="D5" s="9"/>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0"/>
      <c r="BJ5" s="10"/>
      <c r="BK5" s="10"/>
      <c r="BL5" s="10"/>
      <c r="BM5" s="10"/>
      <c r="BN5" s="10"/>
      <c r="BO5" s="10"/>
      <c r="BP5" s="10"/>
      <c r="BQ5" s="10"/>
      <c r="BR5" s="10"/>
      <c r="BS5" s="10"/>
      <c r="BT5" s="10"/>
      <c r="BU5" s="10"/>
      <c r="BV5" s="10"/>
      <c r="BW5" s="10"/>
      <c r="BX5" s="10"/>
      <c r="BY5" s="10"/>
      <c r="BZ5" s="10"/>
      <c r="CA5" s="10"/>
      <c r="CB5" s="10"/>
      <c r="CC5" s="10"/>
      <c r="CD5" s="10"/>
      <c r="CE5" s="10"/>
      <c r="CF5" s="11"/>
      <c r="CG5" s="10"/>
      <c r="CH5" s="11"/>
      <c r="CI5" s="11"/>
      <c r="CJ5" s="11"/>
      <c r="CK5" s="11"/>
      <c r="CL5" s="11"/>
      <c r="CM5" s="11"/>
      <c r="CN5" s="11"/>
      <c r="CO5" s="11"/>
      <c r="CP5" s="10"/>
      <c r="CQ5" s="10"/>
      <c r="CR5" s="10"/>
      <c r="CS5" s="10"/>
      <c r="CT5" s="10"/>
      <c r="CU5" s="10"/>
      <c r="CV5" s="10"/>
      <c r="CW5" s="10"/>
      <c r="CX5" s="10"/>
      <c r="CY5" s="10"/>
      <c r="CZ5" s="10"/>
      <c r="DA5" s="10"/>
      <c r="DB5" s="10"/>
      <c r="DC5" s="10"/>
      <c r="DD5" s="10"/>
      <c r="DE5" s="10"/>
      <c r="DF5" s="10"/>
      <c r="DG5" s="10"/>
      <c r="DH5" s="10"/>
      <c r="DI5" s="10"/>
      <c r="DJ5" s="10"/>
      <c r="DK5" s="10"/>
      <c r="DL5" s="10"/>
      <c r="DM5" s="10"/>
      <c r="DN5" s="10"/>
      <c r="DO5" s="10"/>
      <c r="DP5" s="10"/>
      <c r="DQ5" s="10"/>
      <c r="DR5" s="10"/>
      <c r="DS5" s="10"/>
      <c r="DT5" s="10"/>
      <c r="DU5" s="10"/>
      <c r="DV5" s="10"/>
      <c r="DW5" s="10"/>
      <c r="DX5" s="10"/>
      <c r="DY5" s="10"/>
      <c r="DZ5" s="10"/>
      <c r="EA5" s="10"/>
      <c r="EB5" s="10"/>
      <c r="EC5" s="10"/>
      <c r="ED5" s="10"/>
      <c r="EE5" s="10"/>
      <c r="EF5" s="10"/>
      <c r="EG5" s="10"/>
      <c r="EH5" s="10"/>
      <c r="EI5" s="10"/>
      <c r="EJ5" s="10"/>
      <c r="EK5" s="10"/>
      <c r="EL5" s="10"/>
      <c r="EM5" s="10"/>
      <c r="EN5" s="10"/>
      <c r="EO5" s="10"/>
      <c r="EP5" s="10"/>
      <c r="EQ5" s="10"/>
      <c r="ER5" s="10"/>
      <c r="ES5" s="10"/>
      <c r="ET5" s="10"/>
      <c r="EU5" s="10"/>
      <c r="EV5" s="10"/>
      <c r="FD5" s="10"/>
      <c r="FL5" s="10"/>
    </row>
    <row r="8" spans="1:168" ht="21" x14ac:dyDescent="0.3">
      <c r="B8" s="30" t="s">
        <v>3949</v>
      </c>
      <c r="G8" s="30"/>
      <c r="M8" s="30"/>
    </row>
    <row r="9" spans="1:168" ht="14.4" customHeight="1" x14ac:dyDescent="0.3">
      <c r="B9" s="104" t="s">
        <v>3959</v>
      </c>
      <c r="C9" s="104"/>
      <c r="D9" s="104"/>
      <c r="E9" s="104"/>
      <c r="F9" s="104"/>
      <c r="G9" s="104"/>
      <c r="H9" s="104"/>
      <c r="I9" s="104"/>
      <c r="J9" s="104"/>
      <c r="K9" s="104"/>
      <c r="L9" s="104"/>
      <c r="M9" s="104"/>
      <c r="N9" s="104"/>
      <c r="O9" s="104"/>
      <c r="P9" s="104"/>
      <c r="Q9" s="104"/>
      <c r="R9" s="104"/>
      <c r="S9" s="104"/>
      <c r="T9" s="104"/>
      <c r="U9" s="104"/>
    </row>
    <row r="10" spans="1:168" x14ac:dyDescent="0.3">
      <c r="B10" s="104"/>
      <c r="C10" s="104"/>
      <c r="D10" s="104"/>
      <c r="E10" s="104"/>
      <c r="F10" s="104"/>
      <c r="G10" s="104"/>
      <c r="H10" s="104"/>
      <c r="I10" s="104"/>
      <c r="J10" s="104"/>
      <c r="K10" s="104"/>
      <c r="L10" s="104"/>
      <c r="M10" s="104"/>
      <c r="N10" s="104"/>
      <c r="O10" s="104"/>
      <c r="P10" s="104"/>
      <c r="Q10" s="104"/>
      <c r="R10" s="104"/>
      <c r="S10" s="104"/>
      <c r="T10" s="104"/>
      <c r="U10" s="104"/>
    </row>
    <row r="11" spans="1:168" x14ac:dyDescent="0.3">
      <c r="B11" s="104"/>
      <c r="C11" s="104"/>
      <c r="D11" s="104"/>
      <c r="E11" s="104"/>
      <c r="F11" s="104"/>
      <c r="G11" s="104"/>
      <c r="H11" s="104"/>
      <c r="I11" s="104"/>
      <c r="J11" s="104"/>
      <c r="K11" s="104"/>
      <c r="L11" s="104"/>
      <c r="M11" s="104"/>
      <c r="N11" s="104"/>
      <c r="O11" s="104"/>
      <c r="P11" s="104"/>
      <c r="Q11" s="104"/>
      <c r="R11" s="104"/>
      <c r="S11" s="104"/>
      <c r="T11" s="104"/>
      <c r="U11" s="104"/>
    </row>
    <row r="12" spans="1:168" x14ac:dyDescent="0.3">
      <c r="B12" s="104"/>
      <c r="C12" s="104"/>
      <c r="D12" s="104"/>
      <c r="E12" s="104"/>
      <c r="F12" s="104"/>
      <c r="G12" s="104"/>
      <c r="H12" s="104"/>
      <c r="I12" s="104"/>
      <c r="J12" s="104"/>
      <c r="K12" s="104"/>
      <c r="L12" s="104"/>
      <c r="M12" s="104"/>
      <c r="N12" s="104"/>
      <c r="O12" s="104"/>
      <c r="P12" s="104"/>
      <c r="Q12" s="104"/>
      <c r="R12" s="104"/>
      <c r="S12" s="104"/>
      <c r="T12" s="104"/>
      <c r="U12" s="104"/>
    </row>
    <row r="13" spans="1:168" x14ac:dyDescent="0.3">
      <c r="B13" s="104"/>
      <c r="C13" s="104"/>
      <c r="D13" s="104"/>
      <c r="E13" s="104"/>
      <c r="F13" s="104"/>
      <c r="G13" s="104"/>
      <c r="H13" s="104"/>
      <c r="I13" s="104"/>
      <c r="J13" s="104"/>
      <c r="K13" s="104"/>
      <c r="L13" s="104"/>
      <c r="M13" s="104"/>
      <c r="N13" s="104"/>
      <c r="O13" s="104"/>
      <c r="P13" s="104"/>
      <c r="Q13" s="104"/>
      <c r="R13" s="104"/>
      <c r="S13" s="104"/>
      <c r="T13" s="104"/>
      <c r="U13" s="104"/>
    </row>
    <row r="14" spans="1:168" x14ac:dyDescent="0.3">
      <c r="B14" s="104"/>
      <c r="C14" s="104"/>
      <c r="D14" s="104"/>
      <c r="E14" s="104"/>
      <c r="F14" s="104"/>
      <c r="G14" s="104"/>
      <c r="H14" s="104"/>
      <c r="I14" s="104"/>
      <c r="J14" s="104"/>
      <c r="K14" s="104"/>
      <c r="L14" s="104"/>
      <c r="M14" s="104"/>
      <c r="N14" s="104"/>
      <c r="O14" s="104"/>
      <c r="P14" s="104"/>
      <c r="Q14" s="104"/>
      <c r="R14" s="104"/>
      <c r="S14" s="104"/>
      <c r="T14" s="104"/>
      <c r="U14" s="104"/>
    </row>
    <row r="15" spans="1:168" x14ac:dyDescent="0.3">
      <c r="B15" s="104"/>
      <c r="C15" s="104"/>
      <c r="D15" s="104"/>
      <c r="E15" s="104"/>
      <c r="F15" s="104"/>
      <c r="G15" s="104"/>
      <c r="H15" s="104"/>
      <c r="I15" s="104"/>
      <c r="J15" s="104"/>
      <c r="K15" s="104"/>
      <c r="L15" s="104"/>
      <c r="M15" s="104"/>
      <c r="N15" s="104"/>
      <c r="O15" s="104"/>
      <c r="P15" s="104"/>
      <c r="Q15" s="104"/>
      <c r="R15" s="104"/>
      <c r="S15" s="104"/>
      <c r="T15" s="104"/>
      <c r="U15" s="104"/>
    </row>
    <row r="16" spans="1:168" x14ac:dyDescent="0.3">
      <c r="B16" s="104"/>
      <c r="C16" s="104"/>
      <c r="D16" s="104"/>
      <c r="E16" s="104"/>
      <c r="F16" s="104"/>
      <c r="G16" s="104"/>
      <c r="H16" s="104"/>
      <c r="I16" s="104"/>
      <c r="J16" s="104"/>
      <c r="K16" s="104"/>
      <c r="L16" s="104"/>
      <c r="M16" s="104"/>
      <c r="N16" s="104"/>
      <c r="O16" s="104"/>
      <c r="P16" s="104"/>
      <c r="Q16" s="104"/>
      <c r="R16" s="104"/>
      <c r="S16" s="104"/>
      <c r="T16" s="104"/>
      <c r="U16" s="104"/>
    </row>
    <row r="17" spans="2:21" x14ac:dyDescent="0.3">
      <c r="B17" s="104"/>
      <c r="C17" s="104"/>
      <c r="D17" s="104"/>
      <c r="E17" s="104"/>
      <c r="F17" s="104"/>
      <c r="G17" s="104"/>
      <c r="H17" s="104"/>
      <c r="I17" s="104"/>
      <c r="J17" s="104"/>
      <c r="K17" s="104"/>
      <c r="L17" s="104"/>
      <c r="M17" s="104"/>
      <c r="N17" s="104"/>
      <c r="O17" s="104"/>
      <c r="P17" s="104"/>
      <c r="Q17" s="104"/>
      <c r="R17" s="104"/>
      <c r="S17" s="104"/>
      <c r="T17" s="104"/>
      <c r="U17" s="104"/>
    </row>
    <row r="18" spans="2:21" x14ac:dyDescent="0.3">
      <c r="B18" s="104"/>
      <c r="C18" s="104"/>
      <c r="D18" s="104"/>
      <c r="E18" s="104"/>
      <c r="F18" s="104"/>
      <c r="G18" s="104"/>
      <c r="H18" s="104"/>
      <c r="I18" s="104"/>
      <c r="J18" s="104"/>
      <c r="K18" s="104"/>
      <c r="L18" s="104"/>
      <c r="M18" s="104"/>
      <c r="N18" s="104"/>
      <c r="O18" s="104"/>
      <c r="P18" s="104"/>
      <c r="Q18" s="104"/>
      <c r="R18" s="104"/>
      <c r="S18" s="104"/>
      <c r="T18" s="104"/>
      <c r="U18" s="104"/>
    </row>
    <row r="19" spans="2:21" x14ac:dyDescent="0.3">
      <c r="B19" s="104"/>
      <c r="C19" s="104"/>
      <c r="D19" s="104"/>
      <c r="E19" s="104"/>
      <c r="F19" s="104"/>
      <c r="G19" s="104"/>
      <c r="H19" s="104"/>
      <c r="I19" s="104"/>
      <c r="J19" s="104"/>
      <c r="K19" s="104"/>
      <c r="L19" s="104"/>
      <c r="M19" s="104"/>
      <c r="N19" s="104"/>
      <c r="O19" s="104"/>
      <c r="P19" s="104"/>
      <c r="Q19" s="104"/>
      <c r="R19" s="104"/>
      <c r="S19" s="104"/>
      <c r="T19" s="104"/>
      <c r="U19" s="104"/>
    </row>
    <row r="20" spans="2:21" x14ac:dyDescent="0.3">
      <c r="B20" s="104"/>
      <c r="C20" s="104"/>
      <c r="D20" s="104"/>
      <c r="E20" s="104"/>
      <c r="F20" s="104"/>
      <c r="G20" s="104"/>
      <c r="H20" s="104"/>
      <c r="I20" s="104"/>
      <c r="J20" s="104"/>
      <c r="K20" s="104"/>
      <c r="L20" s="104"/>
      <c r="M20" s="104"/>
      <c r="N20" s="104"/>
      <c r="O20" s="104"/>
      <c r="P20" s="104"/>
      <c r="Q20" s="104"/>
      <c r="R20" s="104"/>
      <c r="S20" s="104"/>
      <c r="T20" s="104"/>
      <c r="U20" s="104"/>
    </row>
    <row r="21" spans="2:21" x14ac:dyDescent="0.3">
      <c r="B21" s="104"/>
      <c r="C21" s="104"/>
      <c r="D21" s="104"/>
      <c r="E21" s="104"/>
      <c r="F21" s="104"/>
      <c r="G21" s="104"/>
      <c r="H21" s="104"/>
      <c r="I21" s="104"/>
      <c r="J21" s="104"/>
      <c r="K21" s="104"/>
      <c r="L21" s="104"/>
      <c r="M21" s="104"/>
      <c r="N21" s="104"/>
      <c r="O21" s="104"/>
      <c r="P21" s="104"/>
      <c r="Q21" s="104"/>
      <c r="R21" s="104"/>
      <c r="S21" s="104"/>
      <c r="T21" s="104"/>
      <c r="U21" s="104"/>
    </row>
    <row r="22" spans="2:21" x14ac:dyDescent="0.3">
      <c r="B22" s="104"/>
      <c r="C22" s="104"/>
      <c r="D22" s="104"/>
      <c r="E22" s="104"/>
      <c r="F22" s="104"/>
      <c r="G22" s="104"/>
      <c r="H22" s="104"/>
      <c r="I22" s="104"/>
      <c r="J22" s="104"/>
      <c r="K22" s="104"/>
      <c r="L22" s="104"/>
      <c r="M22" s="104"/>
      <c r="N22" s="104"/>
      <c r="O22" s="104"/>
      <c r="P22" s="104"/>
      <c r="Q22" s="104"/>
      <c r="R22" s="104"/>
      <c r="S22" s="104"/>
      <c r="T22" s="104"/>
      <c r="U22" s="104"/>
    </row>
    <row r="23" spans="2:21" x14ac:dyDescent="0.3">
      <c r="B23" s="104"/>
      <c r="C23" s="104"/>
      <c r="D23" s="104"/>
      <c r="E23" s="104"/>
      <c r="F23" s="104"/>
      <c r="G23" s="104"/>
      <c r="H23" s="104"/>
      <c r="I23" s="104"/>
      <c r="J23" s="104"/>
      <c r="K23" s="104"/>
      <c r="L23" s="104"/>
      <c r="M23" s="104"/>
      <c r="N23" s="104"/>
      <c r="O23" s="104"/>
      <c r="P23" s="104"/>
      <c r="Q23" s="104"/>
      <c r="R23" s="104"/>
      <c r="S23" s="104"/>
      <c r="T23" s="104"/>
      <c r="U23" s="104"/>
    </row>
    <row r="24" spans="2:21" x14ac:dyDescent="0.3">
      <c r="B24" s="104"/>
      <c r="C24" s="104"/>
      <c r="D24" s="104"/>
      <c r="E24" s="104"/>
      <c r="F24" s="104"/>
      <c r="G24" s="104"/>
      <c r="H24" s="104"/>
      <c r="I24" s="104"/>
      <c r="J24" s="104"/>
      <c r="K24" s="104"/>
      <c r="L24" s="104"/>
      <c r="M24" s="104"/>
      <c r="N24" s="104"/>
      <c r="O24" s="104"/>
      <c r="P24" s="104"/>
      <c r="Q24" s="104"/>
      <c r="R24" s="104"/>
      <c r="S24" s="104"/>
      <c r="T24" s="104"/>
      <c r="U24" s="104"/>
    </row>
    <row r="25" spans="2:21" x14ac:dyDescent="0.3">
      <c r="B25" s="104"/>
      <c r="C25" s="104"/>
      <c r="D25" s="104"/>
      <c r="E25" s="104"/>
      <c r="F25" s="104"/>
      <c r="G25" s="104"/>
      <c r="H25" s="104"/>
      <c r="I25" s="104"/>
      <c r="J25" s="104"/>
      <c r="K25" s="104"/>
      <c r="L25" s="104"/>
      <c r="M25" s="104"/>
      <c r="N25" s="104"/>
      <c r="O25" s="104"/>
      <c r="P25" s="104"/>
      <c r="Q25" s="104"/>
      <c r="R25" s="104"/>
      <c r="S25" s="104"/>
      <c r="T25" s="104"/>
      <c r="U25" s="104"/>
    </row>
    <row r="26" spans="2:21" x14ac:dyDescent="0.3">
      <c r="B26" s="104"/>
      <c r="C26" s="104"/>
      <c r="D26" s="104"/>
      <c r="E26" s="104"/>
      <c r="F26" s="104"/>
      <c r="G26" s="104"/>
      <c r="H26" s="104"/>
      <c r="I26" s="104"/>
      <c r="J26" s="104"/>
      <c r="K26" s="104"/>
      <c r="L26" s="104"/>
      <c r="M26" s="104"/>
      <c r="N26" s="104"/>
      <c r="O26" s="104"/>
      <c r="P26" s="104"/>
      <c r="Q26" s="104"/>
      <c r="R26" s="104"/>
      <c r="S26" s="104"/>
      <c r="T26" s="104"/>
      <c r="U26" s="104"/>
    </row>
    <row r="27" spans="2:21" x14ac:dyDescent="0.3">
      <c r="B27" s="104"/>
      <c r="C27" s="104"/>
      <c r="D27" s="104"/>
      <c r="E27" s="104"/>
      <c r="F27" s="104"/>
      <c r="G27" s="104"/>
      <c r="H27" s="104"/>
      <c r="I27" s="104"/>
      <c r="J27" s="104"/>
      <c r="K27" s="104"/>
      <c r="L27" s="104"/>
      <c r="M27" s="104"/>
      <c r="N27" s="104"/>
      <c r="O27" s="104"/>
      <c r="P27" s="104"/>
      <c r="Q27" s="104"/>
      <c r="R27" s="104"/>
      <c r="S27" s="104"/>
      <c r="T27" s="104"/>
      <c r="U27" s="104"/>
    </row>
    <row r="28" spans="2:21" x14ac:dyDescent="0.3">
      <c r="B28" s="104"/>
      <c r="C28" s="104"/>
      <c r="D28" s="104"/>
      <c r="E28" s="104"/>
      <c r="F28" s="104"/>
      <c r="G28" s="104"/>
      <c r="H28" s="104"/>
      <c r="I28" s="104"/>
      <c r="J28" s="104"/>
      <c r="K28" s="104"/>
      <c r="L28" s="104"/>
      <c r="M28" s="104"/>
      <c r="N28" s="104"/>
      <c r="O28" s="104"/>
      <c r="P28" s="104"/>
      <c r="Q28" s="104"/>
      <c r="R28" s="104"/>
      <c r="S28" s="104"/>
      <c r="T28" s="104"/>
      <c r="U28" s="104"/>
    </row>
    <row r="29" spans="2:21" x14ac:dyDescent="0.3">
      <c r="B29" s="104"/>
      <c r="C29" s="104"/>
      <c r="D29" s="104"/>
      <c r="E29" s="104"/>
      <c r="F29" s="104"/>
      <c r="G29" s="104"/>
      <c r="H29" s="104"/>
      <c r="I29" s="104"/>
      <c r="J29" s="104"/>
      <c r="K29" s="104"/>
      <c r="L29" s="104"/>
      <c r="M29" s="104"/>
      <c r="N29" s="104"/>
      <c r="O29" s="104"/>
      <c r="P29" s="104"/>
      <c r="Q29" s="104"/>
      <c r="R29" s="104"/>
      <c r="S29" s="104"/>
      <c r="T29" s="104"/>
      <c r="U29" s="104"/>
    </row>
    <row r="30" spans="2:21" x14ac:dyDescent="0.3">
      <c r="B30" s="104"/>
      <c r="C30" s="104"/>
      <c r="D30" s="104"/>
      <c r="E30" s="104"/>
      <c r="F30" s="104"/>
      <c r="G30" s="104"/>
      <c r="H30" s="104"/>
      <c r="I30" s="104"/>
      <c r="J30" s="104"/>
      <c r="K30" s="104"/>
      <c r="L30" s="104"/>
      <c r="M30" s="104"/>
      <c r="N30" s="104"/>
      <c r="O30" s="104"/>
      <c r="P30" s="104"/>
      <c r="Q30" s="104"/>
      <c r="R30" s="104"/>
      <c r="S30" s="104"/>
      <c r="T30" s="104"/>
      <c r="U30" s="104"/>
    </row>
    <row r="31" spans="2:21" x14ac:dyDescent="0.3">
      <c r="B31" s="104"/>
      <c r="C31" s="104"/>
      <c r="D31" s="104"/>
      <c r="E31" s="104"/>
      <c r="F31" s="104"/>
      <c r="G31" s="104"/>
      <c r="H31" s="104"/>
      <c r="I31" s="104"/>
      <c r="J31" s="104"/>
      <c r="K31" s="104"/>
      <c r="L31" s="104"/>
      <c r="M31" s="104"/>
      <c r="N31" s="104"/>
      <c r="O31" s="104"/>
      <c r="P31" s="104"/>
      <c r="Q31" s="104"/>
      <c r="R31" s="104"/>
      <c r="S31" s="104"/>
      <c r="T31" s="104"/>
      <c r="U31" s="104"/>
    </row>
    <row r="32" spans="2:21" x14ac:dyDescent="0.3">
      <c r="B32" s="104"/>
      <c r="C32" s="104"/>
      <c r="D32" s="104"/>
      <c r="E32" s="104"/>
      <c r="F32" s="104"/>
      <c r="G32" s="104"/>
      <c r="H32" s="104"/>
      <c r="I32" s="104"/>
      <c r="J32" s="104"/>
      <c r="K32" s="104"/>
      <c r="L32" s="104"/>
      <c r="M32" s="104"/>
      <c r="N32" s="104"/>
      <c r="O32" s="104"/>
      <c r="P32" s="104"/>
      <c r="Q32" s="104"/>
      <c r="R32" s="104"/>
      <c r="S32" s="104"/>
      <c r="T32" s="104"/>
      <c r="U32" s="104"/>
    </row>
    <row r="33" spans="2:21" x14ac:dyDescent="0.3">
      <c r="B33" s="104"/>
      <c r="C33" s="104"/>
      <c r="D33" s="104"/>
      <c r="E33" s="104"/>
      <c r="F33" s="104"/>
      <c r="G33" s="104"/>
      <c r="H33" s="104"/>
      <c r="I33" s="104"/>
      <c r="J33" s="104"/>
      <c r="K33" s="104"/>
      <c r="L33" s="104"/>
      <c r="M33" s="104"/>
      <c r="N33" s="104"/>
      <c r="O33" s="104"/>
      <c r="P33" s="104"/>
      <c r="Q33" s="104"/>
      <c r="R33" s="104"/>
      <c r="S33" s="104"/>
      <c r="T33" s="104"/>
      <c r="U33" s="104"/>
    </row>
    <row r="34" spans="2:21" x14ac:dyDescent="0.3">
      <c r="B34" s="104"/>
      <c r="C34" s="104"/>
      <c r="D34" s="104"/>
      <c r="E34" s="104"/>
      <c r="F34" s="104"/>
      <c r="G34" s="104"/>
      <c r="H34" s="104"/>
      <c r="I34" s="104"/>
      <c r="J34" s="104"/>
      <c r="K34" s="104"/>
      <c r="L34" s="104"/>
      <c r="M34" s="104"/>
      <c r="N34" s="104"/>
      <c r="O34" s="104"/>
      <c r="P34" s="104"/>
      <c r="Q34" s="104"/>
      <c r="R34" s="104"/>
      <c r="S34" s="104"/>
      <c r="T34" s="104"/>
      <c r="U34" s="104"/>
    </row>
    <row r="35" spans="2:21" x14ac:dyDescent="0.3">
      <c r="B35" s="104"/>
      <c r="C35" s="104"/>
      <c r="D35" s="104"/>
      <c r="E35" s="104"/>
      <c r="F35" s="104"/>
      <c r="G35" s="104"/>
      <c r="H35" s="104"/>
      <c r="I35" s="104"/>
      <c r="J35" s="104"/>
      <c r="K35" s="104"/>
      <c r="L35" s="104"/>
      <c r="M35" s="104"/>
      <c r="N35" s="104"/>
      <c r="O35" s="104"/>
      <c r="P35" s="104"/>
      <c r="Q35" s="104"/>
      <c r="R35" s="104"/>
      <c r="S35" s="104"/>
      <c r="T35" s="104"/>
      <c r="U35" s="104"/>
    </row>
    <row r="36" spans="2:21" x14ac:dyDescent="0.3">
      <c r="B36" s="104"/>
      <c r="C36" s="104"/>
      <c r="D36" s="104"/>
      <c r="E36" s="104"/>
      <c r="F36" s="104"/>
      <c r="G36" s="104"/>
      <c r="H36" s="104"/>
      <c r="I36" s="104"/>
      <c r="J36" s="104"/>
      <c r="K36" s="104"/>
      <c r="L36" s="104"/>
      <c r="M36" s="104"/>
      <c r="N36" s="104"/>
      <c r="O36" s="104"/>
      <c r="P36" s="104"/>
      <c r="Q36" s="104"/>
      <c r="R36" s="104"/>
      <c r="S36" s="104"/>
      <c r="T36" s="104"/>
      <c r="U36" s="104"/>
    </row>
    <row r="37" spans="2:21" x14ac:dyDescent="0.3">
      <c r="B37" s="104"/>
      <c r="C37" s="104"/>
      <c r="D37" s="104"/>
      <c r="E37" s="104"/>
      <c r="F37" s="104"/>
      <c r="G37" s="104"/>
      <c r="H37" s="104"/>
      <c r="I37" s="104"/>
      <c r="J37" s="104"/>
      <c r="K37" s="104"/>
      <c r="L37" s="104"/>
      <c r="M37" s="104"/>
      <c r="N37" s="104"/>
      <c r="O37" s="104"/>
      <c r="P37" s="104"/>
      <c r="Q37" s="104"/>
      <c r="R37" s="104"/>
      <c r="S37" s="104"/>
      <c r="T37" s="104"/>
      <c r="U37" s="104"/>
    </row>
    <row r="38" spans="2:21" x14ac:dyDescent="0.3">
      <c r="B38" s="104"/>
      <c r="C38" s="104"/>
      <c r="D38" s="104"/>
      <c r="E38" s="104"/>
      <c r="F38" s="104"/>
      <c r="G38" s="104"/>
      <c r="H38" s="104"/>
      <c r="I38" s="104"/>
      <c r="J38" s="104"/>
      <c r="K38" s="104"/>
      <c r="L38" s="104"/>
      <c r="M38" s="104"/>
      <c r="N38" s="104"/>
      <c r="O38" s="104"/>
      <c r="P38" s="104"/>
      <c r="Q38" s="104"/>
      <c r="R38" s="104"/>
      <c r="S38" s="104"/>
      <c r="T38" s="104"/>
      <c r="U38" s="104"/>
    </row>
    <row r="39" spans="2:21" x14ac:dyDescent="0.3">
      <c r="B39" s="104"/>
      <c r="C39" s="104"/>
      <c r="D39" s="104"/>
      <c r="E39" s="104"/>
      <c r="F39" s="104"/>
      <c r="G39" s="104"/>
      <c r="H39" s="104"/>
      <c r="I39" s="104"/>
      <c r="J39" s="104"/>
      <c r="K39" s="104"/>
      <c r="L39" s="104"/>
      <c r="M39" s="104"/>
      <c r="N39" s="104"/>
      <c r="O39" s="104"/>
      <c r="P39" s="104"/>
      <c r="Q39" s="104"/>
      <c r="R39" s="104"/>
      <c r="S39" s="104"/>
      <c r="T39" s="104"/>
      <c r="U39" s="104"/>
    </row>
    <row r="40" spans="2:21" x14ac:dyDescent="0.3">
      <c r="B40" s="104"/>
      <c r="C40" s="104"/>
      <c r="D40" s="104"/>
      <c r="E40" s="104"/>
      <c r="F40" s="104"/>
      <c r="G40" s="104"/>
      <c r="H40" s="104"/>
      <c r="I40" s="104"/>
      <c r="J40" s="104"/>
      <c r="K40" s="104"/>
      <c r="L40" s="104"/>
      <c r="M40" s="104"/>
      <c r="N40" s="104"/>
      <c r="O40" s="104"/>
      <c r="P40" s="104"/>
      <c r="Q40" s="104"/>
      <c r="R40" s="104"/>
      <c r="S40" s="104"/>
      <c r="T40" s="104"/>
      <c r="U40" s="104"/>
    </row>
    <row r="41" spans="2:21" x14ac:dyDescent="0.3">
      <c r="B41" s="104"/>
      <c r="C41" s="104"/>
      <c r="D41" s="104"/>
      <c r="E41" s="104"/>
      <c r="F41" s="104"/>
      <c r="G41" s="104"/>
      <c r="H41" s="104"/>
      <c r="I41" s="104"/>
      <c r="J41" s="104"/>
      <c r="K41" s="104"/>
      <c r="L41" s="104"/>
      <c r="M41" s="104"/>
      <c r="N41" s="104"/>
      <c r="O41" s="104"/>
      <c r="P41" s="104"/>
      <c r="Q41" s="104"/>
      <c r="R41" s="104"/>
      <c r="S41" s="104"/>
      <c r="T41" s="104"/>
      <c r="U41" s="104"/>
    </row>
    <row r="42" spans="2:21" x14ac:dyDescent="0.3">
      <c r="B42" s="104"/>
      <c r="C42" s="104"/>
      <c r="D42" s="104"/>
      <c r="E42" s="104"/>
      <c r="F42" s="104"/>
      <c r="G42" s="104"/>
      <c r="H42" s="104"/>
      <c r="I42" s="104"/>
      <c r="J42" s="104"/>
      <c r="K42" s="104"/>
      <c r="L42" s="104"/>
      <c r="M42" s="104"/>
      <c r="N42" s="104"/>
      <c r="O42" s="104"/>
      <c r="P42" s="104"/>
      <c r="Q42" s="104"/>
      <c r="R42" s="104"/>
      <c r="S42" s="104"/>
      <c r="T42" s="104"/>
      <c r="U42" s="104"/>
    </row>
    <row r="43" spans="2:21" x14ac:dyDescent="0.3">
      <c r="B43" s="104"/>
      <c r="C43" s="104"/>
      <c r="D43" s="104"/>
      <c r="E43" s="104"/>
      <c r="F43" s="104"/>
      <c r="G43" s="104"/>
      <c r="H43" s="104"/>
      <c r="I43" s="104"/>
      <c r="J43" s="104"/>
      <c r="K43" s="104"/>
      <c r="L43" s="104"/>
      <c r="M43" s="104"/>
      <c r="N43" s="104"/>
      <c r="O43" s="104"/>
      <c r="P43" s="104"/>
      <c r="Q43" s="104"/>
      <c r="R43" s="104"/>
      <c r="S43" s="104"/>
      <c r="T43" s="104"/>
      <c r="U43" s="104"/>
    </row>
    <row r="44" spans="2:21" x14ac:dyDescent="0.3">
      <c r="B44" s="104"/>
      <c r="C44" s="104"/>
      <c r="D44" s="104"/>
      <c r="E44" s="104"/>
      <c r="F44" s="104"/>
      <c r="G44" s="104"/>
      <c r="H44" s="104"/>
      <c r="I44" s="104"/>
      <c r="J44" s="104"/>
      <c r="K44" s="104"/>
      <c r="L44" s="104"/>
      <c r="M44" s="104"/>
      <c r="N44" s="104"/>
      <c r="O44" s="104"/>
      <c r="P44" s="104"/>
      <c r="Q44" s="104"/>
      <c r="R44" s="104"/>
      <c r="S44" s="104"/>
      <c r="T44" s="104"/>
      <c r="U44" s="104"/>
    </row>
    <row r="45" spans="2:21" ht="14.4" customHeight="1" x14ac:dyDescent="0.3">
      <c r="B45" s="107" t="s">
        <v>3988</v>
      </c>
      <c r="C45" s="107"/>
      <c r="D45" s="107"/>
      <c r="E45" s="107"/>
      <c r="F45" s="107"/>
      <c r="G45" s="107"/>
      <c r="H45" s="107"/>
      <c r="I45" s="107"/>
      <c r="J45" s="107"/>
      <c r="K45" s="107"/>
      <c r="L45" s="107"/>
      <c r="M45" s="107"/>
      <c r="N45" s="107"/>
      <c r="O45" s="107"/>
      <c r="P45" s="107"/>
      <c r="Q45" s="107"/>
      <c r="R45" s="107"/>
      <c r="S45" s="107"/>
      <c r="T45" s="107"/>
      <c r="U45" s="107"/>
    </row>
    <row r="46" spans="2:21" x14ac:dyDescent="0.3">
      <c r="B46" s="107"/>
      <c r="C46" s="107"/>
      <c r="D46" s="107"/>
      <c r="E46" s="107"/>
      <c r="F46" s="107"/>
      <c r="G46" s="107"/>
      <c r="H46" s="107"/>
      <c r="I46" s="107"/>
      <c r="J46" s="107"/>
      <c r="K46" s="107"/>
      <c r="L46" s="107"/>
      <c r="M46" s="107"/>
      <c r="N46" s="107"/>
      <c r="O46" s="107"/>
      <c r="P46" s="107"/>
      <c r="Q46" s="107"/>
      <c r="R46" s="107"/>
      <c r="S46" s="107"/>
      <c r="T46" s="107"/>
      <c r="U46" s="107"/>
    </row>
    <row r="47" spans="2:21" x14ac:dyDescent="0.3">
      <c r="B47" s="107"/>
      <c r="C47" s="107"/>
      <c r="D47" s="107"/>
      <c r="E47" s="107"/>
      <c r="F47" s="107"/>
      <c r="G47" s="107"/>
      <c r="H47" s="107"/>
      <c r="I47" s="107"/>
      <c r="J47" s="107"/>
      <c r="K47" s="107"/>
      <c r="L47" s="107"/>
      <c r="M47" s="107"/>
      <c r="N47" s="107"/>
      <c r="O47" s="107"/>
      <c r="P47" s="107"/>
      <c r="Q47" s="107"/>
      <c r="R47" s="107"/>
      <c r="S47" s="107"/>
      <c r="T47" s="107"/>
      <c r="U47" s="107"/>
    </row>
    <row r="48" spans="2:21" x14ac:dyDescent="0.3">
      <c r="B48" s="107"/>
      <c r="C48" s="107"/>
      <c r="D48" s="107"/>
      <c r="E48" s="107"/>
      <c r="F48" s="107"/>
      <c r="G48" s="107"/>
      <c r="H48" s="107"/>
      <c r="I48" s="107"/>
      <c r="J48" s="107"/>
      <c r="K48" s="107"/>
      <c r="L48" s="107"/>
      <c r="M48" s="107"/>
      <c r="N48" s="107"/>
      <c r="O48" s="107"/>
      <c r="P48" s="107"/>
      <c r="Q48" s="107"/>
      <c r="R48" s="107"/>
      <c r="S48" s="107"/>
      <c r="T48" s="107"/>
      <c r="U48" s="107"/>
    </row>
    <row r="49" spans="2:21" x14ac:dyDescent="0.3">
      <c r="B49" s="107"/>
      <c r="C49" s="107"/>
      <c r="D49" s="107"/>
      <c r="E49" s="107"/>
      <c r="F49" s="107"/>
      <c r="G49" s="107"/>
      <c r="H49" s="107"/>
      <c r="I49" s="107"/>
      <c r="J49" s="107"/>
      <c r="K49" s="107"/>
      <c r="L49" s="107"/>
      <c r="M49" s="107"/>
      <c r="N49" s="107"/>
      <c r="O49" s="107"/>
      <c r="P49" s="107"/>
      <c r="Q49" s="107"/>
      <c r="R49" s="107"/>
      <c r="S49" s="107"/>
      <c r="T49" s="107"/>
      <c r="U49" s="107"/>
    </row>
    <row r="50" spans="2:21" x14ac:dyDescent="0.3">
      <c r="B50" s="107"/>
      <c r="C50" s="107"/>
      <c r="D50" s="107"/>
      <c r="E50" s="107"/>
      <c r="F50" s="107"/>
      <c r="G50" s="107"/>
      <c r="H50" s="107"/>
      <c r="I50" s="107"/>
      <c r="J50" s="107"/>
      <c r="K50" s="107"/>
      <c r="L50" s="107"/>
      <c r="M50" s="107"/>
      <c r="N50" s="107"/>
      <c r="O50" s="107"/>
      <c r="P50" s="107"/>
      <c r="Q50" s="107"/>
      <c r="R50" s="107"/>
      <c r="S50" s="107"/>
      <c r="T50" s="107"/>
      <c r="U50" s="107"/>
    </row>
    <row r="51" spans="2:21" x14ac:dyDescent="0.3">
      <c r="B51" s="107"/>
      <c r="C51" s="107"/>
      <c r="D51" s="107"/>
      <c r="E51" s="107"/>
      <c r="F51" s="107"/>
      <c r="G51" s="107"/>
      <c r="H51" s="107"/>
      <c r="I51" s="107"/>
      <c r="J51" s="107"/>
      <c r="K51" s="107"/>
      <c r="L51" s="107"/>
      <c r="M51" s="107"/>
      <c r="N51" s="107"/>
      <c r="O51" s="107"/>
      <c r="P51" s="107"/>
      <c r="Q51" s="107"/>
      <c r="R51" s="107"/>
      <c r="S51" s="107"/>
      <c r="T51" s="107"/>
      <c r="U51" s="107"/>
    </row>
    <row r="52" spans="2:21" x14ac:dyDescent="0.3">
      <c r="B52" s="107"/>
      <c r="C52" s="107"/>
      <c r="D52" s="107"/>
      <c r="E52" s="107"/>
      <c r="F52" s="107"/>
      <c r="G52" s="107"/>
      <c r="H52" s="107"/>
      <c r="I52" s="107"/>
      <c r="J52" s="107"/>
      <c r="K52" s="107"/>
      <c r="L52" s="107"/>
      <c r="M52" s="107"/>
      <c r="N52" s="107"/>
      <c r="O52" s="107"/>
      <c r="P52" s="107"/>
      <c r="Q52" s="107"/>
      <c r="R52" s="107"/>
      <c r="S52" s="107"/>
      <c r="T52" s="107"/>
      <c r="U52" s="107"/>
    </row>
    <row r="53" spans="2:21" x14ac:dyDescent="0.3">
      <c r="B53" s="107"/>
      <c r="C53" s="107"/>
      <c r="D53" s="107"/>
      <c r="E53" s="107"/>
      <c r="F53" s="107"/>
      <c r="G53" s="107"/>
      <c r="H53" s="107"/>
      <c r="I53" s="107"/>
      <c r="J53" s="107"/>
      <c r="K53" s="107"/>
      <c r="L53" s="107"/>
      <c r="M53" s="107"/>
      <c r="N53" s="107"/>
      <c r="O53" s="107"/>
      <c r="P53" s="107"/>
      <c r="Q53" s="107"/>
      <c r="R53" s="107"/>
      <c r="S53" s="107"/>
      <c r="T53" s="107"/>
      <c r="U53" s="107"/>
    </row>
    <row r="54" spans="2:21" x14ac:dyDescent="0.3">
      <c r="B54" s="107"/>
      <c r="C54" s="107"/>
      <c r="D54" s="107"/>
      <c r="E54" s="107"/>
      <c r="F54" s="107"/>
      <c r="G54" s="107"/>
      <c r="H54" s="107"/>
      <c r="I54" s="107"/>
      <c r="J54" s="107"/>
      <c r="K54" s="107"/>
      <c r="L54" s="107"/>
      <c r="M54" s="107"/>
      <c r="N54" s="107"/>
      <c r="O54" s="107"/>
      <c r="P54" s="107"/>
      <c r="Q54" s="107"/>
      <c r="R54" s="107"/>
      <c r="S54" s="107"/>
      <c r="T54" s="107"/>
      <c r="U54" s="107"/>
    </row>
    <row r="55" spans="2:21" x14ac:dyDescent="0.3">
      <c r="B55" s="107"/>
      <c r="C55" s="107"/>
      <c r="D55" s="107"/>
      <c r="E55" s="107"/>
      <c r="F55" s="107"/>
      <c r="G55" s="107"/>
      <c r="H55" s="107"/>
      <c r="I55" s="107"/>
      <c r="J55" s="107"/>
      <c r="K55" s="107"/>
      <c r="L55" s="107"/>
      <c r="M55" s="107"/>
      <c r="N55" s="107"/>
      <c r="O55" s="107"/>
      <c r="P55" s="107"/>
      <c r="Q55" s="107"/>
      <c r="R55" s="107"/>
      <c r="S55" s="107"/>
      <c r="T55" s="107"/>
      <c r="U55" s="107"/>
    </row>
    <row r="56" spans="2:21" x14ac:dyDescent="0.3">
      <c r="B56" s="107"/>
      <c r="C56" s="107"/>
      <c r="D56" s="107"/>
      <c r="E56" s="107"/>
      <c r="F56" s="107"/>
      <c r="G56" s="107"/>
      <c r="H56" s="107"/>
      <c r="I56" s="107"/>
      <c r="J56" s="107"/>
      <c r="K56" s="107"/>
      <c r="L56" s="107"/>
      <c r="M56" s="107"/>
      <c r="N56" s="107"/>
      <c r="O56" s="107"/>
      <c r="P56" s="107"/>
      <c r="Q56" s="107"/>
      <c r="R56" s="107"/>
      <c r="S56" s="107"/>
      <c r="T56" s="107"/>
      <c r="U56" s="107"/>
    </row>
    <row r="57" spans="2:21" x14ac:dyDescent="0.3">
      <c r="B57" s="107"/>
      <c r="C57" s="107"/>
      <c r="D57" s="107"/>
      <c r="E57" s="107"/>
      <c r="F57" s="107"/>
      <c r="G57" s="107"/>
      <c r="H57" s="107"/>
      <c r="I57" s="107"/>
      <c r="J57" s="107"/>
      <c r="K57" s="107"/>
      <c r="L57" s="107"/>
      <c r="M57" s="107"/>
      <c r="N57" s="107"/>
      <c r="O57" s="107"/>
      <c r="P57" s="107"/>
      <c r="Q57" s="107"/>
      <c r="R57" s="107"/>
      <c r="S57" s="107"/>
      <c r="T57" s="107"/>
      <c r="U57" s="107"/>
    </row>
    <row r="58" spans="2:21" x14ac:dyDescent="0.3">
      <c r="B58" s="107"/>
      <c r="C58" s="107"/>
      <c r="D58" s="107"/>
      <c r="E58" s="107"/>
      <c r="F58" s="107"/>
      <c r="G58" s="107"/>
      <c r="H58" s="107"/>
      <c r="I58" s="107"/>
      <c r="J58" s="107"/>
      <c r="K58" s="107"/>
      <c r="L58" s="107"/>
      <c r="M58" s="107"/>
      <c r="N58" s="107"/>
      <c r="O58" s="107"/>
      <c r="P58" s="107"/>
      <c r="Q58" s="107"/>
      <c r="R58" s="107"/>
      <c r="S58" s="107"/>
      <c r="T58" s="107"/>
      <c r="U58" s="107"/>
    </row>
    <row r="59" spans="2:21" x14ac:dyDescent="0.3">
      <c r="B59" s="107"/>
      <c r="C59" s="107"/>
      <c r="D59" s="107"/>
      <c r="E59" s="107"/>
      <c r="F59" s="107"/>
      <c r="G59" s="107"/>
      <c r="H59" s="107"/>
      <c r="I59" s="107"/>
      <c r="J59" s="107"/>
      <c r="K59" s="107"/>
      <c r="L59" s="107"/>
      <c r="M59" s="107"/>
      <c r="N59" s="107"/>
      <c r="O59" s="107"/>
      <c r="P59" s="107"/>
      <c r="Q59" s="107"/>
      <c r="R59" s="107"/>
      <c r="S59" s="107"/>
      <c r="T59" s="107"/>
      <c r="U59" s="107"/>
    </row>
    <row r="60" spans="2:21" x14ac:dyDescent="0.3">
      <c r="B60" s="107"/>
      <c r="C60" s="107"/>
      <c r="D60" s="107"/>
      <c r="E60" s="107"/>
      <c r="F60" s="107"/>
      <c r="G60" s="107"/>
      <c r="H60" s="107"/>
      <c r="I60" s="107"/>
      <c r="J60" s="107"/>
      <c r="K60" s="107"/>
      <c r="L60" s="107"/>
      <c r="M60" s="107"/>
      <c r="N60" s="107"/>
      <c r="O60" s="107"/>
      <c r="P60" s="107"/>
      <c r="Q60" s="107"/>
      <c r="R60" s="107"/>
      <c r="S60" s="107"/>
      <c r="T60" s="107"/>
      <c r="U60" s="107"/>
    </row>
    <row r="61" spans="2:21" x14ac:dyDescent="0.3">
      <c r="B61" s="107"/>
      <c r="C61" s="107"/>
      <c r="D61" s="107"/>
      <c r="E61" s="107"/>
      <c r="F61" s="107"/>
      <c r="G61" s="107"/>
      <c r="H61" s="107"/>
      <c r="I61" s="107"/>
      <c r="J61" s="107"/>
      <c r="K61" s="107"/>
      <c r="L61" s="107"/>
      <c r="M61" s="107"/>
      <c r="N61" s="107"/>
      <c r="O61" s="107"/>
      <c r="P61" s="107"/>
      <c r="Q61" s="107"/>
      <c r="R61" s="107"/>
      <c r="S61" s="107"/>
      <c r="T61" s="107"/>
      <c r="U61" s="107"/>
    </row>
    <row r="62" spans="2:21" x14ac:dyDescent="0.3">
      <c r="B62" s="107"/>
      <c r="C62" s="107"/>
      <c r="D62" s="107"/>
      <c r="E62" s="107"/>
      <c r="F62" s="107"/>
      <c r="G62" s="107"/>
      <c r="H62" s="107"/>
      <c r="I62" s="107"/>
      <c r="J62" s="107"/>
      <c r="K62" s="107"/>
      <c r="L62" s="107"/>
      <c r="M62" s="107"/>
      <c r="N62" s="107"/>
      <c r="O62" s="107"/>
      <c r="P62" s="107"/>
      <c r="Q62" s="107"/>
      <c r="R62" s="107"/>
      <c r="S62" s="107"/>
      <c r="T62" s="107"/>
      <c r="U62" s="107"/>
    </row>
    <row r="63" spans="2:21" x14ac:dyDescent="0.3">
      <c r="B63" s="107"/>
      <c r="C63" s="107"/>
      <c r="D63" s="107"/>
      <c r="E63" s="107"/>
      <c r="F63" s="107"/>
      <c r="G63" s="107"/>
      <c r="H63" s="107"/>
      <c r="I63" s="107"/>
      <c r="J63" s="107"/>
      <c r="K63" s="107"/>
      <c r="L63" s="107"/>
      <c r="M63" s="107"/>
      <c r="N63" s="107"/>
      <c r="O63" s="107"/>
      <c r="P63" s="107"/>
      <c r="Q63" s="107"/>
      <c r="R63" s="107"/>
      <c r="S63" s="107"/>
      <c r="T63" s="107"/>
      <c r="U63" s="107"/>
    </row>
    <row r="64" spans="2:21" x14ac:dyDescent="0.3">
      <c r="B64" s="107"/>
      <c r="C64" s="107"/>
      <c r="D64" s="107"/>
      <c r="E64" s="107"/>
      <c r="F64" s="107"/>
      <c r="G64" s="107"/>
      <c r="H64" s="107"/>
      <c r="I64" s="107"/>
      <c r="J64" s="107"/>
      <c r="K64" s="107"/>
      <c r="L64" s="107"/>
      <c r="M64" s="107"/>
      <c r="N64" s="107"/>
      <c r="O64" s="107"/>
      <c r="P64" s="107"/>
      <c r="Q64" s="107"/>
      <c r="R64" s="107"/>
      <c r="S64" s="107"/>
      <c r="T64" s="107"/>
      <c r="U64" s="107"/>
    </row>
    <row r="65" spans="2:21" x14ac:dyDescent="0.3">
      <c r="B65" s="107"/>
      <c r="C65" s="107"/>
      <c r="D65" s="107"/>
      <c r="E65" s="107"/>
      <c r="F65" s="107"/>
      <c r="G65" s="107"/>
      <c r="H65" s="107"/>
      <c r="I65" s="107"/>
      <c r="J65" s="107"/>
      <c r="K65" s="107"/>
      <c r="L65" s="107"/>
      <c r="M65" s="107"/>
      <c r="N65" s="107"/>
      <c r="O65" s="107"/>
      <c r="P65" s="107"/>
      <c r="Q65" s="107"/>
      <c r="R65" s="107"/>
      <c r="S65" s="107"/>
      <c r="T65" s="107"/>
      <c r="U65" s="107"/>
    </row>
    <row r="66" spans="2:21" x14ac:dyDescent="0.3">
      <c r="B66" s="107"/>
      <c r="C66" s="107"/>
      <c r="D66" s="107"/>
      <c r="E66" s="107"/>
      <c r="F66" s="107"/>
      <c r="G66" s="107"/>
      <c r="H66" s="107"/>
      <c r="I66" s="107"/>
      <c r="J66" s="107"/>
      <c r="K66" s="107"/>
      <c r="L66" s="107"/>
      <c r="M66" s="107"/>
      <c r="N66" s="107"/>
      <c r="O66" s="107"/>
      <c r="P66" s="107"/>
      <c r="Q66" s="107"/>
      <c r="R66" s="107"/>
      <c r="S66" s="107"/>
      <c r="T66" s="107"/>
      <c r="U66" s="107"/>
    </row>
    <row r="67" spans="2:21" x14ac:dyDescent="0.3">
      <c r="B67" s="107"/>
      <c r="C67" s="107"/>
      <c r="D67" s="107"/>
      <c r="E67" s="107"/>
      <c r="F67" s="107"/>
      <c r="G67" s="107"/>
      <c r="H67" s="107"/>
      <c r="I67" s="107"/>
      <c r="J67" s="107"/>
      <c r="K67" s="107"/>
      <c r="L67" s="107"/>
      <c r="M67" s="107"/>
      <c r="N67" s="107"/>
      <c r="O67" s="107"/>
      <c r="P67" s="107"/>
      <c r="Q67" s="107"/>
      <c r="R67" s="107"/>
      <c r="S67" s="107"/>
      <c r="T67" s="107"/>
      <c r="U67" s="107"/>
    </row>
    <row r="68" spans="2:21" x14ac:dyDescent="0.3">
      <c r="B68" s="107"/>
      <c r="C68" s="107"/>
      <c r="D68" s="107"/>
      <c r="E68" s="107"/>
      <c r="F68" s="107"/>
      <c r="G68" s="107"/>
      <c r="H68" s="107"/>
      <c r="I68" s="107"/>
      <c r="J68" s="107"/>
      <c r="K68" s="107"/>
      <c r="L68" s="107"/>
      <c r="M68" s="107"/>
      <c r="N68" s="107"/>
      <c r="O68" s="107"/>
      <c r="P68" s="107"/>
      <c r="Q68" s="107"/>
      <c r="R68" s="107"/>
      <c r="S68" s="107"/>
      <c r="T68" s="107"/>
      <c r="U68" s="107"/>
    </row>
    <row r="69" spans="2:21" x14ac:dyDescent="0.3">
      <c r="B69" s="107"/>
      <c r="C69" s="107"/>
      <c r="D69" s="107"/>
      <c r="E69" s="107"/>
      <c r="F69" s="107"/>
      <c r="G69" s="107"/>
      <c r="H69" s="107"/>
      <c r="I69" s="107"/>
      <c r="J69" s="107"/>
      <c r="K69" s="107"/>
      <c r="L69" s="107"/>
      <c r="M69" s="107"/>
      <c r="N69" s="107"/>
      <c r="O69" s="107"/>
      <c r="P69" s="107"/>
      <c r="Q69" s="107"/>
      <c r="R69" s="107"/>
      <c r="S69" s="107"/>
      <c r="T69" s="107"/>
      <c r="U69" s="107"/>
    </row>
    <row r="70" spans="2:21" x14ac:dyDescent="0.3">
      <c r="B70" s="107"/>
      <c r="C70" s="107"/>
      <c r="D70" s="107"/>
      <c r="E70" s="107"/>
      <c r="F70" s="107"/>
      <c r="G70" s="107"/>
      <c r="H70" s="107"/>
      <c r="I70" s="107"/>
      <c r="J70" s="107"/>
      <c r="K70" s="107"/>
      <c r="L70" s="107"/>
      <c r="M70" s="107"/>
      <c r="N70" s="107"/>
      <c r="O70" s="107"/>
      <c r="P70" s="107"/>
      <c r="Q70" s="107"/>
      <c r="R70" s="107"/>
      <c r="S70" s="107"/>
      <c r="T70" s="107"/>
      <c r="U70" s="107"/>
    </row>
    <row r="71" spans="2:21" x14ac:dyDescent="0.3">
      <c r="B71" s="107"/>
      <c r="C71" s="107"/>
      <c r="D71" s="107"/>
      <c r="E71" s="107"/>
      <c r="F71" s="107"/>
      <c r="G71" s="107"/>
      <c r="H71" s="107"/>
      <c r="I71" s="107"/>
      <c r="J71" s="107"/>
      <c r="K71" s="107"/>
      <c r="L71" s="107"/>
      <c r="M71" s="107"/>
      <c r="N71" s="107"/>
      <c r="O71" s="107"/>
      <c r="P71" s="107"/>
      <c r="Q71" s="107"/>
      <c r="R71" s="107"/>
      <c r="S71" s="107"/>
      <c r="T71" s="107"/>
      <c r="U71" s="107"/>
    </row>
    <row r="72" spans="2:21" x14ac:dyDescent="0.3">
      <c r="B72" s="107"/>
      <c r="C72" s="107"/>
      <c r="D72" s="107"/>
      <c r="E72" s="107"/>
      <c r="F72" s="107"/>
      <c r="G72" s="107"/>
      <c r="H72" s="107"/>
      <c r="I72" s="107"/>
      <c r="J72" s="107"/>
      <c r="K72" s="107"/>
      <c r="L72" s="107"/>
      <c r="M72" s="107"/>
      <c r="N72" s="107"/>
      <c r="O72" s="107"/>
      <c r="P72" s="107"/>
      <c r="Q72" s="107"/>
      <c r="R72" s="107"/>
      <c r="S72" s="107"/>
      <c r="T72" s="107"/>
      <c r="U72" s="107"/>
    </row>
    <row r="73" spans="2:21" x14ac:dyDescent="0.3">
      <c r="B73" s="107"/>
      <c r="C73" s="107"/>
      <c r="D73" s="107"/>
      <c r="E73" s="107"/>
      <c r="F73" s="107"/>
      <c r="G73" s="107"/>
      <c r="H73" s="107"/>
      <c r="I73" s="107"/>
      <c r="J73" s="107"/>
      <c r="K73" s="107"/>
      <c r="L73" s="107"/>
      <c r="M73" s="107"/>
      <c r="N73" s="107"/>
      <c r="O73" s="107"/>
      <c r="P73" s="107"/>
      <c r="Q73" s="107"/>
      <c r="R73" s="107"/>
      <c r="S73" s="107"/>
      <c r="T73" s="107"/>
      <c r="U73" s="107"/>
    </row>
    <row r="74" spans="2:21" x14ac:dyDescent="0.3">
      <c r="B74" s="107"/>
      <c r="C74" s="107"/>
      <c r="D74" s="107"/>
      <c r="E74" s="107"/>
      <c r="F74" s="107"/>
      <c r="G74" s="107"/>
      <c r="H74" s="107"/>
      <c r="I74" s="107"/>
      <c r="J74" s="107"/>
      <c r="K74" s="107"/>
      <c r="L74" s="107"/>
      <c r="M74" s="107"/>
      <c r="N74" s="107"/>
      <c r="O74" s="107"/>
      <c r="P74" s="107"/>
      <c r="Q74" s="107"/>
      <c r="R74" s="107"/>
      <c r="S74" s="107"/>
      <c r="T74" s="107"/>
      <c r="U74" s="107"/>
    </row>
    <row r="75" spans="2:21" x14ac:dyDescent="0.3">
      <c r="B75" s="107"/>
      <c r="C75" s="107"/>
      <c r="D75" s="107"/>
      <c r="E75" s="107"/>
      <c r="F75" s="107"/>
      <c r="G75" s="107"/>
      <c r="H75" s="107"/>
      <c r="I75" s="107"/>
      <c r="J75" s="107"/>
      <c r="K75" s="107"/>
      <c r="L75" s="107"/>
      <c r="M75" s="107"/>
      <c r="N75" s="107"/>
      <c r="O75" s="107"/>
      <c r="P75" s="107"/>
      <c r="Q75" s="107"/>
      <c r="R75" s="107"/>
      <c r="S75" s="107"/>
      <c r="T75" s="107"/>
      <c r="U75" s="107"/>
    </row>
    <row r="76" spans="2:21" x14ac:dyDescent="0.3">
      <c r="B76" s="107"/>
      <c r="C76" s="107"/>
      <c r="D76" s="107"/>
      <c r="E76" s="107"/>
      <c r="F76" s="107"/>
      <c r="G76" s="107"/>
      <c r="H76" s="107"/>
      <c r="I76" s="107"/>
      <c r="J76" s="107"/>
      <c r="K76" s="107"/>
      <c r="L76" s="107"/>
      <c r="M76" s="107"/>
      <c r="N76" s="107"/>
      <c r="O76" s="107"/>
      <c r="P76" s="107"/>
      <c r="Q76" s="107"/>
      <c r="R76" s="107"/>
      <c r="S76" s="107"/>
      <c r="T76" s="107"/>
      <c r="U76" s="107"/>
    </row>
    <row r="77" spans="2:21" x14ac:dyDescent="0.3">
      <c r="B77" s="107"/>
      <c r="C77" s="107"/>
      <c r="D77" s="107"/>
      <c r="E77" s="107"/>
      <c r="F77" s="107"/>
      <c r="G77" s="107"/>
      <c r="H77" s="107"/>
      <c r="I77" s="107"/>
      <c r="J77" s="107"/>
      <c r="K77" s="107"/>
      <c r="L77" s="107"/>
      <c r="M77" s="107"/>
      <c r="N77" s="107"/>
      <c r="O77" s="107"/>
      <c r="P77" s="107"/>
      <c r="Q77" s="107"/>
      <c r="R77" s="107"/>
      <c r="S77" s="107"/>
      <c r="T77" s="107"/>
      <c r="U77" s="107"/>
    </row>
    <row r="78" spans="2:21" x14ac:dyDescent="0.3">
      <c r="B78" s="107"/>
      <c r="C78" s="107"/>
      <c r="D78" s="107"/>
      <c r="E78" s="107"/>
      <c r="F78" s="107"/>
      <c r="G78" s="107"/>
      <c r="H78" s="107"/>
      <c r="I78" s="107"/>
      <c r="J78" s="107"/>
      <c r="K78" s="107"/>
      <c r="L78" s="107"/>
      <c r="M78" s="107"/>
      <c r="N78" s="107"/>
      <c r="O78" s="107"/>
      <c r="P78" s="107"/>
      <c r="Q78" s="107"/>
      <c r="R78" s="107"/>
      <c r="S78" s="107"/>
      <c r="T78" s="107"/>
      <c r="U78" s="107"/>
    </row>
    <row r="79" spans="2:21" x14ac:dyDescent="0.3">
      <c r="B79" s="107"/>
      <c r="C79" s="107"/>
      <c r="D79" s="107"/>
      <c r="E79" s="107"/>
      <c r="F79" s="107"/>
      <c r="G79" s="107"/>
      <c r="H79" s="107"/>
      <c r="I79" s="107"/>
      <c r="J79" s="107"/>
      <c r="K79" s="107"/>
      <c r="L79" s="107"/>
      <c r="M79" s="107"/>
      <c r="N79" s="107"/>
      <c r="O79" s="107"/>
      <c r="P79" s="107"/>
      <c r="Q79" s="107"/>
      <c r="R79" s="107"/>
      <c r="S79" s="107"/>
      <c r="T79" s="107"/>
      <c r="U79" s="107"/>
    </row>
    <row r="80" spans="2:21" x14ac:dyDescent="0.3">
      <c r="B80" s="107"/>
      <c r="C80" s="107"/>
      <c r="D80" s="107"/>
      <c r="E80" s="107"/>
      <c r="F80" s="107"/>
      <c r="G80" s="107"/>
      <c r="H80" s="107"/>
      <c r="I80" s="107"/>
      <c r="J80" s="107"/>
      <c r="K80" s="107"/>
      <c r="L80" s="107"/>
      <c r="M80" s="107"/>
      <c r="N80" s="107"/>
      <c r="O80" s="107"/>
      <c r="P80" s="107"/>
      <c r="Q80" s="107"/>
      <c r="R80" s="107"/>
      <c r="S80" s="107"/>
      <c r="T80" s="107"/>
      <c r="U80" s="107"/>
    </row>
    <row r="81" spans="2:21" x14ac:dyDescent="0.3">
      <c r="B81" s="107"/>
      <c r="C81" s="107"/>
      <c r="D81" s="107"/>
      <c r="E81" s="107"/>
      <c r="F81" s="107"/>
      <c r="G81" s="107"/>
      <c r="H81" s="107"/>
      <c r="I81" s="107"/>
      <c r="J81" s="107"/>
      <c r="K81" s="107"/>
      <c r="L81" s="107"/>
      <c r="M81" s="107"/>
      <c r="N81" s="107"/>
      <c r="O81" s="107"/>
      <c r="P81" s="107"/>
      <c r="Q81" s="107"/>
      <c r="R81" s="107"/>
      <c r="S81" s="107"/>
      <c r="T81" s="107"/>
      <c r="U81" s="107"/>
    </row>
    <row r="82" spans="2:21" x14ac:dyDescent="0.3">
      <c r="B82" s="107" t="s">
        <v>3960</v>
      </c>
      <c r="C82" s="107"/>
      <c r="D82" s="107"/>
      <c r="E82" s="107"/>
      <c r="F82" s="107"/>
      <c r="G82" s="107"/>
      <c r="H82" s="107"/>
      <c r="I82" s="107"/>
      <c r="J82" s="107"/>
      <c r="K82" s="107"/>
      <c r="L82" s="107"/>
      <c r="M82" s="107"/>
      <c r="N82" s="107"/>
      <c r="O82" s="107"/>
      <c r="P82" s="107"/>
      <c r="Q82" s="107"/>
      <c r="R82" s="107"/>
      <c r="S82" s="107"/>
      <c r="T82" s="107"/>
      <c r="U82" s="107"/>
    </row>
    <row r="83" spans="2:21" x14ac:dyDescent="0.3">
      <c r="B83" s="107"/>
      <c r="C83" s="107"/>
      <c r="D83" s="107"/>
      <c r="E83" s="107"/>
      <c r="F83" s="107"/>
      <c r="G83" s="107"/>
      <c r="H83" s="107"/>
      <c r="I83" s="107"/>
      <c r="J83" s="107"/>
      <c r="K83" s="107"/>
      <c r="L83" s="107"/>
      <c r="M83" s="107"/>
      <c r="N83" s="107"/>
      <c r="O83" s="107"/>
      <c r="P83" s="107"/>
      <c r="Q83" s="107"/>
      <c r="R83" s="107"/>
      <c r="S83" s="107"/>
      <c r="T83" s="107"/>
      <c r="U83" s="107"/>
    </row>
    <row r="84" spans="2:21" x14ac:dyDescent="0.3">
      <c r="B84" s="107"/>
      <c r="C84" s="107"/>
      <c r="D84" s="107"/>
      <c r="E84" s="107"/>
      <c r="F84" s="107"/>
      <c r="G84" s="107"/>
      <c r="H84" s="107"/>
      <c r="I84" s="107"/>
      <c r="J84" s="107"/>
      <c r="K84" s="107"/>
      <c r="L84" s="107"/>
      <c r="M84" s="107"/>
      <c r="N84" s="107"/>
      <c r="O84" s="107"/>
      <c r="P84" s="107"/>
      <c r="Q84" s="107"/>
      <c r="R84" s="107"/>
      <c r="S84" s="107"/>
      <c r="T84" s="107"/>
      <c r="U84" s="107"/>
    </row>
    <row r="85" spans="2:21" x14ac:dyDescent="0.3">
      <c r="B85" s="107"/>
      <c r="C85" s="107"/>
      <c r="D85" s="107"/>
      <c r="E85" s="107"/>
      <c r="F85" s="107"/>
      <c r="G85" s="107"/>
      <c r="H85" s="107"/>
      <c r="I85" s="107"/>
      <c r="J85" s="107"/>
      <c r="K85" s="107"/>
      <c r="L85" s="107"/>
      <c r="M85" s="107"/>
      <c r="N85" s="107"/>
      <c r="O85" s="107"/>
      <c r="P85" s="107"/>
      <c r="Q85" s="107"/>
      <c r="R85" s="107"/>
      <c r="S85" s="107"/>
      <c r="T85" s="107"/>
      <c r="U85" s="107"/>
    </row>
    <row r="86" spans="2:21" x14ac:dyDescent="0.3">
      <c r="B86" s="107"/>
      <c r="C86" s="107"/>
      <c r="D86" s="107"/>
      <c r="E86" s="107"/>
      <c r="F86" s="107"/>
      <c r="G86" s="107"/>
      <c r="H86" s="107"/>
      <c r="I86" s="107"/>
      <c r="J86" s="107"/>
      <c r="K86" s="107"/>
      <c r="L86" s="107"/>
      <c r="M86" s="107"/>
      <c r="N86" s="107"/>
      <c r="O86" s="107"/>
      <c r="P86" s="107"/>
      <c r="Q86" s="107"/>
      <c r="R86" s="107"/>
      <c r="S86" s="107"/>
      <c r="T86" s="107"/>
      <c r="U86" s="107"/>
    </row>
    <row r="87" spans="2:21" x14ac:dyDescent="0.3">
      <c r="B87" s="107"/>
      <c r="C87" s="107"/>
      <c r="D87" s="107"/>
      <c r="E87" s="107"/>
      <c r="F87" s="107"/>
      <c r="G87" s="107"/>
      <c r="H87" s="107"/>
      <c r="I87" s="107"/>
      <c r="J87" s="107"/>
      <c r="K87" s="107"/>
      <c r="L87" s="107"/>
      <c r="M87" s="107"/>
      <c r="N87" s="107"/>
      <c r="O87" s="107"/>
      <c r="P87" s="107"/>
      <c r="Q87" s="107"/>
      <c r="R87" s="107"/>
      <c r="S87" s="107"/>
      <c r="T87" s="107"/>
      <c r="U87" s="107"/>
    </row>
    <row r="88" spans="2:21" x14ac:dyDescent="0.3">
      <c r="B88" s="107"/>
      <c r="C88" s="107"/>
      <c r="D88" s="107"/>
      <c r="E88" s="107"/>
      <c r="F88" s="107"/>
      <c r="G88" s="107"/>
      <c r="H88" s="107"/>
      <c r="I88" s="107"/>
      <c r="J88" s="107"/>
      <c r="K88" s="107"/>
      <c r="L88" s="107"/>
      <c r="M88" s="107"/>
      <c r="N88" s="107"/>
      <c r="O88" s="107"/>
      <c r="P88" s="107"/>
      <c r="Q88" s="107"/>
      <c r="R88" s="107"/>
      <c r="S88" s="107"/>
      <c r="T88" s="107"/>
      <c r="U88" s="107"/>
    </row>
    <row r="89" spans="2:21" x14ac:dyDescent="0.3">
      <c r="B89" s="107"/>
      <c r="C89" s="107"/>
      <c r="D89" s="107"/>
      <c r="E89" s="107"/>
      <c r="F89" s="107"/>
      <c r="G89" s="107"/>
      <c r="H89" s="107"/>
      <c r="I89" s="107"/>
      <c r="J89" s="107"/>
      <c r="K89" s="107"/>
      <c r="L89" s="107"/>
      <c r="M89" s="107"/>
      <c r="N89" s="107"/>
      <c r="O89" s="107"/>
      <c r="P89" s="107"/>
      <c r="Q89" s="107"/>
      <c r="R89" s="107"/>
      <c r="S89" s="107"/>
      <c r="T89" s="107"/>
      <c r="U89" s="107"/>
    </row>
    <row r="90" spans="2:21" x14ac:dyDescent="0.3">
      <c r="B90" s="107"/>
      <c r="C90" s="107"/>
      <c r="D90" s="107"/>
      <c r="E90" s="107"/>
      <c r="F90" s="107"/>
      <c r="G90" s="107"/>
      <c r="H90" s="107"/>
      <c r="I90" s="107"/>
      <c r="J90" s="107"/>
      <c r="K90" s="107"/>
      <c r="L90" s="107"/>
      <c r="M90" s="107"/>
      <c r="N90" s="107"/>
      <c r="O90" s="107"/>
      <c r="P90" s="107"/>
      <c r="Q90" s="107"/>
      <c r="R90" s="107"/>
      <c r="S90" s="107"/>
      <c r="T90" s="107"/>
      <c r="U90" s="107"/>
    </row>
    <row r="91" spans="2:21" x14ac:dyDescent="0.3">
      <c r="B91" s="107"/>
      <c r="C91" s="107"/>
      <c r="D91" s="107"/>
      <c r="E91" s="107"/>
      <c r="F91" s="107"/>
      <c r="G91" s="107"/>
      <c r="H91" s="107"/>
      <c r="I91" s="107"/>
      <c r="J91" s="107"/>
      <c r="K91" s="107"/>
      <c r="L91" s="107"/>
      <c r="M91" s="107"/>
      <c r="N91" s="107"/>
      <c r="O91" s="107"/>
      <c r="P91" s="107"/>
      <c r="Q91" s="107"/>
      <c r="R91" s="107"/>
      <c r="S91" s="107"/>
      <c r="T91" s="107"/>
      <c r="U91" s="107"/>
    </row>
    <row r="92" spans="2:21" x14ac:dyDescent="0.3">
      <c r="B92" s="107"/>
      <c r="C92" s="107"/>
      <c r="D92" s="107"/>
      <c r="E92" s="107"/>
      <c r="F92" s="107"/>
      <c r="G92" s="107"/>
      <c r="H92" s="107"/>
      <c r="I92" s="107"/>
      <c r="J92" s="107"/>
      <c r="K92" s="107"/>
      <c r="L92" s="107"/>
      <c r="M92" s="107"/>
      <c r="N92" s="107"/>
      <c r="O92" s="107"/>
      <c r="P92" s="107"/>
      <c r="Q92" s="107"/>
      <c r="R92" s="107"/>
      <c r="S92" s="107"/>
      <c r="T92" s="107"/>
      <c r="U92" s="107"/>
    </row>
    <row r="93" spans="2:21" x14ac:dyDescent="0.3">
      <c r="B93" s="107"/>
      <c r="C93" s="107"/>
      <c r="D93" s="107"/>
      <c r="E93" s="107"/>
      <c r="F93" s="107"/>
      <c r="G93" s="107"/>
      <c r="H93" s="107"/>
      <c r="I93" s="107"/>
      <c r="J93" s="107"/>
      <c r="K93" s="107"/>
      <c r="L93" s="107"/>
      <c r="M93" s="107"/>
      <c r="N93" s="107"/>
      <c r="O93" s="107"/>
      <c r="P93" s="107"/>
      <c r="Q93" s="107"/>
      <c r="R93" s="107"/>
      <c r="S93" s="107"/>
      <c r="T93" s="107"/>
      <c r="U93" s="107"/>
    </row>
    <row r="94" spans="2:21" x14ac:dyDescent="0.3">
      <c r="B94" s="107"/>
      <c r="C94" s="107"/>
      <c r="D94" s="107"/>
      <c r="E94" s="107"/>
      <c r="F94" s="107"/>
      <c r="G94" s="107"/>
      <c r="H94" s="107"/>
      <c r="I94" s="107"/>
      <c r="J94" s="107"/>
      <c r="K94" s="107"/>
      <c r="L94" s="107"/>
      <c r="M94" s="107"/>
      <c r="N94" s="107"/>
      <c r="O94" s="107"/>
      <c r="P94" s="107"/>
      <c r="Q94" s="107"/>
      <c r="R94" s="107"/>
      <c r="S94" s="107"/>
      <c r="T94" s="107"/>
      <c r="U94" s="107"/>
    </row>
    <row r="95" spans="2:21" x14ac:dyDescent="0.3">
      <c r="B95" s="107"/>
      <c r="C95" s="107"/>
      <c r="D95" s="107"/>
      <c r="E95" s="107"/>
      <c r="F95" s="107"/>
      <c r="G95" s="107"/>
      <c r="H95" s="107"/>
      <c r="I95" s="107"/>
      <c r="J95" s="107"/>
      <c r="K95" s="107"/>
      <c r="L95" s="107"/>
      <c r="M95" s="107"/>
      <c r="N95" s="107"/>
      <c r="O95" s="107"/>
      <c r="P95" s="107"/>
      <c r="Q95" s="107"/>
      <c r="R95" s="107"/>
      <c r="S95" s="107"/>
      <c r="T95" s="107"/>
      <c r="U95" s="107"/>
    </row>
    <row r="96" spans="2:21" x14ac:dyDescent="0.3">
      <c r="B96" s="107"/>
      <c r="C96" s="107"/>
      <c r="D96" s="107"/>
      <c r="E96" s="107"/>
      <c r="F96" s="107"/>
      <c r="G96" s="107"/>
      <c r="H96" s="107"/>
      <c r="I96" s="107"/>
      <c r="J96" s="107"/>
      <c r="K96" s="107"/>
      <c r="L96" s="107"/>
      <c r="M96" s="107"/>
      <c r="N96" s="107"/>
      <c r="O96" s="107"/>
      <c r="P96" s="107"/>
      <c r="Q96" s="107"/>
      <c r="R96" s="107"/>
      <c r="S96" s="107"/>
      <c r="T96" s="107"/>
      <c r="U96" s="107"/>
    </row>
    <row r="97" spans="2:21" x14ac:dyDescent="0.3">
      <c r="B97" s="107"/>
      <c r="C97" s="107"/>
      <c r="D97" s="107"/>
      <c r="E97" s="107"/>
      <c r="F97" s="107"/>
      <c r="G97" s="107"/>
      <c r="H97" s="107"/>
      <c r="I97" s="107"/>
      <c r="J97" s="107"/>
      <c r="K97" s="107"/>
      <c r="L97" s="107"/>
      <c r="M97" s="107"/>
      <c r="N97" s="107"/>
      <c r="O97" s="107"/>
      <c r="P97" s="107"/>
      <c r="Q97" s="107"/>
      <c r="R97" s="107"/>
      <c r="S97" s="107"/>
      <c r="T97" s="107"/>
      <c r="U97" s="107"/>
    </row>
    <row r="98" spans="2:21" x14ac:dyDescent="0.3">
      <c r="B98" s="107"/>
      <c r="C98" s="107"/>
      <c r="D98" s="107"/>
      <c r="E98" s="107"/>
      <c r="F98" s="107"/>
      <c r="G98" s="107"/>
      <c r="H98" s="107"/>
      <c r="I98" s="107"/>
      <c r="J98" s="107"/>
      <c r="K98" s="107"/>
      <c r="L98" s="107"/>
      <c r="M98" s="107"/>
      <c r="N98" s="107"/>
      <c r="O98" s="107"/>
      <c r="P98" s="107"/>
      <c r="Q98" s="107"/>
      <c r="R98" s="107"/>
      <c r="S98" s="107"/>
      <c r="T98" s="107"/>
      <c r="U98" s="107"/>
    </row>
    <row r="99" spans="2:21" x14ac:dyDescent="0.3">
      <c r="B99" s="107"/>
      <c r="C99" s="107"/>
      <c r="D99" s="107"/>
      <c r="E99" s="107"/>
      <c r="F99" s="107"/>
      <c r="G99" s="107"/>
      <c r="H99" s="107"/>
      <c r="I99" s="107"/>
      <c r="J99" s="107"/>
      <c r="K99" s="107"/>
      <c r="L99" s="107"/>
      <c r="M99" s="107"/>
      <c r="N99" s="107"/>
      <c r="O99" s="107"/>
      <c r="P99" s="107"/>
      <c r="Q99" s="107"/>
      <c r="R99" s="107"/>
      <c r="S99" s="107"/>
      <c r="T99" s="107"/>
      <c r="U99" s="107"/>
    </row>
    <row r="100" spans="2:21" x14ac:dyDescent="0.3">
      <c r="B100" s="107"/>
      <c r="C100" s="107"/>
      <c r="D100" s="107"/>
      <c r="E100" s="107"/>
      <c r="F100" s="107"/>
      <c r="G100" s="107"/>
      <c r="H100" s="107"/>
      <c r="I100" s="107"/>
      <c r="J100" s="107"/>
      <c r="K100" s="107"/>
      <c r="L100" s="107"/>
      <c r="M100" s="107"/>
      <c r="N100" s="107"/>
      <c r="O100" s="107"/>
      <c r="P100" s="107"/>
      <c r="Q100" s="107"/>
      <c r="R100" s="107"/>
      <c r="S100" s="107"/>
      <c r="T100" s="107"/>
      <c r="U100" s="107"/>
    </row>
    <row r="101" spans="2:21" x14ac:dyDescent="0.3">
      <c r="B101" s="107"/>
      <c r="C101" s="107"/>
      <c r="D101" s="107"/>
      <c r="E101" s="107"/>
      <c r="F101" s="107"/>
      <c r="G101" s="107"/>
      <c r="H101" s="107"/>
      <c r="I101" s="107"/>
      <c r="J101" s="107"/>
      <c r="K101" s="107"/>
      <c r="L101" s="107"/>
      <c r="M101" s="107"/>
      <c r="N101" s="107"/>
      <c r="O101" s="107"/>
      <c r="P101" s="107"/>
      <c r="Q101" s="107"/>
      <c r="R101" s="107"/>
      <c r="S101" s="107"/>
      <c r="T101" s="107"/>
      <c r="U101" s="107"/>
    </row>
    <row r="102" spans="2:21" x14ac:dyDescent="0.3">
      <c r="B102" s="107"/>
      <c r="C102" s="107"/>
      <c r="D102" s="107"/>
      <c r="E102" s="107"/>
      <c r="F102" s="107"/>
      <c r="G102" s="107"/>
      <c r="H102" s="107"/>
      <c r="I102" s="107"/>
      <c r="J102" s="107"/>
      <c r="K102" s="107"/>
      <c r="L102" s="107"/>
      <c r="M102" s="107"/>
      <c r="N102" s="107"/>
      <c r="O102" s="107"/>
      <c r="P102" s="107"/>
      <c r="Q102" s="107"/>
      <c r="R102" s="107"/>
      <c r="S102" s="107"/>
      <c r="T102" s="107"/>
      <c r="U102" s="107"/>
    </row>
    <row r="103" spans="2:21" x14ac:dyDescent="0.3">
      <c r="B103" s="107"/>
      <c r="C103" s="107"/>
      <c r="D103" s="107"/>
      <c r="E103" s="107"/>
      <c r="F103" s="107"/>
      <c r="G103" s="107"/>
      <c r="H103" s="107"/>
      <c r="I103" s="107"/>
      <c r="J103" s="107"/>
      <c r="K103" s="107"/>
      <c r="L103" s="107"/>
      <c r="M103" s="107"/>
      <c r="N103" s="107"/>
      <c r="O103" s="107"/>
      <c r="P103" s="107"/>
      <c r="Q103" s="107"/>
      <c r="R103" s="107"/>
      <c r="S103" s="107"/>
      <c r="T103" s="107"/>
      <c r="U103" s="107"/>
    </row>
    <row r="104" spans="2:21" x14ac:dyDescent="0.3">
      <c r="B104" s="107"/>
      <c r="C104" s="107"/>
      <c r="D104" s="107"/>
      <c r="E104" s="107"/>
      <c r="F104" s="107"/>
      <c r="G104" s="107"/>
      <c r="H104" s="107"/>
      <c r="I104" s="107"/>
      <c r="J104" s="107"/>
      <c r="K104" s="107"/>
      <c r="L104" s="107"/>
      <c r="M104" s="107"/>
      <c r="N104" s="107"/>
      <c r="O104" s="107"/>
      <c r="P104" s="107"/>
      <c r="Q104" s="107"/>
      <c r="R104" s="107"/>
      <c r="S104" s="107"/>
      <c r="T104" s="107"/>
      <c r="U104" s="107"/>
    </row>
    <row r="105" spans="2:21" x14ac:dyDescent="0.3">
      <c r="B105" s="107"/>
      <c r="C105" s="107"/>
      <c r="D105" s="107"/>
      <c r="E105" s="107"/>
      <c r="F105" s="107"/>
      <c r="G105" s="107"/>
      <c r="H105" s="107"/>
      <c r="I105" s="107"/>
      <c r="J105" s="107"/>
      <c r="K105" s="107"/>
      <c r="L105" s="107"/>
      <c r="M105" s="107"/>
      <c r="N105" s="107"/>
      <c r="O105" s="107"/>
      <c r="P105" s="107"/>
      <c r="Q105" s="107"/>
      <c r="R105" s="107"/>
      <c r="S105" s="107"/>
      <c r="T105" s="107"/>
      <c r="U105" s="107"/>
    </row>
    <row r="106" spans="2:21" x14ac:dyDescent="0.3">
      <c r="B106" s="107"/>
      <c r="C106" s="107"/>
      <c r="D106" s="107"/>
      <c r="E106" s="107"/>
      <c r="F106" s="107"/>
      <c r="G106" s="107"/>
      <c r="H106" s="107"/>
      <c r="I106" s="107"/>
      <c r="J106" s="107"/>
      <c r="K106" s="107"/>
      <c r="L106" s="107"/>
      <c r="M106" s="107"/>
      <c r="N106" s="107"/>
      <c r="O106" s="107"/>
      <c r="P106" s="107"/>
      <c r="Q106" s="107"/>
      <c r="R106" s="107"/>
      <c r="S106" s="107"/>
      <c r="T106" s="107"/>
      <c r="U106" s="107"/>
    </row>
    <row r="107" spans="2:21" x14ac:dyDescent="0.3">
      <c r="B107" s="107"/>
      <c r="C107" s="107"/>
      <c r="D107" s="107"/>
      <c r="E107" s="107"/>
      <c r="F107" s="107"/>
      <c r="G107" s="107"/>
      <c r="H107" s="107"/>
      <c r="I107" s="107"/>
      <c r="J107" s="107"/>
      <c r="K107" s="107"/>
      <c r="L107" s="107"/>
      <c r="M107" s="107"/>
      <c r="N107" s="107"/>
      <c r="O107" s="107"/>
      <c r="P107" s="107"/>
      <c r="Q107" s="107"/>
      <c r="R107" s="107"/>
      <c r="S107" s="107"/>
      <c r="T107" s="107"/>
      <c r="U107" s="107"/>
    </row>
    <row r="108" spans="2:21" x14ac:dyDescent="0.3">
      <c r="B108" s="107"/>
      <c r="C108" s="107"/>
      <c r="D108" s="107"/>
      <c r="E108" s="107"/>
      <c r="F108" s="107"/>
      <c r="G108" s="107"/>
      <c r="H108" s="107"/>
      <c r="I108" s="107"/>
      <c r="J108" s="107"/>
      <c r="K108" s="107"/>
      <c r="L108" s="107"/>
      <c r="M108" s="107"/>
      <c r="N108" s="107"/>
      <c r="O108" s="107"/>
      <c r="P108" s="107"/>
      <c r="Q108" s="107"/>
      <c r="R108" s="107"/>
      <c r="S108" s="107"/>
      <c r="T108" s="107"/>
      <c r="U108" s="107"/>
    </row>
    <row r="109" spans="2:21" x14ac:dyDescent="0.3">
      <c r="B109" s="107"/>
      <c r="C109" s="107"/>
      <c r="D109" s="107"/>
      <c r="E109" s="107"/>
      <c r="F109" s="107"/>
      <c r="G109" s="107"/>
      <c r="H109" s="107"/>
      <c r="I109" s="107"/>
      <c r="J109" s="107"/>
      <c r="K109" s="107"/>
      <c r="L109" s="107"/>
      <c r="M109" s="107"/>
      <c r="N109" s="107"/>
      <c r="O109" s="107"/>
      <c r="P109" s="107"/>
      <c r="Q109" s="107"/>
      <c r="R109" s="107"/>
      <c r="S109" s="107"/>
      <c r="T109" s="107"/>
      <c r="U109" s="107"/>
    </row>
    <row r="110" spans="2:21" x14ac:dyDescent="0.3">
      <c r="B110" s="107"/>
      <c r="C110" s="107"/>
      <c r="D110" s="107"/>
      <c r="E110" s="107"/>
      <c r="F110" s="107"/>
      <c r="G110" s="107"/>
      <c r="H110" s="107"/>
      <c r="I110" s="107"/>
      <c r="J110" s="107"/>
      <c r="K110" s="107"/>
      <c r="L110" s="107"/>
      <c r="M110" s="107"/>
      <c r="N110" s="107"/>
      <c r="O110" s="107"/>
      <c r="P110" s="107"/>
      <c r="Q110" s="107"/>
      <c r="R110" s="107"/>
      <c r="S110" s="107"/>
      <c r="T110" s="107"/>
      <c r="U110" s="107"/>
    </row>
    <row r="111" spans="2:21" x14ac:dyDescent="0.3">
      <c r="B111" s="107"/>
      <c r="C111" s="107"/>
      <c r="D111" s="107"/>
      <c r="E111" s="107"/>
      <c r="F111" s="107"/>
      <c r="G111" s="107"/>
      <c r="H111" s="107"/>
      <c r="I111" s="107"/>
      <c r="J111" s="107"/>
      <c r="K111" s="107"/>
      <c r="L111" s="107"/>
      <c r="M111" s="107"/>
      <c r="N111" s="107"/>
      <c r="O111" s="107"/>
      <c r="P111" s="107"/>
      <c r="Q111" s="107"/>
      <c r="R111" s="107"/>
      <c r="S111" s="107"/>
      <c r="T111" s="107"/>
      <c r="U111" s="107"/>
    </row>
    <row r="112" spans="2:21" x14ac:dyDescent="0.3">
      <c r="B112" s="107"/>
      <c r="C112" s="107"/>
      <c r="D112" s="107"/>
      <c r="E112" s="107"/>
      <c r="F112" s="107"/>
      <c r="G112" s="107"/>
      <c r="H112" s="107"/>
      <c r="I112" s="107"/>
      <c r="J112" s="107"/>
      <c r="K112" s="107"/>
      <c r="L112" s="107"/>
      <c r="M112" s="107"/>
      <c r="N112" s="107"/>
      <c r="O112" s="107"/>
      <c r="P112" s="107"/>
      <c r="Q112" s="107"/>
      <c r="R112" s="107"/>
      <c r="S112" s="107"/>
      <c r="T112" s="107"/>
      <c r="U112" s="107"/>
    </row>
    <row r="113" spans="2:21" x14ac:dyDescent="0.3">
      <c r="B113" s="43"/>
      <c r="C113" s="43"/>
      <c r="D113" s="43"/>
      <c r="E113" s="43"/>
      <c r="F113" s="43"/>
      <c r="G113" s="43"/>
      <c r="H113" s="43"/>
      <c r="I113" s="43"/>
      <c r="J113" s="43"/>
      <c r="K113" s="43"/>
      <c r="L113" s="43"/>
      <c r="M113" s="43"/>
      <c r="N113" s="43"/>
      <c r="O113" s="43"/>
      <c r="P113" s="43"/>
      <c r="Q113" s="43"/>
      <c r="R113" s="43"/>
      <c r="S113" s="43"/>
      <c r="T113" s="43"/>
      <c r="U113" s="43"/>
    </row>
    <row r="114" spans="2:21" ht="14.4" customHeight="1" x14ac:dyDescent="0.3">
      <c r="B114" s="107" t="s">
        <v>3967</v>
      </c>
      <c r="C114" s="107"/>
      <c r="D114" s="107"/>
      <c r="E114" s="107"/>
      <c r="F114" s="107"/>
      <c r="G114" s="107"/>
      <c r="H114" s="107"/>
      <c r="I114" s="107"/>
      <c r="J114" s="107"/>
      <c r="K114" s="107"/>
      <c r="L114" s="107"/>
      <c r="M114" s="107"/>
      <c r="N114" s="107"/>
      <c r="O114" s="107"/>
      <c r="P114" s="107"/>
      <c r="Q114" s="107"/>
      <c r="R114" s="107"/>
      <c r="S114" s="107"/>
      <c r="T114" s="107"/>
      <c r="U114" s="107"/>
    </row>
    <row r="115" spans="2:21" x14ac:dyDescent="0.3">
      <c r="B115" s="107"/>
      <c r="C115" s="107"/>
      <c r="D115" s="107"/>
      <c r="E115" s="107"/>
      <c r="F115" s="107"/>
      <c r="G115" s="107"/>
      <c r="H115" s="107"/>
      <c r="I115" s="107"/>
      <c r="J115" s="107"/>
      <c r="K115" s="107"/>
      <c r="L115" s="107"/>
      <c r="M115" s="107"/>
      <c r="N115" s="107"/>
      <c r="O115" s="107"/>
      <c r="P115" s="107"/>
      <c r="Q115" s="107"/>
      <c r="R115" s="107"/>
      <c r="S115" s="107"/>
      <c r="T115" s="107"/>
      <c r="U115" s="107"/>
    </row>
    <row r="116" spans="2:21" x14ac:dyDescent="0.3">
      <c r="B116" s="107"/>
      <c r="C116" s="107"/>
      <c r="D116" s="107"/>
      <c r="E116" s="107"/>
      <c r="F116" s="107"/>
      <c r="G116" s="107"/>
      <c r="H116" s="107"/>
      <c r="I116" s="107"/>
      <c r="J116" s="107"/>
      <c r="K116" s="107"/>
      <c r="L116" s="107"/>
      <c r="M116" s="107"/>
      <c r="N116" s="107"/>
      <c r="O116" s="107"/>
      <c r="P116" s="107"/>
      <c r="Q116" s="107"/>
      <c r="R116" s="107"/>
      <c r="S116" s="107"/>
      <c r="T116" s="107"/>
      <c r="U116" s="107"/>
    </row>
    <row r="117" spans="2:21" x14ac:dyDescent="0.3">
      <c r="B117" s="107"/>
      <c r="C117" s="107"/>
      <c r="D117" s="107"/>
      <c r="E117" s="107"/>
      <c r="F117" s="107"/>
      <c r="G117" s="107"/>
      <c r="H117" s="107"/>
      <c r="I117" s="107"/>
      <c r="J117" s="107"/>
      <c r="K117" s="107"/>
      <c r="L117" s="107"/>
      <c r="M117" s="107"/>
      <c r="N117" s="107"/>
      <c r="O117" s="107"/>
      <c r="P117" s="107"/>
      <c r="Q117" s="107"/>
      <c r="R117" s="107"/>
      <c r="S117" s="107"/>
      <c r="T117" s="107"/>
      <c r="U117" s="107"/>
    </row>
    <row r="118" spans="2:21" x14ac:dyDescent="0.3">
      <c r="B118" s="107"/>
      <c r="C118" s="107"/>
      <c r="D118" s="107"/>
      <c r="E118" s="107"/>
      <c r="F118" s="107"/>
      <c r="G118" s="107"/>
      <c r="H118" s="107"/>
      <c r="I118" s="107"/>
      <c r="J118" s="107"/>
      <c r="K118" s="107"/>
      <c r="L118" s="107"/>
      <c r="M118" s="107"/>
      <c r="N118" s="107"/>
      <c r="O118" s="107"/>
      <c r="P118" s="107"/>
      <c r="Q118" s="107"/>
      <c r="R118" s="107"/>
      <c r="S118" s="107"/>
      <c r="T118" s="107"/>
      <c r="U118" s="107"/>
    </row>
    <row r="119" spans="2:21" x14ac:dyDescent="0.3">
      <c r="B119" s="107"/>
      <c r="C119" s="107"/>
      <c r="D119" s="107"/>
      <c r="E119" s="107"/>
      <c r="F119" s="107"/>
      <c r="G119" s="107"/>
      <c r="H119" s="107"/>
      <c r="I119" s="107"/>
      <c r="J119" s="107"/>
      <c r="K119" s="107"/>
      <c r="L119" s="107"/>
      <c r="M119" s="107"/>
      <c r="N119" s="107"/>
      <c r="O119" s="107"/>
      <c r="P119" s="107"/>
      <c r="Q119" s="107"/>
      <c r="R119" s="107"/>
      <c r="S119" s="107"/>
      <c r="T119" s="107"/>
      <c r="U119" s="107"/>
    </row>
    <row r="120" spans="2:21" x14ac:dyDescent="0.3">
      <c r="B120" s="107"/>
      <c r="C120" s="107"/>
      <c r="D120" s="107"/>
      <c r="E120" s="107"/>
      <c r="F120" s="107"/>
      <c r="G120" s="107"/>
      <c r="H120" s="107"/>
      <c r="I120" s="107"/>
      <c r="J120" s="107"/>
      <c r="K120" s="107"/>
      <c r="L120" s="107"/>
      <c r="M120" s="107"/>
      <c r="N120" s="107"/>
      <c r="O120" s="107"/>
      <c r="P120" s="107"/>
      <c r="Q120" s="107"/>
      <c r="R120" s="107"/>
      <c r="S120" s="107"/>
      <c r="T120" s="107"/>
      <c r="U120" s="107"/>
    </row>
    <row r="121" spans="2:21" x14ac:dyDescent="0.3">
      <c r="B121" s="107"/>
      <c r="C121" s="107"/>
      <c r="D121" s="107"/>
      <c r="E121" s="107"/>
      <c r="F121" s="107"/>
      <c r="G121" s="107"/>
      <c r="H121" s="107"/>
      <c r="I121" s="107"/>
      <c r="J121" s="107"/>
      <c r="K121" s="107"/>
      <c r="L121" s="107"/>
      <c r="M121" s="107"/>
      <c r="N121" s="107"/>
      <c r="O121" s="107"/>
      <c r="P121" s="107"/>
      <c r="Q121" s="107"/>
      <c r="R121" s="107"/>
      <c r="S121" s="107"/>
      <c r="T121" s="107"/>
      <c r="U121" s="107"/>
    </row>
    <row r="122" spans="2:21" x14ac:dyDescent="0.3">
      <c r="B122" s="107"/>
      <c r="C122" s="107"/>
      <c r="D122" s="107"/>
      <c r="E122" s="107"/>
      <c r="F122" s="107"/>
      <c r="G122" s="107"/>
      <c r="H122" s="107"/>
      <c r="I122" s="107"/>
      <c r="J122" s="107"/>
      <c r="K122" s="107"/>
      <c r="L122" s="107"/>
      <c r="M122" s="107"/>
      <c r="N122" s="107"/>
      <c r="O122" s="107"/>
      <c r="P122" s="107"/>
      <c r="Q122" s="107"/>
      <c r="R122" s="107"/>
      <c r="S122" s="107"/>
      <c r="T122" s="107"/>
      <c r="U122" s="107"/>
    </row>
    <row r="123" spans="2:21" x14ac:dyDescent="0.3">
      <c r="B123" s="107"/>
      <c r="C123" s="107"/>
      <c r="D123" s="107"/>
      <c r="E123" s="107"/>
      <c r="F123" s="107"/>
      <c r="G123" s="107"/>
      <c r="H123" s="107"/>
      <c r="I123" s="107"/>
      <c r="J123" s="107"/>
      <c r="K123" s="107"/>
      <c r="L123" s="107"/>
      <c r="M123" s="107"/>
      <c r="N123" s="107"/>
      <c r="O123" s="107"/>
      <c r="P123" s="107"/>
      <c r="Q123" s="107"/>
      <c r="R123" s="107"/>
      <c r="S123" s="107"/>
      <c r="T123" s="107"/>
      <c r="U123" s="107"/>
    </row>
    <row r="124" spans="2:21" x14ac:dyDescent="0.3">
      <c r="B124" s="107"/>
      <c r="C124" s="107"/>
      <c r="D124" s="107"/>
      <c r="E124" s="107"/>
      <c r="F124" s="107"/>
      <c r="G124" s="107"/>
      <c r="H124" s="107"/>
      <c r="I124" s="107"/>
      <c r="J124" s="107"/>
      <c r="K124" s="107"/>
      <c r="L124" s="107"/>
      <c r="M124" s="107"/>
      <c r="N124" s="107"/>
      <c r="O124" s="107"/>
      <c r="P124" s="107"/>
      <c r="Q124" s="107"/>
      <c r="R124" s="107"/>
      <c r="S124" s="107"/>
      <c r="T124" s="107"/>
      <c r="U124" s="107"/>
    </row>
    <row r="125" spans="2:21" x14ac:dyDescent="0.3">
      <c r="B125" s="107"/>
      <c r="C125" s="107"/>
      <c r="D125" s="107"/>
      <c r="E125" s="107"/>
      <c r="F125" s="107"/>
      <c r="G125" s="107"/>
      <c r="H125" s="107"/>
      <c r="I125" s="107"/>
      <c r="J125" s="107"/>
      <c r="K125" s="107"/>
      <c r="L125" s="107"/>
      <c r="M125" s="107"/>
      <c r="N125" s="107"/>
      <c r="O125" s="107"/>
      <c r="P125" s="107"/>
      <c r="Q125" s="107"/>
      <c r="R125" s="107"/>
      <c r="S125" s="107"/>
      <c r="T125" s="107"/>
      <c r="U125" s="107"/>
    </row>
    <row r="126" spans="2:21" x14ac:dyDescent="0.3">
      <c r="B126" s="107"/>
      <c r="C126" s="107"/>
      <c r="D126" s="107"/>
      <c r="E126" s="107"/>
      <c r="F126" s="107"/>
      <c r="G126" s="107"/>
      <c r="H126" s="107"/>
      <c r="I126" s="107"/>
      <c r="J126" s="107"/>
      <c r="K126" s="107"/>
      <c r="L126" s="107"/>
      <c r="M126" s="107"/>
      <c r="N126" s="107"/>
      <c r="O126" s="107"/>
      <c r="P126" s="107"/>
      <c r="Q126" s="107"/>
      <c r="R126" s="107"/>
      <c r="S126" s="107"/>
      <c r="T126" s="107"/>
      <c r="U126" s="107"/>
    </row>
    <row r="127" spans="2:21" x14ac:dyDescent="0.3">
      <c r="B127" s="107"/>
      <c r="C127" s="107"/>
      <c r="D127" s="107"/>
      <c r="E127" s="107"/>
      <c r="F127" s="107"/>
      <c r="G127" s="107"/>
      <c r="H127" s="107"/>
      <c r="I127" s="107"/>
      <c r="J127" s="107"/>
      <c r="K127" s="107"/>
      <c r="L127" s="107"/>
      <c r="M127" s="107"/>
      <c r="N127" s="107"/>
      <c r="O127" s="107"/>
      <c r="P127" s="107"/>
      <c r="Q127" s="107"/>
      <c r="R127" s="107"/>
      <c r="S127" s="107"/>
      <c r="T127" s="107"/>
      <c r="U127" s="107"/>
    </row>
    <row r="128" spans="2:21" x14ac:dyDescent="0.3">
      <c r="B128" s="107"/>
      <c r="C128" s="107"/>
      <c r="D128" s="107"/>
      <c r="E128" s="107"/>
      <c r="F128" s="107"/>
      <c r="G128" s="107"/>
      <c r="H128" s="107"/>
      <c r="I128" s="107"/>
      <c r="J128" s="107"/>
      <c r="K128" s="107"/>
      <c r="L128" s="107"/>
      <c r="M128" s="107"/>
      <c r="N128" s="107"/>
      <c r="O128" s="107"/>
      <c r="P128" s="107"/>
      <c r="Q128" s="107"/>
      <c r="R128" s="107"/>
      <c r="S128" s="107"/>
      <c r="T128" s="107"/>
      <c r="U128" s="107"/>
    </row>
    <row r="129" spans="2:21" x14ac:dyDescent="0.3">
      <c r="B129" s="107"/>
      <c r="C129" s="107"/>
      <c r="D129" s="107"/>
      <c r="E129" s="107"/>
      <c r="F129" s="107"/>
      <c r="G129" s="107"/>
      <c r="H129" s="107"/>
      <c r="I129" s="107"/>
      <c r="J129" s="107"/>
      <c r="K129" s="107"/>
      <c r="L129" s="107"/>
      <c r="M129" s="107"/>
      <c r="N129" s="107"/>
      <c r="O129" s="107"/>
      <c r="P129" s="107"/>
      <c r="Q129" s="107"/>
      <c r="R129" s="107"/>
      <c r="S129" s="107"/>
      <c r="T129" s="107"/>
      <c r="U129" s="107"/>
    </row>
    <row r="130" spans="2:21" x14ac:dyDescent="0.3">
      <c r="B130" s="107"/>
      <c r="C130" s="107"/>
      <c r="D130" s="107"/>
      <c r="E130" s="107"/>
      <c r="F130" s="107"/>
      <c r="G130" s="107"/>
      <c r="H130" s="107"/>
      <c r="I130" s="107"/>
      <c r="J130" s="107"/>
      <c r="K130" s="107"/>
      <c r="L130" s="107"/>
      <c r="M130" s="107"/>
      <c r="N130" s="107"/>
      <c r="O130" s="107"/>
      <c r="P130" s="107"/>
      <c r="Q130" s="107"/>
      <c r="R130" s="107"/>
      <c r="S130" s="107"/>
      <c r="T130" s="107"/>
      <c r="U130" s="107"/>
    </row>
    <row r="131" spans="2:21" x14ac:dyDescent="0.3">
      <c r="B131" s="107"/>
      <c r="C131" s="107"/>
      <c r="D131" s="107"/>
      <c r="E131" s="107"/>
      <c r="F131" s="107"/>
      <c r="G131" s="107"/>
      <c r="H131" s="107"/>
      <c r="I131" s="107"/>
      <c r="J131" s="107"/>
      <c r="K131" s="107"/>
      <c r="L131" s="107"/>
      <c r="M131" s="107"/>
      <c r="N131" s="107"/>
      <c r="O131" s="107"/>
      <c r="P131" s="107"/>
      <c r="Q131" s="107"/>
      <c r="R131" s="107"/>
      <c r="S131" s="107"/>
      <c r="T131" s="107"/>
      <c r="U131" s="107"/>
    </row>
    <row r="132" spans="2:21" x14ac:dyDescent="0.3">
      <c r="B132" s="107"/>
      <c r="C132" s="107"/>
      <c r="D132" s="107"/>
      <c r="E132" s="107"/>
      <c r="F132" s="107"/>
      <c r="G132" s="107"/>
      <c r="H132" s="107"/>
      <c r="I132" s="107"/>
      <c r="J132" s="107"/>
      <c r="K132" s="107"/>
      <c r="L132" s="107"/>
      <c r="M132" s="107"/>
      <c r="N132" s="107"/>
      <c r="O132" s="107"/>
      <c r="P132" s="107"/>
      <c r="Q132" s="107"/>
      <c r="R132" s="107"/>
      <c r="S132" s="107"/>
      <c r="T132" s="107"/>
      <c r="U132" s="107"/>
    </row>
    <row r="133" spans="2:21" x14ac:dyDescent="0.3">
      <c r="B133" s="107"/>
      <c r="C133" s="107"/>
      <c r="D133" s="107"/>
      <c r="E133" s="107"/>
      <c r="F133" s="107"/>
      <c r="G133" s="107"/>
      <c r="H133" s="107"/>
      <c r="I133" s="107"/>
      <c r="J133" s="107"/>
      <c r="K133" s="107"/>
      <c r="L133" s="107"/>
      <c r="M133" s="107"/>
      <c r="N133" s="107"/>
      <c r="O133" s="107"/>
      <c r="P133" s="107"/>
      <c r="Q133" s="107"/>
      <c r="R133" s="107"/>
      <c r="S133" s="107"/>
      <c r="T133" s="107"/>
      <c r="U133" s="107"/>
    </row>
    <row r="134" spans="2:21" x14ac:dyDescent="0.3">
      <c r="B134" s="107"/>
      <c r="C134" s="107"/>
      <c r="D134" s="107"/>
      <c r="E134" s="107"/>
      <c r="F134" s="107"/>
      <c r="G134" s="107"/>
      <c r="H134" s="107"/>
      <c r="I134" s="107"/>
      <c r="J134" s="107"/>
      <c r="K134" s="107"/>
      <c r="L134" s="107"/>
      <c r="M134" s="107"/>
      <c r="N134" s="107"/>
      <c r="O134" s="107"/>
      <c r="P134" s="107"/>
      <c r="Q134" s="107"/>
      <c r="R134" s="107"/>
      <c r="S134" s="107"/>
      <c r="T134" s="107"/>
      <c r="U134" s="107"/>
    </row>
    <row r="135" spans="2:21" x14ac:dyDescent="0.3">
      <c r="B135" s="107"/>
      <c r="C135" s="107"/>
      <c r="D135" s="107"/>
      <c r="E135" s="107"/>
      <c r="F135" s="107"/>
      <c r="G135" s="107"/>
      <c r="H135" s="107"/>
      <c r="I135" s="107"/>
      <c r="J135" s="107"/>
      <c r="K135" s="107"/>
      <c r="L135" s="107"/>
      <c r="M135" s="107"/>
      <c r="N135" s="107"/>
      <c r="O135" s="107"/>
      <c r="P135" s="107"/>
      <c r="Q135" s="107"/>
      <c r="R135" s="107"/>
      <c r="S135" s="107"/>
      <c r="T135" s="107"/>
      <c r="U135" s="107"/>
    </row>
    <row r="136" spans="2:21" x14ac:dyDescent="0.3">
      <c r="B136" s="107"/>
      <c r="C136" s="107"/>
      <c r="D136" s="107"/>
      <c r="E136" s="107"/>
      <c r="F136" s="107"/>
      <c r="G136" s="107"/>
      <c r="H136" s="107"/>
      <c r="I136" s="107"/>
      <c r="J136" s="107"/>
      <c r="K136" s="107"/>
      <c r="L136" s="107"/>
      <c r="M136" s="107"/>
      <c r="N136" s="107"/>
      <c r="O136" s="107"/>
      <c r="P136" s="107"/>
      <c r="Q136" s="107"/>
      <c r="R136" s="107"/>
      <c r="S136" s="107"/>
      <c r="T136" s="107"/>
      <c r="U136" s="107"/>
    </row>
    <row r="137" spans="2:21" x14ac:dyDescent="0.3">
      <c r="B137" s="107"/>
      <c r="C137" s="107"/>
      <c r="D137" s="107"/>
      <c r="E137" s="107"/>
      <c r="F137" s="107"/>
      <c r="G137" s="107"/>
      <c r="H137" s="107"/>
      <c r="I137" s="107"/>
      <c r="J137" s="107"/>
      <c r="K137" s="107"/>
      <c r="L137" s="107"/>
      <c r="M137" s="107"/>
      <c r="N137" s="107"/>
      <c r="O137" s="107"/>
      <c r="P137" s="107"/>
      <c r="Q137" s="107"/>
      <c r="R137" s="107"/>
      <c r="S137" s="107"/>
      <c r="T137" s="107"/>
      <c r="U137" s="107"/>
    </row>
    <row r="138" spans="2:21" x14ac:dyDescent="0.3">
      <c r="B138" s="107"/>
      <c r="C138" s="107"/>
      <c r="D138" s="107"/>
      <c r="E138" s="107"/>
      <c r="F138" s="107"/>
      <c r="G138" s="107"/>
      <c r="H138" s="107"/>
      <c r="I138" s="107"/>
      <c r="J138" s="107"/>
      <c r="K138" s="107"/>
      <c r="L138" s="107"/>
      <c r="M138" s="107"/>
      <c r="N138" s="107"/>
      <c r="O138" s="107"/>
      <c r="P138" s="107"/>
      <c r="Q138" s="107"/>
      <c r="R138" s="107"/>
      <c r="S138" s="107"/>
      <c r="T138" s="107"/>
      <c r="U138" s="107"/>
    </row>
    <row r="139" spans="2:21" x14ac:dyDescent="0.3">
      <c r="B139" s="107"/>
      <c r="C139" s="107"/>
      <c r="D139" s="107"/>
      <c r="E139" s="107"/>
      <c r="F139" s="107"/>
      <c r="G139" s="107"/>
      <c r="H139" s="107"/>
      <c r="I139" s="107"/>
      <c r="J139" s="107"/>
      <c r="K139" s="107"/>
      <c r="L139" s="107"/>
      <c r="M139" s="107"/>
      <c r="N139" s="107"/>
      <c r="O139" s="107"/>
      <c r="P139" s="107"/>
      <c r="Q139" s="107"/>
      <c r="R139" s="107"/>
      <c r="S139" s="107"/>
      <c r="T139" s="107"/>
      <c r="U139" s="107"/>
    </row>
    <row r="140" spans="2:21" x14ac:dyDescent="0.3">
      <c r="B140" s="107"/>
      <c r="C140" s="107"/>
      <c r="D140" s="107"/>
      <c r="E140" s="107"/>
      <c r="F140" s="107"/>
      <c r="G140" s="107"/>
      <c r="H140" s="107"/>
      <c r="I140" s="107"/>
      <c r="J140" s="107"/>
      <c r="K140" s="107"/>
      <c r="L140" s="107"/>
      <c r="M140" s="107"/>
      <c r="N140" s="107"/>
      <c r="O140" s="107"/>
      <c r="P140" s="107"/>
      <c r="Q140" s="107"/>
      <c r="R140" s="107"/>
      <c r="S140" s="107"/>
      <c r="T140" s="107"/>
      <c r="U140" s="107"/>
    </row>
    <row r="141" spans="2:21" x14ac:dyDescent="0.3">
      <c r="B141" s="107"/>
      <c r="C141" s="107"/>
      <c r="D141" s="107"/>
      <c r="E141" s="107"/>
      <c r="F141" s="107"/>
      <c r="G141" s="107"/>
      <c r="H141" s="107"/>
      <c r="I141" s="107"/>
      <c r="J141" s="107"/>
      <c r="K141" s="107"/>
      <c r="L141" s="107"/>
      <c r="M141" s="107"/>
      <c r="N141" s="107"/>
      <c r="O141" s="107"/>
      <c r="P141" s="107"/>
      <c r="Q141" s="107"/>
      <c r="R141" s="107"/>
      <c r="S141" s="107"/>
      <c r="T141" s="107"/>
      <c r="U141" s="107"/>
    </row>
    <row r="142" spans="2:21" x14ac:dyDescent="0.3">
      <c r="B142" s="107"/>
      <c r="C142" s="107"/>
      <c r="D142" s="107"/>
      <c r="E142" s="107"/>
      <c r="F142" s="107"/>
      <c r="G142" s="107"/>
      <c r="H142" s="107"/>
      <c r="I142" s="107"/>
      <c r="J142" s="107"/>
      <c r="K142" s="107"/>
      <c r="L142" s="107"/>
      <c r="M142" s="107"/>
      <c r="N142" s="107"/>
      <c r="O142" s="107"/>
      <c r="P142" s="107"/>
      <c r="Q142" s="107"/>
      <c r="R142" s="107"/>
      <c r="S142" s="107"/>
      <c r="T142" s="107"/>
      <c r="U142" s="107"/>
    </row>
    <row r="143" spans="2:21" x14ac:dyDescent="0.3">
      <c r="B143" s="107"/>
      <c r="C143" s="107"/>
      <c r="D143" s="107"/>
      <c r="E143" s="107"/>
      <c r="F143" s="107"/>
      <c r="G143" s="107"/>
      <c r="H143" s="107"/>
      <c r="I143" s="107"/>
      <c r="J143" s="107"/>
      <c r="K143" s="107"/>
      <c r="L143" s="107"/>
      <c r="M143" s="107"/>
      <c r="N143" s="107"/>
      <c r="O143" s="107"/>
      <c r="P143" s="107"/>
      <c r="Q143" s="107"/>
      <c r="R143" s="107"/>
      <c r="S143" s="107"/>
      <c r="T143" s="107"/>
      <c r="U143" s="107"/>
    </row>
    <row r="144" spans="2:21" x14ac:dyDescent="0.3">
      <c r="B144" s="54"/>
      <c r="C144" s="54"/>
      <c r="D144" s="54"/>
      <c r="E144" s="54"/>
      <c r="F144" s="54"/>
      <c r="G144" s="54"/>
      <c r="H144" s="54"/>
      <c r="I144" s="54"/>
      <c r="J144" s="54"/>
      <c r="K144" s="54"/>
      <c r="L144" s="54"/>
      <c r="M144" s="54"/>
      <c r="N144" s="54"/>
      <c r="O144" s="54"/>
      <c r="P144" s="54"/>
      <c r="Q144" s="54"/>
      <c r="R144" s="54"/>
      <c r="S144" s="54"/>
      <c r="T144" s="54"/>
      <c r="U144" s="54"/>
    </row>
    <row r="145" spans="2:21" x14ac:dyDescent="0.3">
      <c r="B145" s="54"/>
      <c r="C145" s="54"/>
      <c r="D145" s="54"/>
      <c r="E145" s="54"/>
      <c r="F145" s="54"/>
      <c r="G145" s="54"/>
      <c r="H145" s="54"/>
      <c r="I145" s="54"/>
      <c r="J145" s="54"/>
      <c r="K145" s="54"/>
      <c r="L145" s="54"/>
      <c r="M145" s="54"/>
      <c r="N145" s="54"/>
      <c r="O145" s="54"/>
      <c r="P145" s="54"/>
      <c r="Q145" s="54"/>
      <c r="R145" s="54"/>
      <c r="S145" s="54"/>
      <c r="T145" s="54"/>
      <c r="U145" s="54"/>
    </row>
  </sheetData>
  <mergeCells count="4">
    <mergeCell ref="B45:U81"/>
    <mergeCell ref="B82:U112"/>
    <mergeCell ref="B114:U143"/>
    <mergeCell ref="B9:U4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roup Box 1">
              <controlPr defaultSize="0" autoFill="0" autoPict="0">
                <anchor moveWithCells="1">
                  <from>
                    <xdr:col>0</xdr:col>
                    <xdr:colOff>457200</xdr:colOff>
                    <xdr:row>6</xdr:row>
                    <xdr:rowOff>30480</xdr:rowOff>
                  </from>
                  <to>
                    <xdr:col>21</xdr:col>
                    <xdr:colOff>266700</xdr:colOff>
                    <xdr:row>143</xdr:row>
                    <xdr:rowOff>167640</xdr:rowOff>
                  </to>
                </anchor>
              </controlPr>
            </control>
          </mc:Choice>
        </mc:AlternateContent>
        <mc:AlternateContent xmlns:mc="http://schemas.openxmlformats.org/markup-compatibility/2006">
          <mc:Choice Requires="x14">
            <control shapeId="35844" r:id="rId5" name="Button 4">
              <controlPr defaultSize="0" print="0" autoFill="0" autoPict="0" macro="[0]!SelectNextSheet">
                <anchor moveWithCells="1" sizeWithCells="1">
                  <from>
                    <xdr:col>20</xdr:col>
                    <xdr:colOff>586740</xdr:colOff>
                    <xdr:row>0</xdr:row>
                    <xdr:rowOff>160020</xdr:rowOff>
                  </from>
                  <to>
                    <xdr:col>21</xdr:col>
                    <xdr:colOff>533400</xdr:colOff>
                    <xdr:row>2</xdr:row>
                    <xdr:rowOff>167640</xdr:rowOff>
                  </to>
                </anchor>
              </controlPr>
            </control>
          </mc:Choice>
        </mc:AlternateContent>
        <mc:AlternateContent xmlns:mc="http://schemas.openxmlformats.org/markup-compatibility/2006">
          <mc:Choice Requires="x14">
            <control shapeId="35845" r:id="rId6" name="Button 5">
              <controlPr defaultSize="0" print="0" autoFill="0" autoPict="0" macro="[0]!SelectMenu">
                <anchor moveWithCells="1" sizeWithCells="1">
                  <from>
                    <xdr:col>17</xdr:col>
                    <xdr:colOff>480060</xdr:colOff>
                    <xdr:row>0</xdr:row>
                    <xdr:rowOff>160020</xdr:rowOff>
                  </from>
                  <to>
                    <xdr:col>19</xdr:col>
                    <xdr:colOff>297180</xdr:colOff>
                    <xdr:row>3</xdr:row>
                    <xdr:rowOff>7620</xdr:rowOff>
                  </to>
                </anchor>
              </controlPr>
            </control>
          </mc:Choice>
        </mc:AlternateContent>
        <mc:AlternateContent xmlns:mc="http://schemas.openxmlformats.org/markup-compatibility/2006">
          <mc:Choice Requires="x14">
            <control shapeId="35846" r:id="rId7" name="Button 6">
              <controlPr defaultSize="0" print="0" autoFill="0" autoPict="0" macro="[0]!SelectPreviousSheet">
                <anchor moveWithCells="1" sizeWithCells="1">
                  <from>
                    <xdr:col>19</xdr:col>
                    <xdr:colOff>480060</xdr:colOff>
                    <xdr:row>0</xdr:row>
                    <xdr:rowOff>167640</xdr:rowOff>
                  </from>
                  <to>
                    <xdr:col>20</xdr:col>
                    <xdr:colOff>426720</xdr:colOff>
                    <xdr:row>2</xdr:row>
                    <xdr:rowOff>175260</xdr:rowOff>
                  </to>
                </anchor>
              </controlPr>
            </control>
          </mc:Choice>
        </mc:AlternateContent>
        <mc:AlternateContent xmlns:mc="http://schemas.openxmlformats.org/markup-compatibility/2006">
          <mc:Choice Requires="x14">
            <control shapeId="35847" r:id="rId8" name="Button 7">
              <controlPr defaultSize="0" print="0" autoFill="0" autoPict="0" macro="[0]!SelectDashboard">
                <anchor moveWithCells="1" sizeWithCells="1">
                  <from>
                    <xdr:col>13</xdr:col>
                    <xdr:colOff>160020</xdr:colOff>
                    <xdr:row>0</xdr:row>
                    <xdr:rowOff>175260</xdr:rowOff>
                  </from>
                  <to>
                    <xdr:col>15</xdr:col>
                    <xdr:colOff>53340</xdr:colOff>
                    <xdr:row>3</xdr:row>
                    <xdr:rowOff>7620</xdr:rowOff>
                  </to>
                </anchor>
              </controlPr>
            </control>
          </mc:Choice>
        </mc:AlternateContent>
        <mc:AlternateContent xmlns:mc="http://schemas.openxmlformats.org/markup-compatibility/2006">
          <mc:Choice Requires="x14">
            <control shapeId="35848" r:id="rId9" name="Button 8">
              <controlPr defaultSize="0" print="0" autoFill="0" autoPict="0" macro="[0]!SelectPriorityBatches">
                <anchor moveWithCells="1" sizeWithCells="1">
                  <from>
                    <xdr:col>15</xdr:col>
                    <xdr:colOff>190500</xdr:colOff>
                    <xdr:row>0</xdr:row>
                    <xdr:rowOff>175260</xdr:rowOff>
                  </from>
                  <to>
                    <xdr:col>17</xdr:col>
                    <xdr:colOff>350520</xdr:colOff>
                    <xdr:row>3</xdr:row>
                    <xdr:rowOff>7620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sheetPr>
  <dimension ref="A1:FL29"/>
  <sheetViews>
    <sheetView showGridLines="0" zoomScale="85" zoomScaleNormal="85" workbookViewId="0">
      <selection activeCell="B2" sqref="B2"/>
    </sheetView>
  </sheetViews>
  <sheetFormatPr defaultRowHeight="14.4" x14ac:dyDescent="0.3"/>
  <cols>
    <col min="2" max="2" width="13.88671875" customWidth="1"/>
    <col min="3" max="3" width="17.77734375" customWidth="1"/>
    <col min="4" max="4" width="18.21875" customWidth="1"/>
    <col min="5" max="6" width="10.88671875" customWidth="1"/>
    <col min="7" max="7" width="13.88671875" customWidth="1"/>
    <col min="8" max="8" width="17.77734375" customWidth="1"/>
    <col min="9" max="9" width="18.21875" customWidth="1"/>
    <col min="12" max="12" width="5.77734375" customWidth="1"/>
  </cols>
  <sheetData>
    <row r="1" spans="1:168" x14ac:dyDescent="0.3">
      <c r="A1" s="1"/>
      <c r="B1" s="1"/>
      <c r="C1" s="1"/>
      <c r="D1" s="1"/>
      <c r="E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T1" s="1"/>
      <c r="AV1" s="1"/>
      <c r="AW1" s="1"/>
      <c r="AX1" s="1"/>
      <c r="AY1" s="1"/>
      <c r="AZ1" s="1"/>
      <c r="BA1" s="1"/>
      <c r="BB1" s="1"/>
      <c r="BC1" s="1"/>
      <c r="BE1" s="1"/>
      <c r="BF1" s="1"/>
      <c r="BG1" s="1"/>
      <c r="BH1" s="1"/>
      <c r="BI1" s="1"/>
      <c r="BJ1" s="1"/>
      <c r="CF1" s="2"/>
      <c r="CH1" s="2"/>
      <c r="CI1" s="2"/>
      <c r="CJ1" s="2"/>
      <c r="CK1" s="2"/>
      <c r="CL1" s="2"/>
      <c r="CM1" s="2"/>
      <c r="CN1" s="2"/>
      <c r="CO1" s="2"/>
      <c r="CW1" s="1"/>
      <c r="CX1" s="1"/>
      <c r="CY1" s="1"/>
      <c r="CZ1" s="1"/>
      <c r="DA1" s="1"/>
      <c r="DB1" s="1"/>
      <c r="DG1" s="1"/>
      <c r="DH1" s="1"/>
      <c r="DI1" s="1"/>
      <c r="DJ1" s="1"/>
      <c r="DL1" s="1"/>
      <c r="DM1" s="1"/>
      <c r="DN1" s="1"/>
      <c r="DO1" s="1"/>
      <c r="DP1" s="1"/>
      <c r="DR1" s="1"/>
      <c r="DS1" s="1"/>
    </row>
    <row r="2" spans="1:168" ht="21" x14ac:dyDescent="0.4">
      <c r="A2" s="1"/>
      <c r="B2" s="3" t="s">
        <v>3989</v>
      </c>
      <c r="E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T2" s="1"/>
      <c r="AV2" s="1"/>
      <c r="AW2" s="1"/>
      <c r="AX2" s="1"/>
      <c r="AY2" s="1"/>
      <c r="AZ2" s="1"/>
      <c r="BA2" s="1"/>
      <c r="BB2" s="1"/>
      <c r="BC2" s="1"/>
      <c r="BE2" s="1"/>
      <c r="BF2" s="1"/>
      <c r="BG2" s="1"/>
      <c r="BH2" s="1"/>
      <c r="BI2" s="1"/>
      <c r="BJ2" s="1"/>
      <c r="CF2" s="2"/>
      <c r="CH2" s="2"/>
      <c r="CI2" s="2"/>
      <c r="CJ2" s="2"/>
      <c r="CK2" s="2"/>
      <c r="CL2" s="2"/>
      <c r="CM2" s="2"/>
      <c r="CN2" s="2"/>
      <c r="CO2" s="2"/>
      <c r="CW2" s="1"/>
      <c r="CX2" s="1"/>
      <c r="CY2" s="1"/>
      <c r="CZ2" s="1"/>
      <c r="DA2" s="1"/>
      <c r="DB2" s="1"/>
      <c r="DG2" s="1"/>
      <c r="DH2" s="1"/>
      <c r="DI2" s="1"/>
      <c r="DJ2" s="1"/>
      <c r="DL2" s="1"/>
      <c r="DM2" s="1"/>
      <c r="DN2" s="1"/>
      <c r="DO2" s="1"/>
      <c r="DP2" s="1"/>
      <c r="DR2" s="1"/>
      <c r="DS2" s="1"/>
    </row>
    <row r="3" spans="1:168" x14ac:dyDescent="0.3">
      <c r="A3" s="1"/>
      <c r="B3" s="4" t="s">
        <v>0</v>
      </c>
      <c r="C3" s="5" t="str">
        <f ca="1">MID(CELL("filename",A1),FIND("]",CELL("‪filename",A1))+1,999)</f>
        <v>REFERENCES</v>
      </c>
      <c r="G3" s="6"/>
      <c r="H3" s="1"/>
      <c r="I3" s="6"/>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T3" s="1"/>
      <c r="AV3" s="1"/>
      <c r="AW3" s="1"/>
      <c r="AX3" s="1"/>
      <c r="AY3" s="1"/>
      <c r="AZ3" s="1"/>
      <c r="BA3" s="1"/>
      <c r="BB3" s="1"/>
      <c r="BC3" s="1"/>
      <c r="BE3" s="1"/>
      <c r="BF3" s="1"/>
      <c r="BG3" s="1"/>
      <c r="BH3" s="1"/>
      <c r="BI3" s="1"/>
      <c r="BJ3" s="1"/>
      <c r="CF3" s="2"/>
      <c r="CH3" s="2"/>
      <c r="CI3" s="2"/>
      <c r="CJ3" s="2"/>
      <c r="CK3" s="2"/>
      <c r="CL3" s="2"/>
      <c r="CM3" s="2"/>
      <c r="CN3" s="2"/>
      <c r="CO3" s="2"/>
      <c r="CW3" s="1"/>
      <c r="CX3" s="1"/>
      <c r="CY3" s="1"/>
      <c r="CZ3" s="1"/>
      <c r="DA3" s="1"/>
      <c r="DB3" s="1"/>
      <c r="DG3" s="1"/>
      <c r="DH3" s="1"/>
      <c r="DI3" s="1"/>
      <c r="DJ3" s="1"/>
      <c r="DL3" s="1"/>
      <c r="DM3" s="1"/>
      <c r="DN3" s="1"/>
      <c r="DO3" s="1"/>
      <c r="DP3" s="1"/>
      <c r="DR3" s="1"/>
      <c r="DS3" s="1"/>
    </row>
    <row r="4" spans="1:168" x14ac:dyDescent="0.3">
      <c r="A4" s="7"/>
      <c r="B4" s="7"/>
      <c r="C4" s="7"/>
      <c r="D4" s="7"/>
      <c r="E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T4" s="8"/>
      <c r="AV4" s="7"/>
      <c r="AW4" s="7"/>
      <c r="AX4" s="7"/>
      <c r="AY4" s="7"/>
      <c r="AZ4" s="7"/>
      <c r="BA4" s="7"/>
      <c r="BB4" s="7"/>
      <c r="BC4" s="7"/>
      <c r="BE4" s="7"/>
      <c r="BF4" s="7"/>
      <c r="BG4" s="7"/>
      <c r="BH4" s="7"/>
      <c r="BI4" s="7"/>
      <c r="BJ4" s="8"/>
      <c r="CF4" s="2"/>
      <c r="CH4" s="2"/>
      <c r="CI4" s="2"/>
      <c r="CJ4" s="2"/>
      <c r="CK4" s="2"/>
      <c r="CL4" s="2"/>
      <c r="CM4" s="2"/>
      <c r="CN4" s="2"/>
      <c r="CO4" s="2"/>
      <c r="CW4" s="7"/>
      <c r="CX4" s="7"/>
      <c r="CY4" s="7"/>
      <c r="CZ4" s="7"/>
      <c r="DA4" s="7"/>
      <c r="DB4" s="8"/>
      <c r="DG4" s="7"/>
      <c r="DH4" s="7"/>
      <c r="DI4" s="7"/>
      <c r="DJ4" s="7"/>
      <c r="DL4" s="8"/>
      <c r="DM4" s="8"/>
      <c r="DN4" s="8"/>
      <c r="DO4" s="8"/>
      <c r="DP4" s="8"/>
      <c r="DR4" s="7"/>
      <c r="DS4" s="7"/>
    </row>
    <row r="5" spans="1:168" s="12" customFormat="1" x14ac:dyDescent="0.3">
      <c r="A5" s="67" t="str">
        <f ca="1">_xlfn.SHEET()&amp;"."</f>
        <v>26.</v>
      </c>
      <c r="B5" s="41" t="str">
        <f ca="1">MID(CELL("filename",A1),FIND("]",CELL("‪filename",A1))+1,999)</f>
        <v>REFERENCES</v>
      </c>
      <c r="C5" s="9"/>
      <c r="D5" s="9"/>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0"/>
      <c r="BJ5" s="10"/>
      <c r="BK5" s="10"/>
      <c r="BL5" s="10"/>
      <c r="BM5" s="10"/>
      <c r="BN5" s="10"/>
      <c r="BO5" s="10"/>
      <c r="BP5" s="10"/>
      <c r="BQ5" s="10"/>
      <c r="BR5" s="10"/>
      <c r="BS5" s="10"/>
      <c r="BT5" s="10"/>
      <c r="BU5" s="10"/>
      <c r="BV5" s="10"/>
      <c r="BW5" s="10"/>
      <c r="BX5" s="10"/>
      <c r="BY5" s="10"/>
      <c r="BZ5" s="10"/>
      <c r="CA5" s="10"/>
      <c r="CB5" s="10"/>
      <c r="CC5" s="10"/>
      <c r="CD5" s="10"/>
      <c r="CE5" s="10"/>
      <c r="CF5" s="11"/>
      <c r="CG5" s="10"/>
      <c r="CH5" s="11"/>
      <c r="CI5" s="11"/>
      <c r="CJ5" s="11"/>
      <c r="CK5" s="11"/>
      <c r="CL5" s="11"/>
      <c r="CM5" s="11"/>
      <c r="CN5" s="11"/>
      <c r="CO5" s="11"/>
      <c r="CP5" s="10"/>
      <c r="CQ5" s="10"/>
      <c r="CR5" s="10"/>
      <c r="CS5" s="10"/>
      <c r="CT5" s="10"/>
      <c r="CU5" s="10"/>
      <c r="CV5" s="10"/>
      <c r="CW5" s="10"/>
      <c r="CX5" s="10"/>
      <c r="CY5" s="10"/>
      <c r="CZ5" s="10"/>
      <c r="DA5" s="10"/>
      <c r="DB5" s="10"/>
      <c r="DC5" s="10"/>
      <c r="DD5" s="10"/>
      <c r="DE5" s="10"/>
      <c r="DF5" s="10"/>
      <c r="DG5" s="10"/>
      <c r="DH5" s="10"/>
      <c r="DI5" s="10"/>
      <c r="DJ5" s="10"/>
      <c r="DK5" s="10"/>
      <c r="DL5" s="10"/>
      <c r="DM5" s="10"/>
      <c r="DN5" s="10"/>
      <c r="DO5" s="10"/>
      <c r="DP5" s="10"/>
      <c r="DQ5" s="10"/>
      <c r="DR5" s="10"/>
      <c r="DS5" s="10"/>
      <c r="DT5" s="10"/>
      <c r="DU5" s="10"/>
      <c r="DV5" s="10"/>
      <c r="DW5" s="10"/>
      <c r="DX5" s="10"/>
      <c r="DY5" s="10"/>
      <c r="DZ5" s="10"/>
      <c r="EA5" s="10"/>
      <c r="EB5" s="10"/>
      <c r="EC5" s="10"/>
      <c r="ED5" s="10"/>
      <c r="EE5" s="10"/>
      <c r="EF5" s="10"/>
      <c r="EG5" s="10"/>
      <c r="EH5" s="10"/>
      <c r="EI5" s="10"/>
      <c r="EJ5" s="10"/>
      <c r="EK5" s="10"/>
      <c r="EL5" s="10"/>
      <c r="EM5" s="10"/>
      <c r="EN5" s="10"/>
      <c r="EO5" s="10"/>
      <c r="EP5" s="10"/>
      <c r="EQ5" s="10"/>
      <c r="ER5" s="10"/>
      <c r="ES5" s="10"/>
      <c r="ET5" s="10"/>
      <c r="EU5" s="10"/>
      <c r="EV5" s="10"/>
      <c r="FD5" s="10"/>
      <c r="FL5" s="10"/>
    </row>
    <row r="8" spans="1:168" ht="21" x14ac:dyDescent="0.3">
      <c r="B8" s="30" t="s">
        <v>3954</v>
      </c>
      <c r="G8" s="30"/>
      <c r="M8" s="30"/>
    </row>
    <row r="9" spans="1:168" ht="14.4" customHeight="1" x14ac:dyDescent="0.3">
      <c r="B9" s="104" t="s">
        <v>3961</v>
      </c>
      <c r="C9" s="104"/>
      <c r="D9" s="104"/>
      <c r="E9" s="104"/>
      <c r="F9" s="104"/>
      <c r="G9" s="104"/>
      <c r="H9" s="104"/>
      <c r="I9" s="104"/>
      <c r="J9" s="104"/>
      <c r="K9" s="104"/>
      <c r="L9" s="104"/>
      <c r="M9" s="104"/>
      <c r="N9" s="104"/>
      <c r="O9" s="104"/>
      <c r="P9" s="104"/>
      <c r="Q9" s="104"/>
      <c r="R9" s="104"/>
      <c r="S9" s="104"/>
      <c r="T9" s="104"/>
      <c r="U9" s="104"/>
    </row>
    <row r="10" spans="1:168" x14ac:dyDescent="0.3">
      <c r="B10" s="104"/>
      <c r="C10" s="104"/>
      <c r="D10" s="104"/>
      <c r="E10" s="104"/>
      <c r="F10" s="104"/>
      <c r="G10" s="104"/>
      <c r="H10" s="104"/>
      <c r="I10" s="104"/>
      <c r="J10" s="104"/>
      <c r="K10" s="104"/>
      <c r="L10" s="104"/>
      <c r="M10" s="104"/>
      <c r="N10" s="104"/>
      <c r="O10" s="104"/>
      <c r="P10" s="104"/>
      <c r="Q10" s="104"/>
      <c r="R10" s="104"/>
      <c r="S10" s="104"/>
      <c r="T10" s="104"/>
      <c r="U10" s="104"/>
    </row>
    <row r="11" spans="1:168" x14ac:dyDescent="0.3">
      <c r="B11" s="104"/>
      <c r="C11" s="104"/>
      <c r="D11" s="104"/>
      <c r="E11" s="104"/>
      <c r="F11" s="104"/>
      <c r="G11" s="104"/>
      <c r="H11" s="104"/>
      <c r="I11" s="104"/>
      <c r="J11" s="104"/>
      <c r="K11" s="104"/>
      <c r="L11" s="104"/>
      <c r="M11" s="104"/>
      <c r="N11" s="104"/>
      <c r="O11" s="104"/>
      <c r="P11" s="104"/>
      <c r="Q11" s="104"/>
      <c r="R11" s="104"/>
      <c r="S11" s="104"/>
      <c r="T11" s="104"/>
      <c r="U11" s="104"/>
    </row>
    <row r="12" spans="1:168" x14ac:dyDescent="0.3">
      <c r="B12" s="104"/>
      <c r="C12" s="104"/>
      <c r="D12" s="104"/>
      <c r="E12" s="104"/>
      <c r="F12" s="104"/>
      <c r="G12" s="104"/>
      <c r="H12" s="104"/>
      <c r="I12" s="104"/>
      <c r="J12" s="104"/>
      <c r="K12" s="104"/>
      <c r="L12" s="104"/>
      <c r="M12" s="104"/>
      <c r="N12" s="104"/>
      <c r="O12" s="104"/>
      <c r="P12" s="104"/>
      <c r="Q12" s="104"/>
      <c r="R12" s="104"/>
      <c r="S12" s="104"/>
      <c r="T12" s="104"/>
      <c r="U12" s="104"/>
    </row>
    <row r="13" spans="1:168" x14ac:dyDescent="0.3">
      <c r="B13" s="104"/>
      <c r="C13" s="104"/>
      <c r="D13" s="104"/>
      <c r="E13" s="104"/>
      <c r="F13" s="104"/>
      <c r="G13" s="104"/>
      <c r="H13" s="104"/>
      <c r="I13" s="104"/>
      <c r="J13" s="104"/>
      <c r="K13" s="104"/>
      <c r="L13" s="104"/>
      <c r="M13" s="104"/>
      <c r="N13" s="104"/>
      <c r="O13" s="104"/>
      <c r="P13" s="104"/>
      <c r="Q13" s="104"/>
      <c r="R13" s="104"/>
      <c r="S13" s="104"/>
      <c r="T13" s="104"/>
      <c r="U13" s="104"/>
    </row>
    <row r="14" spans="1:168" x14ac:dyDescent="0.3">
      <c r="B14" s="104"/>
      <c r="C14" s="104"/>
      <c r="D14" s="104"/>
      <c r="E14" s="104"/>
      <c r="F14" s="104"/>
      <c r="G14" s="104"/>
      <c r="H14" s="104"/>
      <c r="I14" s="104"/>
      <c r="J14" s="104"/>
      <c r="K14" s="104"/>
      <c r="L14" s="104"/>
      <c r="M14" s="104"/>
      <c r="N14" s="104"/>
      <c r="O14" s="104"/>
      <c r="P14" s="104"/>
      <c r="Q14" s="104"/>
      <c r="R14" s="104"/>
      <c r="S14" s="104"/>
      <c r="T14" s="104"/>
      <c r="U14" s="104"/>
    </row>
    <row r="15" spans="1:168" x14ac:dyDescent="0.3">
      <c r="B15" s="104"/>
      <c r="C15" s="104"/>
      <c r="D15" s="104"/>
      <c r="E15" s="104"/>
      <c r="F15" s="104"/>
      <c r="G15" s="104"/>
      <c r="H15" s="104"/>
      <c r="I15" s="104"/>
      <c r="J15" s="104"/>
      <c r="K15" s="104"/>
      <c r="L15" s="104"/>
      <c r="M15" s="104"/>
      <c r="N15" s="104"/>
      <c r="O15" s="104"/>
      <c r="P15" s="104"/>
      <c r="Q15" s="104"/>
      <c r="R15" s="104"/>
      <c r="S15" s="104"/>
      <c r="T15" s="104"/>
      <c r="U15" s="104"/>
    </row>
    <row r="16" spans="1:168" x14ac:dyDescent="0.3">
      <c r="B16" s="104"/>
      <c r="C16" s="104"/>
      <c r="D16" s="104"/>
      <c r="E16" s="104"/>
      <c r="F16" s="104"/>
      <c r="G16" s="104"/>
      <c r="H16" s="104"/>
      <c r="I16" s="104"/>
      <c r="J16" s="104"/>
      <c r="K16" s="104"/>
      <c r="L16" s="104"/>
      <c r="M16" s="104"/>
      <c r="N16" s="104"/>
      <c r="O16" s="104"/>
      <c r="P16" s="104"/>
      <c r="Q16" s="104"/>
      <c r="R16" s="104"/>
      <c r="S16" s="104"/>
      <c r="T16" s="104"/>
      <c r="U16" s="104"/>
    </row>
    <row r="17" spans="2:21" x14ac:dyDescent="0.3">
      <c r="B17" s="104"/>
      <c r="C17" s="104"/>
      <c r="D17" s="104"/>
      <c r="E17" s="104"/>
      <c r="F17" s="104"/>
      <c r="G17" s="104"/>
      <c r="H17" s="104"/>
      <c r="I17" s="104"/>
      <c r="J17" s="104"/>
      <c r="K17" s="104"/>
      <c r="L17" s="104"/>
      <c r="M17" s="104"/>
      <c r="N17" s="104"/>
      <c r="O17" s="104"/>
      <c r="P17" s="104"/>
      <c r="Q17" s="104"/>
      <c r="R17" s="104"/>
      <c r="S17" s="104"/>
      <c r="T17" s="104"/>
      <c r="U17" s="104"/>
    </row>
    <row r="18" spans="2:21" x14ac:dyDescent="0.3">
      <c r="B18" s="104"/>
      <c r="C18" s="104"/>
      <c r="D18" s="104"/>
      <c r="E18" s="104"/>
      <c r="F18" s="104"/>
      <c r="G18" s="104"/>
      <c r="H18" s="104"/>
      <c r="I18" s="104"/>
      <c r="J18" s="104"/>
      <c r="K18" s="104"/>
      <c r="L18" s="104"/>
      <c r="M18" s="104"/>
      <c r="N18" s="104"/>
      <c r="O18" s="104"/>
      <c r="P18" s="104"/>
      <c r="Q18" s="104"/>
      <c r="R18" s="104"/>
      <c r="S18" s="104"/>
      <c r="T18" s="104"/>
      <c r="U18" s="104"/>
    </row>
    <row r="19" spans="2:21" x14ac:dyDescent="0.3">
      <c r="B19" s="104"/>
      <c r="C19" s="104"/>
      <c r="D19" s="104"/>
      <c r="E19" s="104"/>
      <c r="F19" s="104"/>
      <c r="G19" s="104"/>
      <c r="H19" s="104"/>
      <c r="I19" s="104"/>
      <c r="J19" s="104"/>
      <c r="K19" s="104"/>
      <c r="L19" s="104"/>
      <c r="M19" s="104"/>
      <c r="N19" s="104"/>
      <c r="O19" s="104"/>
      <c r="P19" s="104"/>
      <c r="Q19" s="104"/>
      <c r="R19" s="104"/>
      <c r="S19" s="104"/>
      <c r="T19" s="104"/>
      <c r="U19" s="104"/>
    </row>
    <row r="20" spans="2:21" x14ac:dyDescent="0.3">
      <c r="B20" s="104"/>
      <c r="C20" s="104"/>
      <c r="D20" s="104"/>
      <c r="E20" s="104"/>
      <c r="F20" s="104"/>
      <c r="G20" s="104"/>
      <c r="H20" s="104"/>
      <c r="I20" s="104"/>
      <c r="J20" s="104"/>
      <c r="K20" s="104"/>
      <c r="L20" s="104"/>
      <c r="M20" s="104"/>
      <c r="N20" s="104"/>
      <c r="O20" s="104"/>
      <c r="P20" s="104"/>
      <c r="Q20" s="104"/>
      <c r="R20" s="104"/>
      <c r="S20" s="104"/>
      <c r="T20" s="104"/>
      <c r="U20" s="104"/>
    </row>
    <row r="21" spans="2:21" x14ac:dyDescent="0.3">
      <c r="B21" s="104"/>
      <c r="C21" s="104"/>
      <c r="D21" s="104"/>
      <c r="E21" s="104"/>
      <c r="F21" s="104"/>
      <c r="G21" s="104"/>
      <c r="H21" s="104"/>
      <c r="I21" s="104"/>
      <c r="J21" s="104"/>
      <c r="K21" s="104"/>
      <c r="L21" s="104"/>
      <c r="M21" s="104"/>
      <c r="N21" s="104"/>
      <c r="O21" s="104"/>
      <c r="P21" s="104"/>
      <c r="Q21" s="104"/>
      <c r="R21" s="104"/>
      <c r="S21" s="104"/>
      <c r="T21" s="104"/>
      <c r="U21" s="104"/>
    </row>
    <row r="22" spans="2:21" x14ac:dyDescent="0.3">
      <c r="B22" s="104"/>
      <c r="C22" s="104"/>
      <c r="D22" s="104"/>
      <c r="E22" s="104"/>
      <c r="F22" s="104"/>
      <c r="G22" s="104"/>
      <c r="H22" s="104"/>
      <c r="I22" s="104"/>
      <c r="J22" s="104"/>
      <c r="K22" s="104"/>
      <c r="L22" s="104"/>
      <c r="M22" s="104"/>
      <c r="N22" s="104"/>
      <c r="O22" s="104"/>
      <c r="P22" s="104"/>
      <c r="Q22" s="104"/>
      <c r="R22" s="104"/>
      <c r="S22" s="104"/>
      <c r="T22" s="104"/>
      <c r="U22" s="104"/>
    </row>
    <row r="23" spans="2:21" x14ac:dyDescent="0.3">
      <c r="B23" s="104"/>
      <c r="C23" s="104"/>
      <c r="D23" s="104"/>
      <c r="E23" s="104"/>
      <c r="F23" s="104"/>
      <c r="G23" s="104"/>
      <c r="H23" s="104"/>
      <c r="I23" s="104"/>
      <c r="J23" s="104"/>
      <c r="K23" s="104"/>
      <c r="L23" s="104"/>
      <c r="M23" s="104"/>
      <c r="N23" s="104"/>
      <c r="O23" s="104"/>
      <c r="P23" s="104"/>
      <c r="Q23" s="104"/>
      <c r="R23" s="104"/>
      <c r="S23" s="104"/>
      <c r="T23" s="104"/>
      <c r="U23" s="104"/>
    </row>
    <row r="24" spans="2:21" x14ac:dyDescent="0.3">
      <c r="B24" s="104"/>
      <c r="C24" s="104"/>
      <c r="D24" s="104"/>
      <c r="E24" s="104"/>
      <c r="F24" s="104"/>
      <c r="G24" s="104"/>
      <c r="H24" s="104"/>
      <c r="I24" s="104"/>
      <c r="J24" s="104"/>
      <c r="K24" s="104"/>
      <c r="L24" s="104"/>
      <c r="M24" s="104"/>
      <c r="N24" s="104"/>
      <c r="O24" s="104"/>
      <c r="P24" s="104"/>
      <c r="Q24" s="104"/>
      <c r="R24" s="104"/>
      <c r="S24" s="104"/>
      <c r="T24" s="104"/>
      <c r="U24" s="104"/>
    </row>
    <row r="25" spans="2:21" x14ac:dyDescent="0.3">
      <c r="B25" s="104"/>
      <c r="C25" s="104"/>
      <c r="D25" s="104"/>
      <c r="E25" s="104"/>
      <c r="F25" s="104"/>
      <c r="G25" s="104"/>
      <c r="H25" s="104"/>
      <c r="I25" s="104"/>
      <c r="J25" s="104"/>
      <c r="K25" s="104"/>
      <c r="L25" s="104"/>
      <c r="M25" s="104"/>
      <c r="N25" s="104"/>
      <c r="O25" s="104"/>
      <c r="P25" s="104"/>
      <c r="Q25" s="104"/>
      <c r="R25" s="104"/>
      <c r="S25" s="104"/>
      <c r="T25" s="104"/>
      <c r="U25" s="104"/>
    </row>
    <row r="26" spans="2:21" x14ac:dyDescent="0.3">
      <c r="B26" s="104"/>
      <c r="C26" s="104"/>
      <c r="D26" s="104"/>
      <c r="E26" s="104"/>
      <c r="F26" s="104"/>
      <c r="G26" s="104"/>
      <c r="H26" s="104"/>
      <c r="I26" s="104"/>
      <c r="J26" s="104"/>
      <c r="K26" s="104"/>
      <c r="L26" s="104"/>
      <c r="M26" s="104"/>
      <c r="N26" s="104"/>
      <c r="O26" s="104"/>
      <c r="P26" s="104"/>
      <c r="Q26" s="104"/>
      <c r="R26" s="104"/>
      <c r="S26" s="104"/>
      <c r="T26" s="104"/>
      <c r="U26" s="104"/>
    </row>
    <row r="27" spans="2:21" x14ac:dyDescent="0.3">
      <c r="B27" s="104"/>
      <c r="C27" s="104"/>
      <c r="D27" s="104"/>
      <c r="E27" s="104"/>
      <c r="F27" s="104"/>
      <c r="G27" s="104"/>
      <c r="H27" s="104"/>
      <c r="I27" s="104"/>
      <c r="J27" s="104"/>
      <c r="K27" s="104"/>
      <c r="L27" s="104"/>
      <c r="M27" s="104"/>
      <c r="N27" s="104"/>
      <c r="O27" s="104"/>
      <c r="P27" s="104"/>
      <c r="Q27" s="104"/>
      <c r="R27" s="104"/>
      <c r="S27" s="104"/>
      <c r="T27" s="104"/>
      <c r="U27" s="104"/>
    </row>
    <row r="28" spans="2:21" x14ac:dyDescent="0.3">
      <c r="B28" s="104"/>
      <c r="C28" s="104"/>
      <c r="D28" s="104"/>
      <c r="E28" s="104"/>
      <c r="F28" s="104"/>
      <c r="G28" s="104"/>
      <c r="H28" s="104"/>
      <c r="I28" s="104"/>
      <c r="J28" s="104"/>
      <c r="K28" s="104"/>
      <c r="L28" s="104"/>
      <c r="M28" s="104"/>
      <c r="N28" s="104"/>
      <c r="O28" s="104"/>
      <c r="P28" s="104"/>
      <c r="Q28" s="104"/>
      <c r="R28" s="104"/>
      <c r="S28" s="104"/>
      <c r="T28" s="104"/>
      <c r="U28" s="104"/>
    </row>
    <row r="29" spans="2:21" x14ac:dyDescent="0.3">
      <c r="B29" s="104"/>
      <c r="C29" s="104"/>
      <c r="D29" s="104"/>
      <c r="E29" s="104"/>
      <c r="F29" s="104"/>
      <c r="G29" s="104"/>
      <c r="H29" s="104"/>
      <c r="I29" s="104"/>
      <c r="J29" s="104"/>
      <c r="K29" s="104"/>
      <c r="L29" s="104"/>
      <c r="M29" s="104"/>
      <c r="N29" s="104"/>
      <c r="O29" s="104"/>
      <c r="P29" s="104"/>
      <c r="Q29" s="104"/>
      <c r="R29" s="104"/>
      <c r="S29" s="104"/>
      <c r="T29" s="104"/>
      <c r="U29" s="104"/>
    </row>
  </sheetData>
  <mergeCells count="1">
    <mergeCell ref="B9:U2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Group Box 1">
              <controlPr defaultSize="0" autoFill="0" autoPict="0">
                <anchor moveWithCells="1">
                  <from>
                    <xdr:col>0</xdr:col>
                    <xdr:colOff>457200</xdr:colOff>
                    <xdr:row>6</xdr:row>
                    <xdr:rowOff>30480</xdr:rowOff>
                  </from>
                  <to>
                    <xdr:col>21</xdr:col>
                    <xdr:colOff>266700</xdr:colOff>
                    <xdr:row>29</xdr:row>
                    <xdr:rowOff>7620</xdr:rowOff>
                  </to>
                </anchor>
              </controlPr>
            </control>
          </mc:Choice>
        </mc:AlternateContent>
        <mc:AlternateContent xmlns:mc="http://schemas.openxmlformats.org/markup-compatibility/2006">
          <mc:Choice Requires="x14">
            <control shapeId="36867" r:id="rId5" name="Button 3">
              <controlPr defaultSize="0" print="0" autoFill="0" autoPict="0" macro="[0]!SelectMenu">
                <anchor moveWithCells="1" sizeWithCells="1">
                  <from>
                    <xdr:col>18</xdr:col>
                    <xdr:colOff>579120</xdr:colOff>
                    <xdr:row>0</xdr:row>
                    <xdr:rowOff>160020</xdr:rowOff>
                  </from>
                  <to>
                    <xdr:col>20</xdr:col>
                    <xdr:colOff>396240</xdr:colOff>
                    <xdr:row>3</xdr:row>
                    <xdr:rowOff>7620</xdr:rowOff>
                  </to>
                </anchor>
              </controlPr>
            </control>
          </mc:Choice>
        </mc:AlternateContent>
        <mc:AlternateContent xmlns:mc="http://schemas.openxmlformats.org/markup-compatibility/2006">
          <mc:Choice Requires="x14">
            <control shapeId="36868" r:id="rId6" name="Button 4">
              <controlPr defaultSize="0" print="0" autoFill="0" autoPict="0" macro="[0]!SelectPreviousSheet">
                <anchor moveWithCells="1" sizeWithCells="1">
                  <from>
                    <xdr:col>20</xdr:col>
                    <xdr:colOff>579120</xdr:colOff>
                    <xdr:row>0</xdr:row>
                    <xdr:rowOff>167640</xdr:rowOff>
                  </from>
                  <to>
                    <xdr:col>21</xdr:col>
                    <xdr:colOff>525780</xdr:colOff>
                    <xdr:row>2</xdr:row>
                    <xdr:rowOff>175260</xdr:rowOff>
                  </to>
                </anchor>
              </controlPr>
            </control>
          </mc:Choice>
        </mc:AlternateContent>
        <mc:AlternateContent xmlns:mc="http://schemas.openxmlformats.org/markup-compatibility/2006">
          <mc:Choice Requires="x14">
            <control shapeId="36869" r:id="rId7" name="Button 5">
              <controlPr defaultSize="0" print="0" autoFill="0" autoPict="0" macro="[0]!SelectDashboard">
                <anchor moveWithCells="1" sizeWithCells="1">
                  <from>
                    <xdr:col>14</xdr:col>
                    <xdr:colOff>259080</xdr:colOff>
                    <xdr:row>0</xdr:row>
                    <xdr:rowOff>167640</xdr:rowOff>
                  </from>
                  <to>
                    <xdr:col>16</xdr:col>
                    <xdr:colOff>144780</xdr:colOff>
                    <xdr:row>3</xdr:row>
                    <xdr:rowOff>7620</xdr:rowOff>
                  </to>
                </anchor>
              </controlPr>
            </control>
          </mc:Choice>
        </mc:AlternateContent>
        <mc:AlternateContent xmlns:mc="http://schemas.openxmlformats.org/markup-compatibility/2006">
          <mc:Choice Requires="x14">
            <control shapeId="36870" r:id="rId8" name="Button 6">
              <controlPr defaultSize="0" print="0" autoFill="0" autoPict="0" macro="[0]!SelectPriorityBatches">
                <anchor moveWithCells="1" sizeWithCells="1">
                  <from>
                    <xdr:col>16</xdr:col>
                    <xdr:colOff>281940</xdr:colOff>
                    <xdr:row>0</xdr:row>
                    <xdr:rowOff>167640</xdr:rowOff>
                  </from>
                  <to>
                    <xdr:col>18</xdr:col>
                    <xdr:colOff>441960</xdr:colOff>
                    <xdr:row>3</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1</vt:i4>
      </vt:variant>
    </vt:vector>
  </HeadingPairs>
  <TitlesOfParts>
    <vt:vector size="27" baseType="lpstr">
      <vt:lpstr>MENU</vt:lpstr>
      <vt:lpstr>INSTRUCTIONS</vt:lpstr>
      <vt:lpstr>DATA - Warehouse Data</vt:lpstr>
      <vt:lpstr>DATA - Destination Database</vt:lpstr>
      <vt:lpstr>PRIORITY BATCHES</vt:lpstr>
      <vt:lpstr>DASHBOARD</vt:lpstr>
      <vt:lpstr>EDA - Product</vt:lpstr>
      <vt:lpstr>EDA - Batch No.</vt:lpstr>
      <vt:lpstr>EDA - SKU No.</vt:lpstr>
      <vt:lpstr>EDA - Customer</vt:lpstr>
      <vt:lpstr>EDA - Status Code</vt:lpstr>
      <vt:lpstr>EDA - Arrival Date</vt:lpstr>
      <vt:lpstr>EDA - Time of Arrival</vt:lpstr>
      <vt:lpstr>EDA - Delivery Vehicle</vt:lpstr>
      <vt:lpstr>EDA - Cycle</vt:lpstr>
      <vt:lpstr>EDA - Temperature Restriction</vt:lpstr>
      <vt:lpstr>EDA - Dispatch Date</vt:lpstr>
      <vt:lpstr>EDA - Status Code 2</vt:lpstr>
      <vt:lpstr>EDA - ID</vt:lpstr>
      <vt:lpstr>EDA - Tier</vt:lpstr>
      <vt:lpstr>EDA - SKU Segmentation</vt:lpstr>
      <vt:lpstr>EDA - Customer Segment</vt:lpstr>
      <vt:lpstr>EDA - Cross Dock Required</vt:lpstr>
      <vt:lpstr>EDA - End Market</vt:lpstr>
      <vt:lpstr>SUMMARY</vt:lpstr>
      <vt:lpstr>REFERENCES</vt:lpstr>
      <vt:lpstr>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Gagalang</dc:creator>
  <cp:lastModifiedBy>Edd Webster</cp:lastModifiedBy>
  <cp:lastPrinted>2019-09-24T02:21:05Z</cp:lastPrinted>
  <dcterms:created xsi:type="dcterms:W3CDTF">2019-08-15T14:49:56Z</dcterms:created>
  <dcterms:modified xsi:type="dcterms:W3CDTF">2019-09-28T19:52:37Z</dcterms:modified>
</cp:coreProperties>
</file>