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rainity DATA analytics\1.excel\session6-lookups\"/>
    </mc:Choice>
  </mc:AlternateContent>
  <xr:revisionPtr revIDLastSave="0" documentId="13_ncr:1_{205B9570-DECA-4CFF-B1D2-ABE96F4D4375}" xr6:coauthVersionLast="47" xr6:coauthVersionMax="47" xr10:uidLastSave="{00000000-0000-0000-0000-000000000000}"/>
  <bookViews>
    <workbookView xWindow="-108" yWindow="-108" windowWidth="23256" windowHeight="12576" activeTab="4" xr2:uid="{F6A600F1-CDFF-4A03-A34D-08064572A543}"/>
  </bookViews>
  <sheets>
    <sheet name="Sheet1" sheetId="1" r:id="rId1"/>
    <sheet name="Sheet2" sheetId="2" r:id="rId2"/>
    <sheet name="Sheet3" sheetId="4" r:id="rId3"/>
    <sheet name="Sheet4" sheetId="6" r:id="rId4"/>
    <sheet name="Home work" sheetId="3" r:id="rId5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3" l="1"/>
  <c r="B18" i="4"/>
  <c r="D15" i="4"/>
  <c r="D16" i="4"/>
  <c r="H9" i="4"/>
  <c r="I13" i="2"/>
  <c r="K3" i="2"/>
  <c r="J4" i="2"/>
  <c r="J3" i="2"/>
  <c r="I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2" i="2"/>
  <c r="C24" i="6"/>
  <c r="C26" i="6"/>
  <c r="B12" i="4"/>
  <c r="C12" i="4"/>
  <c r="G9" i="4"/>
  <c r="B15" i="4"/>
</calcChain>
</file>

<file path=xl/sharedStrings.xml><?xml version="1.0" encoding="utf-8"?>
<sst xmlns="http://schemas.openxmlformats.org/spreadsheetml/2006/main" count="341" uniqueCount="187">
  <si>
    <t>Publisher</t>
  </si>
  <si>
    <t>Genre</t>
  </si>
  <si>
    <t>Date</t>
  </si>
  <si>
    <t>Qty</t>
  </si>
  <si>
    <t>Unit Sales</t>
  </si>
  <si>
    <t>Avalon Interactive</t>
  </si>
  <si>
    <t>Shooter</t>
  </si>
  <si>
    <t>Puzzle</t>
  </si>
  <si>
    <t>Avanquest</t>
  </si>
  <si>
    <t>Simulation</t>
  </si>
  <si>
    <t>Racing</t>
  </si>
  <si>
    <t>Sports</t>
  </si>
  <si>
    <t>Avanquest Software</t>
  </si>
  <si>
    <t>Berkeley</t>
  </si>
  <si>
    <t>Nintendo</t>
  </si>
  <si>
    <t>LOOKLUP &amp; REFERENCE FUNCTIONS</t>
  </si>
  <si>
    <t>FILTER</t>
  </si>
  <si>
    <t>HLOOKUP</t>
  </si>
  <si>
    <t>VLOOKUP</t>
  </si>
  <si>
    <t>XLOOKUP</t>
  </si>
  <si>
    <t>LOOKUP</t>
  </si>
  <si>
    <t>INDEX</t>
  </si>
  <si>
    <t>MATCH</t>
  </si>
  <si>
    <t>SORT</t>
  </si>
  <si>
    <t>SORTBY</t>
  </si>
  <si>
    <t>XMATCH</t>
  </si>
  <si>
    <t>UNIQUE</t>
  </si>
  <si>
    <t>ROW | ROWS</t>
  </si>
  <si>
    <t>COLUMN | COLUMNS</t>
  </si>
  <si>
    <t>Sid</t>
  </si>
  <si>
    <t>Day</t>
  </si>
  <si>
    <t>Mon</t>
  </si>
  <si>
    <t>Tue</t>
  </si>
  <si>
    <t>Wed</t>
  </si>
  <si>
    <t>Thu</t>
  </si>
  <si>
    <t>Fri</t>
  </si>
  <si>
    <t>Raj</t>
  </si>
  <si>
    <t>Seema</t>
  </si>
  <si>
    <t>POSITION</t>
  </si>
  <si>
    <t>Day at 4th position</t>
  </si>
  <si>
    <t>WEEK 1 FIGURES</t>
  </si>
  <si>
    <t>WEEK 2 FIGURES</t>
  </si>
  <si>
    <t>Match_type</t>
  </si>
  <si>
    <t>Behavior</t>
  </si>
  <si>
    <t>1 or omitted</t>
  </si>
  <si>
    <t>MATCH finds the largest value that is less than or equal to lookup_value. The values in the lookup_array argument must be placed in ascending order, for example: ...-2, -1, 0, 1, 2, ..., A-Z, FALSE, TRUE.</t>
  </si>
  <si>
    <t>MATCH finds the first value that is exactly equal to lookup_value. The values in the lookup_array argument can be in any order.</t>
  </si>
  <si>
    <t>MATCH finds the smallest value that is greater than or equal tolookup_value. The values in the lookup_array argument must be placed in descending order, for example: TRUE, FALSE, Z-A, ...2, 1, 0, -1, -2, ..., and so on.</t>
  </si>
  <si>
    <t>match_type argument</t>
  </si>
  <si>
    <t>Amount</t>
  </si>
  <si>
    <t>SKU</t>
  </si>
  <si>
    <t>Price</t>
  </si>
  <si>
    <t>SKU001</t>
  </si>
  <si>
    <t>SKU002</t>
  </si>
  <si>
    <t>SKU003</t>
  </si>
  <si>
    <t>SKU004</t>
  </si>
  <si>
    <t>SKU005</t>
  </si>
  <si>
    <t>SKU006</t>
  </si>
  <si>
    <t>SKU007</t>
  </si>
  <si>
    <t>SKU008</t>
  </si>
  <si>
    <t>SKU009</t>
  </si>
  <si>
    <t>SKU010</t>
  </si>
  <si>
    <t>Samsung Galaxy S21 FE 5G</t>
  </si>
  <si>
    <t>Samsung Galaxy Z Flip3 5G</t>
  </si>
  <si>
    <t>Samsung Galaxy S23+</t>
  </si>
  <si>
    <t>Samsung Galaxy A72</t>
  </si>
  <si>
    <t>Samsung Galaxy F12</t>
  </si>
  <si>
    <t>Samsung Galaxy Tab S7</t>
  </si>
  <si>
    <t>Samsung Galaxy M32</t>
  </si>
  <si>
    <t>Samsung Galaxy A12</t>
  </si>
  <si>
    <t>Samsung Galaxy A13</t>
  </si>
  <si>
    <t>Item Name</t>
  </si>
  <si>
    <t>match_mode argument</t>
  </si>
  <si>
    <t>match_mode</t>
  </si>
  <si>
    <t>Exact match or next smaller item</t>
  </si>
  <si>
    <t>Exact match only (returns #N/A for no match)</t>
  </si>
  <si>
    <t>Exact match or next larger item</t>
  </si>
  <si>
    <t>Wildcard Match (*,?,~)</t>
  </si>
  <si>
    <t>Search Mode</t>
  </si>
  <si>
    <t>Search Behaviour</t>
  </si>
  <si>
    <t>1 (default)</t>
  </si>
  <si>
    <t>Search from first value</t>
  </si>
  <si>
    <t>Reversed search from last value</t>
  </si>
  <si>
    <t>Binary search with values sorted in asc order</t>
  </si>
  <si>
    <t>Binary search with values sorted in desc order</t>
  </si>
  <si>
    <t>search_mode argument</t>
  </si>
  <si>
    <t>Employee ID</t>
  </si>
  <si>
    <t>Employee Name</t>
  </si>
  <si>
    <t>Net Salary</t>
  </si>
  <si>
    <t>Basic Salary</t>
  </si>
  <si>
    <t>HRA</t>
  </si>
  <si>
    <t>Medical Allowance</t>
  </si>
  <si>
    <t>Medicalim Number</t>
  </si>
  <si>
    <t>Anjali Ray</t>
  </si>
  <si>
    <t>Suraj Cheema</t>
  </si>
  <si>
    <t>Rajesh Rai</t>
  </si>
  <si>
    <t>Aditi Chaudhuri</t>
  </si>
  <si>
    <t>Vishnu Mittal</t>
  </si>
  <si>
    <t>Rachana Aggarwal</t>
  </si>
  <si>
    <t>Suniti Dugar</t>
  </si>
  <si>
    <t>Ranjit Narayan</t>
  </si>
  <si>
    <t>Atharv Tripathi</t>
  </si>
  <si>
    <t>Med001</t>
  </si>
  <si>
    <t>Med002</t>
  </si>
  <si>
    <t>Med003</t>
  </si>
  <si>
    <t>Med004</t>
  </si>
  <si>
    <t>Med005</t>
  </si>
  <si>
    <t>Med006</t>
  </si>
  <si>
    <t>Med007</t>
  </si>
  <si>
    <t>Med008</t>
  </si>
  <si>
    <t>Med009</t>
  </si>
  <si>
    <t>Med010</t>
  </si>
  <si>
    <t>Return the number of rows in the above data (Excluding the header) using ROWS function</t>
  </si>
  <si>
    <t>Return the Excel Row number for Rachana Aggarwal using ROW function</t>
  </si>
  <si>
    <t>Position</t>
  </si>
  <si>
    <t>Return the position of Rachana Aggarwal (Use Cell B21 as reference) in the above table using INDEX</t>
  </si>
  <si>
    <t>Return the name of the employee using HLOOKUP based on position 4 (Use Cell B26 as reference)</t>
  </si>
  <si>
    <r>
      <t xml:space="preserve">In the above formula if you give the </t>
    </r>
    <r>
      <rPr>
        <b/>
        <sz val="11"/>
        <color rgb="FFFF0000"/>
        <rFont val="Calibri"/>
        <family val="2"/>
        <scheme val="minor"/>
      </rPr>
      <t>table_array</t>
    </r>
    <r>
      <rPr>
        <sz val="11"/>
        <color theme="0"/>
        <rFont val="Calibri"/>
        <family val="2"/>
        <scheme val="minor"/>
      </rPr>
      <t xml:space="preserve"> as </t>
    </r>
    <r>
      <rPr>
        <b/>
        <sz val="11"/>
        <color rgb="FFFF0000"/>
        <rFont val="Calibri"/>
        <family val="2"/>
        <scheme val="minor"/>
      </rPr>
      <t>A1:G11</t>
    </r>
    <r>
      <rPr>
        <sz val="11"/>
        <color theme="0"/>
        <rFont val="Calibri"/>
        <family val="2"/>
        <scheme val="minor"/>
      </rPr>
      <t xml:space="preserve">, you get incorrect result but get the correct result when you use </t>
    </r>
    <r>
      <rPr>
        <b/>
        <sz val="11"/>
        <color rgb="FFFF0000"/>
        <rFont val="Calibri"/>
        <family val="2"/>
        <scheme val="minor"/>
      </rPr>
      <t>A1:B11</t>
    </r>
    <r>
      <rPr>
        <sz val="11"/>
        <color theme="0"/>
        <rFont val="Calibri"/>
        <family val="2"/>
        <scheme val="minor"/>
      </rPr>
      <t>. Why?</t>
    </r>
  </si>
  <si>
    <t>Suniti Acharya</t>
  </si>
  <si>
    <t>Use SORTBY function to return sorted values from the above table. Use 2 criteria. Criteria 1: Employee Name - Ascending. Criteria 2:  Net Salary Descending</t>
  </si>
  <si>
    <t>EXPECTED OUTPUT</t>
  </si>
  <si>
    <t>Using FILTER function return only the records where the name of the employee starts with R. If there is no result then it should return "No result found"</t>
  </si>
  <si>
    <t>Return unique salaries</t>
  </si>
  <si>
    <t>Return unique salaries which appear only once</t>
  </si>
  <si>
    <t>Use INDEX MATCH to return the name of employee whose Medicalim Number is mentioned in cell B84</t>
  </si>
  <si>
    <t>Return then mediclaim number for the employee id mentioned in cell B86</t>
  </si>
  <si>
    <t>Using VLOOKUP</t>
  </si>
  <si>
    <t>Using INDEX/MATCH</t>
  </si>
  <si>
    <t>Using XLOOKUP</t>
  </si>
  <si>
    <t>Exact match. If none found, return #N/A. This is the default.</t>
  </si>
  <si>
    <t>Exact match. If none found, return the next smaller item.</t>
  </si>
  <si>
    <t>Exact match. If none found, return the next larger item.</t>
  </si>
  <si>
    <t>Week1</t>
  </si>
  <si>
    <t>Week2</t>
  </si>
  <si>
    <t>Week3</t>
  </si>
  <si>
    <t>Week4</t>
  </si>
  <si>
    <t>Total Sale</t>
  </si>
  <si>
    <t>row()func</t>
  </si>
  <si>
    <t>rows func()</t>
  </si>
  <si>
    <t>column and columns func</t>
  </si>
  <si>
    <t>filter function in 2021 version</t>
  </si>
  <si>
    <t>FILTER(C3:G18, C3:C18="Avanquest")</t>
  </si>
  <si>
    <r>
      <t>FILTER(</t>
    </r>
    <r>
      <rPr>
        <sz val="9"/>
        <color rgb="FF006CBE"/>
        <rFont val="Consolas"/>
        <family val="3"/>
      </rPr>
      <t>C3:G18</t>
    </r>
    <r>
      <rPr>
        <sz val="9"/>
        <color rgb="FF242424"/>
        <rFont val="Consolas"/>
        <family val="3"/>
      </rPr>
      <t>, LEFT(</t>
    </r>
    <r>
      <rPr>
        <sz val="9"/>
        <color rgb="FFBC2F32"/>
        <rFont val="Consolas"/>
        <family val="3"/>
      </rPr>
      <t>C3:C18</t>
    </r>
    <r>
      <rPr>
        <sz val="9"/>
        <color rgb="FF242424"/>
        <rFont val="Consolas"/>
        <family val="3"/>
      </rPr>
      <t>,3)="Ava")</t>
    </r>
  </si>
  <si>
    <r>
      <t>FILTER(</t>
    </r>
    <r>
      <rPr>
        <sz val="9"/>
        <color rgb="FF006CBE"/>
        <rFont val="Consolas"/>
        <family val="3"/>
      </rPr>
      <t>C3:G18</t>
    </r>
    <r>
      <rPr>
        <sz val="9"/>
        <color rgb="FF242424"/>
        <rFont val="Consolas"/>
        <family val="3"/>
      </rPr>
      <t>, RIGHT(</t>
    </r>
    <r>
      <rPr>
        <sz val="9"/>
        <color rgb="FFBC2F32"/>
        <rFont val="Consolas"/>
        <family val="3"/>
      </rPr>
      <t>C3:C18</t>
    </r>
    <r>
      <rPr>
        <sz val="9"/>
        <color rgb="FF242424"/>
        <rFont val="Consolas"/>
        <family val="3"/>
      </rPr>
      <t>,3)="ive","not found")</t>
    </r>
  </si>
  <si>
    <t>search func</t>
  </si>
  <si>
    <t>filter using search and isnumber</t>
  </si>
  <si>
    <r>
      <t>FILTER(</t>
    </r>
    <r>
      <rPr>
        <sz val="9"/>
        <color rgb="FF006CBE"/>
        <rFont val="Consolas"/>
        <family val="3"/>
      </rPr>
      <t>C4:C18</t>
    </r>
    <r>
      <rPr>
        <sz val="9"/>
        <color rgb="FF242424"/>
        <rFont val="Consolas"/>
        <family val="3"/>
      </rPr>
      <t>,ISNUMBER(SEARCH("ten",</t>
    </r>
    <r>
      <rPr>
        <sz val="9"/>
        <color rgb="FF006CBE"/>
        <rFont val="Consolas"/>
        <family val="3"/>
      </rPr>
      <t>C4:C18))</t>
    </r>
    <r>
      <rPr>
        <sz val="9"/>
        <color rgb="FF242424"/>
        <rFont val="Consolas"/>
        <family val="3"/>
      </rPr>
      <t>)</t>
    </r>
  </si>
  <si>
    <t>using or(+) condition in filter</t>
  </si>
  <si>
    <t>FILTER(C4:G18,(C4:C18=C4)+(D4:D18=D5))</t>
  </si>
  <si>
    <t>using AND(*)</t>
  </si>
  <si>
    <r>
      <t>FILTER(</t>
    </r>
    <r>
      <rPr>
        <sz val="9"/>
        <color rgb="FF006CBE"/>
        <rFont val="Consolas"/>
        <family val="3"/>
      </rPr>
      <t>C4:G18</t>
    </r>
    <r>
      <rPr>
        <sz val="9"/>
        <color rgb="FF242424"/>
        <rFont val="Consolas"/>
        <family val="3"/>
      </rPr>
      <t>,(</t>
    </r>
    <r>
      <rPr>
        <sz val="9"/>
        <color rgb="FFBC2F32"/>
        <rFont val="Consolas"/>
        <family val="3"/>
      </rPr>
      <t>C4:C18</t>
    </r>
    <r>
      <rPr>
        <sz val="9"/>
        <color rgb="FF242424"/>
        <rFont val="Consolas"/>
        <family val="3"/>
      </rPr>
      <t>=</t>
    </r>
    <r>
      <rPr>
        <sz val="9"/>
        <color rgb="FF7C53AC"/>
        <rFont val="Consolas"/>
        <family val="3"/>
      </rPr>
      <t>C4)</t>
    </r>
    <r>
      <rPr>
        <sz val="9"/>
        <color rgb="FF242424"/>
        <rFont val="Consolas"/>
        <family val="3"/>
      </rPr>
      <t>*(</t>
    </r>
    <r>
      <rPr>
        <sz val="9"/>
        <color rgb="FF0F700F"/>
        <rFont val="Consolas"/>
        <family val="3"/>
      </rPr>
      <t>D4:D18</t>
    </r>
    <r>
      <rPr>
        <sz val="9"/>
        <color rgb="FF242424"/>
        <rFont val="Consolas"/>
        <family val="3"/>
      </rPr>
      <t>=</t>
    </r>
    <r>
      <rPr>
        <sz val="9"/>
        <color rgb="FFBF0077"/>
        <rFont val="Consolas"/>
        <family val="3"/>
      </rPr>
      <t>D5)</t>
    </r>
    <r>
      <rPr>
        <sz val="9"/>
        <color rgb="FF242424"/>
        <rFont val="Consolas"/>
        <family val="3"/>
      </rPr>
      <t>)</t>
    </r>
  </si>
  <si>
    <t>sort with filter</t>
  </si>
  <si>
    <r>
      <t>SORT(</t>
    </r>
    <r>
      <rPr>
        <sz val="9"/>
        <color rgb="FF006CBE"/>
        <rFont val="Consolas"/>
        <family val="3"/>
      </rPr>
      <t>C4:G18</t>
    </r>
    <r>
      <rPr>
        <sz val="9"/>
        <color rgb="FF242424"/>
        <rFont val="Consolas"/>
        <family val="3"/>
      </rPr>
      <t>,2,-1)</t>
    </r>
  </si>
  <si>
    <r>
      <t>SORT(FILTER(</t>
    </r>
    <r>
      <rPr>
        <sz val="9"/>
        <color rgb="FF006CBE"/>
        <rFont val="Consolas"/>
        <family val="3"/>
      </rPr>
      <t>C4:G18</t>
    </r>
    <r>
      <rPr>
        <sz val="9"/>
        <color rgb="FF242424"/>
        <rFont val="Consolas"/>
        <family val="3"/>
      </rPr>
      <t>,</t>
    </r>
    <r>
      <rPr>
        <sz val="9"/>
        <color rgb="FFBC2F32"/>
        <rFont val="Consolas"/>
        <family val="3"/>
      </rPr>
      <t>D4:D18</t>
    </r>
    <r>
      <rPr>
        <sz val="9"/>
        <color rgb="FF242424"/>
        <rFont val="Consolas"/>
        <family val="3"/>
      </rPr>
      <t>=</t>
    </r>
    <r>
      <rPr>
        <sz val="9"/>
        <color rgb="FF7C53AC"/>
        <rFont val="Consolas"/>
        <family val="3"/>
      </rPr>
      <t>D7)</t>
    </r>
    <r>
      <rPr>
        <sz val="9"/>
        <color rgb="FF242424"/>
        <rFont val="Consolas"/>
        <family val="3"/>
      </rPr>
      <t>)</t>
    </r>
  </si>
  <si>
    <r>
      <t>SORT(FILTER(</t>
    </r>
    <r>
      <rPr>
        <sz val="9"/>
        <color rgb="FF006CBE"/>
        <rFont val="Consolas"/>
        <family val="3"/>
      </rPr>
      <t>C4:G18</t>
    </r>
    <r>
      <rPr>
        <sz val="9"/>
        <color rgb="FF242424"/>
        <rFont val="Consolas"/>
        <family val="3"/>
      </rPr>
      <t>,</t>
    </r>
    <r>
      <rPr>
        <sz val="9"/>
        <color rgb="FFBC2F32"/>
        <rFont val="Consolas"/>
        <family val="3"/>
      </rPr>
      <t>D4:D18</t>
    </r>
    <r>
      <rPr>
        <sz val="9"/>
        <color rgb="FF242424"/>
        <rFont val="Consolas"/>
        <family val="3"/>
      </rPr>
      <t>=</t>
    </r>
    <r>
      <rPr>
        <sz val="9"/>
        <color rgb="FF7C53AC"/>
        <rFont val="Consolas"/>
        <family val="3"/>
      </rPr>
      <t>D7)</t>
    </r>
    <r>
      <rPr>
        <sz val="9"/>
        <color rgb="FF242424"/>
        <rFont val="Consolas"/>
        <family val="3"/>
      </rPr>
      <t>,1,1)</t>
    </r>
  </si>
  <si>
    <t>sortby() for criterias</t>
  </si>
  <si>
    <t>SORTBY(C4:G18,F4:F18,1)</t>
  </si>
  <si>
    <t>SORTBY(C4:G18,F4:F18,1,D4:D18,1)</t>
  </si>
  <si>
    <t>unique func</t>
  </si>
  <si>
    <t>UNIQUE(C4:C18,0,FALSE)</t>
  </si>
  <si>
    <t>UNIQUE(C4:C18,0,true)</t>
  </si>
  <si>
    <t>UNIQUE(FILTER(C4:C18,LEFT(C4:C18,3)="Ava"),0,FALSE)-----&gt;unique values that start with word ava</t>
  </si>
  <si>
    <t>hlookup</t>
  </si>
  <si>
    <t>HLOOKUP(B2,A2:D7,2,FALSE)</t>
  </si>
  <si>
    <t>HLOOKUP(B2,A2:D7,6,FALSE)</t>
  </si>
  <si>
    <t>vlookup</t>
  </si>
  <si>
    <t>VLOOKUP(A3,A2:D7,2,FALSE)</t>
  </si>
  <si>
    <t>VLOOKUP(A7,A2:D7,2,FALSE)</t>
  </si>
  <si>
    <t>vlookup with wildcards</t>
  </si>
  <si>
    <t>VLOOKUP("th*",A2:D7,2,FALSE)</t>
  </si>
  <si>
    <t>lookup--&gt;looking for wednesday in a range and getting the corresponding value for it</t>
  </si>
  <si>
    <t>LOOKUP("Wed",A2:A7,B2:B7)</t>
  </si>
  <si>
    <t>(data in lookup should be in ascending order)</t>
  </si>
  <si>
    <t>index()</t>
  </si>
  <si>
    <t>INDEX(A3:D7,4,1)</t>
  </si>
  <si>
    <t>INDEX((A3:B7,C3:D7),1,2,1)</t>
  </si>
  <si>
    <t xml:space="preserve">             reftable1,reftable2,row,col,referebce table)</t>
  </si>
  <si>
    <t>match</t>
  </si>
  <si>
    <t>MATCH(A7,A3:A7,0)</t>
  </si>
  <si>
    <t>MATCH(F18,B3:B7,1)</t>
  </si>
  <si>
    <t>xmatch</t>
  </si>
  <si>
    <t>XMATCH(F18,B3:B7,1)</t>
  </si>
  <si>
    <t>using index and match together</t>
  </si>
  <si>
    <t>converting this below</t>
  </si>
  <si>
    <t>VLOOKUP(A18,A3:D7,2,FALSE)</t>
  </si>
  <si>
    <t>add match instead of 2</t>
  </si>
  <si>
    <t>VLOOKUP(A18,A3:D7,MATCH(B11,A2:D2,0),0)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</si>
</sst>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42424"/>
      <name val="Consolas"/>
      <family val="3"/>
    </font>
    <font>
      <sz val="9"/>
      <color rgb="FF006CBE"/>
      <name val="Consolas"/>
      <family val="3"/>
    </font>
    <font>
      <sz val="9"/>
      <color rgb="FFBC2F32"/>
      <name val="Consolas"/>
      <family val="3"/>
    </font>
    <font>
      <sz val="9"/>
      <color rgb="FF7C53AC"/>
      <name val="Consolas"/>
      <family val="3"/>
    </font>
    <font>
      <sz val="9"/>
      <color rgb="FF0F700F"/>
      <name val="Consolas"/>
      <family val="3"/>
    </font>
    <font>
      <sz val="9"/>
      <color rgb="FFBF0077"/>
      <name val="Consolas"/>
      <family val="3"/>
    </font>
    <font>
      <sz val="9"/>
      <color rgb="FF000000"/>
      <name val="Consolas"/>
      <family val="3"/>
    </font>
    <font>
      <sz val="9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/>
    <xf numFmtId="164" fontId="0" fillId="3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2" fillId="0" borderId="0" xfId="0" applyFont="1"/>
    <xf numFmtId="0" fontId="0" fillId="4" borderId="0" xfId="0" applyFill="1"/>
    <xf numFmtId="0" fontId="0" fillId="4" borderId="1" xfId="0" applyFill="1" applyBorder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0" fillId="5" borderId="1" xfId="0" applyFill="1" applyBorder="1"/>
    <xf numFmtId="0" fontId="0" fillId="5" borderId="0" xfId="0" applyFill="1"/>
    <xf numFmtId="0" fontId="0" fillId="0" borderId="0" xfId="0" applyAlignment="1">
      <alignment horizontal="center"/>
    </xf>
    <xf numFmtId="0" fontId="0" fillId="4" borderId="3" xfId="0" applyFill="1" applyBorder="1"/>
    <xf numFmtId="0" fontId="3" fillId="2" borderId="1" xfId="0" applyFont="1" applyFill="1" applyBorder="1"/>
    <xf numFmtId="0" fontId="6" fillId="6" borderId="1" xfId="0" applyFont="1" applyFill="1" applyBorder="1" applyAlignment="1">
      <alignment horizontal="center"/>
    </xf>
    <xf numFmtId="0" fontId="7" fillId="5" borderId="1" xfId="0" applyFont="1" applyFill="1" applyBorder="1"/>
    <xf numFmtId="0" fontId="8" fillId="0" borderId="0" xfId="0" applyFont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4" fillId="0" borderId="0" xfId="0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385DE-E4DB-4C19-A58A-8000CFCD5E3F}">
  <sheetPr codeName="Sheet1"/>
  <dimension ref="A1:A14"/>
  <sheetViews>
    <sheetView zoomScale="175" zoomScaleNormal="175" workbookViewId="0">
      <selection activeCell="A11" sqref="A11"/>
    </sheetView>
  </sheetViews>
  <sheetFormatPr defaultColWidth="9.5546875" defaultRowHeight="14.4" x14ac:dyDescent="0.3"/>
  <cols>
    <col min="1" max="1" width="33.109375" bestFit="1" customWidth="1"/>
  </cols>
  <sheetData>
    <row r="1" spans="1:1" x14ac:dyDescent="0.3">
      <c r="A1" s="8" t="s">
        <v>15</v>
      </c>
    </row>
    <row r="2" spans="1:1" x14ac:dyDescent="0.3">
      <c r="A2" s="9" t="s">
        <v>27</v>
      </c>
    </row>
    <row r="3" spans="1:1" x14ac:dyDescent="0.3">
      <c r="A3" s="9" t="s">
        <v>28</v>
      </c>
    </row>
    <row r="4" spans="1:1" x14ac:dyDescent="0.3">
      <c r="A4" s="9" t="s">
        <v>16</v>
      </c>
    </row>
    <row r="5" spans="1:1" x14ac:dyDescent="0.3">
      <c r="A5" s="9" t="s">
        <v>23</v>
      </c>
    </row>
    <row r="6" spans="1:1" x14ac:dyDescent="0.3">
      <c r="A6" s="9" t="s">
        <v>24</v>
      </c>
    </row>
    <row r="7" spans="1:1" x14ac:dyDescent="0.3">
      <c r="A7" s="9" t="s">
        <v>26</v>
      </c>
    </row>
    <row r="8" spans="1:1" x14ac:dyDescent="0.3">
      <c r="A8" s="9" t="s">
        <v>17</v>
      </c>
    </row>
    <row r="9" spans="1:1" x14ac:dyDescent="0.3">
      <c r="A9" s="9" t="s">
        <v>18</v>
      </c>
    </row>
    <row r="10" spans="1:1" x14ac:dyDescent="0.3">
      <c r="A10" t="s">
        <v>19</v>
      </c>
    </row>
    <row r="11" spans="1:1" x14ac:dyDescent="0.3">
      <c r="A11" t="s">
        <v>20</v>
      </c>
    </row>
    <row r="12" spans="1:1" x14ac:dyDescent="0.3">
      <c r="A12" t="s">
        <v>21</v>
      </c>
    </row>
    <row r="13" spans="1:1" x14ac:dyDescent="0.3">
      <c r="A13" t="s">
        <v>22</v>
      </c>
    </row>
    <row r="14" spans="1:1" x14ac:dyDescent="0.3">
      <c r="A14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55CE-4F7F-4DD6-9A5B-7B45EAFFBBF6}">
  <sheetPr codeName="Sheet2"/>
  <dimension ref="A1:K35"/>
  <sheetViews>
    <sheetView topLeftCell="A4" zoomScale="82" zoomScaleNormal="130" workbookViewId="0">
      <selection activeCell="J3" sqref="J3"/>
    </sheetView>
  </sheetViews>
  <sheetFormatPr defaultColWidth="9.5546875" defaultRowHeight="14.4" x14ac:dyDescent="0.3"/>
  <cols>
    <col min="2" max="2" width="19.109375" bestFit="1" customWidth="1"/>
    <col min="3" max="3" width="10.5546875" bestFit="1" customWidth="1"/>
    <col min="4" max="4" width="11.109375" bestFit="1" customWidth="1"/>
    <col min="5" max="5" width="4.109375" bestFit="1" customWidth="1"/>
    <col min="6" max="6" width="13" bestFit="1" customWidth="1"/>
    <col min="9" max="9" width="13" customWidth="1"/>
  </cols>
  <sheetData>
    <row r="1" spans="1:11" x14ac:dyDescent="0.3">
      <c r="A1" t="s">
        <v>137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3">
      <c r="A2">
        <f>ROW(B2:B16)</f>
        <v>2</v>
      </c>
      <c r="B2" s="5" t="s">
        <v>14</v>
      </c>
      <c r="C2" s="5" t="s">
        <v>11</v>
      </c>
      <c r="D2" s="6">
        <v>43852</v>
      </c>
      <c r="E2" s="5">
        <v>10</v>
      </c>
      <c r="F2" s="7">
        <v>137853</v>
      </c>
      <c r="I2" t="s">
        <v>138</v>
      </c>
      <c r="J2" t="s">
        <v>139</v>
      </c>
    </row>
    <row r="3" spans="1:11" x14ac:dyDescent="0.3">
      <c r="A3">
        <f t="shared" ref="A3:A16" si="0">ROW(B3:B17)</f>
        <v>3</v>
      </c>
      <c r="B3" s="2" t="s">
        <v>14</v>
      </c>
      <c r="C3" s="2" t="s">
        <v>6</v>
      </c>
      <c r="D3" s="3">
        <v>43853</v>
      </c>
      <c r="E3" s="2">
        <v>12</v>
      </c>
      <c r="F3" s="4">
        <v>132117</v>
      </c>
      <c r="I3">
        <f>ROWS(B2:B16)</f>
        <v>15</v>
      </c>
      <c r="J3">
        <f>COLUMN(B1)</f>
        <v>2</v>
      </c>
      <c r="K3">
        <f>COLUMNS(B1:F1)</f>
        <v>5</v>
      </c>
    </row>
    <row r="4" spans="1:11" x14ac:dyDescent="0.3">
      <c r="A4">
        <f t="shared" si="0"/>
        <v>4</v>
      </c>
      <c r="B4" s="5" t="s">
        <v>14</v>
      </c>
      <c r="C4" s="5" t="s">
        <v>7</v>
      </c>
      <c r="D4" s="6">
        <v>44220</v>
      </c>
      <c r="E4" s="5">
        <v>20</v>
      </c>
      <c r="F4" s="7">
        <v>106470</v>
      </c>
      <c r="J4">
        <f>COLUMN(D1)</f>
        <v>4</v>
      </c>
    </row>
    <row r="5" spans="1:11" x14ac:dyDescent="0.3">
      <c r="A5">
        <f t="shared" si="0"/>
        <v>5</v>
      </c>
      <c r="B5" s="2" t="s">
        <v>14</v>
      </c>
      <c r="C5" s="2" t="s">
        <v>6</v>
      </c>
      <c r="D5" s="3">
        <v>44586</v>
      </c>
      <c r="E5" s="2">
        <v>13</v>
      </c>
      <c r="F5" s="4">
        <v>136030</v>
      </c>
    </row>
    <row r="6" spans="1:11" x14ac:dyDescent="0.3">
      <c r="A6">
        <f t="shared" si="0"/>
        <v>6</v>
      </c>
      <c r="B6" s="5" t="s">
        <v>13</v>
      </c>
      <c r="C6" s="5" t="s">
        <v>9</v>
      </c>
      <c r="D6" s="6">
        <v>43850</v>
      </c>
      <c r="E6" s="5">
        <v>16</v>
      </c>
      <c r="F6" s="7">
        <v>143686</v>
      </c>
      <c r="I6" t="s">
        <v>140</v>
      </c>
    </row>
    <row r="7" spans="1:11" x14ac:dyDescent="0.3">
      <c r="A7">
        <f t="shared" si="0"/>
        <v>7</v>
      </c>
      <c r="B7" s="2" t="s">
        <v>13</v>
      </c>
      <c r="C7" s="2" t="s">
        <v>10</v>
      </c>
      <c r="D7" s="3">
        <v>44217</v>
      </c>
      <c r="E7" s="2">
        <v>10</v>
      </c>
      <c r="F7" s="4">
        <v>105918</v>
      </c>
      <c r="I7" s="21" t="s">
        <v>141</v>
      </c>
    </row>
    <row r="8" spans="1:11" x14ac:dyDescent="0.3">
      <c r="A8">
        <f t="shared" si="0"/>
        <v>8</v>
      </c>
      <c r="B8" s="2" t="s">
        <v>12</v>
      </c>
      <c r="C8" s="2" t="s">
        <v>6</v>
      </c>
      <c r="D8" s="3">
        <v>43847</v>
      </c>
      <c r="E8" s="2">
        <v>15</v>
      </c>
      <c r="F8" s="4">
        <v>148762</v>
      </c>
      <c r="I8" s="21" t="s">
        <v>142</v>
      </c>
    </row>
    <row r="9" spans="1:11" x14ac:dyDescent="0.3">
      <c r="A9">
        <f t="shared" si="0"/>
        <v>9</v>
      </c>
      <c r="B9" s="5" t="s">
        <v>12</v>
      </c>
      <c r="C9" s="5" t="s">
        <v>7</v>
      </c>
      <c r="D9" s="6">
        <v>44214</v>
      </c>
      <c r="E9" s="5">
        <v>14</v>
      </c>
      <c r="F9" s="7">
        <v>123919</v>
      </c>
      <c r="I9" s="21" t="s">
        <v>143</v>
      </c>
    </row>
    <row r="10" spans="1:11" x14ac:dyDescent="0.3">
      <c r="A10">
        <f t="shared" si="0"/>
        <v>10</v>
      </c>
      <c r="B10" s="2" t="s">
        <v>12</v>
      </c>
      <c r="C10" s="2" t="s">
        <v>6</v>
      </c>
      <c r="D10" s="3">
        <v>44580</v>
      </c>
      <c r="E10" s="2">
        <v>15</v>
      </c>
      <c r="F10" s="4">
        <v>121464</v>
      </c>
    </row>
    <row r="11" spans="1:11" x14ac:dyDescent="0.3">
      <c r="A11">
        <f t="shared" si="0"/>
        <v>11</v>
      </c>
      <c r="B11" s="5" t="s">
        <v>8</v>
      </c>
      <c r="C11" s="5" t="s">
        <v>9</v>
      </c>
      <c r="D11" s="6">
        <v>43844</v>
      </c>
      <c r="E11" s="5">
        <v>10</v>
      </c>
      <c r="F11" s="7">
        <v>149433</v>
      </c>
    </row>
    <row r="12" spans="1:11" x14ac:dyDescent="0.3">
      <c r="A12">
        <f t="shared" si="0"/>
        <v>12</v>
      </c>
      <c r="B12" s="2" t="s">
        <v>8</v>
      </c>
      <c r="C12" s="2" t="s">
        <v>10</v>
      </c>
      <c r="D12" s="3">
        <v>44211</v>
      </c>
      <c r="E12" s="2">
        <v>14</v>
      </c>
      <c r="F12" s="4">
        <v>102671</v>
      </c>
      <c r="I12" s="21" t="s">
        <v>144</v>
      </c>
    </row>
    <row r="13" spans="1:11" x14ac:dyDescent="0.3">
      <c r="A13">
        <f t="shared" si="0"/>
        <v>13</v>
      </c>
      <c r="B13" s="5" t="s">
        <v>8</v>
      </c>
      <c r="C13" s="5" t="s">
        <v>11</v>
      </c>
      <c r="D13" s="6">
        <v>44577</v>
      </c>
      <c r="E13" s="5">
        <v>18</v>
      </c>
      <c r="F13" s="7">
        <v>119780</v>
      </c>
      <c r="I13">
        <f>SEARCH("ten",B2)</f>
        <v>4</v>
      </c>
    </row>
    <row r="14" spans="1:11" x14ac:dyDescent="0.3">
      <c r="A14">
        <f t="shared" si="0"/>
        <v>14</v>
      </c>
      <c r="B14" s="2" t="s">
        <v>5</v>
      </c>
      <c r="C14" s="2" t="s">
        <v>6</v>
      </c>
      <c r="D14" s="3">
        <v>43841</v>
      </c>
      <c r="E14" s="2">
        <v>14</v>
      </c>
      <c r="F14" s="4">
        <v>120131</v>
      </c>
    </row>
    <row r="15" spans="1:11" x14ac:dyDescent="0.3">
      <c r="A15">
        <f t="shared" si="0"/>
        <v>15</v>
      </c>
      <c r="B15" s="5" t="s">
        <v>5</v>
      </c>
      <c r="C15" s="5" t="s">
        <v>7</v>
      </c>
      <c r="D15" s="6">
        <v>44208</v>
      </c>
      <c r="E15" s="5">
        <v>16</v>
      </c>
      <c r="F15" s="7">
        <v>123919</v>
      </c>
      <c r="I15" t="s">
        <v>145</v>
      </c>
    </row>
    <row r="16" spans="1:11" x14ac:dyDescent="0.3">
      <c r="A16">
        <f t="shared" si="0"/>
        <v>16</v>
      </c>
      <c r="B16" s="2" t="s">
        <v>5</v>
      </c>
      <c r="C16" s="2" t="s">
        <v>6</v>
      </c>
      <c r="D16" s="3">
        <v>44574</v>
      </c>
      <c r="E16" s="2">
        <v>17</v>
      </c>
      <c r="F16" s="4">
        <v>132522</v>
      </c>
      <c r="I16" s="21" t="s">
        <v>146</v>
      </c>
    </row>
    <row r="18" spans="2:9" x14ac:dyDescent="0.3">
      <c r="I18" t="s">
        <v>147</v>
      </c>
    </row>
    <row r="19" spans="2:9" x14ac:dyDescent="0.3"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I19" s="21" t="s">
        <v>148</v>
      </c>
    </row>
    <row r="20" spans="2:9" x14ac:dyDescent="0.3">
      <c r="I20" t="s">
        <v>149</v>
      </c>
    </row>
    <row r="21" spans="2:9" x14ac:dyDescent="0.3">
      <c r="I21" s="21" t="s">
        <v>150</v>
      </c>
    </row>
    <row r="23" spans="2:9" x14ac:dyDescent="0.3">
      <c r="I23" s="21" t="s">
        <v>151</v>
      </c>
    </row>
    <row r="24" spans="2:9" x14ac:dyDescent="0.3">
      <c r="I24" s="21" t="s">
        <v>152</v>
      </c>
    </row>
    <row r="25" spans="2:9" x14ac:dyDescent="0.3">
      <c r="I25" s="21" t="s">
        <v>153</v>
      </c>
    </row>
    <row r="26" spans="2:9" x14ac:dyDescent="0.3">
      <c r="I26" s="21" t="s">
        <v>154</v>
      </c>
    </row>
    <row r="28" spans="2:9" x14ac:dyDescent="0.3">
      <c r="I28" s="21" t="s">
        <v>155</v>
      </c>
    </row>
    <row r="29" spans="2:9" x14ac:dyDescent="0.3">
      <c r="I29" s="21" t="s">
        <v>156</v>
      </c>
    </row>
    <row r="30" spans="2:9" x14ac:dyDescent="0.3">
      <c r="I30" s="21" t="s">
        <v>157</v>
      </c>
    </row>
    <row r="32" spans="2:9" x14ac:dyDescent="0.3">
      <c r="I32" s="21" t="s">
        <v>158</v>
      </c>
    </row>
    <row r="33" spans="9:9" x14ac:dyDescent="0.3">
      <c r="I33" s="21" t="s">
        <v>159</v>
      </c>
    </row>
    <row r="34" spans="9:9" x14ac:dyDescent="0.3">
      <c r="I34" s="21" t="s">
        <v>160</v>
      </c>
    </row>
    <row r="35" spans="9:9" x14ac:dyDescent="0.3">
      <c r="I35" s="21" t="s">
        <v>161</v>
      </c>
    </row>
  </sheetData>
  <sortState xmlns:xlrd2="http://schemas.microsoft.com/office/spreadsheetml/2017/richdata2" ref="B2:F16">
    <sortCondition descending="1" ref="B2:B16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39D0-6498-4568-A67D-F30669192F36}">
  <sheetPr codeName="Sheet3"/>
  <dimension ref="A1:R38"/>
  <sheetViews>
    <sheetView showGridLines="0" topLeftCell="H1" zoomScale="115" zoomScaleNormal="115" workbookViewId="0">
      <selection activeCell="R10" sqref="R10"/>
    </sheetView>
  </sheetViews>
  <sheetFormatPr defaultRowHeight="14.4" x14ac:dyDescent="0.3"/>
  <cols>
    <col min="1" max="1" width="12.109375" bestFit="1" customWidth="1"/>
    <col min="2" max="4" width="22.5546875" customWidth="1"/>
    <col min="6" max="8" width="23" customWidth="1"/>
  </cols>
  <sheetData>
    <row r="1" spans="1:18" x14ac:dyDescent="0.3">
      <c r="A1" s="9" t="s">
        <v>40</v>
      </c>
      <c r="F1" s="9" t="s">
        <v>41</v>
      </c>
    </row>
    <row r="2" spans="1:18" x14ac:dyDescent="0.3">
      <c r="A2" s="1" t="s">
        <v>30</v>
      </c>
      <c r="B2" s="1" t="s">
        <v>36</v>
      </c>
      <c r="C2" s="1" t="s">
        <v>37</v>
      </c>
      <c r="D2" s="1" t="s">
        <v>29</v>
      </c>
      <c r="F2" s="1" t="s">
        <v>30</v>
      </c>
      <c r="G2" s="1" t="s">
        <v>36</v>
      </c>
      <c r="H2" s="1" t="s">
        <v>37</v>
      </c>
    </row>
    <row r="3" spans="1:18" x14ac:dyDescent="0.3">
      <c r="A3" s="5" t="s">
        <v>35</v>
      </c>
      <c r="B3" s="10">
        <v>1842</v>
      </c>
      <c r="C3" s="5">
        <v>1253</v>
      </c>
      <c r="D3" s="10">
        <v>1608</v>
      </c>
      <c r="F3" s="5" t="s">
        <v>31</v>
      </c>
      <c r="G3" s="5">
        <v>1011</v>
      </c>
      <c r="H3" s="5">
        <v>1832</v>
      </c>
      <c r="K3" t="s">
        <v>162</v>
      </c>
      <c r="O3" t="s">
        <v>177</v>
      </c>
      <c r="R3" t="s">
        <v>182</v>
      </c>
    </row>
    <row r="4" spans="1:18" x14ac:dyDescent="0.3">
      <c r="A4" s="5" t="s">
        <v>31</v>
      </c>
      <c r="B4" s="5">
        <v>1401</v>
      </c>
      <c r="C4" s="5">
        <v>1597</v>
      </c>
      <c r="D4" s="5">
        <v>1847</v>
      </c>
      <c r="F4" s="5" t="s">
        <v>32</v>
      </c>
      <c r="G4" s="5">
        <v>1311</v>
      </c>
      <c r="H4" s="5">
        <v>1706</v>
      </c>
      <c r="K4" t="s">
        <v>163</v>
      </c>
      <c r="O4" s="26" t="s">
        <v>178</v>
      </c>
      <c r="R4" t="s">
        <v>183</v>
      </c>
    </row>
    <row r="5" spans="1:18" x14ac:dyDescent="0.3">
      <c r="A5" s="5" t="s">
        <v>34</v>
      </c>
      <c r="B5" s="5">
        <v>1031</v>
      </c>
      <c r="C5" s="5">
        <v>1448</v>
      </c>
      <c r="D5" s="5">
        <v>1153</v>
      </c>
      <c r="F5" s="5" t="s">
        <v>33</v>
      </c>
      <c r="G5" s="5">
        <v>1553</v>
      </c>
      <c r="H5" s="5">
        <v>1649</v>
      </c>
      <c r="K5" t="s">
        <v>164</v>
      </c>
      <c r="O5" t="s">
        <v>179</v>
      </c>
      <c r="R5" s="21" t="s">
        <v>184</v>
      </c>
    </row>
    <row r="6" spans="1:18" x14ac:dyDescent="0.3">
      <c r="A6" s="5" t="s">
        <v>32</v>
      </c>
      <c r="B6" s="5">
        <v>1808</v>
      </c>
      <c r="C6" s="5">
        <v>1101</v>
      </c>
      <c r="D6" s="5">
        <v>1401</v>
      </c>
      <c r="F6" s="5" t="s">
        <v>34</v>
      </c>
      <c r="G6" s="5">
        <v>1826</v>
      </c>
      <c r="H6" s="5">
        <v>1187</v>
      </c>
      <c r="R6" t="s">
        <v>185</v>
      </c>
    </row>
    <row r="7" spans="1:18" x14ac:dyDescent="0.3">
      <c r="A7" s="5" t="s">
        <v>33</v>
      </c>
      <c r="B7" s="10">
        <v>1094</v>
      </c>
      <c r="C7" s="5">
        <v>1650</v>
      </c>
      <c r="D7" s="5">
        <v>1041</v>
      </c>
      <c r="F7" s="5" t="s">
        <v>35</v>
      </c>
      <c r="G7" s="5">
        <v>1880</v>
      </c>
      <c r="H7" s="5">
        <v>1168</v>
      </c>
      <c r="K7" t="s">
        <v>165</v>
      </c>
      <c r="O7" t="s">
        <v>180</v>
      </c>
      <c r="R7" s="26" t="s">
        <v>186</v>
      </c>
    </row>
    <row r="8" spans="1:18" x14ac:dyDescent="0.3">
      <c r="K8" s="26" t="s">
        <v>166</v>
      </c>
      <c r="O8" t="s">
        <v>181</v>
      </c>
    </row>
    <row r="9" spans="1:18" x14ac:dyDescent="0.3">
      <c r="G9" s="9">
        <f>_xlfn.XMATCH(1311,G3:G7,0)</f>
        <v>2</v>
      </c>
      <c r="H9">
        <f>INDEX((A3:B7,C3:D7),1,2,1)</f>
        <v>1842</v>
      </c>
      <c r="K9" s="26" t="s">
        <v>167</v>
      </c>
    </row>
    <row r="11" spans="1:18" x14ac:dyDescent="0.3">
      <c r="A11" s="1" t="s">
        <v>30</v>
      </c>
      <c r="B11" s="19" t="s">
        <v>36</v>
      </c>
      <c r="K11" t="s">
        <v>168</v>
      </c>
    </row>
    <row r="12" spans="1:18" x14ac:dyDescent="0.3">
      <c r="A12" s="20" t="s">
        <v>35</v>
      </c>
      <c r="B12" s="5">
        <f>VLOOKUP(A12,A2:D7,MATCH(B11,A2:D2,0),0)</f>
        <v>1842</v>
      </c>
      <c r="C12">
        <f>MATCH(B11,A2:D2,0)</f>
        <v>2</v>
      </c>
      <c r="K12" t="s">
        <v>169</v>
      </c>
    </row>
    <row r="13" spans="1:18" x14ac:dyDescent="0.3">
      <c r="K13" t="s">
        <v>172</v>
      </c>
    </row>
    <row r="14" spans="1:18" x14ac:dyDescent="0.3">
      <c r="A14" s="1" t="s">
        <v>30</v>
      </c>
      <c r="B14" s="1" t="s">
        <v>39</v>
      </c>
      <c r="D14" s="10" t="s">
        <v>40</v>
      </c>
      <c r="F14" s="10" t="s">
        <v>41</v>
      </c>
      <c r="K14" s="27" t="s">
        <v>170</v>
      </c>
    </row>
    <row r="15" spans="1:18" x14ac:dyDescent="0.3">
      <c r="B15" s="5">
        <f>INDEX(A2:B7,4,2)</f>
        <v>1031</v>
      </c>
      <c r="D15" s="5">
        <f>INDEX((A3:B7,C3:D7),1,2,1)</f>
        <v>1842</v>
      </c>
      <c r="F15" s="5"/>
      <c r="K15" s="26" t="s">
        <v>171</v>
      </c>
    </row>
    <row r="16" spans="1:18" x14ac:dyDescent="0.3">
      <c r="D16">
        <f>INDEX((A3:B7,C3:D7),1,2,1)</f>
        <v>1842</v>
      </c>
    </row>
    <row r="17" spans="1:11" x14ac:dyDescent="0.3">
      <c r="A17" s="1" t="s">
        <v>30</v>
      </c>
      <c r="B17" s="1" t="s">
        <v>38</v>
      </c>
      <c r="F17" s="1" t="s">
        <v>49</v>
      </c>
      <c r="G17" s="1" t="s">
        <v>38</v>
      </c>
      <c r="K17" t="s">
        <v>173</v>
      </c>
    </row>
    <row r="18" spans="1:11" x14ac:dyDescent="0.3">
      <c r="A18" s="5" t="s">
        <v>33</v>
      </c>
      <c r="B18" s="5" t="e">
        <f>P3m</f>
        <v>#NAME?</v>
      </c>
      <c r="E18" t="s">
        <v>177</v>
      </c>
      <c r="F18" s="5">
        <v>1500</v>
      </c>
      <c r="G18" s="5"/>
      <c r="K18" s="21" t="s">
        <v>174</v>
      </c>
    </row>
    <row r="19" spans="1:11" x14ac:dyDescent="0.3">
      <c r="K19" t="s">
        <v>175</v>
      </c>
    </row>
    <row r="20" spans="1:11" x14ac:dyDescent="0.3">
      <c r="A20" s="12" t="s">
        <v>48</v>
      </c>
      <c r="B20" s="1"/>
      <c r="K20" t="s">
        <v>176</v>
      </c>
    </row>
    <row r="21" spans="1:11" x14ac:dyDescent="0.3">
      <c r="A21" s="11" t="s">
        <v>42</v>
      </c>
      <c r="B21" s="11" t="s">
        <v>43</v>
      </c>
    </row>
    <row r="22" spans="1:11" x14ac:dyDescent="0.3">
      <c r="A22" s="11" t="s">
        <v>44</v>
      </c>
      <c r="B22" s="11" t="s">
        <v>45</v>
      </c>
    </row>
    <row r="23" spans="1:11" x14ac:dyDescent="0.3">
      <c r="A23" s="11">
        <v>0</v>
      </c>
      <c r="B23" s="11" t="s">
        <v>46</v>
      </c>
    </row>
    <row r="24" spans="1:11" x14ac:dyDescent="0.3">
      <c r="A24" s="11">
        <v>-1</v>
      </c>
      <c r="B24" s="11" t="s">
        <v>47</v>
      </c>
    </row>
    <row r="26" spans="1:11" x14ac:dyDescent="0.3">
      <c r="A26" s="12" t="s">
        <v>72</v>
      </c>
      <c r="B26" s="12"/>
    </row>
    <row r="27" spans="1:11" x14ac:dyDescent="0.3">
      <c r="A27" s="11" t="s">
        <v>73</v>
      </c>
      <c r="B27" s="11" t="s">
        <v>43</v>
      </c>
    </row>
    <row r="28" spans="1:11" x14ac:dyDescent="0.3">
      <c r="A28" s="11">
        <v>-1</v>
      </c>
      <c r="B28" s="11" t="s">
        <v>74</v>
      </c>
    </row>
    <row r="29" spans="1:11" x14ac:dyDescent="0.3">
      <c r="A29" s="11">
        <v>0</v>
      </c>
      <c r="B29" s="11" t="s">
        <v>75</v>
      </c>
    </row>
    <row r="30" spans="1:11" x14ac:dyDescent="0.3">
      <c r="A30" s="11">
        <v>1</v>
      </c>
      <c r="B30" s="11" t="s">
        <v>76</v>
      </c>
    </row>
    <row r="31" spans="1:11" x14ac:dyDescent="0.3">
      <c r="A31" s="11">
        <v>2</v>
      </c>
      <c r="B31" s="11" t="s">
        <v>77</v>
      </c>
    </row>
    <row r="33" spans="1:2" x14ac:dyDescent="0.3">
      <c r="A33" s="12" t="s">
        <v>85</v>
      </c>
      <c r="B33" s="12"/>
    </row>
    <row r="34" spans="1:2" x14ac:dyDescent="0.3">
      <c r="A34" t="s">
        <v>78</v>
      </c>
      <c r="B34" t="s">
        <v>79</v>
      </c>
    </row>
    <row r="35" spans="1:2" x14ac:dyDescent="0.3">
      <c r="A35" t="s">
        <v>80</v>
      </c>
      <c r="B35" t="s">
        <v>81</v>
      </c>
    </row>
    <row r="36" spans="1:2" x14ac:dyDescent="0.3">
      <c r="A36">
        <v>-1</v>
      </c>
      <c r="B36" t="s">
        <v>82</v>
      </c>
    </row>
    <row r="37" spans="1:2" x14ac:dyDescent="0.3">
      <c r="A37">
        <v>2</v>
      </c>
      <c r="B37" t="s">
        <v>83</v>
      </c>
    </row>
    <row r="38" spans="1:2" x14ac:dyDescent="0.3">
      <c r="A38">
        <v>-2</v>
      </c>
      <c r="B38" t="s">
        <v>84</v>
      </c>
    </row>
  </sheetData>
  <sortState xmlns:xlrd2="http://schemas.microsoft.com/office/spreadsheetml/2017/richdata2" ref="A3:D7">
    <sortCondition ref="A3:A7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FCD8-7CFA-4E20-B7F5-AE183505BCEC}">
  <sheetPr codeName="Sheet4"/>
  <dimension ref="B1:L26"/>
  <sheetViews>
    <sheetView workbookViewId="0">
      <selection sqref="A1:M28"/>
    </sheetView>
  </sheetViews>
  <sheetFormatPr defaultRowHeight="14.4" x14ac:dyDescent="0.3"/>
  <cols>
    <col min="2" max="2" width="25.109375" customWidth="1"/>
    <col min="3" max="6" width="25.5546875" customWidth="1"/>
    <col min="8" max="9" width="33" customWidth="1"/>
    <col min="11" max="11" width="22.33203125" style="16" bestFit="1" customWidth="1"/>
    <col min="12" max="12" width="42.44140625" bestFit="1" customWidth="1"/>
  </cols>
  <sheetData>
    <row r="1" spans="2:12" x14ac:dyDescent="0.3">
      <c r="B1" s="1" t="s">
        <v>50</v>
      </c>
      <c r="C1" s="1" t="s">
        <v>51</v>
      </c>
      <c r="D1" s="1" t="s">
        <v>71</v>
      </c>
      <c r="H1" s="1" t="s">
        <v>50</v>
      </c>
      <c r="I1" s="1" t="s">
        <v>71</v>
      </c>
      <c r="K1" s="1" t="s">
        <v>72</v>
      </c>
      <c r="L1" s="12"/>
    </row>
    <row r="2" spans="2:12" x14ac:dyDescent="0.3">
      <c r="B2" s="5" t="s">
        <v>52</v>
      </c>
      <c r="C2" s="5">
        <v>88343</v>
      </c>
      <c r="D2" s="5" t="s">
        <v>62</v>
      </c>
      <c r="H2" s="14" t="s">
        <v>56</v>
      </c>
      <c r="I2" s="10"/>
      <c r="K2" s="16" t="s">
        <v>73</v>
      </c>
      <c r="L2" s="11" t="s">
        <v>43</v>
      </c>
    </row>
    <row r="3" spans="2:12" x14ac:dyDescent="0.3">
      <c r="B3" s="5" t="s">
        <v>53</v>
      </c>
      <c r="C3" s="5">
        <v>47283</v>
      </c>
      <c r="D3" s="5" t="s">
        <v>63</v>
      </c>
      <c r="K3" s="16">
        <v>-1</v>
      </c>
      <c r="L3" s="11" t="s">
        <v>130</v>
      </c>
    </row>
    <row r="4" spans="2:12" x14ac:dyDescent="0.3">
      <c r="B4" s="5" t="s">
        <v>54</v>
      </c>
      <c r="C4" s="5">
        <v>95163</v>
      </c>
      <c r="D4" s="5" t="s">
        <v>64</v>
      </c>
      <c r="H4" s="1" t="s">
        <v>71</v>
      </c>
      <c r="I4" s="1" t="s">
        <v>50</v>
      </c>
      <c r="K4" s="16">
        <v>0</v>
      </c>
      <c r="L4" s="11" t="s">
        <v>129</v>
      </c>
    </row>
    <row r="5" spans="2:12" x14ac:dyDescent="0.3">
      <c r="B5" s="5" t="s">
        <v>55</v>
      </c>
      <c r="C5" s="5">
        <v>62476</v>
      </c>
      <c r="D5" s="5" t="s">
        <v>65</v>
      </c>
      <c r="H5" s="14" t="s">
        <v>63</v>
      </c>
      <c r="I5" s="10"/>
      <c r="K5" s="16">
        <v>1</v>
      </c>
      <c r="L5" s="11" t="s">
        <v>131</v>
      </c>
    </row>
    <row r="6" spans="2:12" x14ac:dyDescent="0.3">
      <c r="B6" s="5" t="s">
        <v>56</v>
      </c>
      <c r="C6" s="5">
        <v>40203</v>
      </c>
      <c r="D6" s="5" t="s">
        <v>66</v>
      </c>
      <c r="K6" s="16">
        <v>2</v>
      </c>
      <c r="L6" s="11" t="s">
        <v>77</v>
      </c>
    </row>
    <row r="7" spans="2:12" x14ac:dyDescent="0.3">
      <c r="B7" s="5" t="s">
        <v>57</v>
      </c>
      <c r="C7" s="5">
        <v>62828</v>
      </c>
      <c r="D7" s="5" t="s">
        <v>67</v>
      </c>
    </row>
    <row r="8" spans="2:12" x14ac:dyDescent="0.3">
      <c r="B8" s="5" t="s">
        <v>58</v>
      </c>
      <c r="C8" s="5">
        <v>76783</v>
      </c>
      <c r="D8" s="5" t="s">
        <v>68</v>
      </c>
      <c r="K8" s="1" t="s">
        <v>85</v>
      </c>
      <c r="L8" s="12"/>
    </row>
    <row r="9" spans="2:12" x14ac:dyDescent="0.3">
      <c r="B9" s="5" t="s">
        <v>59</v>
      </c>
      <c r="C9" s="5">
        <v>99730</v>
      </c>
      <c r="D9" s="5" t="s">
        <v>69</v>
      </c>
      <c r="H9" s="1" t="s">
        <v>87</v>
      </c>
      <c r="K9" s="16" t="s">
        <v>78</v>
      </c>
      <c r="L9" t="s">
        <v>79</v>
      </c>
    </row>
    <row r="10" spans="2:12" x14ac:dyDescent="0.3">
      <c r="B10" s="5" t="s">
        <v>60</v>
      </c>
      <c r="C10" s="5">
        <v>83580</v>
      </c>
      <c r="D10" s="5" t="s">
        <v>68</v>
      </c>
      <c r="H10" s="14" t="s">
        <v>95</v>
      </c>
      <c r="K10" s="16" t="s">
        <v>80</v>
      </c>
      <c r="L10" t="s">
        <v>81</v>
      </c>
    </row>
    <row r="11" spans="2:12" x14ac:dyDescent="0.3">
      <c r="B11" s="5" t="s">
        <v>61</v>
      </c>
      <c r="C11" s="5">
        <v>41926</v>
      </c>
      <c r="D11" s="5" t="s">
        <v>70</v>
      </c>
      <c r="H11" s="14" t="s">
        <v>132</v>
      </c>
      <c r="K11" s="16">
        <v>-1</v>
      </c>
      <c r="L11" t="s">
        <v>82</v>
      </c>
    </row>
    <row r="12" spans="2:12" x14ac:dyDescent="0.3">
      <c r="H12" s="1" t="s">
        <v>136</v>
      </c>
      <c r="K12" s="16">
        <v>2</v>
      </c>
      <c r="L12" t="s">
        <v>83</v>
      </c>
    </row>
    <row r="13" spans="2:12" x14ac:dyDescent="0.3">
      <c r="H13" s="10"/>
      <c r="K13" s="16">
        <v>-2</v>
      </c>
      <c r="L13" t="s">
        <v>84</v>
      </c>
    </row>
    <row r="15" spans="2:12" x14ac:dyDescent="0.3">
      <c r="B15" s="1" t="s">
        <v>87</v>
      </c>
      <c r="C15" s="1" t="s">
        <v>132</v>
      </c>
      <c r="D15" s="1" t="s">
        <v>133</v>
      </c>
      <c r="E15" s="1" t="s">
        <v>134</v>
      </c>
      <c r="F15" s="1" t="s">
        <v>135</v>
      </c>
    </row>
    <row r="16" spans="2:12" x14ac:dyDescent="0.3">
      <c r="B16" s="5" t="s">
        <v>93</v>
      </c>
      <c r="C16" s="5">
        <v>33000</v>
      </c>
      <c r="D16" s="5">
        <v>14850</v>
      </c>
      <c r="E16" s="5">
        <v>13200</v>
      </c>
      <c r="F16" s="5">
        <v>34000</v>
      </c>
    </row>
    <row r="17" spans="2:6" x14ac:dyDescent="0.3">
      <c r="B17" s="5" t="s">
        <v>94</v>
      </c>
      <c r="C17" s="5">
        <v>43000</v>
      </c>
      <c r="D17" s="5">
        <v>19350</v>
      </c>
      <c r="E17" s="5">
        <v>17200</v>
      </c>
      <c r="F17" s="5">
        <v>28000</v>
      </c>
    </row>
    <row r="18" spans="2:6" x14ac:dyDescent="0.3">
      <c r="B18" s="5" t="s">
        <v>95</v>
      </c>
      <c r="C18" s="5">
        <v>45000</v>
      </c>
      <c r="D18" s="5">
        <v>20250</v>
      </c>
      <c r="E18" s="5">
        <v>18000</v>
      </c>
      <c r="F18" s="5">
        <v>33000</v>
      </c>
    </row>
    <row r="19" spans="2:6" x14ac:dyDescent="0.3">
      <c r="B19" s="5" t="s">
        <v>96</v>
      </c>
      <c r="C19" s="5">
        <v>35000</v>
      </c>
      <c r="D19" s="5">
        <v>15750</v>
      </c>
      <c r="E19" s="5">
        <v>14000</v>
      </c>
      <c r="F19" s="5">
        <v>44000</v>
      </c>
    </row>
    <row r="20" spans="2:6" x14ac:dyDescent="0.3">
      <c r="B20" s="5" t="s">
        <v>97</v>
      </c>
      <c r="C20" s="5">
        <v>33000</v>
      </c>
      <c r="D20" s="5">
        <v>11700</v>
      </c>
      <c r="E20" s="5">
        <v>10400</v>
      </c>
      <c r="F20" s="5">
        <v>20250</v>
      </c>
    </row>
    <row r="23" spans="2:6" x14ac:dyDescent="0.3">
      <c r="B23" s="1" t="s">
        <v>50</v>
      </c>
      <c r="C23" s="1" t="s">
        <v>71</v>
      </c>
    </row>
    <row r="24" spans="2:6" x14ac:dyDescent="0.3">
      <c r="B24" s="14" t="s">
        <v>56</v>
      </c>
      <c r="C24" s="10" t="str">
        <f>INDEX(B1:D11,MATCH(B24,B1:B11,0),MATCH(D1,B1:D1,0))</f>
        <v>Samsung Galaxy F12</v>
      </c>
    </row>
    <row r="26" spans="2:6" x14ac:dyDescent="0.3">
      <c r="C26">
        <f>MATCH(B24,B1:B11,0)</f>
        <v>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6634-3DF0-4FD1-B3AE-58E5FD7828AE}">
  <sheetPr codeName="Sheet5"/>
  <dimension ref="A1:P97"/>
  <sheetViews>
    <sheetView tabSelected="1" workbookViewId="0">
      <pane ySplit="12" topLeftCell="A28" activePane="bottomLeft" state="frozen"/>
      <selection pane="bottomLeft" activeCell="B35" sqref="B35"/>
    </sheetView>
  </sheetViews>
  <sheetFormatPr defaultRowHeight="14.4" x14ac:dyDescent="0.3"/>
  <cols>
    <col min="1" max="1" width="12.109375" bestFit="1" customWidth="1"/>
    <col min="2" max="2" width="19.44140625" customWidth="1"/>
    <col min="3" max="3" width="15.6640625" bestFit="1" customWidth="1"/>
    <col min="4" max="5" width="11.109375" bestFit="1" customWidth="1"/>
    <col min="6" max="6" width="18.109375" bestFit="1" customWidth="1"/>
    <col min="7" max="8" width="18.44140625" bestFit="1" customWidth="1"/>
    <col min="9" max="9" width="14" customWidth="1"/>
    <col min="10" max="10" width="17.5546875" bestFit="1" customWidth="1"/>
    <col min="11" max="11" width="33.109375" bestFit="1" customWidth="1"/>
    <col min="12" max="12" width="10" bestFit="1" customWidth="1"/>
    <col min="13" max="13" width="11.109375" bestFit="1" customWidth="1"/>
    <col min="14" max="14" width="6" bestFit="1" customWidth="1"/>
    <col min="15" max="15" width="18.109375" bestFit="1" customWidth="1"/>
    <col min="16" max="16" width="18.44140625" bestFit="1" customWidth="1"/>
  </cols>
  <sheetData>
    <row r="1" spans="1:7" x14ac:dyDescent="0.3">
      <c r="A1" s="1" t="s">
        <v>86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</row>
    <row r="2" spans="1:7" x14ac:dyDescent="0.3">
      <c r="A2" s="5">
        <v>1000001</v>
      </c>
      <c r="B2" s="5" t="s">
        <v>93</v>
      </c>
      <c r="C2" s="5">
        <v>33000</v>
      </c>
      <c r="D2" s="5">
        <v>14850</v>
      </c>
      <c r="E2" s="5">
        <v>13200</v>
      </c>
      <c r="F2" s="5">
        <v>4950</v>
      </c>
      <c r="G2" s="5" t="s">
        <v>102</v>
      </c>
    </row>
    <row r="3" spans="1:7" x14ac:dyDescent="0.3">
      <c r="A3" s="5">
        <v>1000002</v>
      </c>
      <c r="B3" s="5" t="s">
        <v>94</v>
      </c>
      <c r="C3" s="5">
        <v>43000</v>
      </c>
      <c r="D3" s="5">
        <v>19350</v>
      </c>
      <c r="E3" s="5">
        <v>17200</v>
      </c>
      <c r="F3" s="5">
        <v>6450</v>
      </c>
      <c r="G3" s="5" t="s">
        <v>103</v>
      </c>
    </row>
    <row r="4" spans="1:7" x14ac:dyDescent="0.3">
      <c r="A4" s="5">
        <v>1000003</v>
      </c>
      <c r="B4" s="5" t="s">
        <v>95</v>
      </c>
      <c r="C4" s="5">
        <v>45000</v>
      </c>
      <c r="D4" s="5">
        <v>20250</v>
      </c>
      <c r="E4" s="5">
        <v>18000</v>
      </c>
      <c r="F4" s="5">
        <v>6750</v>
      </c>
      <c r="G4" s="5" t="s">
        <v>104</v>
      </c>
    </row>
    <row r="5" spans="1:7" x14ac:dyDescent="0.3">
      <c r="A5" s="5">
        <v>1000004</v>
      </c>
      <c r="B5" s="5" t="s">
        <v>96</v>
      </c>
      <c r="C5" s="5">
        <v>35000</v>
      </c>
      <c r="D5" s="5">
        <v>15750</v>
      </c>
      <c r="E5" s="5">
        <v>14000</v>
      </c>
      <c r="F5" s="5">
        <v>5250</v>
      </c>
      <c r="G5" s="5" t="s">
        <v>105</v>
      </c>
    </row>
    <row r="6" spans="1:7" x14ac:dyDescent="0.3">
      <c r="A6" s="5">
        <v>1000005</v>
      </c>
      <c r="B6" s="5" t="s">
        <v>97</v>
      </c>
      <c r="C6" s="5">
        <v>33000</v>
      </c>
      <c r="D6" s="5">
        <v>11700</v>
      </c>
      <c r="E6" s="5">
        <v>10400</v>
      </c>
      <c r="F6" s="5">
        <v>3900</v>
      </c>
      <c r="G6" s="5" t="s">
        <v>106</v>
      </c>
    </row>
    <row r="7" spans="1:7" x14ac:dyDescent="0.3">
      <c r="A7" s="5">
        <v>1000006</v>
      </c>
      <c r="B7" s="5" t="s">
        <v>98</v>
      </c>
      <c r="C7" s="5">
        <v>27000</v>
      </c>
      <c r="D7" s="5">
        <v>12150</v>
      </c>
      <c r="E7" s="5">
        <v>10800</v>
      </c>
      <c r="F7" s="5">
        <v>4050</v>
      </c>
      <c r="G7" s="5" t="s">
        <v>107</v>
      </c>
    </row>
    <row r="8" spans="1:7" x14ac:dyDescent="0.3">
      <c r="A8" s="5">
        <v>1000007</v>
      </c>
      <c r="B8" s="5" t="s">
        <v>99</v>
      </c>
      <c r="C8" s="5">
        <v>34000</v>
      </c>
      <c r="D8" s="5">
        <v>15300</v>
      </c>
      <c r="E8" s="5">
        <v>13600</v>
      </c>
      <c r="F8" s="5">
        <v>5100</v>
      </c>
      <c r="G8" s="5" t="s">
        <v>108</v>
      </c>
    </row>
    <row r="9" spans="1:7" x14ac:dyDescent="0.3">
      <c r="A9" s="5">
        <v>1000008</v>
      </c>
      <c r="B9" s="5" t="s">
        <v>100</v>
      </c>
      <c r="C9" s="5">
        <v>28000</v>
      </c>
      <c r="D9" s="5">
        <v>12600</v>
      </c>
      <c r="E9" s="5">
        <v>11200</v>
      </c>
      <c r="F9" s="5">
        <v>4200</v>
      </c>
      <c r="G9" s="5" t="s">
        <v>109</v>
      </c>
    </row>
    <row r="10" spans="1:7" x14ac:dyDescent="0.3">
      <c r="A10" s="5">
        <v>1000009</v>
      </c>
      <c r="B10" s="5" t="s">
        <v>118</v>
      </c>
      <c r="C10" s="5">
        <v>33000</v>
      </c>
      <c r="D10" s="5">
        <v>17550</v>
      </c>
      <c r="E10" s="5">
        <v>15600</v>
      </c>
      <c r="F10" s="5">
        <v>5850</v>
      </c>
      <c r="G10" s="5" t="s">
        <v>110</v>
      </c>
    </row>
    <row r="11" spans="1:7" x14ac:dyDescent="0.3">
      <c r="A11" s="5">
        <v>1000010</v>
      </c>
      <c r="B11" s="5" t="s">
        <v>101</v>
      </c>
      <c r="C11" s="5">
        <v>44000</v>
      </c>
      <c r="D11" s="5">
        <v>19800</v>
      </c>
      <c r="E11" s="5">
        <v>17600</v>
      </c>
      <c r="F11" s="5">
        <v>6600</v>
      </c>
      <c r="G11" s="5" t="s">
        <v>111</v>
      </c>
    </row>
    <row r="14" spans="1:7" x14ac:dyDescent="0.3">
      <c r="A14">
        <v>1</v>
      </c>
      <c r="B14" t="s">
        <v>112</v>
      </c>
    </row>
    <row r="15" spans="1:7" x14ac:dyDescent="0.3">
      <c r="B15" s="9"/>
    </row>
    <row r="16" spans="1:7" x14ac:dyDescent="0.3">
      <c r="A16">
        <v>2</v>
      </c>
      <c r="B16" t="s">
        <v>113</v>
      </c>
    </row>
    <row r="17" spans="1:9" x14ac:dyDescent="0.3">
      <c r="B17" s="9"/>
    </row>
    <row r="18" spans="1:9" x14ac:dyDescent="0.3">
      <c r="A18">
        <v>3</v>
      </c>
      <c r="B18" t="s">
        <v>115</v>
      </c>
    </row>
    <row r="20" spans="1:9" x14ac:dyDescent="0.3">
      <c r="B20" s="1" t="s">
        <v>87</v>
      </c>
      <c r="C20" s="1" t="s">
        <v>114</v>
      </c>
    </row>
    <row r="21" spans="1:9" x14ac:dyDescent="0.3">
      <c r="B21" s="14" t="s">
        <v>98</v>
      </c>
      <c r="C21" s="10"/>
    </row>
    <row r="23" spans="1:9" x14ac:dyDescent="0.3">
      <c r="A23">
        <v>4</v>
      </c>
      <c r="B23" t="s">
        <v>116</v>
      </c>
    </row>
    <row r="25" spans="1:9" x14ac:dyDescent="0.3">
      <c r="B25" s="1" t="s">
        <v>114</v>
      </c>
    </row>
    <row r="26" spans="1:9" x14ac:dyDescent="0.3">
      <c r="B26" s="15">
        <v>4</v>
      </c>
    </row>
    <row r="27" spans="1:9" x14ac:dyDescent="0.3">
      <c r="B27" s="1" t="s">
        <v>87</v>
      </c>
    </row>
    <row r="28" spans="1:9" x14ac:dyDescent="0.3">
      <c r="B28" s="17"/>
    </row>
    <row r="29" spans="1:9" x14ac:dyDescent="0.3">
      <c r="B29" s="18" t="s">
        <v>117</v>
      </c>
      <c r="C29" s="18"/>
      <c r="D29" s="18"/>
      <c r="E29" s="18"/>
      <c r="F29" s="18"/>
      <c r="G29" s="18"/>
      <c r="H29" s="18"/>
      <c r="I29" s="18"/>
    </row>
    <row r="30" spans="1:9" x14ac:dyDescent="0.3">
      <c r="B30" s="24"/>
      <c r="C30" s="24"/>
      <c r="D30" s="24"/>
      <c r="E30" s="24"/>
      <c r="F30" s="24"/>
      <c r="G30" s="24"/>
      <c r="H30" s="24"/>
      <c r="I30" s="24"/>
    </row>
    <row r="32" spans="1:9" x14ac:dyDescent="0.3">
      <c r="A32">
        <v>5</v>
      </c>
      <c r="B32" t="s">
        <v>121</v>
      </c>
    </row>
    <row r="33" spans="1:16" x14ac:dyDescent="0.3">
      <c r="J33" s="23" t="s">
        <v>120</v>
      </c>
      <c r="K33" s="23"/>
      <c r="L33" s="23"/>
      <c r="M33" s="23"/>
      <c r="N33" s="23"/>
      <c r="O33" s="23"/>
      <c r="P33" s="23"/>
    </row>
    <row r="34" spans="1:16" x14ac:dyDescent="0.3">
      <c r="B34" s="1" t="s">
        <v>86</v>
      </c>
      <c r="C34" s="1" t="s">
        <v>87</v>
      </c>
      <c r="D34" s="1" t="s">
        <v>88</v>
      </c>
      <c r="E34" s="13" t="s">
        <v>89</v>
      </c>
      <c r="F34" s="13" t="s">
        <v>90</v>
      </c>
      <c r="G34" s="13" t="s">
        <v>91</v>
      </c>
      <c r="H34" s="13" t="s">
        <v>92</v>
      </c>
      <c r="J34" s="1" t="s">
        <v>86</v>
      </c>
      <c r="K34" s="1" t="s">
        <v>87</v>
      </c>
      <c r="L34" s="1" t="s">
        <v>88</v>
      </c>
      <c r="M34" s="1" t="s">
        <v>89</v>
      </c>
      <c r="N34" s="1" t="s">
        <v>90</v>
      </c>
      <c r="O34" s="1" t="s">
        <v>91</v>
      </c>
      <c r="P34" s="1" t="s">
        <v>92</v>
      </c>
    </row>
    <row r="35" spans="1:16" x14ac:dyDescent="0.3">
      <c r="B35" s="10" t="e">
        <f>FILT</f>
        <v>#NAME?</v>
      </c>
      <c r="J35" s="5">
        <v>1000003</v>
      </c>
      <c r="K35" s="5" t="s">
        <v>95</v>
      </c>
      <c r="L35" s="5">
        <v>45000</v>
      </c>
      <c r="M35" s="5">
        <v>20250</v>
      </c>
      <c r="N35" s="5">
        <v>18000</v>
      </c>
      <c r="O35" s="5">
        <v>6750</v>
      </c>
      <c r="P35" s="5" t="s">
        <v>104</v>
      </c>
    </row>
    <row r="36" spans="1:16" x14ac:dyDescent="0.3">
      <c r="J36" s="5">
        <v>1000006</v>
      </c>
      <c r="K36" s="5" t="s">
        <v>98</v>
      </c>
      <c r="L36" s="5">
        <v>27000</v>
      </c>
      <c r="M36" s="5">
        <v>12150</v>
      </c>
      <c r="N36" s="5">
        <v>10800</v>
      </c>
      <c r="O36" s="5">
        <v>4050</v>
      </c>
      <c r="P36" s="5" t="s">
        <v>107</v>
      </c>
    </row>
    <row r="37" spans="1:16" x14ac:dyDescent="0.3">
      <c r="J37" s="5">
        <v>1000008</v>
      </c>
      <c r="K37" s="5" t="s">
        <v>100</v>
      </c>
      <c r="L37" s="5">
        <v>28000</v>
      </c>
      <c r="M37" s="5">
        <v>12600</v>
      </c>
      <c r="N37" s="5">
        <v>11200</v>
      </c>
      <c r="O37" s="5">
        <v>4200</v>
      </c>
      <c r="P37" s="5" t="s">
        <v>109</v>
      </c>
    </row>
    <row r="44" spans="1:16" x14ac:dyDescent="0.3">
      <c r="A44">
        <v>6</v>
      </c>
      <c r="B44" t="s">
        <v>119</v>
      </c>
    </row>
    <row r="45" spans="1:16" x14ac:dyDescent="0.3">
      <c r="J45" s="23" t="s">
        <v>120</v>
      </c>
      <c r="K45" s="23"/>
      <c r="L45" s="23"/>
      <c r="M45" s="23"/>
      <c r="N45" s="23"/>
      <c r="O45" s="23"/>
      <c r="P45" s="23"/>
    </row>
    <row r="46" spans="1:16" x14ac:dyDescent="0.3">
      <c r="B46" s="1" t="s">
        <v>86</v>
      </c>
      <c r="C46" s="1" t="s">
        <v>87</v>
      </c>
      <c r="D46" s="1" t="s">
        <v>88</v>
      </c>
      <c r="E46" s="1" t="s">
        <v>89</v>
      </c>
      <c r="F46" s="1" t="s">
        <v>90</v>
      </c>
      <c r="G46" s="1" t="s">
        <v>91</v>
      </c>
      <c r="H46" s="1" t="s">
        <v>92</v>
      </c>
      <c r="J46" s="1" t="s">
        <v>86</v>
      </c>
      <c r="K46" s="1" t="s">
        <v>87</v>
      </c>
      <c r="L46" s="1" t="s">
        <v>88</v>
      </c>
      <c r="M46" s="1" t="s">
        <v>89</v>
      </c>
      <c r="N46" s="1" t="s">
        <v>90</v>
      </c>
      <c r="O46" s="1" t="s">
        <v>91</v>
      </c>
      <c r="P46" s="1" t="s">
        <v>92</v>
      </c>
    </row>
    <row r="47" spans="1:16" x14ac:dyDescent="0.3">
      <c r="B47" s="10"/>
      <c r="J47" s="5">
        <v>1000004</v>
      </c>
      <c r="K47" s="5" t="s">
        <v>96</v>
      </c>
      <c r="L47" s="5">
        <v>35000</v>
      </c>
      <c r="M47" s="5">
        <v>15750</v>
      </c>
      <c r="N47" s="5">
        <v>14000</v>
      </c>
      <c r="O47" s="5">
        <v>5250</v>
      </c>
      <c r="P47" s="5" t="s">
        <v>105</v>
      </c>
    </row>
    <row r="48" spans="1:16" x14ac:dyDescent="0.3">
      <c r="J48" s="5">
        <v>1000001</v>
      </c>
      <c r="K48" s="5" t="s">
        <v>93</v>
      </c>
      <c r="L48" s="5">
        <v>33000</v>
      </c>
      <c r="M48" s="5">
        <v>14850</v>
      </c>
      <c r="N48" s="5">
        <v>13200</v>
      </c>
      <c r="O48" s="5">
        <v>4950</v>
      </c>
      <c r="P48" s="5" t="s">
        <v>102</v>
      </c>
    </row>
    <row r="49" spans="1:16" x14ac:dyDescent="0.3">
      <c r="J49" s="5">
        <v>1000010</v>
      </c>
      <c r="K49" s="5" t="s">
        <v>101</v>
      </c>
      <c r="L49" s="5">
        <v>44000</v>
      </c>
      <c r="M49" s="5">
        <v>19800</v>
      </c>
      <c r="N49" s="5">
        <v>17600</v>
      </c>
      <c r="O49" s="5">
        <v>6600</v>
      </c>
      <c r="P49" s="5" t="s">
        <v>111</v>
      </c>
    </row>
    <row r="50" spans="1:16" x14ac:dyDescent="0.3">
      <c r="J50" s="5">
        <v>1000006</v>
      </c>
      <c r="K50" s="5" t="s">
        <v>98</v>
      </c>
      <c r="L50" s="5">
        <v>27000</v>
      </c>
      <c r="M50" s="5">
        <v>12150</v>
      </c>
      <c r="N50" s="5">
        <v>10800</v>
      </c>
      <c r="O50" s="5">
        <v>4050</v>
      </c>
      <c r="P50" s="5" t="s">
        <v>107</v>
      </c>
    </row>
    <row r="51" spans="1:16" x14ac:dyDescent="0.3">
      <c r="J51" s="5">
        <v>1000003</v>
      </c>
      <c r="K51" s="5" t="s">
        <v>95</v>
      </c>
      <c r="L51" s="5">
        <v>45000</v>
      </c>
      <c r="M51" s="5">
        <v>20250</v>
      </c>
      <c r="N51" s="5">
        <v>18000</v>
      </c>
      <c r="O51" s="5">
        <v>6750</v>
      </c>
      <c r="P51" s="5" t="s">
        <v>104</v>
      </c>
    </row>
    <row r="52" spans="1:16" x14ac:dyDescent="0.3">
      <c r="J52" s="5">
        <v>1000008</v>
      </c>
      <c r="K52" s="5" t="s">
        <v>100</v>
      </c>
      <c r="L52" s="5">
        <v>28000</v>
      </c>
      <c r="M52" s="5">
        <v>12600</v>
      </c>
      <c r="N52" s="5">
        <v>11200</v>
      </c>
      <c r="O52" s="5">
        <v>4200</v>
      </c>
      <c r="P52" s="5" t="s">
        <v>109</v>
      </c>
    </row>
    <row r="53" spans="1:16" x14ac:dyDescent="0.3">
      <c r="J53" s="5">
        <v>1000009</v>
      </c>
      <c r="K53" s="5" t="s">
        <v>118</v>
      </c>
      <c r="L53" s="5">
        <v>39000</v>
      </c>
      <c r="M53" s="5">
        <v>17550</v>
      </c>
      <c r="N53" s="5">
        <v>15600</v>
      </c>
      <c r="O53" s="5">
        <v>5850</v>
      </c>
      <c r="P53" s="5" t="s">
        <v>110</v>
      </c>
    </row>
    <row r="54" spans="1:16" x14ac:dyDescent="0.3">
      <c r="J54" s="5">
        <v>1000007</v>
      </c>
      <c r="K54" s="5" t="s">
        <v>99</v>
      </c>
      <c r="L54" s="5">
        <v>34000</v>
      </c>
      <c r="M54" s="5">
        <v>15300</v>
      </c>
      <c r="N54" s="5">
        <v>13600</v>
      </c>
      <c r="O54" s="5">
        <v>5100</v>
      </c>
      <c r="P54" s="5" t="s">
        <v>108</v>
      </c>
    </row>
    <row r="55" spans="1:16" x14ac:dyDescent="0.3">
      <c r="J55" s="5">
        <v>1000002</v>
      </c>
      <c r="K55" s="5" t="s">
        <v>94</v>
      </c>
      <c r="L55" s="5">
        <v>43000</v>
      </c>
      <c r="M55" s="5">
        <v>19350</v>
      </c>
      <c r="N55" s="5">
        <v>17200</v>
      </c>
      <c r="O55" s="5">
        <v>6450</v>
      </c>
      <c r="P55" s="5" t="s">
        <v>103</v>
      </c>
    </row>
    <row r="56" spans="1:16" x14ac:dyDescent="0.3">
      <c r="J56" s="5">
        <v>1000005</v>
      </c>
      <c r="K56" s="5" t="s">
        <v>97</v>
      </c>
      <c r="L56" s="5">
        <v>26000</v>
      </c>
      <c r="M56" s="5">
        <v>11700</v>
      </c>
      <c r="N56" s="5">
        <v>10400</v>
      </c>
      <c r="O56" s="5">
        <v>3900</v>
      </c>
      <c r="P56" s="5" t="s">
        <v>106</v>
      </c>
    </row>
    <row r="59" spans="1:16" x14ac:dyDescent="0.3">
      <c r="A59">
        <v>7</v>
      </c>
      <c r="B59" t="s">
        <v>122</v>
      </c>
    </row>
    <row r="60" spans="1:16" x14ac:dyDescent="0.3">
      <c r="D60" s="15" t="s">
        <v>120</v>
      </c>
      <c r="E60" s="15"/>
    </row>
    <row r="61" spans="1:16" x14ac:dyDescent="0.3">
      <c r="B61" s="1" t="s">
        <v>88</v>
      </c>
      <c r="D61" s="1" t="s">
        <v>88</v>
      </c>
    </row>
    <row r="62" spans="1:16" x14ac:dyDescent="0.3">
      <c r="B62" s="10"/>
      <c r="D62">
        <v>33000</v>
      </c>
    </row>
    <row r="63" spans="1:16" x14ac:dyDescent="0.3">
      <c r="D63">
        <v>43000</v>
      </c>
    </row>
    <row r="64" spans="1:16" x14ac:dyDescent="0.3">
      <c r="D64">
        <v>45000</v>
      </c>
    </row>
    <row r="65" spans="1:5" x14ac:dyDescent="0.3">
      <c r="D65">
        <v>35000</v>
      </c>
    </row>
    <row r="66" spans="1:5" x14ac:dyDescent="0.3">
      <c r="D66">
        <v>27000</v>
      </c>
    </row>
    <row r="67" spans="1:5" x14ac:dyDescent="0.3">
      <c r="D67">
        <v>34000</v>
      </c>
    </row>
    <row r="68" spans="1:5" x14ac:dyDescent="0.3">
      <c r="D68">
        <v>28000</v>
      </c>
    </row>
    <row r="69" spans="1:5" x14ac:dyDescent="0.3">
      <c r="D69">
        <v>44000</v>
      </c>
    </row>
    <row r="71" spans="1:5" x14ac:dyDescent="0.3">
      <c r="A71">
        <v>8</v>
      </c>
      <c r="B71" t="s">
        <v>123</v>
      </c>
    </row>
    <row r="72" spans="1:5" x14ac:dyDescent="0.3">
      <c r="D72" s="15" t="s">
        <v>120</v>
      </c>
      <c r="E72" s="15"/>
    </row>
    <row r="73" spans="1:5" x14ac:dyDescent="0.3">
      <c r="B73" s="1" t="s">
        <v>88</v>
      </c>
      <c r="D73" s="1" t="s">
        <v>88</v>
      </c>
    </row>
    <row r="74" spans="1:5" x14ac:dyDescent="0.3">
      <c r="B74" s="10"/>
      <c r="D74">
        <v>43000</v>
      </c>
    </row>
    <row r="75" spans="1:5" x14ac:dyDescent="0.3">
      <c r="D75">
        <v>45000</v>
      </c>
    </row>
    <row r="76" spans="1:5" x14ac:dyDescent="0.3">
      <c r="D76">
        <v>35000</v>
      </c>
    </row>
    <row r="77" spans="1:5" x14ac:dyDescent="0.3">
      <c r="D77">
        <v>27000</v>
      </c>
    </row>
    <row r="78" spans="1:5" x14ac:dyDescent="0.3">
      <c r="D78">
        <v>34000</v>
      </c>
    </row>
    <row r="79" spans="1:5" x14ac:dyDescent="0.3">
      <c r="D79">
        <v>28000</v>
      </c>
    </row>
    <row r="80" spans="1:5" x14ac:dyDescent="0.3">
      <c r="D80">
        <v>44000</v>
      </c>
    </row>
    <row r="83" spans="1:10" x14ac:dyDescent="0.3">
      <c r="A83">
        <v>9</v>
      </c>
      <c r="B83" t="s">
        <v>125</v>
      </c>
    </row>
    <row r="85" spans="1:10" x14ac:dyDescent="0.3">
      <c r="B85" t="s">
        <v>126</v>
      </c>
      <c r="F85" t="s">
        <v>127</v>
      </c>
      <c r="H85" t="s">
        <v>128</v>
      </c>
    </row>
    <row r="86" spans="1:10" x14ac:dyDescent="0.3">
      <c r="B86" s="1" t="s">
        <v>86</v>
      </c>
      <c r="F86" s="1" t="s">
        <v>86</v>
      </c>
      <c r="H86" s="1" t="s">
        <v>86</v>
      </c>
      <c r="J86" s="14" t="s">
        <v>120</v>
      </c>
    </row>
    <row r="87" spans="1:10" x14ac:dyDescent="0.3">
      <c r="B87" s="14">
        <v>1000005</v>
      </c>
      <c r="F87" s="14">
        <v>1000005</v>
      </c>
      <c r="H87" s="14">
        <v>1000005</v>
      </c>
      <c r="J87" s="5" t="s">
        <v>106</v>
      </c>
    </row>
    <row r="88" spans="1:10" x14ac:dyDescent="0.3">
      <c r="B88" s="1" t="s">
        <v>92</v>
      </c>
      <c r="F88" s="1" t="s">
        <v>92</v>
      </c>
      <c r="H88" s="1" t="s">
        <v>92</v>
      </c>
    </row>
    <row r="89" spans="1:10" x14ac:dyDescent="0.3">
      <c r="B89" s="10"/>
      <c r="F89" s="10"/>
      <c r="H89" s="10"/>
    </row>
    <row r="92" spans="1:10" x14ac:dyDescent="0.3">
      <c r="A92">
        <v>10</v>
      </c>
      <c r="B92" t="s">
        <v>124</v>
      </c>
    </row>
    <row r="94" spans="1:10" x14ac:dyDescent="0.3">
      <c r="B94" s="1" t="s">
        <v>92</v>
      </c>
    </row>
    <row r="95" spans="1:10" x14ac:dyDescent="0.3">
      <c r="B95" s="14" t="s">
        <v>105</v>
      </c>
      <c r="D95" s="23" t="s">
        <v>120</v>
      </c>
      <c r="E95" s="23"/>
    </row>
    <row r="96" spans="1:10" x14ac:dyDescent="0.3">
      <c r="B96" s="1" t="s">
        <v>87</v>
      </c>
      <c r="D96" s="25" t="s">
        <v>87</v>
      </c>
      <c r="E96" s="25"/>
    </row>
    <row r="97" spans="2:5" x14ac:dyDescent="0.3">
      <c r="B97" s="10"/>
      <c r="D97" s="22" t="s">
        <v>96</v>
      </c>
      <c r="E97" s="22"/>
    </row>
  </sheetData>
  <mergeCells count="6">
    <mergeCell ref="D97:E97"/>
    <mergeCell ref="J45:P45"/>
    <mergeCell ref="J33:P33"/>
    <mergeCell ref="B30:I30"/>
    <mergeCell ref="D95:E95"/>
    <mergeCell ref="D96:E9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Home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Rout</dc:creator>
  <cp:lastModifiedBy>adiee pathak</cp:lastModifiedBy>
  <dcterms:created xsi:type="dcterms:W3CDTF">2023-02-15T05:12:31Z</dcterms:created>
  <dcterms:modified xsi:type="dcterms:W3CDTF">2024-12-09T10:02:52Z</dcterms:modified>
</cp:coreProperties>
</file>