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5.excel charts\10.exercise 8\"/>
    </mc:Choice>
  </mc:AlternateContent>
  <xr:revisionPtr revIDLastSave="0" documentId="13_ncr:1_{6AE8423B-5D5A-4E61-B9F1-6D106B45FA59}" xr6:coauthVersionLast="47" xr6:coauthVersionMax="47" xr10:uidLastSave="{00000000-0000-0000-0000-000000000000}"/>
  <bookViews>
    <workbookView xWindow="-108" yWindow="-108" windowWidth="23256" windowHeight="12576" tabRatio="775" firstSheet="5" activeTab="13" xr2:uid="{00000000-000D-0000-FFFF-FFFF00000000}"/>
  </bookViews>
  <sheets>
    <sheet name="Exercise" sheetId="3" r:id="rId1"/>
    <sheet name="Practice" sheetId="4" r:id="rId2"/>
    <sheet name="1. Column Chart" sheetId="9" r:id="rId3"/>
    <sheet name="2. Line Chart" sheetId="12" r:id="rId4"/>
    <sheet name="3. Pie Chart" sheetId="13" r:id="rId5"/>
    <sheet name="4. Scatter plot" sheetId="5" r:id="rId6"/>
    <sheet name="Sheet1" sheetId="14" r:id="rId7"/>
    <sheet name="Sheet3" sheetId="16" r:id="rId8"/>
    <sheet name="Sheet2" sheetId="15" r:id="rId9"/>
    <sheet name="Sheet4" sheetId="17" r:id="rId10"/>
    <sheet name="Sheet5" sheetId="18" r:id="rId11"/>
    <sheet name="5. Histogram" sheetId="6" r:id="rId12"/>
    <sheet name="Sheet6" sheetId="19" r:id="rId13"/>
    <sheet name="6. Waterfall" sheetId="8" r:id="rId14"/>
    <sheet name="7. Sparklines" sheetId="7" r:id="rId15"/>
  </sheets>
  <definedNames>
    <definedName name="_xlnm._FilterDatabase" localSheetId="1" hidden="1">Practice!$B$3:$F$161</definedName>
    <definedName name="_xlchart.v1.0" hidden="1">'5. Histogram'!$B$3</definedName>
    <definedName name="_xlchart.v1.1" hidden="1">'5. Histogram'!$B$4:$B$240</definedName>
    <definedName name="_xlchart.v1.10" hidden="1">'6. Waterfall'!$B$3:$B$13</definedName>
    <definedName name="_xlchart.v1.11" hidden="1">'6. Waterfall'!$C$3:$C$13</definedName>
    <definedName name="_xlchart.v1.2" hidden="1">'5. Histogram'!$G$10</definedName>
    <definedName name="_xlchart.v1.3" hidden="1">'5. Histogram'!$G$11:$G$18</definedName>
    <definedName name="_xlchart.v1.4" hidden="1">'5. Histogram'!$H$10</definedName>
    <definedName name="_xlchart.v1.5" hidden="1">'5. Histogram'!$H$11:$H$18</definedName>
    <definedName name="_xlchart.v1.6" hidden="1">'5. Histogram'!$G$10</definedName>
    <definedName name="_xlchart.v1.7" hidden="1">'5. Histogram'!$G$11:$G$18</definedName>
    <definedName name="_xlchart.v1.8" hidden="1">'5. Histogram'!$H$10</definedName>
    <definedName name="_xlchart.v1.9" hidden="1">'5. Histogram'!$H$11:$H$18</definedName>
  </definedNames>
  <calcPr calcId="191029"/>
  <pivotCaches>
    <pivotCache cacheId="42" r:id="rId16"/>
  </pivotCaches>
</workbook>
</file>

<file path=xl/calcChain.xml><?xml version="1.0" encoding="utf-8"?>
<calcChain xmlns="http://schemas.openxmlformats.org/spreadsheetml/2006/main">
  <c r="D12" i="8" l="1"/>
  <c r="D10" i="8"/>
  <c r="D9" i="8"/>
  <c r="D8" i="8"/>
  <c r="D6" i="8"/>
  <c r="D4" i="8" l="1"/>
  <c r="E12" i="6"/>
  <c r="E13" i="6" s="1"/>
  <c r="E15" i="6" s="1"/>
  <c r="E11" i="6"/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<sst xmlns="http://schemas.openxmlformats.org/spreadsheetml/2006/main" count="544" uniqueCount="69">
  <si>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</si>
  <si>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</si>
  <si>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</si>
  <si>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</si>
  <si>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</si>
  <si>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</si>
  <si>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</si>
  <si>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</si>
  <si>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</si>
  <si>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</si>
  <si>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</si>
  <si>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</si>
  <si>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</si>
  <si>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</si>
  <si>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</si>
  <si>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</si>
  <si>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</si>
  <si>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</si>
  <si>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</si>
  <si>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</si>
  <si>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</si>
  <si>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</si>
  <si>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</si>
  <si>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</si>
  <si>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</si>
  <si>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</si>
  <si>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</si>
  <si>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</si>
  <si>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</si>
  <si>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</si>
  <si>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</si>
  <si>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</si>
  <si>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</si>
  <si>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</si>
  <si>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</si>
  <si>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</si>
  <si>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Row Labels</t>
  </si>
  <si>
    <t>Grand Total</t>
  </si>
  <si>
    <t>Column Labels</t>
  </si>
  <si>
    <t>Sum of Item_Outlet_Sales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</si>
  <si>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</si>
  <si>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</si>
  <si>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</si>
  <si>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</si>
  <si>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</si>
  <si>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</si>
  <si>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</si>
  <si>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</si>
  <si>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</si>
  <si>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</si>
  <si>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</si>
  <si>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</si>
  <si>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</si>
  <si>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</si>
  <si>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</si>
  <si>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</si>
  <si>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Hint: Draw a Pivot table to first to identify the yearly sales value of Supermarket type 1</t>
  </si>
  <si>
    <t>Draw a Line Chart showing the sales of Supermarket type 1 over the years for the given data</t>
  </si>
  <si>
    <t>Hint: Draw a Pivot table to first to identify the sales value of item fat types</t>
  </si>
  <si>
    <t>Min</t>
  </si>
  <si>
    <t>Max</t>
  </si>
  <si>
    <t>diff</t>
  </si>
  <si>
    <t>No. Of bins</t>
  </si>
  <si>
    <t>delta</t>
  </si>
  <si>
    <t>Bin</t>
  </si>
  <si>
    <t>More</t>
  </si>
  <si>
    <t>Frequency</t>
  </si>
  <si>
    <t>imaginary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</si>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</sst>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0" xfId="0" applyNumberFormat="1"/>
    <xf numFmtId="0" fontId="0" fillId="0" borderId="30" xfId="0" applyBorder="1"/>
    <xf numFmtId="0" fontId="21" fillId="0" borderId="31" xfId="0" applyFont="1" applyBorder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Supermarket type 1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Column Chart'!$B$9:$G$9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'1. Column Chart'!$B$10:$G$10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0-49B4-802C-D8EE628E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89423"/>
        <c:axId val="893642223"/>
      </c:barChart>
      <c:catAx>
        <c:axId val="9758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42223"/>
        <c:crosses val="autoZero"/>
        <c:auto val="1"/>
        <c:lblAlgn val="ctr"/>
        <c:lblOffset val="100"/>
        <c:noMultiLvlLbl val="0"/>
      </c:catAx>
      <c:valAx>
        <c:axId val="8936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Supermarket type 1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Line Chart'!$C$3:$H$3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'2. Line Chart'!$C$4:$H$4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4F4F-8D8D-04E750D4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47951"/>
        <c:axId val="993771359"/>
      </c:lineChart>
      <c:catAx>
        <c:axId val="9714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1359"/>
        <c:crosses val="autoZero"/>
        <c:auto val="1"/>
        <c:lblAlgn val="ctr"/>
        <c:lblOffset val="100"/>
        <c:noMultiLvlLbl val="0"/>
      </c:catAx>
      <c:valAx>
        <c:axId val="9937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[Session8_Solution.xlsx]3. Pie Chart!PivotTable15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'3.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97-4261-AB45-52C360189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97-4261-AB45-52C360189C3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Pie Chart'!$A$4:$A$6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'3. Pie Chart'!$B$4:$B$6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33F-98ED-994C198AB1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'4. 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C23-BF12-77EA747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8687"/>
        <c:axId val="876728671"/>
      </c:scatterChart>
      <c:valAx>
        <c:axId val="12163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8671"/>
        <c:crosses val="autoZero"/>
        <c:crossBetween val="midCat"/>
      </c:valAx>
      <c:valAx>
        <c:axId val="8767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Histogram'!$H$10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 Histogram'!$G$11:$G$18</c:f>
              <c:numCache>
                <c:formatCode>0.0</c:formatCode>
                <c:ptCount val="8"/>
                <c:pt idx="0">
                  <c:v>2.6841678311145629</c:v>
                </c:pt>
                <c:pt idx="1">
                  <c:v>5.1467432416322261</c:v>
                </c:pt>
                <c:pt idx="2">
                  <c:v>7.6093186521498888</c:v>
                </c:pt>
                <c:pt idx="3">
                  <c:v>10.071894062667551</c:v>
                </c:pt>
                <c:pt idx="4">
                  <c:v>12.534469473185215</c:v>
                </c:pt>
                <c:pt idx="5">
                  <c:v>14.997044883702877</c:v>
                </c:pt>
                <c:pt idx="6">
                  <c:v>17.459620294220539</c:v>
                </c:pt>
                <c:pt idx="7">
                  <c:v>19.922195704738201</c:v>
                </c:pt>
              </c:numCache>
            </c:numRef>
          </c:cat>
          <c:val>
            <c:numRef>
              <c:f>'5. Histogram'!$H$11:$H$18</c:f>
              <c:numCache>
                <c:formatCode>General</c:formatCode>
                <c:ptCount val="8"/>
                <c:pt idx="0">
                  <c:v>64</c:v>
                </c:pt>
                <c:pt idx="1">
                  <c:v>38</c:v>
                </c:pt>
                <c:pt idx="2">
                  <c:v>23</c:v>
                </c:pt>
                <c:pt idx="3">
                  <c:v>17</c:v>
                </c:pt>
                <c:pt idx="4">
                  <c:v>19</c:v>
                </c:pt>
                <c:pt idx="5">
                  <c:v>16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A-41D2-9BF7-6D6C577E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278272"/>
        <c:axId val="1245279232"/>
      </c:barChart>
      <c:catAx>
        <c:axId val="12452782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9232"/>
        <c:crosses val="autoZero"/>
        <c:auto val="1"/>
        <c:lblAlgn val="ctr"/>
        <c:lblOffset val="100"/>
        <c:noMultiLvlLbl val="0"/>
      </c:catAx>
      <c:valAx>
        <c:axId val="12452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934956990277"/>
          <c:y val="7.07537249468441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'6. Waterfall'!$D$2</c:f>
              <c:strCache>
                <c:ptCount val="1"/>
                <c:pt idx="0">
                  <c:v>imaginary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Waterfall'!$B$3:$B$13</c:f>
              <c:strCache>
                <c:ptCount val="11"/>
                <c:pt idx="0">
                  <c:v>Gross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Operating Income or EBITDA</c:v>
                </c:pt>
                <c:pt idx="5">
                  <c:v>Interest Income</c:v>
                </c:pt>
                <c:pt idx="6">
                  <c:v>Depreciation</c:v>
                </c:pt>
                <c:pt idx="7">
                  <c:v>Interest Expense</c:v>
                </c:pt>
                <c:pt idx="8">
                  <c:v>Profit before Tax</c:v>
                </c:pt>
                <c:pt idx="9">
                  <c:v>Tax</c:v>
                </c:pt>
                <c:pt idx="10">
                  <c:v>Profit after Tax</c:v>
                </c:pt>
              </c:strCache>
            </c:strRef>
          </c:cat>
          <c:val>
            <c:numRef>
              <c:f>'6. Waterfall'!$D$3:$D$13</c:f>
              <c:numCache>
                <c:formatCode>General</c:formatCode>
                <c:ptCount val="11"/>
                <c:pt idx="0">
                  <c:v>0</c:v>
                </c:pt>
                <c:pt idx="1">
                  <c:v>12281</c:v>
                </c:pt>
                <c:pt idx="2">
                  <c:v>0</c:v>
                </c:pt>
                <c:pt idx="3">
                  <c:v>8281</c:v>
                </c:pt>
                <c:pt idx="4">
                  <c:v>0</c:v>
                </c:pt>
                <c:pt idx="5">
                  <c:v>9582</c:v>
                </c:pt>
                <c:pt idx="6">
                  <c:v>9082</c:v>
                </c:pt>
                <c:pt idx="7">
                  <c:v>6082</c:v>
                </c:pt>
                <c:pt idx="8">
                  <c:v>0</c:v>
                </c:pt>
                <c:pt idx="9" formatCode="0">
                  <c:v>4257.3999999999996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C-4F3C-A8FD-7B0C2774A0D2}"/>
            </c:ext>
          </c:extLst>
        </c:ser>
        <c:ser>
          <c:idx val="1"/>
          <c:order val="1"/>
          <c:tx>
            <c:strRef>
              <c:f>'6. Waterfall'!$E$2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F7C-4F3C-A8FD-7B0C2774A0D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7C-4F3C-A8FD-7B0C2774A0D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F7C-4F3C-A8FD-7B0C2774A0D2}"/>
              </c:ext>
            </c:extLst>
          </c:dPt>
          <c:dLbls>
            <c:dLbl>
              <c:idx val="5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F7C-4F3C-A8FD-7B0C2774A0D2}"/>
                </c:ext>
              </c:extLst>
            </c:dLbl>
            <c:dLbl>
              <c:idx val="6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F7C-4F3C-A8FD-7B0C2774A0D2}"/>
                </c:ext>
              </c:extLst>
            </c:dLbl>
            <c:dLbl>
              <c:idx val="9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F7C-4F3C-A8FD-7B0C2774A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Waterfall'!$B$3:$B$13</c:f>
              <c:strCache>
                <c:ptCount val="11"/>
                <c:pt idx="0">
                  <c:v>Gross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Operating Income or EBITDA</c:v>
                </c:pt>
                <c:pt idx="5">
                  <c:v>Interest Income</c:v>
                </c:pt>
                <c:pt idx="6">
                  <c:v>Depreciation</c:v>
                </c:pt>
                <c:pt idx="7">
                  <c:v>Interest Expense</c:v>
                </c:pt>
                <c:pt idx="8">
                  <c:v>Profit before Tax</c:v>
                </c:pt>
                <c:pt idx="9">
                  <c:v>Tax</c:v>
                </c:pt>
                <c:pt idx="10">
                  <c:v>Profit after Tax</c:v>
                </c:pt>
              </c:strCache>
            </c:strRef>
          </c:cat>
          <c:val>
            <c:numRef>
              <c:f>'6. Waterfall'!$E$3:$E$13</c:f>
              <c:numCache>
                <c:formatCode>General</c:formatCode>
                <c:ptCount val="11"/>
                <c:pt idx="0">
                  <c:v>17932</c:v>
                </c:pt>
                <c:pt idx="1">
                  <c:v>5651</c:v>
                </c:pt>
                <c:pt idx="2">
                  <c:v>12281</c:v>
                </c:pt>
                <c:pt idx="3">
                  <c:v>4000</c:v>
                </c:pt>
                <c:pt idx="4">
                  <c:v>8281</c:v>
                </c:pt>
                <c:pt idx="5">
                  <c:v>1301</c:v>
                </c:pt>
                <c:pt idx="6">
                  <c:v>500</c:v>
                </c:pt>
                <c:pt idx="7">
                  <c:v>3000</c:v>
                </c:pt>
                <c:pt idx="8">
                  <c:v>6082</c:v>
                </c:pt>
                <c:pt idx="9">
                  <c:v>1825</c:v>
                </c:pt>
                <c:pt idx="10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C-4F3C-A8FD-7B0C2774A0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0350704"/>
        <c:axId val="1330359824"/>
      </c:barChart>
      <c:catAx>
        <c:axId val="13303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59824"/>
        <c:crosses val="autoZero"/>
        <c:auto val="1"/>
        <c:lblAlgn val="ctr"/>
        <c:lblOffset val="100"/>
        <c:noMultiLvlLbl val="0"/>
      </c:catAx>
      <c:valAx>
        <c:axId val="13303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BDF9734-BC9E-4990-BF61-AD1DB084EC8E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92757B91-7082-4CA7-9C76-CF1D565EB06F}" formatIdx="0">
          <cx:tx>
            <cx:txData>
              <cx:f>_xlchart.v1.6</cx:f>
              <cx:v>Bin</cx:v>
            </cx:txData>
          </cx:tx>
          <cx:dataId val="0"/>
          <cx:layoutPr>
            <cx:binning intervalClosed="r">
              <cx:binSize val="2.4547499999999998"/>
            </cx:binning>
          </cx:layoutPr>
        </cx:series>
        <cx:series layoutId="clusteredColumn" hidden="1" uniqueId="{45D4789D-51BF-404D-8CC1-CB426F81AF4F}" formatIdx="1">
          <cx:tx>
            <cx:txData>
              <cx:f>_xlchart.v1.8</cx:f>
              <cx:v>Frequency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E459249F-EB6C-4B53-8B7C-74A153DBCF3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165100</xdr:rowOff>
    </xdr:from>
    <xdr:to>
      <xdr:col>15</xdr:col>
      <xdr:colOff>19050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23883-5234-4754-9309-D68C10B4A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4</xdr:row>
      <xdr:rowOff>152400</xdr:rowOff>
    </xdr:from>
    <xdr:to>
      <xdr:col>8</xdr:col>
      <xdr:colOff>346075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3B93B-84A8-49CC-BEC1-124231FF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69850</xdr:rowOff>
    </xdr:from>
    <xdr:to>
      <xdr:col>9</xdr:col>
      <xdr:colOff>428625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9452C-FDFF-4002-8FFE-D13C7B30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69850</xdr:rowOff>
    </xdr:from>
    <xdr:to>
      <xdr:col>12</xdr:col>
      <xdr:colOff>130175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D2077-F3B6-471B-8B63-B3480AB0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3</xdr:row>
      <xdr:rowOff>0</xdr:rowOff>
    </xdr:from>
    <xdr:to>
      <xdr:col>18</xdr:col>
      <xdr:colOff>142875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91FD0E8-12A2-4F17-AA3B-A86CAD429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6495" y="548640"/>
              <a:ext cx="4572000" cy="273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53340</xdr:colOff>
      <xdr:row>20</xdr:row>
      <xdr:rowOff>45720</xdr:rowOff>
    </xdr:from>
    <xdr:to>
      <xdr:col>17</xdr:col>
      <xdr:colOff>358140</xdr:colOff>
      <xdr:row>35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0C2E9E-FB03-995E-2055-BAE0F5CDF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2160" y="3718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83820</xdr:colOff>
      <xdr:row>7</xdr:row>
      <xdr:rowOff>15240</xdr:rowOff>
    </xdr:from>
    <xdr:to>
      <xdr:col>13</xdr:col>
      <xdr:colOff>388620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1BFD-E9A8-9B24-6E43-69AA33437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308087</xdr:colOff>
      <xdr:row>0</xdr:row>
      <xdr:rowOff>56402</xdr:rowOff>
    </xdr:from>
    <xdr:to>
      <xdr:col>19</xdr:col>
      <xdr:colOff>409687</xdr:colOff>
      <xdr:row>18</xdr:row>
      <xdr:rowOff>122667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3CCA6-7FCE-48A5-829B-1BC861AF7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5381" y="56402"/>
              <a:ext cx="5588000" cy="3293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206189</xdr:colOff>
      <xdr:row>13</xdr:row>
      <xdr:rowOff>130434</xdr:rowOff>
    </xdr:from>
    <xdr:to>
      <xdr:col>10</xdr:col>
      <xdr:colOff>67684</xdr:colOff>
      <xdr:row>33</xdr:row>
      <xdr:rowOff>134469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EDF02-A0BE-1A4B-A253-6EF2B6AC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3440.827849768517" createdVersion="6" refreshedVersion="6" minRefreshableVersion="3" recordCount="158" xr:uid="{00000000-000A-0000-FFFF-FFFF00000000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1"/>
    <s v="Baking Goods"/>
    <x v="0"/>
    <x v="0"/>
    <n v="4064.0432000000001"/>
  </r>
  <r>
    <x v="0"/>
    <s v="Baking Goods"/>
    <x v="0"/>
    <x v="1"/>
    <n v="214.38759999999999"/>
  </r>
  <r>
    <x v="1"/>
    <s v="Canned"/>
    <x v="0"/>
    <x v="1"/>
    <n v="125.83620000000001"/>
  </r>
  <r>
    <x v="1"/>
    <s v="Fruits and Vegetables"/>
    <x v="0"/>
    <x v="0"/>
    <n v="2797.6916000000001"/>
  </r>
  <r>
    <x v="1"/>
    <s v="Dairy"/>
    <x v="0"/>
    <x v="1"/>
    <n v="780.31759999999997"/>
  </r>
  <r>
    <x v="1"/>
    <s v="Frozen Foods"/>
    <x v="0"/>
    <x v="1"/>
    <n v="147.80760000000001"/>
  </r>
  <r>
    <x v="0"/>
    <s v="Household"/>
    <x v="0"/>
    <x v="1"/>
    <n v="583.24080000000004"/>
  </r>
  <r>
    <x v="1"/>
    <s v="Breakfast"/>
    <x v="0"/>
    <x v="0"/>
    <n v="3285.723"/>
  </r>
  <r>
    <x v="0"/>
    <s v="Household"/>
    <x v="0"/>
    <x v="0"/>
    <n v="4363.6531999999997"/>
  </r>
  <r>
    <x v="0"/>
    <s v="Soft Drinks"/>
    <x v="0"/>
    <x v="1"/>
    <n v="679.11599999999999"/>
  </r>
  <r>
    <x v="1"/>
    <s v="Meat"/>
    <x v="0"/>
    <x v="1"/>
    <n v="176.43700000000001"/>
  </r>
  <r>
    <x v="0"/>
    <s v="Canned"/>
    <x v="0"/>
    <x v="0"/>
    <n v="7968.2943999999998"/>
  </r>
  <r>
    <x v="0"/>
    <s v="Health and Hygiene"/>
    <x v="0"/>
    <x v="0"/>
    <n v="6976.2524000000003"/>
  </r>
  <r>
    <x v="0"/>
    <s v="Starchy Foods"/>
    <x v="0"/>
    <x v="0"/>
    <n v="5262.4831999999997"/>
  </r>
  <r>
    <x v="0"/>
    <s v="Soft Drinks"/>
    <x v="0"/>
    <x v="0"/>
    <n v="898.83"/>
  </r>
  <r>
    <x v="1"/>
    <s v="Frozen Foods"/>
    <x v="0"/>
    <x v="0"/>
    <n v="6024.1584000000003"/>
  </r>
  <r>
    <x v="0"/>
    <s v="Health and Hygiene"/>
    <x v="0"/>
    <x v="1"/>
    <n v="239.68799999999999"/>
  </r>
  <r>
    <x v="1"/>
    <s v="Fruits and Vegetables"/>
    <x v="0"/>
    <x v="1"/>
    <n v="657.81039999999996"/>
  </r>
  <r>
    <x v="1"/>
    <s v="Dairy"/>
    <x v="0"/>
    <x v="0"/>
    <n v="2105.2595999999999"/>
  </r>
  <r>
    <x v="1"/>
    <s v="Snack Foods"/>
    <x v="0"/>
    <x v="1"/>
    <n v="317.58659999999998"/>
  </r>
  <r>
    <x v="0"/>
    <s v="Others"/>
    <x v="0"/>
    <x v="1"/>
    <n v="213.05600000000001"/>
  </r>
  <r>
    <x v="1"/>
    <s v="Seafood"/>
    <x v="0"/>
    <x v="0"/>
    <n v="3435.5279999999998"/>
  </r>
  <r>
    <x v="0"/>
    <s v="Meat"/>
    <x v="0"/>
    <x v="0"/>
    <n v="7298.4996000000001"/>
  </r>
  <r>
    <x v="0"/>
    <s v="Others"/>
    <x v="0"/>
    <x v="0"/>
    <n v="717.73239999999998"/>
  </r>
  <r>
    <x v="0"/>
    <s v="Breads"/>
    <x v="0"/>
    <x v="1"/>
    <n v="83.890799999999999"/>
  </r>
  <r>
    <x v="1"/>
    <s v="Breads"/>
    <x v="0"/>
    <x v="0"/>
    <n v="3486.1288"/>
  </r>
  <r>
    <x v="0"/>
    <s v="Hard Drinks"/>
    <x v="0"/>
    <x v="1"/>
    <n v="37.950600000000001"/>
  </r>
  <r>
    <x v="1"/>
    <s v="Breakfast"/>
    <x v="0"/>
    <x v="1"/>
    <n v="50.6008"/>
  </r>
  <r>
    <x v="0"/>
    <s v="Seafood"/>
    <x v="0"/>
    <x v="1"/>
    <n v="339.55799999999999"/>
  </r>
  <r>
    <x v="0"/>
    <s v="Household"/>
    <x v="1"/>
    <x v="2"/>
    <n v="994.70519999999999"/>
  </r>
  <r>
    <x v="1"/>
    <s v="Snack Foods"/>
    <x v="1"/>
    <x v="2"/>
    <n v="343.55279999999999"/>
  </r>
  <r>
    <x v="0"/>
    <s v="Fruits and Vegetables"/>
    <x v="1"/>
    <x v="2"/>
    <n v="1977.4259999999999"/>
  </r>
  <r>
    <x v="0"/>
    <s v="Hard Drinks"/>
    <x v="1"/>
    <x v="2"/>
    <n v="308.93119999999999"/>
  </r>
  <r>
    <x v="0"/>
    <s v="Meat"/>
    <x v="1"/>
    <x v="2"/>
    <n v="2150.5340000000001"/>
  </r>
  <r>
    <x v="1"/>
    <s v="Canned"/>
    <x v="1"/>
    <x v="2"/>
    <n v="373.5138"/>
  </r>
  <r>
    <x v="0"/>
    <s v="Frozen Foods"/>
    <x v="1"/>
    <x v="2"/>
    <n v="850.89239999999995"/>
  </r>
  <r>
    <x v="1"/>
    <s v="Baking Goods"/>
    <x v="1"/>
    <x v="2"/>
    <n v="599.22"/>
  </r>
  <r>
    <x v="1"/>
    <s v="Soft Drinks"/>
    <x v="1"/>
    <x v="2"/>
    <n v="667.79740000000004"/>
  </r>
  <r>
    <x v="1"/>
    <s v="Dairy"/>
    <x v="1"/>
    <x v="2"/>
    <n v="1374.2112"/>
  </r>
  <r>
    <x v="1"/>
    <s v="Starchy Foods"/>
    <x v="1"/>
    <x v="2"/>
    <n v="1929.4884"/>
  </r>
  <r>
    <x v="0"/>
    <s v="Health and Hygiene"/>
    <x v="1"/>
    <x v="2"/>
    <n v="193.08199999999999"/>
  </r>
  <r>
    <x v="0"/>
    <s v="Others"/>
    <x v="1"/>
    <x v="2"/>
    <n v="2324.9735999999998"/>
  </r>
  <r>
    <x v="0"/>
    <s v="Breads"/>
    <x v="1"/>
    <x v="2"/>
    <n v="1325.6078"/>
  </r>
  <r>
    <x v="0"/>
    <s v="Breakfast"/>
    <x v="1"/>
    <x v="2"/>
    <n v="3617.9571999999998"/>
  </r>
  <r>
    <x v="0"/>
    <s v="Seafood"/>
    <x v="1"/>
    <x v="2"/>
    <n v="2561.9983999999999"/>
  </r>
  <r>
    <x v="1"/>
    <s v="Dairy"/>
    <x v="2"/>
    <x v="2"/>
    <n v="2187.1529999999998"/>
  </r>
  <r>
    <x v="1"/>
    <s v="Snack Foods"/>
    <x v="2"/>
    <x v="2"/>
    <n v="2145.2076000000002"/>
  </r>
  <r>
    <x v="1"/>
    <s v="Breakfast"/>
    <x v="2"/>
    <x v="2"/>
    <n v="1547.3191999999999"/>
  </r>
  <r>
    <x v="1"/>
    <s v="Frozen Foods"/>
    <x v="2"/>
    <x v="2"/>
    <n v="4078.0250000000001"/>
  </r>
  <r>
    <x v="0"/>
    <s v="Soft Drinks"/>
    <x v="2"/>
    <x v="2"/>
    <n v="2085.2856000000002"/>
  </r>
  <r>
    <x v="1"/>
    <s v="Baking Goods"/>
    <x v="2"/>
    <x v="2"/>
    <n v="2576.6460000000002"/>
  </r>
  <r>
    <x v="0"/>
    <s v="Health and Hygiene"/>
    <x v="2"/>
    <x v="2"/>
    <n v="3134.5864000000001"/>
  </r>
  <r>
    <x v="1"/>
    <s v="Fruits and Vegetables"/>
    <x v="2"/>
    <x v="2"/>
    <n v="1314.2891999999999"/>
  </r>
  <r>
    <x v="0"/>
    <s v="Household"/>
    <x v="2"/>
    <x v="2"/>
    <n v="1438.1279999999999"/>
  </r>
  <r>
    <x v="1"/>
    <s v="Meat"/>
    <x v="2"/>
    <x v="2"/>
    <n v="2769.7280000000001"/>
  </r>
  <r>
    <x v="0"/>
    <s v="Others"/>
    <x v="2"/>
    <x v="2"/>
    <n v="1418.154"/>
  </r>
  <r>
    <x v="1"/>
    <s v="Canned"/>
    <x v="2"/>
    <x v="2"/>
    <n v="527.31359999999995"/>
  </r>
  <r>
    <x v="1"/>
    <s v="Starchy Foods"/>
    <x v="2"/>
    <x v="2"/>
    <n v="2954.1545999999998"/>
  </r>
  <r>
    <x v="1"/>
    <s v="Breads"/>
    <x v="2"/>
    <x v="2"/>
    <n v="1547.9849999999999"/>
  </r>
  <r>
    <x v="0"/>
    <s v="Hard Drinks"/>
    <x v="2"/>
    <x v="2"/>
    <n v="1451.444"/>
  </r>
  <r>
    <x v="1"/>
    <s v="Seafood"/>
    <x v="2"/>
    <x v="2"/>
    <n v="5033.4480000000003"/>
  </r>
  <r>
    <x v="1"/>
    <s v="Fruits and Vegetables"/>
    <x v="3"/>
    <x v="1"/>
    <n v="732.38"/>
  </r>
  <r>
    <x v="1"/>
    <s v="Dairy"/>
    <x v="3"/>
    <x v="1"/>
    <n v="178.43440000000001"/>
  </r>
  <r>
    <x v="0"/>
    <s v="Snack Foods"/>
    <x v="3"/>
    <x v="1"/>
    <n v="184.42660000000001"/>
  </r>
  <r>
    <x v="1"/>
    <s v="Canned"/>
    <x v="3"/>
    <x v="1"/>
    <n v="186.42400000000001"/>
  </r>
  <r>
    <x v="0"/>
    <s v="Frozen Foods"/>
    <x v="3"/>
    <x v="1"/>
    <n v="101.2016"/>
  </r>
  <r>
    <x v="0"/>
    <s v="Others"/>
    <x v="3"/>
    <x v="1"/>
    <n v="263.65679999999998"/>
  </r>
  <r>
    <x v="0"/>
    <s v="Breads"/>
    <x v="3"/>
    <x v="1"/>
    <n v="585.23820000000001"/>
  </r>
  <r>
    <x v="0"/>
    <s v="Health and Hygiene"/>
    <x v="3"/>
    <x v="1"/>
    <n v="161.12360000000001"/>
  </r>
  <r>
    <x v="1"/>
    <s v="Baking Goods"/>
    <x v="3"/>
    <x v="1"/>
    <n v="327.5736"/>
  </r>
  <r>
    <x v="0"/>
    <s v="Household"/>
    <x v="3"/>
    <x v="1"/>
    <n v="324.91039999999998"/>
  </r>
  <r>
    <x v="0"/>
    <s v="Meat"/>
    <x v="3"/>
    <x v="1"/>
    <n v="165.7842"/>
  </r>
  <r>
    <x v="0"/>
    <s v="Breakfast"/>
    <x v="3"/>
    <x v="1"/>
    <n v="774.99120000000005"/>
  </r>
  <r>
    <x v="0"/>
    <s v="Hard Drinks"/>
    <x v="3"/>
    <x v="1"/>
    <n v="539.298"/>
  </r>
  <r>
    <x v="1"/>
    <s v="Starchy Foods"/>
    <x v="3"/>
    <x v="1"/>
    <n v="58.590400000000002"/>
  </r>
  <r>
    <x v="0"/>
    <s v="Soft Drinks"/>
    <x v="3"/>
    <x v="1"/>
    <n v="33.29"/>
  </r>
  <r>
    <x v="1"/>
    <s v="Seafood"/>
    <x v="3"/>
    <x v="1"/>
    <n v="171.7764"/>
  </r>
  <r>
    <x v="0"/>
    <s v="Dairy"/>
    <x v="4"/>
    <x v="2"/>
    <n v="3735.1379999999999"/>
  </r>
  <r>
    <x v="0"/>
    <s v="Meat"/>
    <x v="4"/>
    <x v="2"/>
    <n v="2097.27"/>
  </r>
  <r>
    <x v="0"/>
    <s v="Fruits and Vegetables"/>
    <x v="4"/>
    <x v="2"/>
    <n v="1516.0265999999999"/>
  </r>
  <r>
    <x v="1"/>
    <s v="Breakfast"/>
    <x v="4"/>
    <x v="2"/>
    <n v="718.39819999999997"/>
  </r>
  <r>
    <x v="0"/>
    <s v="Health and Hygiene"/>
    <x v="4"/>
    <x v="2"/>
    <n v="3791.0652"/>
  </r>
  <r>
    <x v="0"/>
    <s v="Snack Foods"/>
    <x v="4"/>
    <x v="2"/>
    <n v="2527.3768"/>
  </r>
  <r>
    <x v="0"/>
    <s v="Hard Drinks"/>
    <x v="4"/>
    <x v="2"/>
    <n v="796.96259999999995"/>
  </r>
  <r>
    <x v="0"/>
    <s v="Household"/>
    <x v="4"/>
    <x v="2"/>
    <n v="5580.7356"/>
  </r>
  <r>
    <x v="0"/>
    <s v="Frozen Foods"/>
    <x v="4"/>
    <x v="2"/>
    <n v="1231.73"/>
  </r>
  <r>
    <x v="0"/>
    <s v="Others"/>
    <x v="4"/>
    <x v="2"/>
    <n v="6008.8450000000003"/>
  </r>
  <r>
    <x v="1"/>
    <s v="Baking Goods"/>
    <x v="4"/>
    <x v="2"/>
    <n v="1995.4025999999999"/>
  </r>
  <r>
    <x v="0"/>
    <s v="Soft Drinks"/>
    <x v="4"/>
    <x v="2"/>
    <n v="703.08479999999997"/>
  </r>
  <r>
    <x v="1"/>
    <s v="Canned"/>
    <x v="4"/>
    <x v="2"/>
    <n v="878.85599999999999"/>
  </r>
  <r>
    <x v="0"/>
    <s v="Seafood"/>
    <x v="4"/>
    <x v="2"/>
    <n v="1267.6831999999999"/>
  </r>
  <r>
    <x v="0"/>
    <s v="Breads"/>
    <x v="4"/>
    <x v="2"/>
    <n v="1054.6271999999999"/>
  </r>
  <r>
    <x v="0"/>
    <s v="Starchy Foods"/>
    <x v="4"/>
    <x v="2"/>
    <n v="2925.5252"/>
  </r>
  <r>
    <x v="1"/>
    <s v="Frozen Foods"/>
    <x v="5"/>
    <x v="2"/>
    <n v="1076.5986"/>
  </r>
  <r>
    <x v="0"/>
    <s v="Breads"/>
    <x v="5"/>
    <x v="2"/>
    <n v="2174.5028000000002"/>
  </r>
  <r>
    <x v="0"/>
    <s v="Health and Hygiene"/>
    <x v="5"/>
    <x v="2"/>
    <n v="2428.8384000000001"/>
  </r>
  <r>
    <x v="0"/>
    <s v="Canned"/>
    <x v="5"/>
    <x v="2"/>
    <n v="5815.0972000000002"/>
  </r>
  <r>
    <x v="0"/>
    <s v="Household"/>
    <x v="5"/>
    <x v="2"/>
    <n v="2117.2440000000001"/>
  </r>
  <r>
    <x v="1"/>
    <s v="Meat"/>
    <x v="5"/>
    <x v="2"/>
    <n v="1062.6168"/>
  </r>
  <r>
    <x v="1"/>
    <s v="Dairy"/>
    <x v="5"/>
    <x v="2"/>
    <n v="1118.5440000000001"/>
  </r>
  <r>
    <x v="0"/>
    <s v="Soft Drinks"/>
    <x v="5"/>
    <x v="2"/>
    <n v="2302.3364000000001"/>
  </r>
  <r>
    <x v="0"/>
    <s v="Starchy Foods"/>
    <x v="5"/>
    <x v="2"/>
    <n v="4604.6728000000003"/>
  </r>
  <r>
    <x v="1"/>
    <s v="Baking Goods"/>
    <x v="5"/>
    <x v="2"/>
    <n v="2530.7058000000002"/>
  </r>
  <r>
    <x v="0"/>
    <s v="Others"/>
    <x v="5"/>
    <x v="2"/>
    <n v="2143.8760000000002"/>
  </r>
  <r>
    <x v="1"/>
    <s v="Fruits and Vegetables"/>
    <x v="5"/>
    <x v="2"/>
    <n v="3124.5994000000001"/>
  </r>
  <r>
    <x v="0"/>
    <s v="Snack Foods"/>
    <x v="5"/>
    <x v="2"/>
    <n v="1701.7847999999999"/>
  </r>
  <r>
    <x v="0"/>
    <s v="Breakfast"/>
    <x v="5"/>
    <x v="2"/>
    <n v="1764.37"/>
  </r>
  <r>
    <x v="0"/>
    <s v="Hard Drinks"/>
    <x v="5"/>
    <x v="2"/>
    <n v="1393.5193999999999"/>
  </r>
  <r>
    <x v="1"/>
    <s v="Seafood"/>
    <x v="5"/>
    <x v="2"/>
    <n v="2233.0931999999998"/>
  </r>
  <r>
    <x v="0"/>
    <s v="Dairy"/>
    <x v="6"/>
    <x v="2"/>
    <n v="2748.4223999999999"/>
  </r>
  <r>
    <x v="0"/>
    <s v="Household"/>
    <x v="6"/>
    <x v="2"/>
    <n v="1587.2672"/>
  </r>
  <r>
    <x v="1"/>
    <s v="Snack Foods"/>
    <x v="6"/>
    <x v="2"/>
    <n v="1065.28"/>
  </r>
  <r>
    <x v="0"/>
    <s v="Meat"/>
    <x v="6"/>
    <x v="2"/>
    <n v="4865.6664000000001"/>
  </r>
  <r>
    <x v="0"/>
    <s v="Fruits and Vegetables"/>
    <x v="6"/>
    <x v="2"/>
    <n v="2716.4639999999999"/>
  </r>
  <r>
    <x v="0"/>
    <s v="Health and Hygiene"/>
    <x v="6"/>
    <x v="2"/>
    <n v="1274.3412000000001"/>
  </r>
  <r>
    <x v="1"/>
    <s v="Canned"/>
    <x v="6"/>
    <x v="2"/>
    <n v="3036.0479999999998"/>
  </r>
  <r>
    <x v="0"/>
    <s v="Frozen Foods"/>
    <x v="6"/>
    <x v="2"/>
    <n v="868.86900000000003"/>
  </r>
  <r>
    <x v="0"/>
    <s v="Starchy Foods"/>
    <x v="6"/>
    <x v="2"/>
    <n v="6301.1311999999998"/>
  </r>
  <r>
    <x v="0"/>
    <s v="Others"/>
    <x v="6"/>
    <x v="2"/>
    <n v="2120.5729999999999"/>
  </r>
  <r>
    <x v="1"/>
    <s v="Baking Goods"/>
    <x v="6"/>
    <x v="2"/>
    <n v="3275.7359999999999"/>
  </r>
  <r>
    <x v="0"/>
    <s v="Soft Drinks"/>
    <x v="6"/>
    <x v="2"/>
    <n v="133.16"/>
  </r>
  <r>
    <x v="0"/>
    <s v="Breads"/>
    <x v="6"/>
    <x v="2"/>
    <n v="6911.0039999999999"/>
  </r>
  <r>
    <x v="0"/>
    <s v="Hard Drinks"/>
    <x v="6"/>
    <x v="2"/>
    <n v="3046.7008000000001"/>
  </r>
  <r>
    <x v="1"/>
    <s v="Breakfast"/>
    <x v="6"/>
    <x v="2"/>
    <n v="1640.5311999999999"/>
  </r>
  <r>
    <x v="1"/>
    <s v="Seafood"/>
    <x v="6"/>
    <x v="2"/>
    <n v="4643.9549999999999"/>
  </r>
  <r>
    <x v="1"/>
    <s v="Frozen Foods"/>
    <x v="7"/>
    <x v="2"/>
    <n v="4710.5349999999999"/>
  </r>
  <r>
    <x v="0"/>
    <s v="Household"/>
    <x v="7"/>
    <x v="2"/>
    <n v="838.90800000000002"/>
  </r>
  <r>
    <x v="0"/>
    <s v="Fruits and Vegetables"/>
    <x v="7"/>
    <x v="2"/>
    <n v="3121.2703999999999"/>
  </r>
  <r>
    <x v="0"/>
    <s v="Canned"/>
    <x v="7"/>
    <x v="2"/>
    <n v="2285.0255999999999"/>
  </r>
  <r>
    <x v="0"/>
    <s v="Soft Drinks"/>
    <x v="7"/>
    <x v="2"/>
    <n v="2552.6772000000001"/>
  </r>
  <r>
    <x v="0"/>
    <s v="Breads"/>
    <x v="7"/>
    <x v="2"/>
    <n v="866.87159999999994"/>
  </r>
  <r>
    <x v="0"/>
    <s v="Dairy"/>
    <x v="7"/>
    <x v="2"/>
    <n v="928.12519999999995"/>
  </r>
  <r>
    <x v="0"/>
    <s v="Breakfast"/>
    <x v="7"/>
    <x v="2"/>
    <n v="1910.1802"/>
  </r>
  <r>
    <x v="1"/>
    <s v="Snack Foods"/>
    <x v="7"/>
    <x v="2"/>
    <n v="2636.5680000000002"/>
  </r>
  <r>
    <x v="1"/>
    <s v="Baking Goods"/>
    <x v="7"/>
    <x v="2"/>
    <n v="1416.8224"/>
  </r>
  <r>
    <x v="0"/>
    <s v="Starchy Foods"/>
    <x v="7"/>
    <x v="2"/>
    <n v="308.93119999999999"/>
  </r>
  <r>
    <x v="1"/>
    <s v="Meat"/>
    <x v="7"/>
    <x v="2"/>
    <n v="450.08080000000001"/>
  </r>
  <r>
    <x v="0"/>
    <s v="Hard Drinks"/>
    <x v="7"/>
    <x v="2"/>
    <n v="2775.7202000000002"/>
  </r>
  <r>
    <x v="0"/>
    <s v="Health and Hygiene"/>
    <x v="7"/>
    <x v="2"/>
    <n v="3147.9023999999999"/>
  </r>
  <r>
    <x v="0"/>
    <s v="Others"/>
    <x v="7"/>
    <x v="2"/>
    <n v="5060.08"/>
  </r>
  <r>
    <x v="0"/>
    <s v="Seafood"/>
    <x v="7"/>
    <x v="2"/>
    <n v="473.38380000000001"/>
  </r>
  <r>
    <x v="1"/>
    <s v="Soft Drinks"/>
    <x v="8"/>
    <x v="3"/>
    <n v="443.4228"/>
  </r>
  <r>
    <x v="1"/>
    <s v="Baking Goods"/>
    <x v="8"/>
    <x v="3"/>
    <n v="556.60879999999997"/>
  </r>
  <r>
    <x v="0"/>
    <s v="Health and Hygiene"/>
    <x v="8"/>
    <x v="3"/>
    <n v="1621.8887999999999"/>
  </r>
  <r>
    <x v="0"/>
    <s v="Snack Foods"/>
    <x v="8"/>
    <x v="3"/>
    <n v="3068.0064000000002"/>
  </r>
  <r>
    <x v="0"/>
    <s v="Canned"/>
    <x v="8"/>
    <x v="3"/>
    <n v="6768.5227999999997"/>
  </r>
  <r>
    <x v="0"/>
    <s v="Fruits and Vegetables"/>
    <x v="8"/>
    <x v="3"/>
    <n v="3185.1871999999998"/>
  </r>
  <r>
    <x v="1"/>
    <s v="Frozen Foods"/>
    <x v="8"/>
    <x v="3"/>
    <n v="1794.3309999999999"/>
  </r>
  <r>
    <x v="0"/>
    <s v="Household"/>
    <x v="8"/>
    <x v="3"/>
    <n v="3589.9935999999998"/>
  </r>
  <r>
    <x v="0"/>
    <s v="Breads"/>
    <x v="8"/>
    <x v="3"/>
    <n v="619.19399999999996"/>
  </r>
  <r>
    <x v="0"/>
    <s v="Dairy"/>
    <x v="8"/>
    <x v="3"/>
    <n v="1869.5663999999999"/>
  </r>
  <r>
    <x v="0"/>
    <s v="Hard Drinks"/>
    <x v="8"/>
    <x v="3"/>
    <n v="898.83"/>
  </r>
  <r>
    <x v="1"/>
    <s v="Meat"/>
    <x v="8"/>
    <x v="3"/>
    <n v="2251.7356"/>
  </r>
  <r>
    <x v="1"/>
    <s v="Seafood"/>
    <x v="8"/>
    <x v="3"/>
    <n v="3745.125"/>
  </r>
  <r>
    <x v="0"/>
    <s v="Others"/>
    <x v="8"/>
    <x v="3"/>
    <n v="1810.9760000000001"/>
  </r>
  <r>
    <x v="0"/>
    <s v="Starchy Foods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6" firstHeaderRow="1" firstDataRow="2" firstDataCol="1"/>
  <pivotFields count="5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3"/>
  </rowFields>
  <rowItems count="2">
    <i>
      <x v="1"/>
    </i>
    <i t="grand">
      <x/>
    </i>
  </rowItems>
  <colFields count="1">
    <field x="2"/>
  </colFields>
  <colItems count="7">
    <i>
      <x v="1"/>
    </i>
    <i>
      <x v="2"/>
    </i>
    <i>
      <x v="4"/>
    </i>
    <i>
      <x v="5"/>
    </i>
    <i>
      <x v="6"/>
    </i>
    <i>
      <x v="7"/>
    </i>
    <i t="grand">
      <x/>
    </i>
  </colItems>
  <dataFields count="1">
    <dataField name="Sum of Item_Outlet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1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28</v>
      </c>
    </row>
    <row r="4" spans="2:12" ht="18" x14ac:dyDescent="0.3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57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5</v>
      </c>
      <c r="C11" s="2" t="s">
        <v>43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" x14ac:dyDescent="0.35">
      <c r="B12" s="4">
        <v>6</v>
      </c>
      <c r="C12" s="2" t="s">
        <v>55</v>
      </c>
    </row>
    <row r="13" spans="2:12" ht="18" x14ac:dyDescent="0.35">
      <c r="B13" s="4">
        <v>7</v>
      </c>
      <c r="C13" s="2" t="s">
        <v>41</v>
      </c>
    </row>
    <row r="14" spans="2:12" ht="18" x14ac:dyDescent="0.35">
      <c r="B14" s="4"/>
      <c r="C14" s="2"/>
    </row>
    <row r="15" spans="2:12" ht="18" x14ac:dyDescent="0.35">
      <c r="B15" s="4"/>
      <c r="C15" s="2"/>
    </row>
    <row r="16" spans="2:12" ht="18" x14ac:dyDescent="0.35">
      <c r="B16" s="4"/>
      <c r="C16" s="2"/>
    </row>
    <row r="17" spans="2:3" ht="18" x14ac:dyDescent="0.3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8"/>
  <sheetViews>
    <sheetView workbookViewId="0">
      <selection sqref="A1:B18"/>
    </sheetView>
  </sheetViews>
  <sheetFormatPr defaultRowHeight="14.4" x14ac:dyDescent="0.3"/>
  <sheetData>
    <row r="1" spans="1:2" x14ac:dyDescent="0.3">
      <c r="A1" s="36" t="s">
        <v>64</v>
      </c>
      <c r="B1" s="36" t="s">
        <v>66</v>
      </c>
    </row>
    <row r="2" spans="1:2" x14ac:dyDescent="0.3">
      <c r="A2" s="34">
        <v>0.22159242059690037</v>
      </c>
      <c r="B2">
        <v>4</v>
      </c>
    </row>
    <row r="3" spans="1:2" x14ac:dyDescent="0.3">
      <c r="A3" s="34">
        <v>2.6841678311145629</v>
      </c>
      <c r="B3">
        <v>60</v>
      </c>
    </row>
    <row r="4" spans="1:2" x14ac:dyDescent="0.3">
      <c r="A4" s="34">
        <v>2.6841678311145629</v>
      </c>
      <c r="B4">
        <v>0</v>
      </c>
    </row>
    <row r="5" spans="1:2" x14ac:dyDescent="0.3">
      <c r="A5" s="34">
        <v>5.1467432416322261</v>
      </c>
      <c r="B5">
        <v>38</v>
      </c>
    </row>
    <row r="6" spans="1:2" x14ac:dyDescent="0.3">
      <c r="A6" s="34">
        <v>5.1467432416322261</v>
      </c>
      <c r="B6">
        <v>0</v>
      </c>
    </row>
    <row r="7" spans="1:2" x14ac:dyDescent="0.3">
      <c r="A7" s="34">
        <v>7.6093186521498888</v>
      </c>
      <c r="B7">
        <v>23</v>
      </c>
    </row>
    <row r="8" spans="1:2" x14ac:dyDescent="0.3">
      <c r="A8" s="34">
        <v>7.6093186521498888</v>
      </c>
      <c r="B8">
        <v>0</v>
      </c>
    </row>
    <row r="9" spans="1:2" x14ac:dyDescent="0.3">
      <c r="A9" s="34">
        <v>10.071894062667551</v>
      </c>
      <c r="B9">
        <v>17</v>
      </c>
    </row>
    <row r="10" spans="1:2" x14ac:dyDescent="0.3">
      <c r="A10" s="34">
        <v>10.071894062667551</v>
      </c>
      <c r="B10">
        <v>0</v>
      </c>
    </row>
    <row r="11" spans="1:2" x14ac:dyDescent="0.3">
      <c r="A11" s="34">
        <v>12.534469473185215</v>
      </c>
      <c r="B11">
        <v>19</v>
      </c>
    </row>
    <row r="12" spans="1:2" x14ac:dyDescent="0.3">
      <c r="A12" s="34">
        <v>12.534469473185215</v>
      </c>
      <c r="B12">
        <v>0</v>
      </c>
    </row>
    <row r="13" spans="1:2" x14ac:dyDescent="0.3">
      <c r="A13" s="34">
        <v>14.997044883702877</v>
      </c>
      <c r="B13">
        <v>16</v>
      </c>
    </row>
    <row r="14" spans="1:2" x14ac:dyDescent="0.3">
      <c r="A14" s="34">
        <v>14.997044883702877</v>
      </c>
      <c r="B14">
        <v>0</v>
      </c>
    </row>
    <row r="15" spans="1:2" x14ac:dyDescent="0.3">
      <c r="A15" s="34">
        <v>17.459620294220539</v>
      </c>
      <c r="B15">
        <v>30</v>
      </c>
    </row>
    <row r="16" spans="1:2" x14ac:dyDescent="0.3">
      <c r="A16" s="34">
        <v>17.459620294220539</v>
      </c>
      <c r="B16">
        <v>0</v>
      </c>
    </row>
    <row r="17" spans="1:2" x14ac:dyDescent="0.3">
      <c r="A17" s="34">
        <v>19.922195704738201</v>
      </c>
      <c r="B17">
        <v>30</v>
      </c>
    </row>
    <row r="18" spans="1:2" ht="15" thickBot="1" x14ac:dyDescent="0.35">
      <c r="A18" s="35" t="s">
        <v>65</v>
      </c>
      <c r="B18" s="35">
        <v>0</v>
      </c>
    </row>
  </sheetData>
  <sortState xmlns:xlrd2="http://schemas.microsoft.com/office/spreadsheetml/2017/richdata2" ref="A2:A17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s="36" t="s">
        <v>64</v>
      </c>
      <c r="B1" s="36" t="s">
        <v>66</v>
      </c>
    </row>
    <row r="2" spans="1:2" x14ac:dyDescent="0.3">
      <c r="A2" s="34">
        <v>2.6841678311145629</v>
      </c>
      <c r="B2">
        <v>64</v>
      </c>
    </row>
    <row r="3" spans="1:2" x14ac:dyDescent="0.3">
      <c r="A3" s="34">
        <v>5.1467432416322261</v>
      </c>
      <c r="B3">
        <v>38</v>
      </c>
    </row>
    <row r="4" spans="1:2" x14ac:dyDescent="0.3">
      <c r="A4" s="34">
        <v>7.6093186521498888</v>
      </c>
      <c r="B4">
        <v>23</v>
      </c>
    </row>
    <row r="5" spans="1:2" x14ac:dyDescent="0.3">
      <c r="A5" s="34">
        <v>10.071894062667551</v>
      </c>
      <c r="B5">
        <v>17</v>
      </c>
    </row>
    <row r="6" spans="1:2" x14ac:dyDescent="0.3">
      <c r="A6" s="34">
        <v>12.534469473185215</v>
      </c>
      <c r="B6">
        <v>19</v>
      </c>
    </row>
    <row r="7" spans="1:2" x14ac:dyDescent="0.3">
      <c r="A7" s="34">
        <v>14.997044883702877</v>
      </c>
      <c r="B7">
        <v>16</v>
      </c>
    </row>
    <row r="8" spans="1:2" x14ac:dyDescent="0.3">
      <c r="A8" s="34">
        <v>17.459620294220539</v>
      </c>
      <c r="B8">
        <v>30</v>
      </c>
    </row>
    <row r="9" spans="1:2" x14ac:dyDescent="0.3">
      <c r="A9" s="34">
        <v>19.922195704738201</v>
      </c>
      <c r="B9">
        <v>30</v>
      </c>
    </row>
    <row r="10" spans="1:2" ht="15" thickBot="1" x14ac:dyDescent="0.35">
      <c r="A10" s="35" t="s">
        <v>65</v>
      </c>
      <c r="B10" s="35">
        <v>0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H240"/>
  <sheetViews>
    <sheetView workbookViewId="0">
      <selection activeCell="G10" sqref="G10:H18"/>
    </sheetView>
  </sheetViews>
  <sheetFormatPr defaultRowHeight="14.4" x14ac:dyDescent="0.3"/>
  <cols>
    <col min="1" max="1" width="4.5546875" customWidth="1"/>
  </cols>
  <sheetData>
    <row r="3" spans="2:8" x14ac:dyDescent="0.3">
      <c r="B3" s="31" t="s">
        <v>42</v>
      </c>
    </row>
    <row r="4" spans="2:8" x14ac:dyDescent="0.3">
      <c r="B4" s="32">
        <v>13.899244306549823</v>
      </c>
      <c r="E4" s="34"/>
    </row>
    <row r="5" spans="2:8" x14ac:dyDescent="0.3">
      <c r="B5" s="32">
        <v>2.439600928959138</v>
      </c>
    </row>
    <row r="6" spans="2:8" x14ac:dyDescent="0.3">
      <c r="B6" s="32">
        <v>9.1324542694510953</v>
      </c>
    </row>
    <row r="7" spans="2:8" x14ac:dyDescent="0.3">
      <c r="B7" s="32">
        <v>0.52104674072112955</v>
      </c>
    </row>
    <row r="8" spans="2:8" x14ac:dyDescent="0.3">
      <c r="B8" s="32">
        <v>15.05687160774022</v>
      </c>
    </row>
    <row r="9" spans="2:8" ht="15" thickBot="1" x14ac:dyDescent="0.35">
      <c r="B9" s="32">
        <v>0.52104674072112955</v>
      </c>
    </row>
    <row r="10" spans="2:8" x14ac:dyDescent="0.3">
      <c r="B10" s="32">
        <v>3.6032437168108995</v>
      </c>
      <c r="D10" s="34"/>
      <c r="E10" s="34"/>
      <c r="G10" s="36" t="s">
        <v>64</v>
      </c>
      <c r="H10" s="36" t="s">
        <v>66</v>
      </c>
    </row>
    <row r="11" spans="2:8" x14ac:dyDescent="0.3">
      <c r="B11" s="32">
        <v>14.484577638074137</v>
      </c>
      <c r="D11" t="s">
        <v>59</v>
      </c>
      <c r="E11" s="34">
        <f>MIN(B4:B240)</f>
        <v>0.22159242059690037</v>
      </c>
      <c r="G11" s="34">
        <v>2.6841678311145629</v>
      </c>
      <c r="H11">
        <v>64</v>
      </c>
    </row>
    <row r="12" spans="2:8" x14ac:dyDescent="0.3">
      <c r="B12" s="32">
        <v>1.4163518870800593</v>
      </c>
      <c r="D12" t="s">
        <v>60</v>
      </c>
      <c r="E12" s="34">
        <f>MAX(B4:B240)</f>
        <v>19.922195704738201</v>
      </c>
      <c r="G12" s="34">
        <v>5.1467432416322261</v>
      </c>
      <c r="H12">
        <v>38</v>
      </c>
    </row>
    <row r="13" spans="2:8" x14ac:dyDescent="0.3">
      <c r="B13" s="32">
        <v>13.899244306549823</v>
      </c>
      <c r="D13" t="s">
        <v>61</v>
      </c>
      <c r="E13" s="34">
        <f>E12-E11</f>
        <v>19.700603284141302</v>
      </c>
      <c r="G13" s="34">
        <v>7.6093186521498888</v>
      </c>
      <c r="H13">
        <v>23</v>
      </c>
    </row>
    <row r="14" spans="2:8" x14ac:dyDescent="0.3">
      <c r="B14" s="32">
        <v>4.3138659413255755</v>
      </c>
      <c r="D14" t="s">
        <v>62</v>
      </c>
      <c r="E14">
        <v>8</v>
      </c>
      <c r="G14" s="34">
        <v>10.071894062667551</v>
      </c>
      <c r="H14">
        <v>17</v>
      </c>
    </row>
    <row r="15" spans="2:8" x14ac:dyDescent="0.3">
      <c r="B15" s="32">
        <v>19.847627373850589</v>
      </c>
      <c r="D15" t="s">
        <v>63</v>
      </c>
      <c r="E15">
        <f>E13/E14</f>
        <v>2.4625754105176627</v>
      </c>
      <c r="G15" s="34">
        <v>12.534469473185215</v>
      </c>
      <c r="H15">
        <v>19</v>
      </c>
    </row>
    <row r="16" spans="2:8" x14ac:dyDescent="0.3">
      <c r="B16" s="32">
        <v>6.0004500348492789</v>
      </c>
      <c r="D16" s="34"/>
      <c r="E16" s="34"/>
      <c r="G16" s="34">
        <v>14.997044883702877</v>
      </c>
      <c r="H16">
        <v>16</v>
      </c>
    </row>
    <row r="17" spans="2:8" x14ac:dyDescent="0.3">
      <c r="B17" s="32">
        <v>16.148617983395717</v>
      </c>
      <c r="D17" s="34"/>
      <c r="E17" s="34"/>
      <c r="G17" s="34">
        <v>17.459620294220539</v>
      </c>
      <c r="H17">
        <v>30</v>
      </c>
    </row>
    <row r="18" spans="2:8" x14ac:dyDescent="0.3">
      <c r="B18" s="32">
        <v>18.0263481230824</v>
      </c>
      <c r="G18" s="34">
        <v>19.922195704738201</v>
      </c>
      <c r="H18">
        <v>30</v>
      </c>
    </row>
    <row r="19" spans="2:8" ht="15" thickBot="1" x14ac:dyDescent="0.35">
      <c r="B19" s="32">
        <v>2.9797353034408034</v>
      </c>
      <c r="G19" s="35" t="s">
        <v>65</v>
      </c>
      <c r="H19" s="35">
        <v>0</v>
      </c>
    </row>
    <row r="20" spans="2:8" x14ac:dyDescent="0.3">
      <c r="B20" s="32">
        <v>4.7024538688443469</v>
      </c>
    </row>
    <row r="21" spans="2:8" x14ac:dyDescent="0.3">
      <c r="B21" s="32">
        <v>0.22159242059690037</v>
      </c>
    </row>
    <row r="22" spans="2:8" x14ac:dyDescent="0.3">
      <c r="B22" s="32">
        <v>0.52104674072112955</v>
      </c>
    </row>
    <row r="23" spans="2:8" x14ac:dyDescent="0.3">
      <c r="B23" s="32">
        <v>15.612696668338064</v>
      </c>
    </row>
    <row r="24" spans="2:8" x14ac:dyDescent="0.3">
      <c r="B24" s="32">
        <v>19.922195704738201</v>
      </c>
    </row>
    <row r="25" spans="2:8" x14ac:dyDescent="0.3">
      <c r="B25" s="32">
        <v>0.67914846168428067</v>
      </c>
    </row>
    <row r="26" spans="2:8" x14ac:dyDescent="0.3">
      <c r="B26" s="32">
        <v>6.4758797832945865</v>
      </c>
    </row>
    <row r="27" spans="2:8" x14ac:dyDescent="0.3">
      <c r="B27" s="32">
        <v>5.5460417339727774</v>
      </c>
    </row>
    <row r="28" spans="2:8" x14ac:dyDescent="0.3">
      <c r="B28" s="32">
        <v>3.6032437168108995</v>
      </c>
    </row>
    <row r="29" spans="2:8" x14ac:dyDescent="0.3">
      <c r="B29" s="32">
        <v>18.0263481230824</v>
      </c>
    </row>
    <row r="30" spans="2:8" x14ac:dyDescent="0.3">
      <c r="B30" s="32">
        <v>2.6995483256594031</v>
      </c>
    </row>
    <row r="31" spans="2:8" x14ac:dyDescent="0.3">
      <c r="B31" s="32">
        <v>1.2609109957597191</v>
      </c>
    </row>
    <row r="32" spans="2:8" x14ac:dyDescent="0.3">
      <c r="B32" s="32">
        <v>11.49410703421165</v>
      </c>
    </row>
    <row r="33" spans="2:2" x14ac:dyDescent="0.3">
      <c r="B33" s="32">
        <v>6.4758797832945865</v>
      </c>
    </row>
    <row r="34" spans="2:2" x14ac:dyDescent="0.3">
      <c r="B34" s="32">
        <v>19.552134698772797</v>
      </c>
    </row>
    <row r="35" spans="2:2" x14ac:dyDescent="0.3">
      <c r="B35" s="32">
        <v>14.484577638074137</v>
      </c>
    </row>
    <row r="36" spans="2:2" x14ac:dyDescent="0.3">
      <c r="B36" s="32">
        <v>8.568429602390367</v>
      </c>
    </row>
    <row r="37" spans="2:2" x14ac:dyDescent="0.3">
      <c r="B37" s="32">
        <v>6.0004500348492789</v>
      </c>
    </row>
    <row r="38" spans="2:2" x14ac:dyDescent="0.3">
      <c r="B38" s="32">
        <v>8.568429602390367</v>
      </c>
    </row>
    <row r="39" spans="2:2" x14ac:dyDescent="0.3">
      <c r="B39" s="32">
        <v>11.49410703421165</v>
      </c>
    </row>
    <row r="40" spans="2:2" x14ac:dyDescent="0.3">
      <c r="B40" s="32">
        <v>12.098536225957169</v>
      </c>
    </row>
    <row r="41" spans="2:2" x14ac:dyDescent="0.3">
      <c r="B41" s="32">
        <v>9.1324542694510953</v>
      </c>
    </row>
    <row r="42" spans="2:2" x14ac:dyDescent="0.3">
      <c r="B42" s="32">
        <v>19.723966545394447</v>
      </c>
    </row>
    <row r="43" spans="2:2" x14ac:dyDescent="0.3">
      <c r="B43" s="32">
        <v>12.70295282345945</v>
      </c>
    </row>
    <row r="44" spans="2:2" x14ac:dyDescent="0.3">
      <c r="B44" s="32">
        <v>3.2807907387338302</v>
      </c>
    </row>
    <row r="45" spans="2:2" x14ac:dyDescent="0.3">
      <c r="B45" s="32">
        <v>19.847627373850589</v>
      </c>
    </row>
    <row r="46" spans="2:2" x14ac:dyDescent="0.3">
      <c r="B46" s="32">
        <v>15.612696668338064</v>
      </c>
    </row>
    <row r="47" spans="2:2" x14ac:dyDescent="0.3">
      <c r="B47" s="32">
        <v>19.922195704738201</v>
      </c>
    </row>
    <row r="48" spans="2:2" x14ac:dyDescent="0.3">
      <c r="B48" s="32">
        <v>15.612696668338064</v>
      </c>
    </row>
    <row r="49" spans="2:2" x14ac:dyDescent="0.3">
      <c r="B49" s="32">
        <v>6.9715283222680142</v>
      </c>
    </row>
    <row r="50" spans="2:2" x14ac:dyDescent="0.3">
      <c r="B50" s="32">
        <v>2.9797353034408034</v>
      </c>
    </row>
    <row r="51" spans="2:2" x14ac:dyDescent="0.3">
      <c r="B51" s="32">
        <v>1.9775020794685112</v>
      </c>
    </row>
    <row r="52" spans="2:2" x14ac:dyDescent="0.3">
      <c r="B52" s="32">
        <v>7.4863732817872428</v>
      </c>
    </row>
    <row r="53" spans="2:2" x14ac:dyDescent="0.3">
      <c r="B53" s="32">
        <v>18.413507015166164</v>
      </c>
    </row>
    <row r="54" spans="2:2" x14ac:dyDescent="0.3">
      <c r="B54" s="32">
        <v>1.7737296423115712</v>
      </c>
    </row>
    <row r="55" spans="2:2" x14ac:dyDescent="0.3">
      <c r="B55" s="32">
        <v>0.34363833453069859</v>
      </c>
    </row>
    <row r="56" spans="2:2" x14ac:dyDescent="0.3">
      <c r="B56" s="32">
        <v>0.87641502467842702</v>
      </c>
    </row>
    <row r="57" spans="2:2" x14ac:dyDescent="0.3">
      <c r="B57" s="32">
        <v>19.333405840142461</v>
      </c>
    </row>
    <row r="58" spans="2:2" x14ac:dyDescent="0.3">
      <c r="B58" s="32">
        <v>19.552134698772797</v>
      </c>
    </row>
    <row r="59" spans="2:2" x14ac:dyDescent="0.3">
      <c r="B59" s="32">
        <v>6.9715283222680142</v>
      </c>
    </row>
    <row r="60" spans="2:2" x14ac:dyDescent="0.3">
      <c r="B60" s="32">
        <v>0.29762662098879267</v>
      </c>
    </row>
    <row r="61" spans="2:2" x14ac:dyDescent="0.3">
      <c r="B61" s="32">
        <v>10.29681343599874</v>
      </c>
    </row>
    <row r="62" spans="2:2" x14ac:dyDescent="0.3">
      <c r="B62" s="32">
        <v>18.762017345846896</v>
      </c>
    </row>
    <row r="63" spans="2:2" x14ac:dyDescent="0.3">
      <c r="B63" s="32">
        <v>0.22159242059690037</v>
      </c>
    </row>
    <row r="64" spans="2:2" x14ac:dyDescent="0.3">
      <c r="B64" s="32">
        <v>2.1991797990213597</v>
      </c>
    </row>
    <row r="65" spans="2:2" x14ac:dyDescent="0.3">
      <c r="B65" s="32">
        <v>2.9797353034408034</v>
      </c>
    </row>
    <row r="66" spans="2:2" x14ac:dyDescent="0.3">
      <c r="B66" s="32">
        <v>10.892608851627527</v>
      </c>
    </row>
    <row r="67" spans="2:2" x14ac:dyDescent="0.3">
      <c r="B67" s="32">
        <v>8.568429602390367</v>
      </c>
    </row>
    <row r="68" spans="2:2" x14ac:dyDescent="0.3">
      <c r="B68" s="32">
        <v>5.5460417339727774</v>
      </c>
    </row>
    <row r="69" spans="2:2" x14ac:dyDescent="0.3">
      <c r="B69" s="32">
        <v>1.2609109957597191</v>
      </c>
    </row>
    <row r="70" spans="2:2" x14ac:dyDescent="0.3">
      <c r="B70" s="32">
        <v>2.439600928959138</v>
      </c>
    </row>
    <row r="71" spans="2:2" x14ac:dyDescent="0.3">
      <c r="B71" s="32">
        <v>11.49410703421165</v>
      </c>
    </row>
    <row r="72" spans="2:2" x14ac:dyDescent="0.3">
      <c r="B72" s="32">
        <v>0.87641502467842702</v>
      </c>
    </row>
    <row r="73" spans="2:2" x14ac:dyDescent="0.3">
      <c r="B73" s="32">
        <v>13.30426249493774</v>
      </c>
    </row>
    <row r="74" spans="2:2" x14ac:dyDescent="0.3">
      <c r="B74" s="32">
        <v>5.1132462281989017</v>
      </c>
    </row>
    <row r="75" spans="2:2" x14ac:dyDescent="0.3">
      <c r="B75" s="32">
        <v>0.34363833453069859</v>
      </c>
    </row>
    <row r="76" spans="2:2" x14ac:dyDescent="0.3">
      <c r="B76" s="32">
        <v>2.9797353034408034</v>
      </c>
    </row>
    <row r="77" spans="2:2" x14ac:dyDescent="0.3">
      <c r="B77" s="32">
        <v>6.0004500348492789</v>
      </c>
    </row>
    <row r="78" spans="2:2" x14ac:dyDescent="0.3">
      <c r="B78" s="32">
        <v>1.7737296423115712</v>
      </c>
    </row>
    <row r="79" spans="2:2" x14ac:dyDescent="0.3">
      <c r="B79" s="32">
        <v>15.612696668338064</v>
      </c>
    </row>
    <row r="80" spans="2:2" x14ac:dyDescent="0.3">
      <c r="B80" s="32">
        <v>0.99186771958976561</v>
      </c>
    </row>
    <row r="81" spans="2:2" x14ac:dyDescent="0.3">
      <c r="B81" s="32">
        <v>17.147192750969197</v>
      </c>
    </row>
    <row r="82" spans="2:2" x14ac:dyDescent="0.3">
      <c r="B82" s="32">
        <v>3.6032437168108995</v>
      </c>
    </row>
    <row r="83" spans="2:2" x14ac:dyDescent="0.3">
      <c r="B83" s="32">
        <v>2.6995483256594031</v>
      </c>
    </row>
    <row r="84" spans="2:2" x14ac:dyDescent="0.3">
      <c r="B84" s="32">
        <v>19.069390773026203</v>
      </c>
    </row>
    <row r="85" spans="2:2" x14ac:dyDescent="0.3">
      <c r="B85" s="32">
        <v>0.77246735671975875</v>
      </c>
    </row>
    <row r="86" spans="2:2" x14ac:dyDescent="0.3">
      <c r="B86" s="32">
        <v>4.3138659413255755</v>
      </c>
    </row>
    <row r="87" spans="2:2" x14ac:dyDescent="0.3">
      <c r="B87" s="32">
        <v>0.52104674072112955</v>
      </c>
    </row>
    <row r="88" spans="2:2" x14ac:dyDescent="0.3">
      <c r="B88" s="32">
        <v>4.7024538688443469</v>
      </c>
    </row>
    <row r="89" spans="2:2" x14ac:dyDescent="0.3">
      <c r="B89" s="32">
        <v>17.147192750969197</v>
      </c>
    </row>
    <row r="90" spans="2:2" x14ac:dyDescent="0.3">
      <c r="B90" s="32">
        <v>10.29681343599874</v>
      </c>
    </row>
    <row r="91" spans="2:2" x14ac:dyDescent="0.3">
      <c r="B91" s="32">
        <v>10.892608851627527</v>
      </c>
    </row>
    <row r="92" spans="2:2" x14ac:dyDescent="0.3">
      <c r="B92" s="32">
        <v>15.05687160774022</v>
      </c>
    </row>
    <row r="93" spans="2:2" x14ac:dyDescent="0.3">
      <c r="B93" s="32">
        <v>12.70295282345945</v>
      </c>
    </row>
    <row r="94" spans="2:2" x14ac:dyDescent="0.3">
      <c r="B94" s="32">
        <v>18.762017345846896</v>
      </c>
    </row>
    <row r="95" spans="2:2" x14ac:dyDescent="0.3">
      <c r="B95" s="32">
        <v>13.899244306549823</v>
      </c>
    </row>
    <row r="96" spans="2:2" x14ac:dyDescent="0.3">
      <c r="B96" s="32">
        <v>8.568429602390367</v>
      </c>
    </row>
    <row r="97" spans="2:2" x14ac:dyDescent="0.3">
      <c r="B97" s="32">
        <v>3.2807907387338302</v>
      </c>
    </row>
    <row r="98" spans="2:2" x14ac:dyDescent="0.3">
      <c r="B98" s="32">
        <v>16.661230144589982</v>
      </c>
    </row>
    <row r="99" spans="2:2" x14ac:dyDescent="0.3">
      <c r="B99" s="32">
        <v>17.147192750969197</v>
      </c>
    </row>
    <row r="100" spans="2:2" x14ac:dyDescent="0.3">
      <c r="B100" s="32">
        <v>4.3138659413255755</v>
      </c>
    </row>
    <row r="101" spans="2:2" x14ac:dyDescent="0.3">
      <c r="B101" s="32">
        <v>0.25713204615269697</v>
      </c>
    </row>
    <row r="102" spans="2:2" x14ac:dyDescent="0.3">
      <c r="B102" s="32">
        <v>15.05687160774022</v>
      </c>
    </row>
    <row r="103" spans="2:2" x14ac:dyDescent="0.3">
      <c r="B103" s="32">
        <v>4.3138659413255755</v>
      </c>
    </row>
    <row r="104" spans="2:2" x14ac:dyDescent="0.3">
      <c r="B104" s="32">
        <v>15.05687160774022</v>
      </c>
    </row>
    <row r="105" spans="2:2" x14ac:dyDescent="0.3">
      <c r="B105" s="32">
        <v>12.098536225957169</v>
      </c>
    </row>
    <row r="106" spans="2:2" x14ac:dyDescent="0.3">
      <c r="B106" s="32">
        <v>13.30426249493774</v>
      </c>
    </row>
    <row r="107" spans="2:2" x14ac:dyDescent="0.3">
      <c r="B107" s="32">
        <v>1.7737296423115712</v>
      </c>
    </row>
    <row r="108" spans="2:2" x14ac:dyDescent="0.3">
      <c r="B108" s="32">
        <v>3.947507915044707</v>
      </c>
    </row>
    <row r="109" spans="2:2" x14ac:dyDescent="0.3">
      <c r="B109" s="32">
        <v>19.922195704738201</v>
      </c>
    </row>
    <row r="110" spans="2:2" x14ac:dyDescent="0.3">
      <c r="B110" s="32">
        <v>17.147192750969197</v>
      </c>
    </row>
    <row r="111" spans="2:2" x14ac:dyDescent="0.3">
      <c r="B111" s="32">
        <v>13.30426249493774</v>
      </c>
    </row>
    <row r="112" spans="2:2" x14ac:dyDescent="0.3">
      <c r="B112" s="32">
        <v>2.1991797990213597</v>
      </c>
    </row>
    <row r="113" spans="2:2" x14ac:dyDescent="0.3">
      <c r="B113" s="32">
        <v>19.847627373850589</v>
      </c>
    </row>
    <row r="114" spans="2:2" x14ac:dyDescent="0.3">
      <c r="B114" s="32">
        <v>17.603266338214976</v>
      </c>
    </row>
    <row r="115" spans="2:2" x14ac:dyDescent="0.3">
      <c r="B115" s="32">
        <v>19.333405840142461</v>
      </c>
    </row>
    <row r="116" spans="2:2" x14ac:dyDescent="0.3">
      <c r="B116" s="32">
        <v>4.3138659413255755</v>
      </c>
    </row>
    <row r="117" spans="2:2" x14ac:dyDescent="0.3">
      <c r="B117" s="32">
        <v>19.333405840142461</v>
      </c>
    </row>
    <row r="118" spans="2:2" x14ac:dyDescent="0.3">
      <c r="B118" s="32">
        <v>7.4863732817872428</v>
      </c>
    </row>
    <row r="119" spans="2:2" x14ac:dyDescent="0.3">
      <c r="B119" s="32">
        <v>16.661230144589982</v>
      </c>
    </row>
    <row r="120" spans="2:2" x14ac:dyDescent="0.3">
      <c r="B120" s="32">
        <v>2.1991797990213597</v>
      </c>
    </row>
    <row r="121" spans="2:2" x14ac:dyDescent="0.3">
      <c r="B121" s="32">
        <v>0.59561218038025898</v>
      </c>
    </row>
    <row r="122" spans="2:2" x14ac:dyDescent="0.3">
      <c r="B122" s="32">
        <v>5.1132462281989017</v>
      </c>
    </row>
    <row r="123" spans="2:2" x14ac:dyDescent="0.3">
      <c r="B123" s="32">
        <v>6.0004500348492789</v>
      </c>
    </row>
    <row r="124" spans="2:2" x14ac:dyDescent="0.3">
      <c r="B124" s="32">
        <v>11.49410703421165</v>
      </c>
    </row>
    <row r="125" spans="2:2" x14ac:dyDescent="0.3">
      <c r="B125" s="32">
        <v>9.7093027491606474</v>
      </c>
    </row>
    <row r="126" spans="2:2" x14ac:dyDescent="0.3">
      <c r="B126" s="32">
        <v>16.148617983395717</v>
      </c>
    </row>
    <row r="127" spans="2:2" x14ac:dyDescent="0.3">
      <c r="B127" s="32">
        <v>16.661230144589982</v>
      </c>
    </row>
    <row r="128" spans="2:2" x14ac:dyDescent="0.3">
      <c r="B128" s="32">
        <v>14.484577638074137</v>
      </c>
    </row>
    <row r="129" spans="2:2" x14ac:dyDescent="0.3">
      <c r="B129" s="32">
        <v>10.29681343599874</v>
      </c>
    </row>
    <row r="130" spans="2:2" x14ac:dyDescent="0.3">
      <c r="B130" s="32">
        <v>17.147192750969197</v>
      </c>
    </row>
    <row r="131" spans="2:2" x14ac:dyDescent="0.3">
      <c r="B131" s="32">
        <v>3.6032437168108995</v>
      </c>
    </row>
    <row r="132" spans="2:2" x14ac:dyDescent="0.3">
      <c r="B132" s="32">
        <v>0.39577257914899849</v>
      </c>
    </row>
    <row r="133" spans="2:2" x14ac:dyDescent="0.3">
      <c r="B133" s="32">
        <v>10.29681343599874</v>
      </c>
    </row>
    <row r="134" spans="2:2" x14ac:dyDescent="0.3">
      <c r="B134" s="32">
        <v>3.2807907387338302</v>
      </c>
    </row>
    <row r="135" spans="2:2" x14ac:dyDescent="0.3">
      <c r="B135" s="32">
        <v>4.3138659413255755</v>
      </c>
    </row>
    <row r="136" spans="2:2" x14ac:dyDescent="0.3">
      <c r="B136" s="32">
        <v>0.77246735671975875</v>
      </c>
    </row>
    <row r="137" spans="2:2" x14ac:dyDescent="0.3">
      <c r="B137" s="32">
        <v>8.0191663670959805</v>
      </c>
    </row>
    <row r="138" spans="2:2" x14ac:dyDescent="0.3">
      <c r="B138" s="32">
        <v>1.5869825917833709</v>
      </c>
    </row>
    <row r="139" spans="2:2" x14ac:dyDescent="0.3">
      <c r="B139" s="32">
        <v>3.947507915044707</v>
      </c>
    </row>
    <row r="140" spans="2:2" x14ac:dyDescent="0.3">
      <c r="B140" s="32">
        <v>8.0191663670959805</v>
      </c>
    </row>
    <row r="141" spans="2:2" x14ac:dyDescent="0.3">
      <c r="B141" s="32">
        <v>0.67914846168428067</v>
      </c>
    </row>
    <row r="142" spans="2:2" x14ac:dyDescent="0.3">
      <c r="B142" s="32">
        <v>14.484577638074137</v>
      </c>
    </row>
    <row r="143" spans="2:2" x14ac:dyDescent="0.3">
      <c r="B143" s="32">
        <v>13.899244306549823</v>
      </c>
    </row>
    <row r="144" spans="2:2" x14ac:dyDescent="0.3">
      <c r="B144" s="32">
        <v>0.52104674072112955</v>
      </c>
    </row>
    <row r="145" spans="2:2" x14ac:dyDescent="0.3">
      <c r="B145" s="32">
        <v>0.39577257914899849</v>
      </c>
    </row>
    <row r="146" spans="2:2" x14ac:dyDescent="0.3">
      <c r="B146" s="32">
        <v>0.99186771958976561</v>
      </c>
    </row>
    <row r="147" spans="2:2" x14ac:dyDescent="0.3">
      <c r="B147" s="32">
        <v>0.87641502467842702</v>
      </c>
    </row>
    <row r="148" spans="2:2" x14ac:dyDescent="0.3">
      <c r="B148" s="32">
        <v>16.148617983395717</v>
      </c>
    </row>
    <row r="149" spans="2:2" x14ac:dyDescent="0.3">
      <c r="B149" s="32">
        <v>4.3138659413255755</v>
      </c>
    </row>
    <row r="150" spans="2:2" x14ac:dyDescent="0.3">
      <c r="B150" s="32">
        <v>19.723966545394447</v>
      </c>
    </row>
    <row r="151" spans="2:2" x14ac:dyDescent="0.3">
      <c r="B151" s="32">
        <v>3.947507915044707</v>
      </c>
    </row>
    <row r="152" spans="2:2" x14ac:dyDescent="0.3">
      <c r="B152" s="32">
        <v>8.568429602390367</v>
      </c>
    </row>
    <row r="153" spans="2:2" x14ac:dyDescent="0.3">
      <c r="B153" s="32">
        <v>1.1197265147421451</v>
      </c>
    </row>
    <row r="154" spans="2:2" x14ac:dyDescent="0.3">
      <c r="B154" s="32">
        <v>3.2807907387338302</v>
      </c>
    </row>
    <row r="155" spans="2:2" x14ac:dyDescent="0.3">
      <c r="B155" s="32">
        <v>10.892608851627527</v>
      </c>
    </row>
    <row r="156" spans="2:2" x14ac:dyDescent="0.3">
      <c r="B156" s="32">
        <v>18.413507015166164</v>
      </c>
    </row>
    <row r="157" spans="2:2" x14ac:dyDescent="0.3">
      <c r="B157" s="32">
        <v>2.1991797990213597</v>
      </c>
    </row>
    <row r="158" spans="2:2" x14ac:dyDescent="0.3">
      <c r="B158" s="32">
        <v>15.612696668338064</v>
      </c>
    </row>
    <row r="159" spans="2:2" x14ac:dyDescent="0.3">
      <c r="B159" s="32">
        <v>1.9775020794685112</v>
      </c>
    </row>
    <row r="160" spans="2:2" x14ac:dyDescent="0.3">
      <c r="B160" s="32">
        <v>18.413507015166164</v>
      </c>
    </row>
    <row r="161" spans="2:2" x14ac:dyDescent="0.3">
      <c r="B161" s="32">
        <v>6.4758797832945865</v>
      </c>
    </row>
    <row r="162" spans="2:2" x14ac:dyDescent="0.3">
      <c r="B162" s="32">
        <v>2.1991797990213597</v>
      </c>
    </row>
    <row r="163" spans="2:2" x14ac:dyDescent="0.3">
      <c r="B163" s="32">
        <v>10.29681343599874</v>
      </c>
    </row>
    <row r="164" spans="2:2" x14ac:dyDescent="0.3">
      <c r="B164" s="32">
        <v>19.847627373850589</v>
      </c>
    </row>
    <row r="165" spans="2:2" x14ac:dyDescent="0.3">
      <c r="B165" s="32">
        <v>5.1132462281989017</v>
      </c>
    </row>
    <row r="166" spans="2:2" x14ac:dyDescent="0.3">
      <c r="B166" s="32">
        <v>17.147192750969197</v>
      </c>
    </row>
    <row r="167" spans="2:2" x14ac:dyDescent="0.3">
      <c r="B167" s="32">
        <v>10.892608851627527</v>
      </c>
    </row>
    <row r="168" spans="2:2" x14ac:dyDescent="0.3">
      <c r="B168" s="32">
        <v>1.2609109957597191</v>
      </c>
    </row>
    <row r="169" spans="2:2" x14ac:dyDescent="0.3">
      <c r="B169" s="32">
        <v>5.5460417339727774</v>
      </c>
    </row>
    <row r="170" spans="2:2" x14ac:dyDescent="0.3">
      <c r="B170" s="32">
        <v>0.87641502467842702</v>
      </c>
    </row>
    <row r="171" spans="2:2" x14ac:dyDescent="0.3">
      <c r="B171" s="32">
        <v>0.22159242059690037</v>
      </c>
    </row>
    <row r="172" spans="2:2" x14ac:dyDescent="0.3">
      <c r="B172" s="32">
        <v>15.05687160774022</v>
      </c>
    </row>
    <row r="173" spans="2:2" x14ac:dyDescent="0.3">
      <c r="B173" s="32">
        <v>6.4758797832945865</v>
      </c>
    </row>
    <row r="174" spans="2:2" x14ac:dyDescent="0.3">
      <c r="B174" s="32">
        <v>0.59561218038025898</v>
      </c>
    </row>
    <row r="175" spans="2:2" x14ac:dyDescent="0.3">
      <c r="B175" s="32">
        <v>10.29681343599874</v>
      </c>
    </row>
    <row r="176" spans="2:2" x14ac:dyDescent="0.3">
      <c r="B176" s="32">
        <v>0.87641502467842702</v>
      </c>
    </row>
    <row r="177" spans="2:2" x14ac:dyDescent="0.3">
      <c r="B177" s="32">
        <v>2.6995483256594031</v>
      </c>
    </row>
    <row r="178" spans="2:2" x14ac:dyDescent="0.3">
      <c r="B178" s="32">
        <v>16.148617983395717</v>
      </c>
    </row>
    <row r="179" spans="2:2" x14ac:dyDescent="0.3">
      <c r="B179" s="32">
        <v>7.4863732817872428</v>
      </c>
    </row>
    <row r="180" spans="2:2" x14ac:dyDescent="0.3">
      <c r="B180" s="32">
        <v>8.568429602390367</v>
      </c>
    </row>
    <row r="181" spans="2:2" x14ac:dyDescent="0.3">
      <c r="B181" s="32">
        <v>6.9715283222680142</v>
      </c>
    </row>
    <row r="182" spans="2:2" x14ac:dyDescent="0.3">
      <c r="B182" s="32">
        <v>1.7737296423115712</v>
      </c>
    </row>
    <row r="183" spans="2:2" x14ac:dyDescent="0.3">
      <c r="B183" s="32">
        <v>15.612696668338064</v>
      </c>
    </row>
    <row r="184" spans="2:2" x14ac:dyDescent="0.3">
      <c r="B184" s="32">
        <v>0.87641502467842702</v>
      </c>
    </row>
    <row r="185" spans="2:2" x14ac:dyDescent="0.3">
      <c r="B185" s="32">
        <v>7.4863732817872428</v>
      </c>
    </row>
    <row r="186" spans="2:2" x14ac:dyDescent="0.3">
      <c r="B186" s="32">
        <v>15.612696668338064</v>
      </c>
    </row>
    <row r="187" spans="2:2" x14ac:dyDescent="0.3">
      <c r="B187" s="32">
        <v>3.947507915044707</v>
      </c>
    </row>
    <row r="188" spans="2:2" x14ac:dyDescent="0.3">
      <c r="B188" s="32">
        <v>4.3138659413255755</v>
      </c>
    </row>
    <row r="189" spans="2:2" x14ac:dyDescent="0.3">
      <c r="B189" s="32">
        <v>2.439600928959138</v>
      </c>
    </row>
    <row r="190" spans="2:2" x14ac:dyDescent="0.3">
      <c r="B190" s="32">
        <v>12.70295282345945</v>
      </c>
    </row>
    <row r="191" spans="2:2" x14ac:dyDescent="0.3">
      <c r="B191" s="32">
        <v>6.0004500348492789</v>
      </c>
    </row>
    <row r="192" spans="2:2" x14ac:dyDescent="0.3">
      <c r="B192" s="32">
        <v>11.49410703421165</v>
      </c>
    </row>
    <row r="193" spans="2:2" x14ac:dyDescent="0.3">
      <c r="B193" s="32">
        <v>11.49410703421165</v>
      </c>
    </row>
    <row r="194" spans="2:2" x14ac:dyDescent="0.3">
      <c r="B194" s="32">
        <v>1.2609109957597191</v>
      </c>
    </row>
    <row r="195" spans="2:2" x14ac:dyDescent="0.3">
      <c r="B195" s="32">
        <v>8.568429602390367</v>
      </c>
    </row>
    <row r="196" spans="2:2" x14ac:dyDescent="0.3">
      <c r="B196" s="32">
        <v>6.4758797832945865</v>
      </c>
    </row>
    <row r="197" spans="2:2" x14ac:dyDescent="0.3">
      <c r="B197" s="32">
        <v>9.1324542694510953</v>
      </c>
    </row>
    <row r="198" spans="2:2" x14ac:dyDescent="0.3">
      <c r="B198" s="32">
        <v>0.25713204615269697</v>
      </c>
    </row>
    <row r="199" spans="2:2" x14ac:dyDescent="0.3">
      <c r="B199" s="32">
        <v>3.6032437168108995</v>
      </c>
    </row>
    <row r="200" spans="2:2" x14ac:dyDescent="0.3">
      <c r="B200" s="32">
        <v>12.70295282345945</v>
      </c>
    </row>
    <row r="201" spans="2:2" x14ac:dyDescent="0.3">
      <c r="B201" s="32">
        <v>2.6995483256594031</v>
      </c>
    </row>
    <row r="202" spans="2:2" x14ac:dyDescent="0.3">
      <c r="B202" s="32">
        <v>0.99186771958976561</v>
      </c>
    </row>
    <row r="203" spans="2:2" x14ac:dyDescent="0.3">
      <c r="B203" s="32">
        <v>0.77246735671975875</v>
      </c>
    </row>
    <row r="204" spans="2:2" x14ac:dyDescent="0.3">
      <c r="B204" s="32">
        <v>7.4863732817872428</v>
      </c>
    </row>
    <row r="205" spans="2:2" x14ac:dyDescent="0.3">
      <c r="B205" s="32">
        <v>19.333405840142461</v>
      </c>
    </row>
    <row r="206" spans="2:2" x14ac:dyDescent="0.3">
      <c r="B206" s="32">
        <v>0.34363833453069859</v>
      </c>
    </row>
    <row r="207" spans="2:2" x14ac:dyDescent="0.3">
      <c r="B207" s="32">
        <v>15.05687160774022</v>
      </c>
    </row>
    <row r="208" spans="2:2" x14ac:dyDescent="0.3">
      <c r="B208" s="32">
        <v>0.22159242059690037</v>
      </c>
    </row>
    <row r="209" spans="2:2" x14ac:dyDescent="0.3">
      <c r="B209" s="32">
        <v>4.3138659413255755</v>
      </c>
    </row>
    <row r="210" spans="2:2" x14ac:dyDescent="0.3">
      <c r="B210" s="32">
        <v>17.147192750969197</v>
      </c>
    </row>
    <row r="211" spans="2:2" x14ac:dyDescent="0.3">
      <c r="B211" s="32">
        <v>6.0004500348492789</v>
      </c>
    </row>
    <row r="212" spans="2:2" x14ac:dyDescent="0.3">
      <c r="B212" s="32">
        <v>1.1197265147421451</v>
      </c>
    </row>
    <row r="213" spans="2:2" x14ac:dyDescent="0.3">
      <c r="B213" s="32">
        <v>19.552134698772797</v>
      </c>
    </row>
    <row r="214" spans="2:2" x14ac:dyDescent="0.3">
      <c r="B214" s="32">
        <v>15.612696668338064</v>
      </c>
    </row>
    <row r="215" spans="2:2" x14ac:dyDescent="0.3">
      <c r="B215" s="32">
        <v>15.612696668338064</v>
      </c>
    </row>
    <row r="216" spans="2:2" x14ac:dyDescent="0.3">
      <c r="B216" s="32">
        <v>16.148617983395717</v>
      </c>
    </row>
    <row r="217" spans="2:2" x14ac:dyDescent="0.3">
      <c r="B217" s="32">
        <v>0.67914846168428067</v>
      </c>
    </row>
    <row r="218" spans="2:2" x14ac:dyDescent="0.3">
      <c r="B218" s="32">
        <v>19.552134698772797</v>
      </c>
    </row>
    <row r="219" spans="2:2" x14ac:dyDescent="0.3">
      <c r="B219" s="32">
        <v>0.25713204615269697</v>
      </c>
    </row>
    <row r="220" spans="2:2" x14ac:dyDescent="0.3">
      <c r="B220" s="32">
        <v>0.52104674072112955</v>
      </c>
    </row>
    <row r="221" spans="2:2" x14ac:dyDescent="0.3">
      <c r="B221" s="32">
        <v>0.59561218038025898</v>
      </c>
    </row>
    <row r="222" spans="2:2" x14ac:dyDescent="0.3">
      <c r="B222" s="32">
        <v>11.49410703421165</v>
      </c>
    </row>
    <row r="223" spans="2:2" x14ac:dyDescent="0.3">
      <c r="B223" s="32">
        <v>19.069390773026203</v>
      </c>
    </row>
    <row r="224" spans="2:2" x14ac:dyDescent="0.3">
      <c r="B224" s="32">
        <v>0.39577257914899849</v>
      </c>
    </row>
    <row r="225" spans="2:2" x14ac:dyDescent="0.3">
      <c r="B225" s="32">
        <v>4.3138659413255755</v>
      </c>
    </row>
    <row r="226" spans="2:2" x14ac:dyDescent="0.3">
      <c r="B226" s="32">
        <v>3.2807907387338302</v>
      </c>
    </row>
    <row r="227" spans="2:2" x14ac:dyDescent="0.3">
      <c r="B227" s="32">
        <v>9.1324542694510953</v>
      </c>
    </row>
    <row r="228" spans="2:2" x14ac:dyDescent="0.3">
      <c r="B228" s="32">
        <v>18.0263481230824</v>
      </c>
    </row>
    <row r="229" spans="2:2" x14ac:dyDescent="0.3">
      <c r="B229" s="32">
        <v>0.52104674072112955</v>
      </c>
    </row>
    <row r="230" spans="2:2" x14ac:dyDescent="0.3">
      <c r="B230" s="32">
        <v>8.0191663670959805</v>
      </c>
    </row>
    <row r="231" spans="2:2" x14ac:dyDescent="0.3">
      <c r="B231" s="32">
        <v>19.922195704738201</v>
      </c>
    </row>
    <row r="232" spans="2:2" x14ac:dyDescent="0.3">
      <c r="B232" s="32">
        <v>0.34363833453069859</v>
      </c>
    </row>
    <row r="233" spans="2:2" x14ac:dyDescent="0.3">
      <c r="B233" s="32">
        <v>13.30426249493774</v>
      </c>
    </row>
    <row r="234" spans="2:2" x14ac:dyDescent="0.3">
      <c r="B234" s="32">
        <v>3.6032437168108995</v>
      </c>
    </row>
    <row r="235" spans="2:2" x14ac:dyDescent="0.3">
      <c r="B235" s="32">
        <v>9.1324542694510953</v>
      </c>
    </row>
    <row r="236" spans="2:2" x14ac:dyDescent="0.3">
      <c r="B236" s="32">
        <v>6.0004500348492789</v>
      </c>
    </row>
    <row r="237" spans="2:2" x14ac:dyDescent="0.3">
      <c r="B237" s="32">
        <v>0.77246735671975875</v>
      </c>
    </row>
    <row r="238" spans="2:2" x14ac:dyDescent="0.3">
      <c r="B238" s="32">
        <v>0.39577257914899849</v>
      </c>
    </row>
    <row r="239" spans="2:2" x14ac:dyDescent="0.3">
      <c r="B239" s="32">
        <v>9.1324542694510953</v>
      </c>
    </row>
    <row r="240" spans="2:2" x14ac:dyDescent="0.3">
      <c r="B240" s="33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3B9A-3864-493E-AD0E-B67BA6AEAD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13"/>
  <sheetViews>
    <sheetView tabSelected="1" zoomScale="85" zoomScaleNormal="85" workbookViewId="0">
      <selection activeCell="H9" sqref="H9"/>
    </sheetView>
  </sheetViews>
  <sheetFormatPr defaultRowHeight="14.4" x14ac:dyDescent="0.3"/>
  <cols>
    <col min="1" max="1" width="4.44140625" customWidth="1"/>
    <col min="2" max="2" width="26.44140625" bestFit="1" customWidth="1"/>
    <col min="3" max="3" width="9.5546875" bestFit="1" customWidth="1"/>
  </cols>
  <sheetData>
    <row r="2" spans="2:5" x14ac:dyDescent="0.3">
      <c r="D2" t="s">
        <v>67</v>
      </c>
      <c r="E2" t="s">
        <v>68</v>
      </c>
    </row>
    <row r="3" spans="2:5" x14ac:dyDescent="0.3">
      <c r="B3" s="27" t="s">
        <v>44</v>
      </c>
      <c r="C3" s="28">
        <v>17932</v>
      </c>
      <c r="D3">
        <v>0</v>
      </c>
      <c r="E3">
        <v>17932</v>
      </c>
    </row>
    <row r="4" spans="2:5" x14ac:dyDescent="0.3">
      <c r="B4" s="29" t="s">
        <v>45</v>
      </c>
      <c r="C4" s="30">
        <v>-5651</v>
      </c>
      <c r="D4">
        <f>17932-5651</f>
        <v>12281</v>
      </c>
      <c r="E4">
        <v>5651</v>
      </c>
    </row>
    <row r="5" spans="2:5" x14ac:dyDescent="0.3">
      <c r="B5" s="27" t="s">
        <v>46</v>
      </c>
      <c r="C5" s="28">
        <f>C3+C4</f>
        <v>12281</v>
      </c>
      <c r="D5">
        <v>0</v>
      </c>
      <c r="E5">
        <v>12281</v>
      </c>
    </row>
    <row r="6" spans="2:5" x14ac:dyDescent="0.3">
      <c r="B6" s="29" t="s">
        <v>47</v>
      </c>
      <c r="C6" s="30">
        <v>-4000</v>
      </c>
      <c r="D6">
        <f>12281-4000</f>
        <v>8281</v>
      </c>
      <c r="E6">
        <v>4000</v>
      </c>
    </row>
    <row r="7" spans="2:5" x14ac:dyDescent="0.3">
      <c r="B7" s="27" t="s">
        <v>48</v>
      </c>
      <c r="C7" s="28">
        <f>SUM(C5:C6)</f>
        <v>8281</v>
      </c>
      <c r="D7">
        <v>0</v>
      </c>
      <c r="E7">
        <v>8281</v>
      </c>
    </row>
    <row r="8" spans="2:5" x14ac:dyDescent="0.3">
      <c r="B8" s="29" t="s">
        <v>50</v>
      </c>
      <c r="C8" s="30">
        <v>1301</v>
      </c>
      <c r="D8">
        <f>8281+1301</f>
        <v>9582</v>
      </c>
      <c r="E8">
        <v>1301</v>
      </c>
    </row>
    <row r="9" spans="2:5" x14ac:dyDescent="0.3">
      <c r="B9" s="29" t="s">
        <v>49</v>
      </c>
      <c r="C9" s="30">
        <v>-500</v>
      </c>
      <c r="D9">
        <f>9582-500</f>
        <v>9082</v>
      </c>
      <c r="E9">
        <v>500</v>
      </c>
    </row>
    <row r="10" spans="2:5" x14ac:dyDescent="0.3">
      <c r="B10" s="29" t="s">
        <v>51</v>
      </c>
      <c r="C10" s="30">
        <v>-3000</v>
      </c>
      <c r="D10">
        <f>D9-3000</f>
        <v>6082</v>
      </c>
      <c r="E10">
        <v>3000</v>
      </c>
    </row>
    <row r="11" spans="2:5" x14ac:dyDescent="0.3">
      <c r="B11" s="27" t="s">
        <v>52</v>
      </c>
      <c r="C11" s="28">
        <f>SUM(C7:C10)</f>
        <v>6082</v>
      </c>
      <c r="D11">
        <v>0</v>
      </c>
      <c r="E11">
        <v>6082</v>
      </c>
    </row>
    <row r="12" spans="2:5" x14ac:dyDescent="0.3">
      <c r="B12" s="29" t="s">
        <v>53</v>
      </c>
      <c r="C12" s="30">
        <f>-0.3*C11</f>
        <v>-1824.6</v>
      </c>
      <c r="D12" s="37">
        <f>E11+C12</f>
        <v>4257.3999999999996</v>
      </c>
      <c r="E12">
        <v>1825</v>
      </c>
    </row>
    <row r="13" spans="2:5" x14ac:dyDescent="0.3">
      <c r="B13" s="27" t="s">
        <v>54</v>
      </c>
      <c r="C13" s="28">
        <f>SUM(C11:C12)</f>
        <v>4257.3999999999996</v>
      </c>
      <c r="D13">
        <v>0</v>
      </c>
      <c r="E13">
        <v>4257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H6"/>
  <sheetViews>
    <sheetView workbookViewId="0"/>
  </sheetViews>
  <sheetFormatPr defaultRowHeight="14.4" x14ac:dyDescent="0.3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8" x14ac:dyDescent="0.3">
      <c r="B3" s="20" t="s">
        <v>40</v>
      </c>
      <c r="C3" s="17">
        <v>2013</v>
      </c>
      <c r="D3" s="17">
        <v>2014</v>
      </c>
      <c r="E3" s="17">
        <v>2015</v>
      </c>
      <c r="F3" s="17">
        <v>2016</v>
      </c>
      <c r="G3" s="23">
        <v>2017</v>
      </c>
      <c r="H3" s="26" t="s">
        <v>29</v>
      </c>
    </row>
    <row r="4" spans="2:8" x14ac:dyDescent="0.3">
      <c r="B4" s="21" t="s">
        <v>23</v>
      </c>
      <c r="C4" s="18">
        <v>3570.0196000000001</v>
      </c>
      <c r="D4" s="18">
        <v>1054.6271999999999</v>
      </c>
      <c r="E4" s="18">
        <v>1547.9849999999999</v>
      </c>
      <c r="F4" s="18">
        <v>2174.5028000000002</v>
      </c>
      <c r="G4" s="24">
        <v>6911.0039999999999</v>
      </c>
    </row>
    <row r="5" spans="2:8" x14ac:dyDescent="0.3">
      <c r="B5" s="21" t="s">
        <v>5</v>
      </c>
      <c r="C5" s="18">
        <v>2885.5771999999997</v>
      </c>
      <c r="D5" s="18">
        <v>3735.1379999999999</v>
      </c>
      <c r="E5" s="18">
        <v>2187.1529999999998</v>
      </c>
      <c r="F5" s="18">
        <v>1118.5440000000001</v>
      </c>
      <c r="G5" s="24">
        <v>2748.4223999999999</v>
      </c>
    </row>
    <row r="6" spans="2:8" x14ac:dyDescent="0.3">
      <c r="B6" s="22" t="s">
        <v>8</v>
      </c>
      <c r="C6" s="19">
        <v>1577.9459999999999</v>
      </c>
      <c r="D6" s="19">
        <v>703.08479999999997</v>
      </c>
      <c r="E6" s="19">
        <v>2085.2856000000002</v>
      </c>
      <c r="F6" s="19">
        <v>2302.3364000000001</v>
      </c>
      <c r="G6" s="25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D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Sparklines'!C6:G6</xm:f>
              <xm:sqref>H6</xm:sqref>
            </x14:sparkline>
          </x14:sparklines>
        </x14:sparklineGroup>
        <x14:sparklineGroup displayEmptyCellsAs="gap" xr2:uid="{00000000-0003-0000-0D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Sparklines'!C5:G5</xm:f>
              <xm:sqref>H5</xm:sqref>
            </x14:sparkline>
          </x14:sparklines>
        </x14:sparklineGroup>
        <x14:sparklineGroup displayEmptyCellsAs="gap" xr2:uid="{00000000-0003-0000-0D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Sparklines'!C4:G4</xm:f>
              <xm:sqref>H4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workbookViewId="0"/>
  </sheetViews>
  <sheetFormatPr defaultRowHeight="14.4" x14ac:dyDescent="0.3"/>
  <cols>
    <col min="1" max="1" width="4.33203125" customWidth="1"/>
    <col min="3" max="3" width="18.6640625" bestFit="1" customWidth="1"/>
    <col min="5" max="5" width="17.109375" bestFit="1" customWidth="1"/>
    <col min="6" max="6" width="16.44140625" bestFit="1" customWidth="1"/>
  </cols>
  <sheetData>
    <row r="3" spans="2:6" x14ac:dyDescent="0.3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3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defaultRowHeight="14.4" x14ac:dyDescent="0.3"/>
  <cols>
    <col min="1" max="1" width="22.88671875" bestFit="1" customWidth="1"/>
    <col min="2" max="2" width="15.33203125" bestFit="1" customWidth="1"/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8" width="11.88671875" bestFit="1" customWidth="1"/>
  </cols>
  <sheetData>
    <row r="1" spans="1:8" x14ac:dyDescent="0.3">
      <c r="A1" t="s">
        <v>56</v>
      </c>
    </row>
    <row r="3" spans="1:8" x14ac:dyDescent="0.3">
      <c r="A3" s="15" t="s">
        <v>39</v>
      </c>
      <c r="B3" s="15" t="s">
        <v>38</v>
      </c>
    </row>
    <row r="4" spans="1:8" x14ac:dyDescent="0.3">
      <c r="A4" s="15" t="s">
        <v>36</v>
      </c>
      <c r="B4">
        <v>1987</v>
      </c>
      <c r="C4">
        <v>1997</v>
      </c>
      <c r="D4">
        <v>1999</v>
      </c>
      <c r="E4">
        <v>2002</v>
      </c>
      <c r="F4">
        <v>2004</v>
      </c>
      <c r="G4">
        <v>2007</v>
      </c>
      <c r="H4" t="s">
        <v>37</v>
      </c>
    </row>
    <row r="5" spans="1:8" x14ac:dyDescent="0.3">
      <c r="A5" s="16" t="s">
        <v>6</v>
      </c>
      <c r="B5">
        <v>21593.8914</v>
      </c>
      <c r="C5">
        <v>36208.867200000001</v>
      </c>
      <c r="D5">
        <v>36828.726999999999</v>
      </c>
      <c r="E5">
        <v>37592.399599999997</v>
      </c>
      <c r="F5">
        <v>46235.149400000002</v>
      </c>
      <c r="G5">
        <v>33483.081999999995</v>
      </c>
      <c r="H5">
        <v>211942.11659999998</v>
      </c>
    </row>
    <row r="6" spans="1:8" x14ac:dyDescent="0.3">
      <c r="A6" s="16" t="s">
        <v>37</v>
      </c>
      <c r="B6">
        <v>21593.8914</v>
      </c>
      <c r="C6">
        <v>36208.867200000001</v>
      </c>
      <c r="D6">
        <v>36828.726999999999</v>
      </c>
      <c r="E6">
        <v>37592.399599999997</v>
      </c>
      <c r="F6">
        <v>46235.149400000002</v>
      </c>
      <c r="G6">
        <v>33483.081999999995</v>
      </c>
      <c r="H6">
        <v>211942.11659999998</v>
      </c>
    </row>
    <row r="9" spans="1:8" x14ac:dyDescent="0.3">
      <c r="B9">
        <v>1987</v>
      </c>
      <c r="C9">
        <v>1997</v>
      </c>
      <c r="D9">
        <v>1999</v>
      </c>
      <c r="E9">
        <v>2002</v>
      </c>
      <c r="F9">
        <v>2004</v>
      </c>
      <c r="G9">
        <v>2007</v>
      </c>
    </row>
    <row r="10" spans="1:8" x14ac:dyDescent="0.3">
      <c r="A10" t="s">
        <v>6</v>
      </c>
      <c r="B10">
        <v>21593.8914</v>
      </c>
      <c r="C10">
        <v>36208.867200000001</v>
      </c>
      <c r="D10">
        <v>36828.726999999999</v>
      </c>
      <c r="E10">
        <v>37592.399599999997</v>
      </c>
      <c r="F10">
        <v>46235.149400000002</v>
      </c>
      <c r="G10">
        <v>33483.081999999995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4"/>
  <sheetViews>
    <sheetView workbookViewId="0"/>
  </sheetViews>
  <sheetFormatPr defaultRowHeight="14.4" x14ac:dyDescent="0.3"/>
  <sheetData>
    <row r="3" spans="2:8" x14ac:dyDescent="0.3">
      <c r="C3">
        <v>1987</v>
      </c>
      <c r="D3">
        <v>1997</v>
      </c>
      <c r="E3">
        <v>1999</v>
      </c>
      <c r="F3">
        <v>2002</v>
      </c>
      <c r="G3">
        <v>2004</v>
      </c>
      <c r="H3">
        <v>2007</v>
      </c>
    </row>
    <row r="4" spans="2:8" x14ac:dyDescent="0.3">
      <c r="B4" t="s">
        <v>6</v>
      </c>
      <c r="C4">
        <v>21593.8914</v>
      </c>
      <c r="D4">
        <v>36208.867200000001</v>
      </c>
      <c r="E4">
        <v>36828.726999999999</v>
      </c>
      <c r="F4">
        <v>37592.399599999997</v>
      </c>
      <c r="G4">
        <v>46235.149400000002</v>
      </c>
      <c r="H4">
        <v>33483.081999999995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4" x14ac:dyDescent="0.3"/>
  <cols>
    <col min="1" max="1" width="12.44140625" bestFit="1" customWidth="1"/>
    <col min="2" max="2" width="22.88671875" bestFit="1" customWidth="1"/>
  </cols>
  <sheetData>
    <row r="1" spans="1:2" x14ac:dyDescent="0.3">
      <c r="A1" t="s">
        <v>58</v>
      </c>
    </row>
    <row r="3" spans="1:2" x14ac:dyDescent="0.3">
      <c r="A3" s="15" t="s">
        <v>36</v>
      </c>
      <c r="B3" t="s">
        <v>39</v>
      </c>
    </row>
    <row r="4" spans="1:2" x14ac:dyDescent="0.3">
      <c r="A4" s="16" t="s">
        <v>4</v>
      </c>
      <c r="B4">
        <v>214327.67799999996</v>
      </c>
    </row>
    <row r="5" spans="1:2" x14ac:dyDescent="0.3">
      <c r="A5" s="16" t="s">
        <v>7</v>
      </c>
      <c r="B5">
        <v>107484.75460000003</v>
      </c>
    </row>
    <row r="6" spans="1:2" x14ac:dyDescent="0.3">
      <c r="A6" s="16" t="s">
        <v>37</v>
      </c>
      <c r="B6">
        <v>321812.4326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1"/>
  <sheetViews>
    <sheetView workbookViewId="0"/>
  </sheetViews>
  <sheetFormatPr defaultRowHeight="14.4" x14ac:dyDescent="0.3"/>
  <cols>
    <col min="1" max="1" width="4.88671875" customWidth="1"/>
    <col min="2" max="2" width="19.33203125" bestFit="1" customWidth="1"/>
    <col min="3" max="3" width="12.33203125" bestFit="1" customWidth="1"/>
  </cols>
  <sheetData>
    <row r="3" spans="2:3" x14ac:dyDescent="0.3">
      <c r="B3" s="9" t="s">
        <v>33</v>
      </c>
      <c r="C3" s="10" t="s">
        <v>34</v>
      </c>
    </row>
    <row r="4" spans="2:3" x14ac:dyDescent="0.3">
      <c r="B4" s="11">
        <v>673</v>
      </c>
      <c r="C4" s="12">
        <v>1487</v>
      </c>
    </row>
    <row r="5" spans="2:3" x14ac:dyDescent="0.3">
      <c r="B5" s="11">
        <v>231</v>
      </c>
      <c r="C5" s="12">
        <v>1129</v>
      </c>
    </row>
    <row r="6" spans="2:3" x14ac:dyDescent="0.3">
      <c r="B6" s="11">
        <v>593</v>
      </c>
      <c r="C6" s="12">
        <v>1372</v>
      </c>
    </row>
    <row r="7" spans="2:3" x14ac:dyDescent="0.3">
      <c r="B7" s="11">
        <v>521</v>
      </c>
      <c r="C7" s="12">
        <v>900</v>
      </c>
    </row>
    <row r="8" spans="2:3" x14ac:dyDescent="0.3">
      <c r="B8" s="11">
        <v>245</v>
      </c>
      <c r="C8" s="12">
        <v>2034</v>
      </c>
    </row>
    <row r="9" spans="2:3" x14ac:dyDescent="0.3">
      <c r="B9" s="11">
        <v>620</v>
      </c>
      <c r="C9" s="12">
        <v>1732</v>
      </c>
    </row>
    <row r="10" spans="2:3" x14ac:dyDescent="0.3">
      <c r="B10" s="11">
        <v>111</v>
      </c>
      <c r="C10" s="12">
        <v>1312</v>
      </c>
    </row>
    <row r="11" spans="2:3" x14ac:dyDescent="0.3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"/>
  <sheetViews>
    <sheetView workbookViewId="0">
      <selection sqref="A1:B17"/>
    </sheetView>
  </sheetViews>
  <sheetFormatPr defaultRowHeight="14.4" x14ac:dyDescent="0.3"/>
  <sheetData>
    <row r="1" spans="1:2" x14ac:dyDescent="0.3">
      <c r="A1" s="36"/>
      <c r="B1" s="36"/>
    </row>
    <row r="17" spans="1:2" ht="15" thickBot="1" x14ac:dyDescent="0.35">
      <c r="A17" s="35"/>
      <c r="B17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A3" sqref="A3:B3"/>
    </sheetView>
  </sheetViews>
  <sheetFormatPr defaultRowHeight="14.4" x14ac:dyDescent="0.3"/>
  <sheetData>
    <row r="1" spans="1:2" x14ac:dyDescent="0.3">
      <c r="A1" s="36" t="s">
        <v>64</v>
      </c>
      <c r="B1" s="36" t="s">
        <v>66</v>
      </c>
    </row>
    <row r="2" spans="1:2" x14ac:dyDescent="0.3">
      <c r="A2" s="34">
        <v>0.22159242059690037</v>
      </c>
      <c r="B2">
        <v>0</v>
      </c>
    </row>
    <row r="3" spans="1:2" x14ac:dyDescent="0.3">
      <c r="A3" s="34">
        <v>2.6841678311145629</v>
      </c>
      <c r="B3">
        <v>0</v>
      </c>
    </row>
    <row r="4" spans="1:2" x14ac:dyDescent="0.3">
      <c r="A4" s="34">
        <v>5.1467432416322261</v>
      </c>
      <c r="B4">
        <v>0</v>
      </c>
    </row>
    <row r="5" spans="1:2" x14ac:dyDescent="0.3">
      <c r="A5" s="34">
        <v>7.6093186521498888</v>
      </c>
      <c r="B5">
        <v>2</v>
      </c>
    </row>
    <row r="6" spans="1:2" x14ac:dyDescent="0.3">
      <c r="A6" s="34">
        <v>10.071894062667551</v>
      </c>
      <c r="B6">
        <v>2</v>
      </c>
    </row>
    <row r="7" spans="1:2" x14ac:dyDescent="0.3">
      <c r="A7" s="34">
        <v>12.534469473185215</v>
      </c>
      <c r="B7">
        <v>2</v>
      </c>
    </row>
    <row r="8" spans="1:2" x14ac:dyDescent="0.3">
      <c r="A8" s="34">
        <v>14.997044883702877</v>
      </c>
      <c r="B8">
        <v>1</v>
      </c>
    </row>
    <row r="9" spans="1:2" x14ac:dyDescent="0.3">
      <c r="A9" s="34">
        <v>17.459620294220539</v>
      </c>
      <c r="B9">
        <v>4</v>
      </c>
    </row>
    <row r="10" spans="1:2" ht="15" thickBot="1" x14ac:dyDescent="0.35">
      <c r="A10" s="35" t="s">
        <v>65</v>
      </c>
      <c r="B10" s="35">
        <v>3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>
      <selection sqref="A1:B17"/>
    </sheetView>
  </sheetViews>
  <sheetFormatPr defaultRowHeight="14.4" x14ac:dyDescent="0.3"/>
  <sheetData>
    <row r="1" spans="1:2" x14ac:dyDescent="0.3">
      <c r="A1" s="36" t="s">
        <v>64</v>
      </c>
      <c r="B1" s="36" t="s">
        <v>66</v>
      </c>
    </row>
    <row r="2" spans="1:2" x14ac:dyDescent="0.3">
      <c r="A2">
        <v>0.22159242059690037</v>
      </c>
      <c r="B2">
        <v>4</v>
      </c>
    </row>
    <row r="3" spans="1:2" x14ac:dyDescent="0.3">
      <c r="A3">
        <v>1.5349659728729872</v>
      </c>
      <c r="B3">
        <v>45</v>
      </c>
    </row>
    <row r="4" spans="1:2" x14ac:dyDescent="0.3">
      <c r="A4">
        <v>2.8483395251490737</v>
      </c>
      <c r="B4">
        <v>19</v>
      </c>
    </row>
    <row r="5" spans="1:2" x14ac:dyDescent="0.3">
      <c r="A5">
        <v>4.1617130774251612</v>
      </c>
      <c r="B5">
        <v>19</v>
      </c>
    </row>
    <row r="6" spans="1:2" x14ac:dyDescent="0.3">
      <c r="A6">
        <v>5.4750866297012477</v>
      </c>
      <c r="B6">
        <v>15</v>
      </c>
    </row>
    <row r="7" spans="1:2" x14ac:dyDescent="0.3">
      <c r="A7">
        <v>6.7884601819773343</v>
      </c>
      <c r="B7">
        <v>15</v>
      </c>
    </row>
    <row r="8" spans="1:2" x14ac:dyDescent="0.3">
      <c r="A8">
        <v>8.1018337342534217</v>
      </c>
      <c r="B8">
        <v>11</v>
      </c>
    </row>
    <row r="9" spans="1:2" x14ac:dyDescent="0.3">
      <c r="A9">
        <v>9.4152072865295082</v>
      </c>
      <c r="B9">
        <v>13</v>
      </c>
    </row>
    <row r="10" spans="1:2" x14ac:dyDescent="0.3">
      <c r="A10">
        <v>10.728580838805595</v>
      </c>
      <c r="B10">
        <v>7</v>
      </c>
    </row>
    <row r="11" spans="1:2" x14ac:dyDescent="0.3">
      <c r="A11">
        <v>12.041954391081681</v>
      </c>
      <c r="B11">
        <v>11</v>
      </c>
    </row>
    <row r="12" spans="1:2" x14ac:dyDescent="0.3">
      <c r="A12">
        <v>13.355327943357768</v>
      </c>
      <c r="B12">
        <v>10</v>
      </c>
    </row>
    <row r="13" spans="1:2" x14ac:dyDescent="0.3">
      <c r="A13">
        <v>14.668701495633854</v>
      </c>
      <c r="B13">
        <v>8</v>
      </c>
    </row>
    <row r="14" spans="1:2" x14ac:dyDescent="0.3">
      <c r="A14">
        <v>15.982075047909943</v>
      </c>
      <c r="B14">
        <v>15</v>
      </c>
    </row>
    <row r="15" spans="1:2" x14ac:dyDescent="0.3">
      <c r="A15">
        <v>17.295448600186027</v>
      </c>
      <c r="B15">
        <v>15</v>
      </c>
    </row>
    <row r="16" spans="1:2" x14ac:dyDescent="0.3">
      <c r="A16">
        <v>18.608822152462114</v>
      </c>
      <c r="B16">
        <v>7</v>
      </c>
    </row>
    <row r="17" spans="1:2" ht="15" thickBot="1" x14ac:dyDescent="0.35">
      <c r="A17" s="35" t="s">
        <v>65</v>
      </c>
      <c r="B17" s="3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Exercise</vt:lpstr>
      <vt:lpstr>Practice</vt:lpstr>
      <vt:lpstr>1. Column Chart</vt:lpstr>
      <vt:lpstr>2. Line Chart</vt:lpstr>
      <vt:lpstr>3. Pie Chart</vt:lpstr>
      <vt:lpstr>4. Scatter plot</vt:lpstr>
      <vt:lpstr>Sheet1</vt:lpstr>
      <vt:lpstr>Sheet3</vt:lpstr>
      <vt:lpstr>Sheet2</vt:lpstr>
      <vt:lpstr>Sheet4</vt:lpstr>
      <vt:lpstr>Sheet5</vt:lpstr>
      <vt:lpstr>5. Histogram</vt:lpstr>
      <vt:lpstr>Sheet6</vt:lpstr>
      <vt:lpstr>6. Waterfall</vt:lpstr>
      <vt:lpstr>7. 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adiee pathak</cp:lastModifiedBy>
  <dcterms:created xsi:type="dcterms:W3CDTF">2018-12-06T08:17:41Z</dcterms:created>
  <dcterms:modified xsi:type="dcterms:W3CDTF">2024-07-29T11:14:02Z</dcterms:modified>
</cp:coreProperties>
</file>