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2.csv\"/>
    </mc:Choice>
  </mc:AlternateContent>
  <bookViews>
    <workbookView xWindow="0" yWindow="0" windowWidth="23040" windowHeight="9384"/>
  </bookViews>
  <sheets>
    <sheet name="part-00000-9009ced8-01e4-4cc4-a" sheetId="1" r:id="rId1"/>
  </sheets>
  <calcPr calcId="152511"/>
</workbook>
</file>

<file path=xl/calcChain.xml><?xml version="1.0" encoding="utf-8"?>
<calcChain xmlns="http://schemas.openxmlformats.org/spreadsheetml/2006/main">
  <c r="D50" i="1" l="1"/>
  <c r="D44" i="1"/>
  <c r="D42" i="1" l="1"/>
  <c r="D49" i="1" s="1"/>
  <c r="D46" i="1" l="1"/>
  <c r="E46" i="1" s="1"/>
  <c r="C46" i="1"/>
  <c r="C47" i="1" s="1"/>
  <c r="C48" i="1" s="1"/>
  <c r="A3" i="1"/>
  <c r="A2" i="1"/>
  <c r="B3" i="1"/>
  <c r="B6" i="1"/>
  <c r="B7" i="1"/>
  <c r="B10" i="1"/>
  <c r="B11" i="1"/>
  <c r="B14" i="1"/>
  <c r="B15" i="1"/>
  <c r="B17" i="1"/>
  <c r="B18" i="1"/>
  <c r="B19" i="1"/>
  <c r="B22" i="1"/>
  <c r="B23" i="1"/>
  <c r="B25" i="1"/>
  <c r="B26" i="1"/>
  <c r="B27" i="1"/>
  <c r="B30" i="1"/>
  <c r="B31" i="1"/>
  <c r="B33" i="1"/>
  <c r="B34" i="1"/>
  <c r="B35" i="1"/>
  <c r="B38" i="1"/>
  <c r="B39" i="1"/>
  <c r="B41" i="1"/>
  <c r="B2" i="1"/>
  <c r="A4" i="1"/>
  <c r="B4" i="1" s="1"/>
  <c r="A5" i="1"/>
  <c r="B5" i="1" s="1"/>
  <c r="A6" i="1"/>
  <c r="A7" i="1"/>
  <c r="A8" i="1"/>
  <c r="B8" i="1" s="1"/>
  <c r="A9" i="1"/>
  <c r="B9" i="1" s="1"/>
  <c r="A10" i="1"/>
  <c r="A11" i="1"/>
  <c r="A12" i="1"/>
  <c r="B12" i="1" s="1"/>
  <c r="A13" i="1"/>
  <c r="B13" i="1" s="1"/>
  <c r="A14" i="1"/>
  <c r="A15" i="1"/>
  <c r="A16" i="1"/>
  <c r="B16" i="1" s="1"/>
  <c r="A17" i="1"/>
  <c r="A18" i="1"/>
  <c r="A19" i="1"/>
  <c r="A20" i="1"/>
  <c r="B20" i="1" s="1"/>
  <c r="A21" i="1"/>
  <c r="B21" i="1" s="1"/>
  <c r="A22" i="1"/>
  <c r="A23" i="1"/>
  <c r="A24" i="1"/>
  <c r="B24" i="1" s="1"/>
  <c r="A25" i="1"/>
  <c r="A26" i="1"/>
  <c r="A27" i="1"/>
  <c r="A28" i="1"/>
  <c r="B28" i="1" s="1"/>
  <c r="A29" i="1"/>
  <c r="B29" i="1" s="1"/>
  <c r="A30" i="1"/>
  <c r="A31" i="1"/>
  <c r="A32" i="1"/>
  <c r="B32" i="1" s="1"/>
  <c r="A33" i="1"/>
  <c r="A34" i="1"/>
  <c r="A35" i="1"/>
  <c r="A36" i="1"/>
  <c r="B36" i="1" s="1"/>
  <c r="A37" i="1"/>
  <c r="B37" i="1" s="1"/>
  <c r="A38" i="1"/>
  <c r="A39" i="1"/>
  <c r="A40" i="1"/>
  <c r="B40" i="1" s="1"/>
  <c r="A41" i="1"/>
  <c r="L46" i="1"/>
  <c r="L47" i="1" s="1"/>
  <c r="I46" i="1"/>
  <c r="I47" i="1"/>
  <c r="L45" i="1"/>
  <c r="I45" i="1"/>
  <c r="D45" i="1"/>
  <c r="L44" i="1"/>
  <c r="I44" i="1"/>
  <c r="L43" i="1"/>
  <c r="I43" i="1"/>
  <c r="D43" i="1"/>
  <c r="L42" i="1"/>
  <c r="I42" i="1"/>
  <c r="D47" i="1" l="1"/>
  <c r="D48" i="1" s="1"/>
  <c r="F46" i="1"/>
</calcChain>
</file>

<file path=xl/sharedStrings.xml><?xml version="1.0" encoding="utf-8"?>
<sst xmlns="http://schemas.openxmlformats.org/spreadsheetml/2006/main" count="596" uniqueCount="52">
  <si>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</si>
  <si>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</si>
  <si>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</si>
  <si>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</si>
  <si>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</si>
  <si>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</si>
  <si>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</si>
  <si>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</si>
  <si>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</si>
  <si>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</si>
  <si>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</si>
  <si>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</si>
  <si>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</si>
  <si>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</si>
  <si>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</si>
  <si>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</si>
  <si>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</si>
  <si>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</si>
  <si>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</si>
  <si>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</si>
  <si>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</si>
  <si>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</si>
  <si>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</si>
  <si>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</si>
  <si>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</si>
  <si>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select * from input</t>
  </si>
  <si>
    <t>error</t>
  </si>
  <si>
    <t>file:///opt/bitnami/spark/spark_data/spark-bench-test/kmeans-data2.csv</t>
  </si>
  <si>
    <t>my-release-spark-worker-0.my-release-spark-headless.default.svc.cluster.local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</si>
  <si>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</si>
  <si>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</si>
  <si>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</si>
  <si>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6G</t>
  </si>
  <si>
    <t>driver</t>
  </si>
  <si>
    <t>cluster</t>
  </si>
  <si>
    <t>spark://172.17.13.105:31934</t>
  </si>
  <si>
    <t>13G</t>
  </si>
  <si>
    <t>app-20201222222915-0001</t>
  </si>
  <si>
    <t>Run two different SQL queries over the dataset in two different formats</t>
  </si>
  <si>
    <t>select c0, c6 from input where c0 &lt; -0.9</t>
  </si>
  <si>
    <t>file:///opt/bitnami/spark/spark_data/spark-bench-test/kmeans-data-g2-2.parquet</t>
  </si>
  <si>
    <t>Total time (ms)</t>
  </si>
  <si>
    <t>deviation-exp (ns)</t>
  </si>
  <si>
    <t>deviation-run (ns)</t>
  </si>
  <si>
    <t>Totaltime (minutes)</t>
  </si>
  <si>
    <t>Total time (seconds)</t>
  </si>
  <si>
    <t>timestamp+total_Runtime</t>
  </si>
  <si>
    <t>should be smaller than next timestamp</t>
  </si>
  <si>
    <t>percentile-exp (ns)</t>
  </si>
  <si>
    <t>percentile95-exp (s)</t>
  </si>
  <si>
    <t>percentile95-warmup (s)</t>
  </si>
  <si>
    <t>percentile95-warmup 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</si>
</sst>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'part-00000-9009ced8-01e4-4cc4-a'!$D$2:$D$41</c:f>
              <c:numCache>
                <c:formatCode>General</c:formatCode>
                <c:ptCount val="40"/>
                <c:pt idx="0">
                  <c:v>107597065716</c:v>
                </c:pt>
                <c:pt idx="1">
                  <c:v>104592606597</c:v>
                </c:pt>
                <c:pt idx="2">
                  <c:v>3090156064</c:v>
                </c:pt>
                <c:pt idx="3">
                  <c:v>1586754163</c:v>
                </c:pt>
                <c:pt idx="4">
                  <c:v>97806479847</c:v>
                </c:pt>
                <c:pt idx="5">
                  <c:v>95222970017</c:v>
                </c:pt>
                <c:pt idx="6">
                  <c:v>2066570295</c:v>
                </c:pt>
                <c:pt idx="7">
                  <c:v>1393514444</c:v>
                </c:pt>
                <c:pt idx="8">
                  <c:v>95617697980</c:v>
                </c:pt>
                <c:pt idx="9">
                  <c:v>96654562745</c:v>
                </c:pt>
                <c:pt idx="10">
                  <c:v>1120584660</c:v>
                </c:pt>
                <c:pt idx="11">
                  <c:v>1162357062</c:v>
                </c:pt>
                <c:pt idx="12">
                  <c:v>49561783815</c:v>
                </c:pt>
                <c:pt idx="13">
                  <c:v>93771110905</c:v>
                </c:pt>
                <c:pt idx="14">
                  <c:v>1364033662</c:v>
                </c:pt>
                <c:pt idx="15">
                  <c:v>1145864286</c:v>
                </c:pt>
                <c:pt idx="16">
                  <c:v>97033585083</c:v>
                </c:pt>
                <c:pt idx="17">
                  <c:v>100246690590</c:v>
                </c:pt>
                <c:pt idx="18">
                  <c:v>1084903972</c:v>
                </c:pt>
                <c:pt idx="19">
                  <c:v>1095365444</c:v>
                </c:pt>
                <c:pt idx="20">
                  <c:v>94930015458</c:v>
                </c:pt>
                <c:pt idx="21">
                  <c:v>93166861254</c:v>
                </c:pt>
                <c:pt idx="22">
                  <c:v>860577536</c:v>
                </c:pt>
                <c:pt idx="23">
                  <c:v>1065787273</c:v>
                </c:pt>
                <c:pt idx="24">
                  <c:v>95927467779</c:v>
                </c:pt>
                <c:pt idx="25">
                  <c:v>100440840000</c:v>
                </c:pt>
                <c:pt idx="26">
                  <c:v>1336788076</c:v>
                </c:pt>
                <c:pt idx="27">
                  <c:v>974082534</c:v>
                </c:pt>
                <c:pt idx="28">
                  <c:v>96877728603</c:v>
                </c:pt>
                <c:pt idx="29">
                  <c:v>48387735402</c:v>
                </c:pt>
                <c:pt idx="30">
                  <c:v>920360272</c:v>
                </c:pt>
                <c:pt idx="31">
                  <c:v>724407979</c:v>
                </c:pt>
                <c:pt idx="32">
                  <c:v>97190286256</c:v>
                </c:pt>
                <c:pt idx="33">
                  <c:v>94631756840</c:v>
                </c:pt>
                <c:pt idx="34">
                  <c:v>868473424</c:v>
                </c:pt>
                <c:pt idx="35">
                  <c:v>849711027</c:v>
                </c:pt>
                <c:pt idx="36">
                  <c:v>94705367158</c:v>
                </c:pt>
                <c:pt idx="37">
                  <c:v>94808351474</c:v>
                </c:pt>
                <c:pt idx="38">
                  <c:v>933712386</c:v>
                </c:pt>
                <c:pt idx="39">
                  <c:v>762356769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8933648"/>
        <c:axId val="-1638924400"/>
      </c:scatterChart>
      <c:valAx>
        <c:axId val="-16389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924400"/>
        <c:crosses val="autoZero"/>
        <c:crossBetween val="midCat"/>
      </c:valAx>
      <c:valAx>
        <c:axId val="-16389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93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1242060</xdr:colOff>
      <xdr:row>22</xdr:row>
      <xdr:rowOff>68580</xdr:rowOff>
    </xdr:from>
    <xdr:to>
      <xdr:col>3</xdr:col>
      <xdr:colOff>350520</xdr:colOff>
      <xdr:row>37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topLeftCell="A23" workbookViewId="0">
      <selection activeCell="D44" sqref="D44:D50"/>
    </sheetView>
  </sheetViews>
  <sheetFormatPr defaultRowHeight="14.4" x14ac:dyDescent="0.3"/>
  <cols>
    <col min="1" max="1" width="25.109375" customWidth="1"/>
    <col min="2" max="2" width="48.88671875" customWidth="1"/>
    <col min="3" max="3" width="30.77734375" customWidth="1"/>
    <col min="4" max="4" width="14.109375" bestFit="1" customWidth="1"/>
    <col min="5" max="5" width="22.6640625" customWidth="1"/>
    <col min="13" max="13" width="12" bestFit="1" customWidth="1"/>
  </cols>
  <sheetData>
    <row r="1" spans="1:27" x14ac:dyDescent="0.3">
      <c r="A1" t="s">
        <v>46</v>
      </c>
      <c r="B1" t="s">
        <v>47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3">
      <c r="A2" s="1">
        <f t="shared" ref="A2:A41" si="0">C2+(D2/1000000)</f>
        <v>1608676335277.0657</v>
      </c>
      <c r="B2" t="b">
        <f>A2&lt;C3</f>
        <v>1</v>
      </c>
      <c r="C2" s="1">
        <v>1608676227680</v>
      </c>
      <c r="D2">
        <v>107597065716</v>
      </c>
      <c r="E2">
        <v>0</v>
      </c>
      <c r="F2" t="b">
        <v>1</v>
      </c>
      <c r="G2">
        <v>0</v>
      </c>
      <c r="H2" t="s">
        <v>25</v>
      </c>
      <c r="I2">
        <v>107320063510</v>
      </c>
      <c r="J2" t="s">
        <v>26</v>
      </c>
      <c r="L2">
        <v>277002206</v>
      </c>
      <c r="M2" t="s">
        <v>27</v>
      </c>
      <c r="O2" t="s">
        <v>28</v>
      </c>
      <c r="P2">
        <v>45621</v>
      </c>
      <c r="Q2" t="s">
        <v>29</v>
      </c>
      <c r="R2" t="b">
        <v>0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</row>
    <row r="3" spans="1:27" x14ac:dyDescent="0.3">
      <c r="A3" s="1">
        <f t="shared" si="0"/>
        <v>1608676540743.6067</v>
      </c>
      <c r="B3" t="b">
        <f t="shared" ref="B3:B41" si="1">A3&lt;C4</f>
        <v>1</v>
      </c>
      <c r="C3" s="1">
        <v>1608676436151</v>
      </c>
      <c r="D3">
        <v>104592606597</v>
      </c>
      <c r="E3">
        <v>0</v>
      </c>
      <c r="F3" t="b">
        <v>1</v>
      </c>
      <c r="G3">
        <v>0</v>
      </c>
      <c r="H3" t="s">
        <v>39</v>
      </c>
      <c r="I3">
        <v>104537038237</v>
      </c>
      <c r="J3" t="s">
        <v>26</v>
      </c>
      <c r="L3">
        <v>55568360</v>
      </c>
      <c r="M3" t="s">
        <v>27</v>
      </c>
      <c r="O3" t="s">
        <v>28</v>
      </c>
      <c r="P3">
        <v>45621</v>
      </c>
      <c r="Q3" t="s">
        <v>29</v>
      </c>
      <c r="R3" t="b">
        <v>0</v>
      </c>
      <c r="S3" t="s">
        <v>30</v>
      </c>
      <c r="T3" t="s">
        <v>31</v>
      </c>
      <c r="U3" t="s">
        <v>32</v>
      </c>
      <c r="V3" t="s">
        <v>33</v>
      </c>
      <c r="W3" t="s">
        <v>34</v>
      </c>
      <c r="X3" t="s">
        <v>35</v>
      </c>
      <c r="Y3" t="s">
        <v>36</v>
      </c>
      <c r="Z3" t="s">
        <v>37</v>
      </c>
      <c r="AA3" t="s">
        <v>38</v>
      </c>
    </row>
    <row r="4" spans="1:27" x14ac:dyDescent="0.3">
      <c r="A4" s="1">
        <f t="shared" si="0"/>
        <v>1608676591534.156</v>
      </c>
      <c r="B4" t="b">
        <f t="shared" si="1"/>
        <v>1</v>
      </c>
      <c r="C4" s="1">
        <v>1608676588444</v>
      </c>
      <c r="D4">
        <v>3090156064</v>
      </c>
      <c r="E4">
        <v>0</v>
      </c>
      <c r="F4" t="b">
        <v>1</v>
      </c>
      <c r="G4">
        <v>0</v>
      </c>
      <c r="H4" t="s">
        <v>25</v>
      </c>
      <c r="I4">
        <v>1930565888</v>
      </c>
      <c r="J4" t="s">
        <v>26</v>
      </c>
      <c r="L4">
        <v>1159590176</v>
      </c>
      <c r="M4" t="s">
        <v>40</v>
      </c>
      <c r="O4" t="s">
        <v>28</v>
      </c>
      <c r="P4">
        <v>45621</v>
      </c>
      <c r="Q4" t="s">
        <v>29</v>
      </c>
      <c r="R4" t="b">
        <v>0</v>
      </c>
      <c r="S4" t="s">
        <v>30</v>
      </c>
      <c r="T4" t="s">
        <v>31</v>
      </c>
      <c r="U4" t="s">
        <v>32</v>
      </c>
      <c r="V4" t="s">
        <v>33</v>
      </c>
      <c r="W4" t="s">
        <v>34</v>
      </c>
      <c r="X4" t="s">
        <v>35</v>
      </c>
      <c r="Y4" t="s">
        <v>36</v>
      </c>
      <c r="Z4" t="s">
        <v>37</v>
      </c>
      <c r="AA4" t="s">
        <v>38</v>
      </c>
    </row>
    <row r="5" spans="1:27" x14ac:dyDescent="0.3">
      <c r="A5" s="1">
        <f t="shared" si="0"/>
        <v>1608676593542.7542</v>
      </c>
      <c r="B5" t="b">
        <f t="shared" si="1"/>
        <v>1</v>
      </c>
      <c r="C5" s="1">
        <v>1608676591956</v>
      </c>
      <c r="D5">
        <v>1586754163</v>
      </c>
      <c r="E5">
        <v>0</v>
      </c>
      <c r="F5" t="b">
        <v>1</v>
      </c>
      <c r="G5">
        <v>0</v>
      </c>
      <c r="H5" t="s">
        <v>39</v>
      </c>
      <c r="I5">
        <v>686235335</v>
      </c>
      <c r="J5" t="s">
        <v>26</v>
      </c>
      <c r="L5">
        <v>900518828</v>
      </c>
      <c r="M5" t="s">
        <v>40</v>
      </c>
      <c r="O5" t="s">
        <v>28</v>
      </c>
      <c r="P5">
        <v>45621</v>
      </c>
      <c r="Q5" t="s">
        <v>29</v>
      </c>
      <c r="R5" t="b">
        <v>0</v>
      </c>
      <c r="S5" t="s">
        <v>30</v>
      </c>
      <c r="T5" t="s">
        <v>31</v>
      </c>
      <c r="U5" t="s">
        <v>32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  <c r="AA5" t="s">
        <v>38</v>
      </c>
    </row>
    <row r="6" spans="1:27" x14ac:dyDescent="0.3">
      <c r="A6" s="1">
        <f t="shared" si="0"/>
        <v>1608676741601.4797</v>
      </c>
      <c r="B6" t="b">
        <f t="shared" si="1"/>
        <v>1</v>
      </c>
      <c r="C6" s="1">
        <v>1608676643795</v>
      </c>
      <c r="D6">
        <v>97806479847</v>
      </c>
      <c r="E6">
        <v>1</v>
      </c>
      <c r="F6" t="b">
        <v>1</v>
      </c>
      <c r="G6">
        <v>0</v>
      </c>
      <c r="H6" t="s">
        <v>25</v>
      </c>
      <c r="I6">
        <v>97711179048</v>
      </c>
      <c r="J6" t="s">
        <v>26</v>
      </c>
      <c r="L6">
        <v>95300799</v>
      </c>
      <c r="M6" t="s">
        <v>27</v>
      </c>
      <c r="O6" t="s">
        <v>28</v>
      </c>
      <c r="P6">
        <v>45621</v>
      </c>
      <c r="Q6" t="s">
        <v>29</v>
      </c>
      <c r="R6" t="b">
        <v>0</v>
      </c>
      <c r="S6" t="s">
        <v>30</v>
      </c>
      <c r="T6" t="s">
        <v>31</v>
      </c>
      <c r="U6" t="s">
        <v>32</v>
      </c>
      <c r="V6" t="s">
        <v>33</v>
      </c>
      <c r="W6" t="s">
        <v>34</v>
      </c>
      <c r="X6" t="s">
        <v>35</v>
      </c>
      <c r="Y6" t="s">
        <v>36</v>
      </c>
      <c r="Z6" t="s">
        <v>37</v>
      </c>
      <c r="AA6" t="s">
        <v>38</v>
      </c>
    </row>
    <row r="7" spans="1:27" x14ac:dyDescent="0.3">
      <c r="A7" s="1">
        <f t="shared" si="0"/>
        <v>1608676935744.97</v>
      </c>
      <c r="B7" t="b">
        <f t="shared" si="1"/>
        <v>1</v>
      </c>
      <c r="C7" s="1">
        <v>1608676840522</v>
      </c>
      <c r="D7">
        <v>95222970017</v>
      </c>
      <c r="E7">
        <v>1</v>
      </c>
      <c r="F7" t="b">
        <v>1</v>
      </c>
      <c r="G7">
        <v>0</v>
      </c>
      <c r="H7" t="s">
        <v>39</v>
      </c>
      <c r="I7">
        <v>95198528942</v>
      </c>
      <c r="J7" t="s">
        <v>26</v>
      </c>
      <c r="L7">
        <v>24441075</v>
      </c>
      <c r="M7" t="s">
        <v>27</v>
      </c>
      <c r="O7" t="s">
        <v>28</v>
      </c>
      <c r="P7">
        <v>45621</v>
      </c>
      <c r="Q7" t="s">
        <v>29</v>
      </c>
      <c r="R7" t="b">
        <v>0</v>
      </c>
      <c r="S7" t="s">
        <v>30</v>
      </c>
      <c r="T7" t="s">
        <v>31</v>
      </c>
      <c r="U7" t="s">
        <v>32</v>
      </c>
      <c r="V7" t="s">
        <v>33</v>
      </c>
      <c r="W7" t="s">
        <v>34</v>
      </c>
      <c r="X7" t="s">
        <v>35</v>
      </c>
      <c r="Y7" t="s">
        <v>36</v>
      </c>
      <c r="Z7" t="s">
        <v>37</v>
      </c>
      <c r="AA7" t="s">
        <v>38</v>
      </c>
    </row>
    <row r="8" spans="1:27" x14ac:dyDescent="0.3">
      <c r="A8" s="1">
        <f t="shared" si="0"/>
        <v>1608676985661.5703</v>
      </c>
      <c r="B8" t="b">
        <f t="shared" si="1"/>
        <v>1</v>
      </c>
      <c r="C8" s="1">
        <v>1608676983595</v>
      </c>
      <c r="D8">
        <v>2066570295</v>
      </c>
      <c r="E8">
        <v>1</v>
      </c>
      <c r="F8" t="b">
        <v>1</v>
      </c>
      <c r="G8">
        <v>0</v>
      </c>
      <c r="H8" t="s">
        <v>25</v>
      </c>
      <c r="I8">
        <v>1638928452</v>
      </c>
      <c r="J8" t="s">
        <v>26</v>
      </c>
      <c r="L8">
        <v>427641843</v>
      </c>
      <c r="M8" t="s">
        <v>40</v>
      </c>
      <c r="O8" t="s">
        <v>28</v>
      </c>
      <c r="P8">
        <v>45621</v>
      </c>
      <c r="Q8" t="s">
        <v>29</v>
      </c>
      <c r="R8" t="b">
        <v>0</v>
      </c>
      <c r="S8" t="s">
        <v>30</v>
      </c>
      <c r="T8" t="s">
        <v>31</v>
      </c>
      <c r="U8" t="s">
        <v>32</v>
      </c>
      <c r="V8" t="s">
        <v>33</v>
      </c>
      <c r="W8" t="s">
        <v>34</v>
      </c>
      <c r="X8" t="s">
        <v>35</v>
      </c>
      <c r="Y8" t="s">
        <v>36</v>
      </c>
      <c r="Z8" t="s">
        <v>37</v>
      </c>
      <c r="AA8" t="s">
        <v>38</v>
      </c>
    </row>
    <row r="9" spans="1:27" x14ac:dyDescent="0.3">
      <c r="A9" s="1">
        <f t="shared" si="0"/>
        <v>1608676987492.5144</v>
      </c>
      <c r="B9" t="b">
        <f t="shared" si="1"/>
        <v>1</v>
      </c>
      <c r="C9" s="1">
        <v>1608676986099</v>
      </c>
      <c r="D9">
        <v>1393514444</v>
      </c>
      <c r="E9">
        <v>1</v>
      </c>
      <c r="F9" t="b">
        <v>1</v>
      </c>
      <c r="G9">
        <v>0</v>
      </c>
      <c r="H9" t="s">
        <v>39</v>
      </c>
      <c r="I9">
        <v>701569966</v>
      </c>
      <c r="J9" t="s">
        <v>26</v>
      </c>
      <c r="L9">
        <v>691944478</v>
      </c>
      <c r="M9" t="s">
        <v>40</v>
      </c>
      <c r="O9" t="s">
        <v>28</v>
      </c>
      <c r="P9">
        <v>45621</v>
      </c>
      <c r="Q9" t="s">
        <v>29</v>
      </c>
      <c r="R9" t="b">
        <v>0</v>
      </c>
      <c r="S9" t="s">
        <v>30</v>
      </c>
      <c r="T9" t="s">
        <v>31</v>
      </c>
      <c r="U9" t="s">
        <v>32</v>
      </c>
      <c r="V9" t="s">
        <v>33</v>
      </c>
      <c r="W9" t="s">
        <v>34</v>
      </c>
      <c r="X9" t="s">
        <v>35</v>
      </c>
      <c r="Y9" t="s">
        <v>36</v>
      </c>
      <c r="Z9" t="s">
        <v>37</v>
      </c>
      <c r="AA9" t="s">
        <v>38</v>
      </c>
    </row>
    <row r="10" spans="1:27" x14ac:dyDescent="0.3">
      <c r="A10" s="1">
        <f t="shared" si="0"/>
        <v>1608677134445.698</v>
      </c>
      <c r="B10" t="b">
        <f t="shared" si="1"/>
        <v>1</v>
      </c>
      <c r="C10" s="1">
        <v>1608677038828</v>
      </c>
      <c r="D10">
        <v>95617697980</v>
      </c>
      <c r="E10">
        <v>2</v>
      </c>
      <c r="F10" t="b">
        <v>1</v>
      </c>
      <c r="G10">
        <v>0</v>
      </c>
      <c r="H10" t="s">
        <v>25</v>
      </c>
      <c r="I10">
        <v>95555442089</v>
      </c>
      <c r="J10" t="s">
        <v>26</v>
      </c>
      <c r="L10">
        <v>62255891</v>
      </c>
      <c r="M10" t="s">
        <v>27</v>
      </c>
      <c r="O10" t="s">
        <v>28</v>
      </c>
      <c r="P10">
        <v>45621</v>
      </c>
      <c r="Q10" t="s">
        <v>29</v>
      </c>
      <c r="R10" t="b">
        <v>0</v>
      </c>
      <c r="S10" t="s">
        <v>30</v>
      </c>
      <c r="T10" t="s">
        <v>31</v>
      </c>
      <c r="U10" t="s">
        <v>32</v>
      </c>
      <c r="V10" t="s">
        <v>33</v>
      </c>
      <c r="W10" t="s">
        <v>34</v>
      </c>
      <c r="X10" t="s">
        <v>35</v>
      </c>
      <c r="Y10" t="s">
        <v>36</v>
      </c>
      <c r="Z10" t="s">
        <v>37</v>
      </c>
      <c r="AA10" t="s">
        <v>38</v>
      </c>
    </row>
    <row r="11" spans="1:27" x14ac:dyDescent="0.3">
      <c r="A11" s="1">
        <f t="shared" si="0"/>
        <v>1608677327326.5627</v>
      </c>
      <c r="B11" t="b">
        <f t="shared" si="1"/>
        <v>1</v>
      </c>
      <c r="C11" s="1">
        <v>1608677230672</v>
      </c>
      <c r="D11">
        <v>96654562745</v>
      </c>
      <c r="E11">
        <v>2</v>
      </c>
      <c r="F11" t="b">
        <v>1</v>
      </c>
      <c r="G11">
        <v>0</v>
      </c>
      <c r="H11" t="s">
        <v>39</v>
      </c>
      <c r="I11">
        <v>96630610732</v>
      </c>
      <c r="J11" t="s">
        <v>26</v>
      </c>
      <c r="L11">
        <v>23952013</v>
      </c>
      <c r="M11" t="s">
        <v>27</v>
      </c>
      <c r="O11" t="s">
        <v>28</v>
      </c>
      <c r="P11">
        <v>45621</v>
      </c>
      <c r="Q11" t="s">
        <v>29</v>
      </c>
      <c r="R11" t="b">
        <v>0</v>
      </c>
      <c r="S11" t="s">
        <v>30</v>
      </c>
      <c r="T11" t="s">
        <v>31</v>
      </c>
      <c r="U11" t="s">
        <v>32</v>
      </c>
      <c r="V11" t="s">
        <v>33</v>
      </c>
      <c r="W11" t="s">
        <v>34</v>
      </c>
      <c r="X11" t="s">
        <v>35</v>
      </c>
      <c r="Y11" t="s">
        <v>36</v>
      </c>
      <c r="Z11" t="s">
        <v>37</v>
      </c>
      <c r="AA11" t="s">
        <v>38</v>
      </c>
    </row>
    <row r="12" spans="1:27" x14ac:dyDescent="0.3">
      <c r="A12" s="1">
        <f t="shared" si="0"/>
        <v>1608677373288.5847</v>
      </c>
      <c r="B12" t="b">
        <f t="shared" si="1"/>
        <v>1</v>
      </c>
      <c r="C12" s="1">
        <v>1608677372168</v>
      </c>
      <c r="D12">
        <v>1120584660</v>
      </c>
      <c r="E12">
        <v>2</v>
      </c>
      <c r="F12" t="b">
        <v>1</v>
      </c>
      <c r="G12">
        <v>0</v>
      </c>
      <c r="H12" t="s">
        <v>25</v>
      </c>
      <c r="I12">
        <v>969315773</v>
      </c>
      <c r="J12" t="s">
        <v>26</v>
      </c>
      <c r="L12">
        <v>151268887</v>
      </c>
      <c r="M12" t="s">
        <v>40</v>
      </c>
      <c r="O12" t="s">
        <v>28</v>
      </c>
      <c r="P12">
        <v>45621</v>
      </c>
      <c r="Q12" t="s">
        <v>29</v>
      </c>
      <c r="R12" t="b">
        <v>0</v>
      </c>
      <c r="S12" t="s">
        <v>30</v>
      </c>
      <c r="T12" t="s">
        <v>31</v>
      </c>
      <c r="U12" t="s">
        <v>32</v>
      </c>
      <c r="V12" t="s">
        <v>33</v>
      </c>
      <c r="W12" t="s">
        <v>34</v>
      </c>
      <c r="X12" t="s">
        <v>35</v>
      </c>
      <c r="Y12" t="s">
        <v>36</v>
      </c>
      <c r="Z12" t="s">
        <v>37</v>
      </c>
      <c r="AA12" t="s">
        <v>38</v>
      </c>
    </row>
    <row r="13" spans="1:27" x14ac:dyDescent="0.3">
      <c r="A13" s="1">
        <f t="shared" si="0"/>
        <v>1608677374765.3572</v>
      </c>
      <c r="B13" t="b">
        <f t="shared" si="1"/>
        <v>1</v>
      </c>
      <c r="C13" s="1">
        <v>1608677373603</v>
      </c>
      <c r="D13">
        <v>1162357062</v>
      </c>
      <c r="E13">
        <v>2</v>
      </c>
      <c r="F13" t="b">
        <v>1</v>
      </c>
      <c r="G13">
        <v>0</v>
      </c>
      <c r="H13" t="s">
        <v>39</v>
      </c>
      <c r="I13">
        <v>1092940059</v>
      </c>
      <c r="J13" t="s">
        <v>26</v>
      </c>
      <c r="L13">
        <v>69417003</v>
      </c>
      <c r="M13" t="s">
        <v>40</v>
      </c>
      <c r="O13" t="s">
        <v>28</v>
      </c>
      <c r="P13">
        <v>45621</v>
      </c>
      <c r="Q13" t="s">
        <v>29</v>
      </c>
      <c r="R13" t="b">
        <v>0</v>
      </c>
      <c r="S13" t="s">
        <v>30</v>
      </c>
      <c r="T13" t="s">
        <v>31</v>
      </c>
      <c r="U13" t="s">
        <v>32</v>
      </c>
      <c r="V13" t="s">
        <v>33</v>
      </c>
      <c r="W13" t="s">
        <v>34</v>
      </c>
      <c r="X13" t="s">
        <v>35</v>
      </c>
      <c r="Y13" t="s">
        <v>36</v>
      </c>
      <c r="Z13" t="s">
        <v>37</v>
      </c>
      <c r="AA13" t="s">
        <v>38</v>
      </c>
    </row>
    <row r="14" spans="1:27" x14ac:dyDescent="0.3">
      <c r="A14" s="1">
        <f t="shared" si="0"/>
        <v>1608677472795.7839</v>
      </c>
      <c r="B14" t="b">
        <f t="shared" si="1"/>
        <v>1</v>
      </c>
      <c r="C14" s="1">
        <v>1608677423234</v>
      </c>
      <c r="D14">
        <v>49561783815</v>
      </c>
      <c r="E14">
        <v>3</v>
      </c>
      <c r="F14" t="b">
        <v>1</v>
      </c>
      <c r="G14">
        <v>0</v>
      </c>
      <c r="H14" t="s">
        <v>25</v>
      </c>
      <c r="I14">
        <v>49488008049</v>
      </c>
      <c r="J14" t="s">
        <v>26</v>
      </c>
      <c r="L14">
        <v>73775766</v>
      </c>
      <c r="M14" t="s">
        <v>27</v>
      </c>
      <c r="O14" t="s">
        <v>28</v>
      </c>
      <c r="P14">
        <v>45621</v>
      </c>
      <c r="Q14" t="s">
        <v>29</v>
      </c>
      <c r="R14" t="b">
        <v>0</v>
      </c>
      <c r="S14" t="s">
        <v>30</v>
      </c>
      <c r="T14" t="s">
        <v>31</v>
      </c>
      <c r="U14" t="s">
        <v>32</v>
      </c>
      <c r="V14" t="s">
        <v>33</v>
      </c>
      <c r="W14" t="s">
        <v>34</v>
      </c>
      <c r="X14" t="s">
        <v>35</v>
      </c>
      <c r="Y14" t="s">
        <v>36</v>
      </c>
      <c r="Z14" t="s">
        <v>37</v>
      </c>
      <c r="AA14" t="s">
        <v>38</v>
      </c>
    </row>
    <row r="15" spans="1:27" x14ac:dyDescent="0.3">
      <c r="A15" s="1">
        <f t="shared" si="0"/>
        <v>1608677663670.1108</v>
      </c>
      <c r="B15" t="b">
        <f t="shared" si="1"/>
        <v>1</v>
      </c>
      <c r="C15" s="1">
        <v>1608677569899</v>
      </c>
      <c r="D15">
        <v>93771110905</v>
      </c>
      <c r="E15">
        <v>3</v>
      </c>
      <c r="F15" t="b">
        <v>1</v>
      </c>
      <c r="G15">
        <v>0</v>
      </c>
      <c r="H15" t="s">
        <v>39</v>
      </c>
      <c r="I15">
        <v>93744543776</v>
      </c>
      <c r="J15" t="s">
        <v>26</v>
      </c>
      <c r="L15">
        <v>26567129</v>
      </c>
      <c r="M15" t="s">
        <v>27</v>
      </c>
      <c r="O15" t="s">
        <v>28</v>
      </c>
      <c r="P15">
        <v>45621</v>
      </c>
      <c r="Q15" t="s">
        <v>29</v>
      </c>
      <c r="R15" t="b">
        <v>0</v>
      </c>
      <c r="S15" t="s">
        <v>30</v>
      </c>
      <c r="T15" t="s">
        <v>31</v>
      </c>
      <c r="U15" t="s">
        <v>32</v>
      </c>
      <c r="V15" t="s">
        <v>33</v>
      </c>
      <c r="W15" t="s">
        <v>34</v>
      </c>
      <c r="X15" t="s">
        <v>35</v>
      </c>
      <c r="Y15" t="s">
        <v>36</v>
      </c>
      <c r="Z15" t="s">
        <v>37</v>
      </c>
      <c r="AA15" t="s">
        <v>38</v>
      </c>
    </row>
    <row r="16" spans="1:27" x14ac:dyDescent="0.3">
      <c r="A16" s="1">
        <f t="shared" si="0"/>
        <v>1608677709948.0337</v>
      </c>
      <c r="B16" t="b">
        <f t="shared" si="1"/>
        <v>1</v>
      </c>
      <c r="C16" s="1">
        <v>1608677708584</v>
      </c>
      <c r="D16">
        <v>1364033662</v>
      </c>
      <c r="E16">
        <v>3</v>
      </c>
      <c r="F16" t="b">
        <v>1</v>
      </c>
      <c r="G16">
        <v>0</v>
      </c>
      <c r="H16" t="s">
        <v>25</v>
      </c>
      <c r="I16">
        <v>989958301</v>
      </c>
      <c r="J16" t="s">
        <v>26</v>
      </c>
      <c r="L16">
        <v>374075361</v>
      </c>
      <c r="M16" t="s">
        <v>40</v>
      </c>
      <c r="O16" t="s">
        <v>28</v>
      </c>
      <c r="P16">
        <v>45621</v>
      </c>
      <c r="Q16" t="s">
        <v>29</v>
      </c>
      <c r="R16" t="b">
        <v>0</v>
      </c>
      <c r="S16" t="s">
        <v>30</v>
      </c>
      <c r="T16" t="s">
        <v>31</v>
      </c>
      <c r="U16" t="s">
        <v>32</v>
      </c>
      <c r="V16" t="s">
        <v>33</v>
      </c>
      <c r="W16" t="s">
        <v>34</v>
      </c>
      <c r="X16" t="s">
        <v>35</v>
      </c>
      <c r="Y16" t="s">
        <v>36</v>
      </c>
      <c r="Z16" t="s">
        <v>37</v>
      </c>
      <c r="AA16" t="s">
        <v>38</v>
      </c>
    </row>
    <row r="17" spans="1:27" x14ac:dyDescent="0.3">
      <c r="A17" s="1">
        <f t="shared" si="0"/>
        <v>1608677711491.8643</v>
      </c>
      <c r="B17" t="b">
        <f t="shared" si="1"/>
        <v>1</v>
      </c>
      <c r="C17" s="1">
        <v>1608677710346</v>
      </c>
      <c r="D17">
        <v>1145864286</v>
      </c>
      <c r="E17">
        <v>3</v>
      </c>
      <c r="F17" t="b">
        <v>1</v>
      </c>
      <c r="G17">
        <v>0</v>
      </c>
      <c r="H17" t="s">
        <v>39</v>
      </c>
      <c r="I17">
        <v>990931741</v>
      </c>
      <c r="J17" t="s">
        <v>26</v>
      </c>
      <c r="L17">
        <v>154932545</v>
      </c>
      <c r="M17" t="s">
        <v>40</v>
      </c>
      <c r="O17" t="s">
        <v>28</v>
      </c>
      <c r="P17">
        <v>45621</v>
      </c>
      <c r="Q17" t="s">
        <v>29</v>
      </c>
      <c r="R17" t="b">
        <v>0</v>
      </c>
      <c r="S17" t="s">
        <v>30</v>
      </c>
      <c r="T17" t="s">
        <v>31</v>
      </c>
      <c r="U17" t="s">
        <v>32</v>
      </c>
      <c r="V17" t="s">
        <v>33</v>
      </c>
      <c r="W17" t="s">
        <v>34</v>
      </c>
      <c r="X17" t="s">
        <v>35</v>
      </c>
      <c r="Y17" t="s">
        <v>36</v>
      </c>
      <c r="Z17" t="s">
        <v>37</v>
      </c>
      <c r="AA17" t="s">
        <v>38</v>
      </c>
    </row>
    <row r="18" spans="1:27" x14ac:dyDescent="0.3">
      <c r="A18" s="1">
        <f t="shared" si="0"/>
        <v>1608677859348.585</v>
      </c>
      <c r="B18" t="b">
        <f t="shared" si="1"/>
        <v>1</v>
      </c>
      <c r="C18" s="1">
        <v>1608677762315</v>
      </c>
      <c r="D18">
        <v>97033585083</v>
      </c>
      <c r="E18">
        <v>4</v>
      </c>
      <c r="F18" t="b">
        <v>1</v>
      </c>
      <c r="G18">
        <v>0</v>
      </c>
      <c r="H18" t="s">
        <v>25</v>
      </c>
      <c r="I18">
        <v>96934242813</v>
      </c>
      <c r="J18" t="s">
        <v>26</v>
      </c>
      <c r="L18">
        <v>99342270</v>
      </c>
      <c r="M18" t="s">
        <v>27</v>
      </c>
      <c r="O18" t="s">
        <v>28</v>
      </c>
      <c r="P18">
        <v>45621</v>
      </c>
      <c r="Q18" t="s">
        <v>29</v>
      </c>
      <c r="R18" t="b">
        <v>0</v>
      </c>
      <c r="S18" t="s">
        <v>30</v>
      </c>
      <c r="T18" t="s">
        <v>31</v>
      </c>
      <c r="U18" t="s">
        <v>32</v>
      </c>
      <c r="V18" t="s">
        <v>33</v>
      </c>
      <c r="W18" t="s">
        <v>34</v>
      </c>
      <c r="X18" t="s">
        <v>35</v>
      </c>
      <c r="Y18" t="s">
        <v>36</v>
      </c>
      <c r="Z18" t="s">
        <v>37</v>
      </c>
      <c r="AA18" t="s">
        <v>38</v>
      </c>
    </row>
    <row r="19" spans="1:27" x14ac:dyDescent="0.3">
      <c r="A19" s="1">
        <f t="shared" si="0"/>
        <v>1608678058755.6907</v>
      </c>
      <c r="B19" t="b">
        <f t="shared" si="1"/>
        <v>1</v>
      </c>
      <c r="C19" s="1">
        <v>1608677958509</v>
      </c>
      <c r="D19">
        <v>100246690590</v>
      </c>
      <c r="E19">
        <v>4</v>
      </c>
      <c r="F19" t="b">
        <v>1</v>
      </c>
      <c r="G19">
        <v>0</v>
      </c>
      <c r="H19" t="s">
        <v>39</v>
      </c>
      <c r="I19">
        <v>100219877645</v>
      </c>
      <c r="J19" t="s">
        <v>26</v>
      </c>
      <c r="L19">
        <v>26812945</v>
      </c>
      <c r="M19" t="s">
        <v>27</v>
      </c>
      <c r="O19" t="s">
        <v>28</v>
      </c>
      <c r="P19">
        <v>45621</v>
      </c>
      <c r="Q19" t="s">
        <v>29</v>
      </c>
      <c r="R19" t="b">
        <v>0</v>
      </c>
      <c r="S19" t="s">
        <v>30</v>
      </c>
      <c r="T19" t="s">
        <v>31</v>
      </c>
      <c r="U19" t="s">
        <v>32</v>
      </c>
      <c r="V19" t="s">
        <v>33</v>
      </c>
      <c r="W19" t="s">
        <v>34</v>
      </c>
      <c r="X19" t="s">
        <v>35</v>
      </c>
      <c r="Y19" t="s">
        <v>36</v>
      </c>
      <c r="Z19" t="s">
        <v>37</v>
      </c>
      <c r="AA19" t="s">
        <v>38</v>
      </c>
    </row>
    <row r="20" spans="1:27" x14ac:dyDescent="0.3">
      <c r="A20" s="1">
        <f t="shared" si="0"/>
        <v>1608678103941.9041</v>
      </c>
      <c r="B20" t="b">
        <f t="shared" si="1"/>
        <v>1</v>
      </c>
      <c r="C20" s="1">
        <v>1608678102857</v>
      </c>
      <c r="D20">
        <v>1084903972</v>
      </c>
      <c r="E20">
        <v>4</v>
      </c>
      <c r="F20" t="b">
        <v>1</v>
      </c>
      <c r="G20">
        <v>0</v>
      </c>
      <c r="H20" t="s">
        <v>25</v>
      </c>
      <c r="I20">
        <v>953899533</v>
      </c>
      <c r="J20" t="s">
        <v>26</v>
      </c>
      <c r="L20">
        <v>131004439</v>
      </c>
      <c r="M20" t="s">
        <v>40</v>
      </c>
      <c r="O20" t="s">
        <v>28</v>
      </c>
      <c r="P20">
        <v>45621</v>
      </c>
      <c r="Q20" t="s">
        <v>29</v>
      </c>
      <c r="R20" t="b">
        <v>0</v>
      </c>
      <c r="S20" t="s">
        <v>30</v>
      </c>
      <c r="T20" t="s">
        <v>31</v>
      </c>
      <c r="U20" t="s">
        <v>32</v>
      </c>
      <c r="V20" t="s">
        <v>33</v>
      </c>
      <c r="W20" t="s">
        <v>34</v>
      </c>
      <c r="X20" t="s">
        <v>35</v>
      </c>
      <c r="Y20" t="s">
        <v>36</v>
      </c>
      <c r="Z20" t="s">
        <v>37</v>
      </c>
      <c r="AA20" t="s">
        <v>38</v>
      </c>
    </row>
    <row r="21" spans="1:27" x14ac:dyDescent="0.3">
      <c r="A21" s="1">
        <f t="shared" si="0"/>
        <v>1608678105296.3655</v>
      </c>
      <c r="B21" t="b">
        <f t="shared" si="1"/>
        <v>1</v>
      </c>
      <c r="C21" s="1">
        <v>1608678104201</v>
      </c>
      <c r="D21">
        <v>1095365444</v>
      </c>
      <c r="E21">
        <v>4</v>
      </c>
      <c r="F21" t="b">
        <v>1</v>
      </c>
      <c r="G21">
        <v>0</v>
      </c>
      <c r="H21" t="s">
        <v>39</v>
      </c>
      <c r="I21">
        <v>890363012</v>
      </c>
      <c r="J21" t="s">
        <v>26</v>
      </c>
      <c r="L21">
        <v>205002432</v>
      </c>
      <c r="M21" t="s">
        <v>40</v>
      </c>
      <c r="O21" t="s">
        <v>28</v>
      </c>
      <c r="P21">
        <v>45621</v>
      </c>
      <c r="Q21" t="s">
        <v>29</v>
      </c>
      <c r="R21" t="b">
        <v>0</v>
      </c>
      <c r="S21" t="s">
        <v>30</v>
      </c>
      <c r="T21" t="s">
        <v>31</v>
      </c>
      <c r="U21" t="s">
        <v>32</v>
      </c>
      <c r="V21" t="s">
        <v>33</v>
      </c>
      <c r="W21" t="s">
        <v>34</v>
      </c>
      <c r="X21" t="s">
        <v>35</v>
      </c>
      <c r="Y21" t="s">
        <v>36</v>
      </c>
      <c r="Z21" t="s">
        <v>37</v>
      </c>
      <c r="AA21" t="s">
        <v>38</v>
      </c>
    </row>
    <row r="22" spans="1:27" x14ac:dyDescent="0.3">
      <c r="A22" s="1">
        <f t="shared" si="0"/>
        <v>1608678249350.0154</v>
      </c>
      <c r="B22" t="b">
        <f t="shared" si="1"/>
        <v>1</v>
      </c>
      <c r="C22" s="1">
        <v>1608678154420</v>
      </c>
      <c r="D22">
        <v>94930015458</v>
      </c>
      <c r="E22">
        <v>5</v>
      </c>
      <c r="F22" t="b">
        <v>1</v>
      </c>
      <c r="G22">
        <v>0</v>
      </c>
      <c r="H22" t="s">
        <v>25</v>
      </c>
      <c r="I22">
        <v>94667270942</v>
      </c>
      <c r="J22" t="s">
        <v>26</v>
      </c>
      <c r="L22">
        <v>262744516</v>
      </c>
      <c r="M22" t="s">
        <v>27</v>
      </c>
      <c r="O22" t="s">
        <v>28</v>
      </c>
      <c r="P22">
        <v>45621</v>
      </c>
      <c r="Q22" t="s">
        <v>29</v>
      </c>
      <c r="R22" t="b">
        <v>0</v>
      </c>
      <c r="S22" t="s">
        <v>30</v>
      </c>
      <c r="T22" t="s">
        <v>31</v>
      </c>
      <c r="U22" t="s">
        <v>32</v>
      </c>
      <c r="V22" t="s">
        <v>33</v>
      </c>
      <c r="W22" t="s">
        <v>34</v>
      </c>
      <c r="X22" t="s">
        <v>35</v>
      </c>
      <c r="Y22" t="s">
        <v>36</v>
      </c>
      <c r="Z22" t="s">
        <v>37</v>
      </c>
      <c r="AA22" t="s">
        <v>38</v>
      </c>
    </row>
    <row r="23" spans="1:27" x14ac:dyDescent="0.3">
      <c r="A23" s="1">
        <f t="shared" si="0"/>
        <v>1608678391075.8613</v>
      </c>
      <c r="B23" t="b">
        <f t="shared" si="1"/>
        <v>1</v>
      </c>
      <c r="C23" s="1">
        <v>1608678297909</v>
      </c>
      <c r="D23">
        <v>93166861254</v>
      </c>
      <c r="E23">
        <v>5</v>
      </c>
      <c r="F23" t="b">
        <v>1</v>
      </c>
      <c r="G23">
        <v>0</v>
      </c>
      <c r="H23" t="s">
        <v>39</v>
      </c>
      <c r="I23">
        <v>93140879288</v>
      </c>
      <c r="J23" t="s">
        <v>26</v>
      </c>
      <c r="L23">
        <v>25981966</v>
      </c>
      <c r="M23" t="s">
        <v>27</v>
      </c>
      <c r="O23" t="s">
        <v>28</v>
      </c>
      <c r="P23">
        <v>45621</v>
      </c>
      <c r="Q23" t="s">
        <v>29</v>
      </c>
      <c r="R23" t="b">
        <v>0</v>
      </c>
      <c r="S23" t="s">
        <v>30</v>
      </c>
      <c r="T23" t="s">
        <v>31</v>
      </c>
      <c r="U23" t="s">
        <v>32</v>
      </c>
      <c r="V23" t="s">
        <v>33</v>
      </c>
      <c r="W23" t="s">
        <v>34</v>
      </c>
      <c r="X23" t="s">
        <v>35</v>
      </c>
      <c r="Y23" t="s">
        <v>36</v>
      </c>
      <c r="Z23" t="s">
        <v>37</v>
      </c>
      <c r="AA23" t="s">
        <v>38</v>
      </c>
    </row>
    <row r="24" spans="1:27" x14ac:dyDescent="0.3">
      <c r="A24" s="1">
        <f t="shared" si="0"/>
        <v>1608678437545.5776</v>
      </c>
      <c r="B24" t="b">
        <f t="shared" si="1"/>
        <v>1</v>
      </c>
      <c r="C24" s="1">
        <v>1608678436685</v>
      </c>
      <c r="D24">
        <v>860577536</v>
      </c>
      <c r="E24">
        <v>5</v>
      </c>
      <c r="F24" t="b">
        <v>1</v>
      </c>
      <c r="G24">
        <v>0</v>
      </c>
      <c r="H24" t="s">
        <v>25</v>
      </c>
      <c r="I24">
        <v>246889845</v>
      </c>
      <c r="J24" t="s">
        <v>26</v>
      </c>
      <c r="L24">
        <v>613687691</v>
      </c>
      <c r="M24" t="s">
        <v>40</v>
      </c>
      <c r="O24" t="s">
        <v>28</v>
      </c>
      <c r="P24">
        <v>45621</v>
      </c>
      <c r="Q24" t="s">
        <v>29</v>
      </c>
      <c r="R24" t="b">
        <v>0</v>
      </c>
      <c r="S24" t="s">
        <v>30</v>
      </c>
      <c r="T24" t="s">
        <v>31</v>
      </c>
      <c r="U24" t="s">
        <v>32</v>
      </c>
      <c r="V24" t="s">
        <v>33</v>
      </c>
      <c r="W24" t="s">
        <v>34</v>
      </c>
      <c r="X24" t="s">
        <v>35</v>
      </c>
      <c r="Y24" t="s">
        <v>36</v>
      </c>
      <c r="Z24" t="s">
        <v>37</v>
      </c>
      <c r="AA24" t="s">
        <v>38</v>
      </c>
    </row>
    <row r="25" spans="1:27" x14ac:dyDescent="0.3">
      <c r="A25" s="1">
        <f t="shared" si="0"/>
        <v>1608678438869.7874</v>
      </c>
      <c r="B25" t="b">
        <f t="shared" si="1"/>
        <v>1</v>
      </c>
      <c r="C25" s="1">
        <v>1608678437804</v>
      </c>
      <c r="D25">
        <v>1065787273</v>
      </c>
      <c r="E25">
        <v>5</v>
      </c>
      <c r="F25" t="b">
        <v>1</v>
      </c>
      <c r="G25">
        <v>0</v>
      </c>
      <c r="H25" t="s">
        <v>39</v>
      </c>
      <c r="I25">
        <v>913470246</v>
      </c>
      <c r="J25" t="s">
        <v>26</v>
      </c>
      <c r="L25">
        <v>152317027</v>
      </c>
      <c r="M25" t="s">
        <v>40</v>
      </c>
      <c r="O25" t="s">
        <v>28</v>
      </c>
      <c r="P25">
        <v>45621</v>
      </c>
      <c r="Q25" t="s">
        <v>29</v>
      </c>
      <c r="R25" t="b">
        <v>0</v>
      </c>
      <c r="S25" t="s">
        <v>30</v>
      </c>
      <c r="T25" t="s">
        <v>31</v>
      </c>
      <c r="U25" t="s">
        <v>32</v>
      </c>
      <c r="V25" t="s">
        <v>33</v>
      </c>
      <c r="W25" t="s">
        <v>34</v>
      </c>
      <c r="X25" t="s">
        <v>35</v>
      </c>
      <c r="Y25" t="s">
        <v>36</v>
      </c>
      <c r="Z25" t="s">
        <v>37</v>
      </c>
      <c r="AA25" t="s">
        <v>38</v>
      </c>
    </row>
    <row r="26" spans="1:27" x14ac:dyDescent="0.3">
      <c r="A26" s="1">
        <f t="shared" si="0"/>
        <v>1608678584149.4678</v>
      </c>
      <c r="B26" t="b">
        <f t="shared" si="1"/>
        <v>1</v>
      </c>
      <c r="C26" s="1">
        <v>1608678488222</v>
      </c>
      <c r="D26">
        <v>95927467779</v>
      </c>
      <c r="E26">
        <v>6</v>
      </c>
      <c r="F26" t="b">
        <v>1</v>
      </c>
      <c r="G26">
        <v>0</v>
      </c>
      <c r="H26" t="s">
        <v>25</v>
      </c>
      <c r="I26">
        <v>95913907326</v>
      </c>
      <c r="J26" t="s">
        <v>26</v>
      </c>
      <c r="L26">
        <v>13560453</v>
      </c>
      <c r="M26" t="s">
        <v>27</v>
      </c>
      <c r="O26" t="s">
        <v>28</v>
      </c>
      <c r="P26">
        <v>45621</v>
      </c>
      <c r="Q26" t="s">
        <v>29</v>
      </c>
      <c r="R26" t="b">
        <v>0</v>
      </c>
      <c r="S26" t="s">
        <v>30</v>
      </c>
      <c r="T26" t="s">
        <v>31</v>
      </c>
      <c r="U26" t="s">
        <v>32</v>
      </c>
      <c r="V26" t="s">
        <v>33</v>
      </c>
      <c r="W26" t="s">
        <v>34</v>
      </c>
      <c r="X26" t="s">
        <v>35</v>
      </c>
      <c r="Y26" t="s">
        <v>36</v>
      </c>
      <c r="Z26" t="s">
        <v>37</v>
      </c>
      <c r="AA26" t="s">
        <v>38</v>
      </c>
    </row>
    <row r="27" spans="1:27" x14ac:dyDescent="0.3">
      <c r="A27" s="1">
        <f t="shared" si="0"/>
        <v>1608678781975.8401</v>
      </c>
      <c r="B27" t="b">
        <f t="shared" si="1"/>
        <v>1</v>
      </c>
      <c r="C27" s="1">
        <v>1608678681535</v>
      </c>
      <c r="D27">
        <v>100440840000</v>
      </c>
      <c r="E27">
        <v>6</v>
      </c>
      <c r="F27" t="b">
        <v>1</v>
      </c>
      <c r="G27">
        <v>0</v>
      </c>
      <c r="H27" t="s">
        <v>39</v>
      </c>
      <c r="I27">
        <v>100344486112</v>
      </c>
      <c r="J27" t="s">
        <v>26</v>
      </c>
      <c r="L27">
        <v>96353888</v>
      </c>
      <c r="M27" t="s">
        <v>27</v>
      </c>
      <c r="O27" t="s">
        <v>28</v>
      </c>
      <c r="P27">
        <v>45621</v>
      </c>
      <c r="Q27" t="s">
        <v>29</v>
      </c>
      <c r="R27" t="b">
        <v>0</v>
      </c>
      <c r="S27" t="s">
        <v>30</v>
      </c>
      <c r="T27" t="s">
        <v>31</v>
      </c>
      <c r="U27" t="s">
        <v>32</v>
      </c>
      <c r="V27" t="s">
        <v>33</v>
      </c>
      <c r="W27" t="s">
        <v>34</v>
      </c>
      <c r="X27" t="s">
        <v>35</v>
      </c>
      <c r="Y27" t="s">
        <v>36</v>
      </c>
      <c r="Z27" t="s">
        <v>37</v>
      </c>
      <c r="AA27" t="s">
        <v>38</v>
      </c>
    </row>
    <row r="28" spans="1:27" x14ac:dyDescent="0.3">
      <c r="A28" s="1">
        <f t="shared" si="0"/>
        <v>1608678826460.7881</v>
      </c>
      <c r="B28" t="b">
        <f t="shared" si="1"/>
        <v>1</v>
      </c>
      <c r="C28" s="1">
        <v>1608678825124</v>
      </c>
      <c r="D28">
        <v>1336788076</v>
      </c>
      <c r="E28">
        <v>6</v>
      </c>
      <c r="F28" t="b">
        <v>1</v>
      </c>
      <c r="G28">
        <v>0</v>
      </c>
      <c r="H28" t="s">
        <v>25</v>
      </c>
      <c r="I28">
        <v>1192363307</v>
      </c>
      <c r="J28" t="s">
        <v>26</v>
      </c>
      <c r="L28">
        <v>144424769</v>
      </c>
      <c r="M28" t="s">
        <v>40</v>
      </c>
      <c r="O28" t="s">
        <v>28</v>
      </c>
      <c r="P28">
        <v>45621</v>
      </c>
      <c r="Q28" t="s">
        <v>29</v>
      </c>
      <c r="R28" t="b">
        <v>0</v>
      </c>
      <c r="S28" t="s">
        <v>30</v>
      </c>
      <c r="T28" t="s">
        <v>31</v>
      </c>
      <c r="U28" t="s">
        <v>32</v>
      </c>
      <c r="V28" t="s">
        <v>33</v>
      </c>
      <c r="W28" t="s">
        <v>34</v>
      </c>
      <c r="X28" t="s">
        <v>35</v>
      </c>
      <c r="Y28" t="s">
        <v>36</v>
      </c>
      <c r="Z28" t="s">
        <v>37</v>
      </c>
      <c r="AA28" t="s">
        <v>38</v>
      </c>
    </row>
    <row r="29" spans="1:27" x14ac:dyDescent="0.3">
      <c r="A29" s="1">
        <f t="shared" si="0"/>
        <v>1608678827791.0825</v>
      </c>
      <c r="B29" t="b">
        <f t="shared" si="1"/>
        <v>1</v>
      </c>
      <c r="C29" s="1">
        <v>1608678826817</v>
      </c>
      <c r="D29">
        <v>974082534</v>
      </c>
      <c r="E29">
        <v>6</v>
      </c>
      <c r="F29" t="b">
        <v>1</v>
      </c>
      <c r="G29">
        <v>0</v>
      </c>
      <c r="H29" t="s">
        <v>39</v>
      </c>
      <c r="I29">
        <v>858004851</v>
      </c>
      <c r="J29" t="s">
        <v>26</v>
      </c>
      <c r="L29">
        <v>116077683</v>
      </c>
      <c r="M29" t="s">
        <v>40</v>
      </c>
      <c r="O29" t="s">
        <v>28</v>
      </c>
      <c r="P29">
        <v>45621</v>
      </c>
      <c r="Q29" t="s">
        <v>29</v>
      </c>
      <c r="R29" t="b">
        <v>0</v>
      </c>
      <c r="S29" t="s">
        <v>30</v>
      </c>
      <c r="T29" t="s">
        <v>31</v>
      </c>
      <c r="U29" t="s">
        <v>32</v>
      </c>
      <c r="V29" t="s">
        <v>33</v>
      </c>
      <c r="W29" t="s">
        <v>34</v>
      </c>
      <c r="X29" t="s">
        <v>35</v>
      </c>
      <c r="Y29" t="s">
        <v>36</v>
      </c>
      <c r="Z29" t="s">
        <v>37</v>
      </c>
      <c r="AA29" t="s">
        <v>38</v>
      </c>
    </row>
    <row r="30" spans="1:27" x14ac:dyDescent="0.3">
      <c r="A30" s="1">
        <f t="shared" si="0"/>
        <v>1608678974741.7285</v>
      </c>
      <c r="B30" t="b">
        <f t="shared" si="1"/>
        <v>1</v>
      </c>
      <c r="C30" s="1">
        <v>1608678877864</v>
      </c>
      <c r="D30">
        <v>96877728603</v>
      </c>
      <c r="E30">
        <v>7</v>
      </c>
      <c r="F30" t="b">
        <v>1</v>
      </c>
      <c r="G30">
        <v>0</v>
      </c>
      <c r="H30" t="s">
        <v>25</v>
      </c>
      <c r="I30">
        <v>96845532700</v>
      </c>
      <c r="J30" t="s">
        <v>26</v>
      </c>
      <c r="L30">
        <v>32195903</v>
      </c>
      <c r="M30" t="s">
        <v>27</v>
      </c>
      <c r="O30" t="s">
        <v>28</v>
      </c>
      <c r="P30">
        <v>45621</v>
      </c>
      <c r="Q30" t="s">
        <v>29</v>
      </c>
      <c r="R30" t="b">
        <v>0</v>
      </c>
      <c r="S30" t="s">
        <v>30</v>
      </c>
      <c r="T30" t="s">
        <v>31</v>
      </c>
      <c r="U30" t="s">
        <v>32</v>
      </c>
      <c r="V30" t="s">
        <v>33</v>
      </c>
      <c r="W30" t="s">
        <v>34</v>
      </c>
      <c r="X30" t="s">
        <v>35</v>
      </c>
      <c r="Y30" t="s">
        <v>36</v>
      </c>
      <c r="Z30" t="s">
        <v>37</v>
      </c>
      <c r="AA30" t="s">
        <v>38</v>
      </c>
    </row>
    <row r="31" spans="1:27" x14ac:dyDescent="0.3">
      <c r="A31" s="1">
        <f t="shared" si="0"/>
        <v>1608679116684.7354</v>
      </c>
      <c r="B31" t="b">
        <f t="shared" si="1"/>
        <v>1</v>
      </c>
      <c r="C31" s="1">
        <v>1608679068297</v>
      </c>
      <c r="D31">
        <v>48387735402</v>
      </c>
      <c r="E31">
        <v>7</v>
      </c>
      <c r="F31" t="b">
        <v>1</v>
      </c>
      <c r="G31">
        <v>0</v>
      </c>
      <c r="H31" t="s">
        <v>39</v>
      </c>
      <c r="I31">
        <v>48307413357</v>
      </c>
      <c r="J31" t="s">
        <v>26</v>
      </c>
      <c r="L31">
        <v>80322045</v>
      </c>
      <c r="M31" t="s">
        <v>27</v>
      </c>
      <c r="O31" t="s">
        <v>28</v>
      </c>
      <c r="P31">
        <v>45621</v>
      </c>
      <c r="Q31" t="s">
        <v>29</v>
      </c>
      <c r="R31" t="b">
        <v>0</v>
      </c>
      <c r="S31" t="s">
        <v>30</v>
      </c>
      <c r="T31" t="s">
        <v>31</v>
      </c>
      <c r="U31" t="s">
        <v>32</v>
      </c>
      <c r="V31" t="s">
        <v>33</v>
      </c>
      <c r="W31" t="s">
        <v>34</v>
      </c>
      <c r="X31" t="s">
        <v>35</v>
      </c>
      <c r="Y31" t="s">
        <v>36</v>
      </c>
      <c r="Z31" t="s">
        <v>37</v>
      </c>
      <c r="AA31" t="s">
        <v>38</v>
      </c>
    </row>
    <row r="32" spans="1:27" x14ac:dyDescent="0.3">
      <c r="A32" s="1">
        <f t="shared" si="0"/>
        <v>1608679163158.3604</v>
      </c>
      <c r="B32" t="b">
        <f t="shared" si="1"/>
        <v>1</v>
      </c>
      <c r="C32" s="1">
        <v>1608679162238</v>
      </c>
      <c r="D32">
        <v>920360272</v>
      </c>
      <c r="E32">
        <v>7</v>
      </c>
      <c r="F32" t="b">
        <v>1</v>
      </c>
      <c r="G32">
        <v>0</v>
      </c>
      <c r="H32" t="s">
        <v>25</v>
      </c>
      <c r="I32">
        <v>799887943</v>
      </c>
      <c r="J32" t="s">
        <v>26</v>
      </c>
      <c r="L32">
        <v>120472329</v>
      </c>
      <c r="M32" t="s">
        <v>40</v>
      </c>
      <c r="O32" t="s">
        <v>28</v>
      </c>
      <c r="P32">
        <v>45621</v>
      </c>
      <c r="Q32" t="s">
        <v>29</v>
      </c>
      <c r="R32" t="b">
        <v>0</v>
      </c>
      <c r="S32" t="s">
        <v>30</v>
      </c>
      <c r="T32" t="s">
        <v>31</v>
      </c>
      <c r="U32" t="s">
        <v>32</v>
      </c>
      <c r="V32" t="s">
        <v>33</v>
      </c>
      <c r="W32" t="s">
        <v>34</v>
      </c>
      <c r="X32" t="s">
        <v>35</v>
      </c>
      <c r="Y32" t="s">
        <v>36</v>
      </c>
      <c r="Z32" t="s">
        <v>37</v>
      </c>
      <c r="AA32" t="s">
        <v>38</v>
      </c>
    </row>
    <row r="33" spans="1:27" x14ac:dyDescent="0.3">
      <c r="A33" s="1">
        <f t="shared" si="0"/>
        <v>1608679164176.408</v>
      </c>
      <c r="B33" t="b">
        <f t="shared" si="1"/>
        <v>1</v>
      </c>
      <c r="C33" s="1">
        <v>1608679163452</v>
      </c>
      <c r="D33">
        <v>724407979</v>
      </c>
      <c r="E33">
        <v>7</v>
      </c>
      <c r="F33" t="b">
        <v>1</v>
      </c>
      <c r="G33">
        <v>0</v>
      </c>
      <c r="H33" t="s">
        <v>39</v>
      </c>
      <c r="I33">
        <v>613155142</v>
      </c>
      <c r="J33" t="s">
        <v>26</v>
      </c>
      <c r="L33">
        <v>111252837</v>
      </c>
      <c r="M33" t="s">
        <v>40</v>
      </c>
      <c r="O33" t="s">
        <v>28</v>
      </c>
      <c r="P33">
        <v>45621</v>
      </c>
      <c r="Q33" t="s">
        <v>29</v>
      </c>
      <c r="R33" t="b">
        <v>0</v>
      </c>
      <c r="S33" t="s">
        <v>30</v>
      </c>
      <c r="T33" t="s">
        <v>31</v>
      </c>
      <c r="U33" t="s">
        <v>32</v>
      </c>
      <c r="V33" t="s">
        <v>33</v>
      </c>
      <c r="W33" t="s">
        <v>34</v>
      </c>
      <c r="X33" t="s">
        <v>35</v>
      </c>
      <c r="Y33" t="s">
        <v>36</v>
      </c>
      <c r="Z33" t="s">
        <v>37</v>
      </c>
      <c r="AA33" t="s">
        <v>38</v>
      </c>
    </row>
    <row r="34" spans="1:27" x14ac:dyDescent="0.3">
      <c r="A34" s="1">
        <f t="shared" si="0"/>
        <v>1608679309909.2864</v>
      </c>
      <c r="B34" t="b">
        <f t="shared" si="1"/>
        <v>1</v>
      </c>
      <c r="C34" s="1">
        <v>1608679212719</v>
      </c>
      <c r="D34">
        <v>97190286256</v>
      </c>
      <c r="E34">
        <v>8</v>
      </c>
      <c r="F34" t="b">
        <v>1</v>
      </c>
      <c r="G34">
        <v>0</v>
      </c>
      <c r="H34" t="s">
        <v>25</v>
      </c>
      <c r="I34">
        <v>97169197475</v>
      </c>
      <c r="J34" t="s">
        <v>26</v>
      </c>
      <c r="L34">
        <v>21088781</v>
      </c>
      <c r="M34" t="s">
        <v>27</v>
      </c>
      <c r="O34" t="s">
        <v>28</v>
      </c>
      <c r="P34">
        <v>45621</v>
      </c>
      <c r="Q34" t="s">
        <v>29</v>
      </c>
      <c r="R34" t="b">
        <v>0</v>
      </c>
      <c r="S34" t="s">
        <v>30</v>
      </c>
      <c r="T34" t="s">
        <v>31</v>
      </c>
      <c r="U34" t="s">
        <v>32</v>
      </c>
      <c r="V34" t="s">
        <v>33</v>
      </c>
      <c r="W34" t="s">
        <v>34</v>
      </c>
      <c r="X34" t="s">
        <v>35</v>
      </c>
      <c r="Y34" t="s">
        <v>36</v>
      </c>
      <c r="Z34" t="s">
        <v>37</v>
      </c>
      <c r="AA34" t="s">
        <v>38</v>
      </c>
    </row>
    <row r="35" spans="1:27" x14ac:dyDescent="0.3">
      <c r="A35" s="1">
        <f t="shared" si="0"/>
        <v>1608679500620.7568</v>
      </c>
      <c r="B35" t="b">
        <f t="shared" si="1"/>
        <v>1</v>
      </c>
      <c r="C35" s="1">
        <v>1608679405989</v>
      </c>
      <c r="D35">
        <v>94631756840</v>
      </c>
      <c r="E35">
        <v>8</v>
      </c>
      <c r="F35" t="b">
        <v>1</v>
      </c>
      <c r="G35">
        <v>0</v>
      </c>
      <c r="H35" t="s">
        <v>39</v>
      </c>
      <c r="I35">
        <v>94581410687</v>
      </c>
      <c r="J35" t="s">
        <v>26</v>
      </c>
      <c r="L35">
        <v>50346153</v>
      </c>
      <c r="M35" t="s">
        <v>27</v>
      </c>
      <c r="O35" t="s">
        <v>28</v>
      </c>
      <c r="P35">
        <v>45621</v>
      </c>
      <c r="Q35" t="s">
        <v>29</v>
      </c>
      <c r="R35" t="b">
        <v>0</v>
      </c>
      <c r="S35" t="s">
        <v>30</v>
      </c>
      <c r="T35" t="s">
        <v>31</v>
      </c>
      <c r="U35" t="s">
        <v>32</v>
      </c>
      <c r="V35" t="s">
        <v>33</v>
      </c>
      <c r="W35" t="s">
        <v>34</v>
      </c>
      <c r="X35" t="s">
        <v>35</v>
      </c>
      <c r="Y35" t="s">
        <v>36</v>
      </c>
      <c r="Z35" t="s">
        <v>37</v>
      </c>
      <c r="AA35" t="s">
        <v>38</v>
      </c>
    </row>
    <row r="36" spans="1:27" x14ac:dyDescent="0.3">
      <c r="A36" s="1">
        <f t="shared" si="0"/>
        <v>1608679549833.4734</v>
      </c>
      <c r="B36" t="b">
        <f t="shared" si="1"/>
        <v>1</v>
      </c>
      <c r="C36" s="1">
        <v>1608679548965</v>
      </c>
      <c r="D36">
        <v>868473424</v>
      </c>
      <c r="E36">
        <v>8</v>
      </c>
      <c r="F36" t="b">
        <v>1</v>
      </c>
      <c r="G36">
        <v>0</v>
      </c>
      <c r="H36" t="s">
        <v>25</v>
      </c>
      <c r="I36">
        <v>761209600</v>
      </c>
      <c r="J36" t="s">
        <v>26</v>
      </c>
      <c r="L36">
        <v>107263824</v>
      </c>
      <c r="M36" t="s">
        <v>40</v>
      </c>
      <c r="O36" t="s">
        <v>28</v>
      </c>
      <c r="P36">
        <v>45621</v>
      </c>
      <c r="Q36" t="s">
        <v>29</v>
      </c>
      <c r="R36" t="b">
        <v>0</v>
      </c>
      <c r="S36" t="s">
        <v>30</v>
      </c>
      <c r="T36" t="s">
        <v>31</v>
      </c>
      <c r="U36" t="s">
        <v>32</v>
      </c>
      <c r="V36" t="s">
        <v>33</v>
      </c>
      <c r="W36" t="s">
        <v>34</v>
      </c>
      <c r="X36" t="s">
        <v>35</v>
      </c>
      <c r="Y36" t="s">
        <v>36</v>
      </c>
      <c r="Z36" t="s">
        <v>37</v>
      </c>
      <c r="AA36" t="s">
        <v>38</v>
      </c>
    </row>
    <row r="37" spans="1:27" x14ac:dyDescent="0.3">
      <c r="A37" s="1">
        <f t="shared" si="0"/>
        <v>1608679550949.7109</v>
      </c>
      <c r="B37" t="b">
        <f t="shared" si="1"/>
        <v>1</v>
      </c>
      <c r="C37" s="1">
        <v>1608679550100</v>
      </c>
      <c r="D37">
        <v>849711027</v>
      </c>
      <c r="E37">
        <v>8</v>
      </c>
      <c r="F37" t="b">
        <v>1</v>
      </c>
      <c r="G37">
        <v>0</v>
      </c>
      <c r="H37" t="s">
        <v>39</v>
      </c>
      <c r="I37">
        <v>733657086</v>
      </c>
      <c r="J37" t="s">
        <v>26</v>
      </c>
      <c r="L37">
        <v>116053941</v>
      </c>
      <c r="M37" t="s">
        <v>40</v>
      </c>
      <c r="O37" t="s">
        <v>28</v>
      </c>
      <c r="P37">
        <v>45621</v>
      </c>
      <c r="Q37" t="s">
        <v>29</v>
      </c>
      <c r="R37" t="b">
        <v>0</v>
      </c>
      <c r="S37" t="s">
        <v>30</v>
      </c>
      <c r="T37" t="s">
        <v>31</v>
      </c>
      <c r="U37" t="s">
        <v>32</v>
      </c>
      <c r="V37" t="s">
        <v>33</v>
      </c>
      <c r="W37" t="s">
        <v>34</v>
      </c>
      <c r="X37" t="s">
        <v>35</v>
      </c>
      <c r="Y37" t="s">
        <v>36</v>
      </c>
      <c r="Z37" t="s">
        <v>37</v>
      </c>
      <c r="AA37" t="s">
        <v>38</v>
      </c>
    </row>
    <row r="38" spans="1:27" x14ac:dyDescent="0.3">
      <c r="A38" s="1">
        <f t="shared" si="0"/>
        <v>1608679694933.3672</v>
      </c>
      <c r="B38" t="b">
        <f t="shared" si="1"/>
        <v>1</v>
      </c>
      <c r="C38" s="1">
        <v>1608679600228</v>
      </c>
      <c r="D38">
        <v>94705367158</v>
      </c>
      <c r="E38">
        <v>9</v>
      </c>
      <c r="F38" t="b">
        <v>1</v>
      </c>
      <c r="G38">
        <v>0</v>
      </c>
      <c r="H38" t="s">
        <v>25</v>
      </c>
      <c r="I38">
        <v>94684764967</v>
      </c>
      <c r="J38" t="s">
        <v>26</v>
      </c>
      <c r="L38">
        <v>20602191</v>
      </c>
      <c r="M38" t="s">
        <v>27</v>
      </c>
      <c r="O38" t="s">
        <v>28</v>
      </c>
      <c r="P38">
        <v>45621</v>
      </c>
      <c r="Q38" t="s">
        <v>29</v>
      </c>
      <c r="R38" t="b">
        <v>0</v>
      </c>
      <c r="S38" t="s">
        <v>30</v>
      </c>
      <c r="T38" t="s">
        <v>31</v>
      </c>
      <c r="U38" t="s">
        <v>32</v>
      </c>
      <c r="V38" t="s">
        <v>33</v>
      </c>
      <c r="W38" t="s">
        <v>34</v>
      </c>
      <c r="X38" t="s">
        <v>35</v>
      </c>
      <c r="Y38" t="s">
        <v>36</v>
      </c>
      <c r="Z38" t="s">
        <v>37</v>
      </c>
      <c r="AA38" t="s">
        <v>38</v>
      </c>
    </row>
    <row r="39" spans="1:27" x14ac:dyDescent="0.3">
      <c r="A39" s="1">
        <f t="shared" si="0"/>
        <v>1608679885787.3516</v>
      </c>
      <c r="B39" t="b">
        <f t="shared" si="1"/>
        <v>1</v>
      </c>
      <c r="C39" s="1">
        <v>1608679790979</v>
      </c>
      <c r="D39">
        <v>94808351474</v>
      </c>
      <c r="E39">
        <v>9</v>
      </c>
      <c r="F39" t="b">
        <v>1</v>
      </c>
      <c r="G39">
        <v>0</v>
      </c>
      <c r="H39" t="s">
        <v>39</v>
      </c>
      <c r="I39">
        <v>94724341331</v>
      </c>
      <c r="J39" t="s">
        <v>26</v>
      </c>
      <c r="L39">
        <v>84010143</v>
      </c>
      <c r="M39" t="s">
        <v>27</v>
      </c>
      <c r="O39" t="s">
        <v>28</v>
      </c>
      <c r="P39">
        <v>45621</v>
      </c>
      <c r="Q39" t="s">
        <v>29</v>
      </c>
      <c r="R39" t="b">
        <v>0</v>
      </c>
      <c r="S39" t="s">
        <v>30</v>
      </c>
      <c r="T39" t="s">
        <v>31</v>
      </c>
      <c r="U39" t="s">
        <v>32</v>
      </c>
      <c r="V39" t="s">
        <v>33</v>
      </c>
      <c r="W39" t="s">
        <v>34</v>
      </c>
      <c r="X39" t="s">
        <v>35</v>
      </c>
      <c r="Y39" t="s">
        <v>36</v>
      </c>
      <c r="Z39" t="s">
        <v>37</v>
      </c>
      <c r="AA39" t="s">
        <v>38</v>
      </c>
    </row>
    <row r="40" spans="1:27" x14ac:dyDescent="0.3">
      <c r="A40" s="1">
        <f t="shared" si="0"/>
        <v>1608679930008.7124</v>
      </c>
      <c r="B40" t="b">
        <f t="shared" si="1"/>
        <v>1</v>
      </c>
      <c r="C40" s="1">
        <v>1608679929075</v>
      </c>
      <c r="D40">
        <v>933712386</v>
      </c>
      <c r="E40">
        <v>9</v>
      </c>
      <c r="F40" t="b">
        <v>1</v>
      </c>
      <c r="G40">
        <v>0</v>
      </c>
      <c r="H40" t="s">
        <v>25</v>
      </c>
      <c r="I40">
        <v>815018897</v>
      </c>
      <c r="J40" t="s">
        <v>26</v>
      </c>
      <c r="L40">
        <v>118693489</v>
      </c>
      <c r="M40" t="s">
        <v>40</v>
      </c>
      <c r="O40" t="s">
        <v>28</v>
      </c>
      <c r="P40">
        <v>45621</v>
      </c>
      <c r="Q40" t="s">
        <v>29</v>
      </c>
      <c r="R40" t="b">
        <v>0</v>
      </c>
      <c r="S40" t="s">
        <v>30</v>
      </c>
      <c r="T40" t="s">
        <v>31</v>
      </c>
      <c r="U40" t="s">
        <v>32</v>
      </c>
      <c r="V40" t="s">
        <v>33</v>
      </c>
      <c r="W40" t="s">
        <v>34</v>
      </c>
      <c r="X40" t="s">
        <v>35</v>
      </c>
      <c r="Y40" t="s">
        <v>36</v>
      </c>
      <c r="Z40" t="s">
        <v>37</v>
      </c>
      <c r="AA40" t="s">
        <v>38</v>
      </c>
    </row>
    <row r="41" spans="1:27" x14ac:dyDescent="0.3">
      <c r="A41" s="1">
        <f t="shared" si="0"/>
        <v>1608679931078.3567</v>
      </c>
      <c r="B41" t="b">
        <f t="shared" si="1"/>
        <v>0</v>
      </c>
      <c r="C41" s="1">
        <v>1608679930316</v>
      </c>
      <c r="D41">
        <v>762356769</v>
      </c>
      <c r="E41">
        <v>9</v>
      </c>
      <c r="F41" t="b">
        <v>1</v>
      </c>
      <c r="G41">
        <v>0</v>
      </c>
      <c r="H41" t="s">
        <v>39</v>
      </c>
      <c r="I41">
        <v>637296766</v>
      </c>
      <c r="J41" t="s">
        <v>26</v>
      </c>
      <c r="L41">
        <v>125060003</v>
      </c>
      <c r="M41" t="s">
        <v>40</v>
      </c>
      <c r="O41" t="s">
        <v>28</v>
      </c>
      <c r="P41">
        <v>45621</v>
      </c>
      <c r="Q41" t="s">
        <v>29</v>
      </c>
      <c r="R41" t="b">
        <v>0</v>
      </c>
      <c r="S41" t="s">
        <v>30</v>
      </c>
      <c r="T41" t="s">
        <v>31</v>
      </c>
      <c r="U41" t="s">
        <v>32</v>
      </c>
      <c r="V41" t="s">
        <v>33</v>
      </c>
      <c r="W41" t="s">
        <v>34</v>
      </c>
      <c r="X41" t="s">
        <v>35</v>
      </c>
      <c r="Y41" t="s">
        <v>36</v>
      </c>
      <c r="Z41" t="s">
        <v>37</v>
      </c>
      <c r="AA41" t="s">
        <v>38</v>
      </c>
    </row>
    <row r="42" spans="1:27" x14ac:dyDescent="0.3">
      <c r="A42" t="s">
        <v>48</v>
      </c>
      <c r="D42">
        <f>PERCENTILE((D41,D40,D37,D36,D33,D32,D29,D28,D25,D24,D21,D20,D17,D16,D13,D12),0.95)</f>
        <v>1343599472.5</v>
      </c>
      <c r="I42">
        <f>AVERAGE(I41,I40,I37,I36,I33,I32,I29,I28,I25,I24,I21,I20,I17,I16,I13,I12,I9,I8,I5,I4)</f>
        <v>920783087.14999998</v>
      </c>
      <c r="L42">
        <f>AVERAGE(L41,L40,L37,L36,L33,L32,L29,L28,L25,L24,L21,L20,L17,L16,L13,L12,L9,L8,L5,L4)</f>
        <v>299534979.25</v>
      </c>
    </row>
    <row r="43" spans="1:27" x14ac:dyDescent="0.3">
      <c r="A43" t="s">
        <v>42</v>
      </c>
      <c r="D43">
        <f>AVEDEV(D41,D40,D37,D36,D33,D32,D29,D28,D25,D24,D21,D20,D17,D16,D13,D12,D9,D8,D5,D4)</f>
        <v>351590830.56000006</v>
      </c>
      <c r="I43">
        <f>AVEDEV(I41,I40,I37,I36,I33,I32,I29,I28,I25,I24,I21,I20,I17,I16,I13,I12,I9,I8,I5,I4)</f>
        <v>239263835.67999998</v>
      </c>
      <c r="L43">
        <f>AVEDEV(L41,L40,L37,L36,L33,L32,L29,L28,L25,L24,L21,L20,L17,L16,L13,L12,L9,L8,L5,L4)</f>
        <v>237024850.15000001</v>
      </c>
    </row>
    <row r="44" spans="1:27" x14ac:dyDescent="0.3">
      <c r="A44" t="s">
        <v>51</v>
      </c>
      <c r="D44">
        <f>PERCENTILE((D39,D38,D35,D34,D31,D30,D27,D26,D23,D22,D19,D18,D15,D14,D11,D10,D7,D6),0.95)</f>
        <v>100275813001.5</v>
      </c>
      <c r="I44">
        <f>AVERAGE(I39,I38,I35,I34,I31,I30,I27,I26,I23,I22,I19,I18,I15,I14,I11,I10,I7,I6,I3,I2)</f>
        <v>92385936951.300003</v>
      </c>
      <c r="L44">
        <f>AVERAGE(L39,L38,L35,L34,L31,L30,L27,L26,L23,L22,L19,L18,L15,L14,L11,L10,L7,L6,L3,L2)</f>
        <v>72611224.650000006</v>
      </c>
    </row>
    <row r="45" spans="1:27" x14ac:dyDescent="0.3">
      <c r="A45" t="s">
        <v>43</v>
      </c>
      <c r="D45">
        <f>AVEDEV(D39,D38,D35,D34,D31,D30,D27,D26,D23,D22,D19,D18,D15,D14,D11,D10,D7,D6,D3,D2)</f>
        <v>8696757713.4899998</v>
      </c>
      <c r="I45">
        <f>AVEDEV(I39,I38,I35,I34,I31,I30,I27,I26,I23,I22,I19,I18,I15,I14,I11,I10,I7,I6,I3,I2)</f>
        <v>8697645249.6599998</v>
      </c>
      <c r="L45">
        <f>AVEDEV(L39,L38,L35,L34,L31,L30,L27,L26,L23,L22,L19,L18,L15,L14,L11,L10,L7,L6,L3,L2)</f>
        <v>48796183.579999998</v>
      </c>
    </row>
    <row r="46" spans="1:27" x14ac:dyDescent="0.3">
      <c r="A46" t="s">
        <v>41</v>
      </c>
      <c r="C46" s="1">
        <f>C41-C2</f>
        <v>3702636</v>
      </c>
      <c r="D46" s="1">
        <f>SUM(D2:D40)/1000000</f>
        <v>1872814.968078</v>
      </c>
      <c r="E46" s="1">
        <f>C2+(D46/1000000)</f>
        <v>1608676227681.8728</v>
      </c>
      <c r="F46" t="b">
        <f>E46&lt;C41</f>
        <v>1</v>
      </c>
      <c r="I46">
        <f>SUM(I2:I41)</f>
        <v>1866134400769</v>
      </c>
      <c r="L46">
        <f>SUM(L2:L41)</f>
        <v>7442924078</v>
      </c>
    </row>
    <row r="47" spans="1:27" x14ac:dyDescent="0.3">
      <c r="A47" t="s">
        <v>44</v>
      </c>
      <c r="C47">
        <f>C46/1000/60</f>
        <v>61.710599999999999</v>
      </c>
      <c r="D47">
        <f>D46/1000/60</f>
        <v>31.213582801299999</v>
      </c>
      <c r="I47">
        <f>I46/1000/60</f>
        <v>31102240.012816668</v>
      </c>
      <c r="L47">
        <f>L46/1000/60</f>
        <v>124048.73463333333</v>
      </c>
    </row>
    <row r="48" spans="1:27" x14ac:dyDescent="0.3">
      <c r="A48" t="s">
        <v>45</v>
      </c>
      <c r="C48">
        <f>C47*60</f>
        <v>3702.636</v>
      </c>
      <c r="D48">
        <f>D47*60</f>
        <v>1872.814968078</v>
      </c>
    </row>
    <row r="49" spans="1:4" x14ac:dyDescent="0.3">
      <c r="A49" t="s">
        <v>49</v>
      </c>
      <c r="D49">
        <f>D42/1000/1000/1000</f>
        <v>1.3435994724999998</v>
      </c>
    </row>
    <row r="50" spans="1:4" x14ac:dyDescent="0.3">
      <c r="A50" t="s">
        <v>50</v>
      </c>
      <c r="D50">
        <f>D44/1000/1000/1000</f>
        <v>100.2758130015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part-00000-9009ced8-01e4-4cc4-a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2020-12-23T10:13:26Z</dcterms:created>
  <dcterms:modified xsi:type="dcterms:W3CDTF">2020-12-23T14:15:52Z</dcterms:modified>
</cp:coreProperties>
</file>