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360" yWindow="210" windowWidth="11670" windowHeight="5355"/>
  </bookViews>
  <sheets>
    <sheet name="Highscores" sheetId="1" r:id="rId1"/>
    <sheet name="Non-NReality 0ths" sheetId="2" r:id="rId2"/>
    <sheet name="FBFed 0ths" sheetId="3" r:id="rId3"/>
    <sheet name="Ep Ownage" sheetId="4" r:id="rId4"/>
    <sheet name="Episode Difference Rankings" sheetId="5" r:id="rId5"/>
  </sheets>
  <definedNames>
    <definedName name="_xlnm._FilterDatabase" localSheetId="3" hidden="1">'Ep Ownage'!$B$2:$C$502</definedName>
    <definedName name="_xlnm._FilterDatabase" localSheetId="4" hidden="1">'Episode Difference Rankings'!$B$2:$E$2</definedName>
    <definedName name="_xlnm._FilterDatabase" localSheetId="0" hidden="1">Highscores!$B$2:$E$2</definedName>
    <definedName name="nonlegitplyrname">Highscores!$J$3:$J$502</definedName>
    <definedName name="nonlegitscoreminuslevelscore">Highscores!$L$3:$L$502</definedName>
  </definedNames>
  <calcPr calcId="125725"/>
</workbook>
</file>

<file path=xl/calcChain.xml><?xml version="1.0" encoding="utf-8"?>
<calcChain xmlns="http://schemas.openxmlformats.org/spreadsheetml/2006/main">
  <c r="C3" i="4"/>
  <c r="C8"/>
  <c r="C13"/>
  <c r="C18"/>
  <c r="C23"/>
  <c r="C28"/>
  <c r="C33"/>
  <c r="C38"/>
  <c r="C43"/>
  <c r="C48"/>
  <c r="C53"/>
  <c r="C58"/>
  <c r="C63"/>
  <c r="C68"/>
  <c r="C73"/>
  <c r="C78"/>
  <c r="C83"/>
  <c r="C88"/>
  <c r="C93"/>
  <c r="C98"/>
  <c r="C103"/>
  <c r="C108"/>
  <c r="C113"/>
  <c r="C118"/>
  <c r="C123"/>
  <c r="C128"/>
  <c r="C133"/>
  <c r="C138"/>
  <c r="C143"/>
  <c r="C148"/>
  <c r="C153"/>
  <c r="C158"/>
  <c r="C163"/>
  <c r="C168"/>
  <c r="C173"/>
  <c r="C178"/>
  <c r="C183"/>
  <c r="C188"/>
  <c r="C193"/>
  <c r="C198"/>
  <c r="C203"/>
  <c r="C208"/>
  <c r="C213"/>
  <c r="C218"/>
  <c r="C223"/>
  <c r="C228"/>
  <c r="C233"/>
  <c r="C238"/>
  <c r="C243"/>
  <c r="C248"/>
  <c r="C253"/>
  <c r="C258"/>
  <c r="C263"/>
  <c r="C268"/>
  <c r="C273"/>
  <c r="C278"/>
  <c r="C283"/>
  <c r="C288"/>
  <c r="C293"/>
  <c r="C298"/>
  <c r="C303"/>
  <c r="C308"/>
  <c r="C313"/>
  <c r="C318"/>
  <c r="C323"/>
  <c r="C328"/>
  <c r="C333"/>
  <c r="C338"/>
  <c r="C343"/>
  <c r="C348"/>
  <c r="C353"/>
  <c r="C358"/>
  <c r="C363"/>
  <c r="C368"/>
  <c r="C373"/>
  <c r="C378"/>
  <c r="C383"/>
  <c r="C388"/>
  <c r="C393"/>
  <c r="C398"/>
  <c r="C403"/>
  <c r="C408"/>
  <c r="C413"/>
  <c r="C418"/>
  <c r="C423"/>
  <c r="C428"/>
  <c r="C433"/>
  <c r="C438"/>
  <c r="C443"/>
  <c r="C448"/>
  <c r="C453"/>
  <c r="C458"/>
  <c r="C463"/>
  <c r="C468"/>
  <c r="C473"/>
  <c r="C478"/>
  <c r="C483"/>
  <c r="C488"/>
  <c r="C493"/>
  <c r="C498"/>
  <c r="B8"/>
  <c r="B13"/>
  <c r="B18"/>
  <c r="B23"/>
  <c r="B28"/>
  <c r="B33"/>
  <c r="B38"/>
  <c r="B43"/>
  <c r="B48"/>
  <c r="B53"/>
  <c r="B58"/>
  <c r="B63"/>
  <c r="B68"/>
  <c r="B73"/>
  <c r="B78"/>
  <c r="B83"/>
  <c r="B88"/>
  <c r="B93"/>
  <c r="B98"/>
  <c r="B103"/>
  <c r="B108"/>
  <c r="B113"/>
  <c r="B118"/>
  <c r="B123"/>
  <c r="B128"/>
  <c r="B133"/>
  <c r="B138"/>
  <c r="B143"/>
  <c r="B148"/>
  <c r="B153"/>
  <c r="B158"/>
  <c r="B163"/>
  <c r="B168"/>
  <c r="B173"/>
  <c r="B178"/>
  <c r="B183"/>
  <c r="B188"/>
  <c r="B193"/>
  <c r="B198"/>
  <c r="B203"/>
  <c r="B208"/>
  <c r="B213"/>
  <c r="B218"/>
  <c r="B223"/>
  <c r="B228"/>
  <c r="B233"/>
  <c r="B238"/>
  <c r="B243"/>
  <c r="B248"/>
  <c r="B253"/>
  <c r="B258"/>
  <c r="B263"/>
  <c r="B268"/>
  <c r="B273"/>
  <c r="B278"/>
  <c r="B283"/>
  <c r="B288"/>
  <c r="B293"/>
  <c r="B298"/>
  <c r="B303"/>
  <c r="B308"/>
  <c r="B313"/>
  <c r="B318"/>
  <c r="B323"/>
  <c r="B328"/>
  <c r="B333"/>
  <c r="B338"/>
  <c r="B343"/>
  <c r="B348"/>
  <c r="B353"/>
  <c r="B358"/>
  <c r="B363"/>
  <c r="B368"/>
  <c r="B373"/>
  <c r="B378"/>
  <c r="B383"/>
  <c r="B388"/>
  <c r="B393"/>
  <c r="B398"/>
  <c r="B403"/>
  <c r="B408"/>
  <c r="B413"/>
  <c r="B418"/>
  <c r="B423"/>
  <c r="B428"/>
  <c r="B433"/>
  <c r="B438"/>
  <c r="B443"/>
  <c r="B448"/>
  <c r="B453"/>
  <c r="B458"/>
  <c r="B463"/>
  <c r="B468"/>
  <c r="B473"/>
  <c r="B478"/>
  <c r="B483"/>
  <c r="B488"/>
  <c r="B493"/>
  <c r="B498"/>
  <c r="B3"/>
  <c r="I498" i="1"/>
  <c r="I423"/>
  <c r="C128" i="5"/>
  <c r="C143"/>
  <c r="C353"/>
  <c r="C413"/>
  <c r="C238"/>
  <c r="C228"/>
  <c r="C268"/>
  <c r="C63"/>
  <c r="C153"/>
  <c r="C28"/>
  <c r="C83"/>
  <c r="C378"/>
  <c r="C198"/>
  <c r="C113"/>
  <c r="C373"/>
  <c r="C123"/>
  <c r="C38"/>
  <c r="C23"/>
  <c r="C183"/>
  <c r="C178"/>
  <c r="C188"/>
  <c r="C133"/>
  <c r="C53"/>
  <c r="C118"/>
  <c r="C68"/>
  <c r="C18"/>
  <c r="C308"/>
  <c r="C163"/>
  <c r="C313"/>
  <c r="C288"/>
  <c r="C368"/>
  <c r="C458"/>
  <c r="C403"/>
  <c r="C138"/>
  <c r="C293"/>
  <c r="C48"/>
  <c r="C253"/>
  <c r="C203"/>
  <c r="C303"/>
  <c r="C428"/>
  <c r="C88"/>
  <c r="C193"/>
  <c r="C58"/>
  <c r="C273"/>
  <c r="C283"/>
  <c r="C438"/>
  <c r="C93"/>
  <c r="C43"/>
  <c r="C463"/>
  <c r="C3"/>
  <c r="C358"/>
  <c r="C363"/>
  <c r="C338"/>
  <c r="C333"/>
  <c r="C213"/>
  <c r="C263"/>
  <c r="C388"/>
  <c r="C318"/>
  <c r="C423"/>
  <c r="C73"/>
  <c r="C98"/>
  <c r="C223"/>
  <c r="C173"/>
  <c r="C168"/>
  <c r="C108"/>
  <c r="C383"/>
  <c r="C233"/>
  <c r="C398"/>
  <c r="C348"/>
  <c r="C478"/>
  <c r="C33"/>
  <c r="C483"/>
  <c r="C158"/>
  <c r="C323"/>
  <c r="C278"/>
  <c r="C13"/>
  <c r="C78"/>
  <c r="C258"/>
  <c r="C433"/>
  <c r="C243"/>
  <c r="C408"/>
  <c r="C453"/>
  <c r="C418"/>
  <c r="C8"/>
  <c r="C493"/>
  <c r="C448"/>
  <c r="C298"/>
  <c r="C473"/>
  <c r="C443"/>
  <c r="C208"/>
  <c r="C488"/>
  <c r="C468"/>
  <c r="C328"/>
  <c r="C148"/>
  <c r="C218"/>
  <c r="C498"/>
  <c r="C343"/>
  <c r="C248"/>
  <c r="C393"/>
  <c r="C103"/>
  <c r="D228"/>
  <c r="D83"/>
  <c r="D373"/>
  <c r="D68"/>
  <c r="D233"/>
  <c r="D398"/>
  <c r="D323"/>
  <c r="D78"/>
  <c r="D443"/>
  <c r="D328"/>
  <c r="D393"/>
  <c r="I3" i="1"/>
  <c r="E3" s="1"/>
  <c r="D103" i="5" s="1"/>
  <c r="M1" i="2"/>
  <c r="F2"/>
  <c r="F1" s="1"/>
  <c r="M2"/>
  <c r="H4" i="3"/>
  <c r="H3" s="1"/>
  <c r="P4"/>
  <c r="L28" i="1"/>
  <c r="I15" i="5" l="1"/>
  <c r="I13"/>
  <c r="I14"/>
  <c r="I12"/>
  <c r="I5"/>
  <c r="I9"/>
  <c r="I6"/>
  <c r="I11"/>
  <c r="I7"/>
  <c r="I10"/>
  <c r="I8"/>
  <c r="I4"/>
  <c r="L53" i="1"/>
  <c r="M53" s="1"/>
  <c r="I512"/>
  <c r="I520" s="1"/>
  <c r="D505"/>
  <c r="D507" s="1"/>
  <c r="L502"/>
  <c r="M502" s="1"/>
  <c r="L501"/>
  <c r="M501" s="1"/>
  <c r="L500"/>
  <c r="M500" s="1"/>
  <c r="L499"/>
  <c r="M499" s="1"/>
  <c r="L498"/>
  <c r="M498" s="1"/>
  <c r="E498"/>
  <c r="L497"/>
  <c r="M497" s="1"/>
  <c r="L496"/>
  <c r="M496" s="1"/>
  <c r="L495"/>
  <c r="M495" s="1"/>
  <c r="L494"/>
  <c r="M494" s="1"/>
  <c r="L493"/>
  <c r="M493" s="1"/>
  <c r="I493"/>
  <c r="E493" s="1"/>
  <c r="D248" i="5" s="1"/>
  <c r="L492" i="1"/>
  <c r="M492" s="1"/>
  <c r="L491"/>
  <c r="M491" s="1"/>
  <c r="L490"/>
  <c r="M490" s="1"/>
  <c r="L489"/>
  <c r="M489" s="1"/>
  <c r="L488"/>
  <c r="M488" s="1"/>
  <c r="I488"/>
  <c r="E488" s="1"/>
  <c r="D343" i="5" s="1"/>
  <c r="L487" i="1"/>
  <c r="M487" s="1"/>
  <c r="L486"/>
  <c r="M486" s="1"/>
  <c r="L485"/>
  <c r="M485" s="1"/>
  <c r="L484"/>
  <c r="M484" s="1"/>
  <c r="L483"/>
  <c r="M483" s="1"/>
  <c r="I483"/>
  <c r="E483" s="1"/>
  <c r="D498" i="5" s="1"/>
  <c r="L482" i="1"/>
  <c r="M482" s="1"/>
  <c r="L481"/>
  <c r="M481" s="1"/>
  <c r="L480"/>
  <c r="M480" s="1"/>
  <c r="L479"/>
  <c r="M479" s="1"/>
  <c r="L478"/>
  <c r="M478" s="1"/>
  <c r="I478"/>
  <c r="E478" s="1"/>
  <c r="D218" i="5" s="1"/>
  <c r="L477" i="1"/>
  <c r="M477" s="1"/>
  <c r="L476"/>
  <c r="M476" s="1"/>
  <c r="L475"/>
  <c r="M475" s="1"/>
  <c r="L474"/>
  <c r="M474" s="1"/>
  <c r="L473"/>
  <c r="M473" s="1"/>
  <c r="I473"/>
  <c r="E473" s="1"/>
  <c r="D148" i="5" s="1"/>
  <c r="L472" i="1"/>
  <c r="M472" s="1"/>
  <c r="L471"/>
  <c r="M471" s="1"/>
  <c r="L470"/>
  <c r="M470" s="1"/>
  <c r="L469"/>
  <c r="M469" s="1"/>
  <c r="L468"/>
  <c r="M468" s="1"/>
  <c r="I468"/>
  <c r="E468" s="1"/>
  <c r="L467"/>
  <c r="M467" s="1"/>
  <c r="L466"/>
  <c r="M466" s="1"/>
  <c r="L465"/>
  <c r="M465" s="1"/>
  <c r="L464"/>
  <c r="M464" s="1"/>
  <c r="L463"/>
  <c r="M463" s="1"/>
  <c r="I463"/>
  <c r="E463" s="1"/>
  <c r="D468" i="5" s="1"/>
  <c r="L462" i="1"/>
  <c r="M462" s="1"/>
  <c r="L461"/>
  <c r="M461" s="1"/>
  <c r="L460"/>
  <c r="M460" s="1"/>
  <c r="L459"/>
  <c r="M459" s="1"/>
  <c r="L458"/>
  <c r="M458" s="1"/>
  <c r="I458"/>
  <c r="E458" s="1"/>
  <c r="D488" i="5" s="1"/>
  <c r="L457" i="1"/>
  <c r="M457" s="1"/>
  <c r="L456"/>
  <c r="M456" s="1"/>
  <c r="L455"/>
  <c r="M455" s="1"/>
  <c r="L454"/>
  <c r="M454" s="1"/>
  <c r="L453"/>
  <c r="M453" s="1"/>
  <c r="I453"/>
  <c r="E453" s="1"/>
  <c r="D208" i="5" s="1"/>
  <c r="L452" i="1"/>
  <c r="M452" s="1"/>
  <c r="L451"/>
  <c r="M451" s="1"/>
  <c r="L450"/>
  <c r="M450" s="1"/>
  <c r="L449"/>
  <c r="M449" s="1"/>
  <c r="L448"/>
  <c r="M448" s="1"/>
  <c r="I448"/>
  <c r="E448" s="1"/>
  <c r="L447"/>
  <c r="M447" s="1"/>
  <c r="L446"/>
  <c r="M446" s="1"/>
  <c r="L445"/>
  <c r="M445" s="1"/>
  <c r="L444"/>
  <c r="M444" s="1"/>
  <c r="L443"/>
  <c r="M443" s="1"/>
  <c r="I443"/>
  <c r="E443" s="1"/>
  <c r="D473" i="5" s="1"/>
  <c r="L442" i="1"/>
  <c r="M442" s="1"/>
  <c r="L441"/>
  <c r="M441" s="1"/>
  <c r="L440"/>
  <c r="M440" s="1"/>
  <c r="L439"/>
  <c r="M439" s="1"/>
  <c r="L438"/>
  <c r="M438" s="1"/>
  <c r="I438"/>
  <c r="E438" s="1"/>
  <c r="D298" i="5" s="1"/>
  <c r="L437" i="1"/>
  <c r="M437" s="1"/>
  <c r="L436"/>
  <c r="M436" s="1"/>
  <c r="L435"/>
  <c r="M435" s="1"/>
  <c r="L434"/>
  <c r="M434" s="1"/>
  <c r="L433"/>
  <c r="M433" s="1"/>
  <c r="I433"/>
  <c r="E433" s="1"/>
  <c r="D448" i="5" s="1"/>
  <c r="L432" i="1"/>
  <c r="M432" s="1"/>
  <c r="L431"/>
  <c r="M431" s="1"/>
  <c r="L430"/>
  <c r="M430" s="1"/>
  <c r="L429"/>
  <c r="M429" s="1"/>
  <c r="L428"/>
  <c r="M428" s="1"/>
  <c r="I428"/>
  <c r="E428" s="1"/>
  <c r="D493" i="5" s="1"/>
  <c r="L427" i="1"/>
  <c r="M427" s="1"/>
  <c r="L426"/>
  <c r="M426" s="1"/>
  <c r="L425"/>
  <c r="M425" s="1"/>
  <c r="L424"/>
  <c r="M424" s="1"/>
  <c r="L423"/>
  <c r="M423" s="1"/>
  <c r="E423"/>
  <c r="D8" i="5" s="1"/>
  <c r="L422" i="1"/>
  <c r="M422" s="1"/>
  <c r="L421"/>
  <c r="M421" s="1"/>
  <c r="L420"/>
  <c r="M420" s="1"/>
  <c r="L419"/>
  <c r="M419" s="1"/>
  <c r="L418"/>
  <c r="M418" s="1"/>
  <c r="I418"/>
  <c r="E418" s="1"/>
  <c r="D418" i="5" s="1"/>
  <c r="L417" i="1"/>
  <c r="M417" s="1"/>
  <c r="L416"/>
  <c r="M416" s="1"/>
  <c r="L415"/>
  <c r="M415" s="1"/>
  <c r="L414"/>
  <c r="M414" s="1"/>
  <c r="L413"/>
  <c r="M413" s="1"/>
  <c r="I413"/>
  <c r="E413" s="1"/>
  <c r="D453" i="5" s="1"/>
  <c r="L412" i="1"/>
  <c r="M412" s="1"/>
  <c r="L411"/>
  <c r="M411" s="1"/>
  <c r="L410"/>
  <c r="M410" s="1"/>
  <c r="L409"/>
  <c r="M409" s="1"/>
  <c r="L408"/>
  <c r="M408" s="1"/>
  <c r="I408"/>
  <c r="E408" s="1"/>
  <c r="D408" i="5" s="1"/>
  <c r="L407" i="1"/>
  <c r="M407" s="1"/>
  <c r="L406"/>
  <c r="M406" s="1"/>
  <c r="L405"/>
  <c r="M405" s="1"/>
  <c r="L404"/>
  <c r="M404" s="1"/>
  <c r="L403"/>
  <c r="M403" s="1"/>
  <c r="I403"/>
  <c r="E403" s="1"/>
  <c r="D243" i="5" s="1"/>
  <c r="L402" i="1"/>
  <c r="M402" s="1"/>
  <c r="L401"/>
  <c r="M401" s="1"/>
  <c r="L400"/>
  <c r="M400" s="1"/>
  <c r="L399"/>
  <c r="M399" s="1"/>
  <c r="L398"/>
  <c r="M398" s="1"/>
  <c r="I398"/>
  <c r="E398" s="1"/>
  <c r="D433" i="5" s="1"/>
  <c r="L397" i="1"/>
  <c r="M397" s="1"/>
  <c r="L396"/>
  <c r="M396" s="1"/>
  <c r="L395"/>
  <c r="M395" s="1"/>
  <c r="L394"/>
  <c r="M394" s="1"/>
  <c r="L393"/>
  <c r="M393" s="1"/>
  <c r="I393"/>
  <c r="E393" s="1"/>
  <c r="D258" i="5" s="1"/>
  <c r="L392" i="1"/>
  <c r="M392" s="1"/>
  <c r="L391"/>
  <c r="M391" s="1"/>
  <c r="L390"/>
  <c r="M390" s="1"/>
  <c r="L389"/>
  <c r="M389" s="1"/>
  <c r="L388"/>
  <c r="M388" s="1"/>
  <c r="I388"/>
  <c r="E388" s="1"/>
  <c r="L387"/>
  <c r="L386"/>
  <c r="M386" s="1"/>
  <c r="L385"/>
  <c r="M385" s="1"/>
  <c r="L384"/>
  <c r="M384" s="1"/>
  <c r="L383"/>
  <c r="M383" s="1"/>
  <c r="I383"/>
  <c r="E383" s="1"/>
  <c r="D13" i="5" s="1"/>
  <c r="L382" i="1"/>
  <c r="M382" s="1"/>
  <c r="L381"/>
  <c r="M381" s="1"/>
  <c r="L380"/>
  <c r="M380" s="1"/>
  <c r="L379"/>
  <c r="M379" s="1"/>
  <c r="L378"/>
  <c r="M378" s="1"/>
  <c r="I378"/>
  <c r="E378" s="1"/>
  <c r="D278" i="5" s="1"/>
  <c r="L377" i="1"/>
  <c r="M377" s="1"/>
  <c r="L376"/>
  <c r="M376" s="1"/>
  <c r="L375"/>
  <c r="M375" s="1"/>
  <c r="L374"/>
  <c r="M374" s="1"/>
  <c r="L373"/>
  <c r="M373" s="1"/>
  <c r="I373"/>
  <c r="E373" s="1"/>
  <c r="L372"/>
  <c r="M372" s="1"/>
  <c r="L371"/>
  <c r="M371" s="1"/>
  <c r="L370"/>
  <c r="M370" s="1"/>
  <c r="L369"/>
  <c r="M369" s="1"/>
  <c r="L368"/>
  <c r="M368" s="1"/>
  <c r="I368"/>
  <c r="E368" s="1"/>
  <c r="D158" i="5" s="1"/>
  <c r="L367" i="1"/>
  <c r="M367" s="1"/>
  <c r="L366"/>
  <c r="M366" s="1"/>
  <c r="L365"/>
  <c r="M365" s="1"/>
  <c r="L364"/>
  <c r="M364" s="1"/>
  <c r="L363"/>
  <c r="M363" s="1"/>
  <c r="I363"/>
  <c r="E363" s="1"/>
  <c r="D483" i="5" s="1"/>
  <c r="L362" i="1"/>
  <c r="M362" s="1"/>
  <c r="L361"/>
  <c r="M361" s="1"/>
  <c r="L360"/>
  <c r="M360" s="1"/>
  <c r="L359"/>
  <c r="M359" s="1"/>
  <c r="L358"/>
  <c r="M358" s="1"/>
  <c r="I358"/>
  <c r="E358" s="1"/>
  <c r="D33" i="5" s="1"/>
  <c r="L357" i="1"/>
  <c r="M357" s="1"/>
  <c r="L356"/>
  <c r="M356" s="1"/>
  <c r="L355"/>
  <c r="M355" s="1"/>
  <c r="L354"/>
  <c r="M354" s="1"/>
  <c r="L353"/>
  <c r="M353" s="1"/>
  <c r="I353"/>
  <c r="E353" s="1"/>
  <c r="D478" i="5" s="1"/>
  <c r="L352" i="1"/>
  <c r="M352" s="1"/>
  <c r="L351"/>
  <c r="M351" s="1"/>
  <c r="L350"/>
  <c r="M350" s="1"/>
  <c r="L349"/>
  <c r="M349" s="1"/>
  <c r="L348"/>
  <c r="M348" s="1"/>
  <c r="I348"/>
  <c r="E348" s="1"/>
  <c r="D348" i="5" s="1"/>
  <c r="L347" i="1"/>
  <c r="M347" s="1"/>
  <c r="L346"/>
  <c r="M346" s="1"/>
  <c r="L345"/>
  <c r="M345" s="1"/>
  <c r="L344"/>
  <c r="M344" s="1"/>
  <c r="L343"/>
  <c r="M343" s="1"/>
  <c r="I343"/>
  <c r="E343" s="1"/>
  <c r="L342"/>
  <c r="M342" s="1"/>
  <c r="L341"/>
  <c r="M341" s="1"/>
  <c r="L340"/>
  <c r="M340" s="1"/>
  <c r="L339"/>
  <c r="M339" s="1"/>
  <c r="L338"/>
  <c r="M338" s="1"/>
  <c r="I338"/>
  <c r="E338" s="1"/>
  <c r="L337"/>
  <c r="M337" s="1"/>
  <c r="L336"/>
  <c r="M336" s="1"/>
  <c r="L335"/>
  <c r="M335" s="1"/>
  <c r="L334"/>
  <c r="M334" s="1"/>
  <c r="L333"/>
  <c r="M333" s="1"/>
  <c r="I333"/>
  <c r="E333" s="1"/>
  <c r="D383" i="5" s="1"/>
  <c r="L332" i="1"/>
  <c r="M332" s="1"/>
  <c r="L331"/>
  <c r="M331" s="1"/>
  <c r="L330"/>
  <c r="M330" s="1"/>
  <c r="L329"/>
  <c r="M329" s="1"/>
  <c r="L328"/>
  <c r="M328" s="1"/>
  <c r="I328"/>
  <c r="E328" s="1"/>
  <c r="D108" i="5" s="1"/>
  <c r="L327" i="1"/>
  <c r="M327" s="1"/>
  <c r="L326"/>
  <c r="M326" s="1"/>
  <c r="L325"/>
  <c r="M325" s="1"/>
  <c r="L324"/>
  <c r="M324" s="1"/>
  <c r="L323"/>
  <c r="M323" s="1"/>
  <c r="I323"/>
  <c r="E323" s="1"/>
  <c r="D168" i="5" s="1"/>
  <c r="L322" i="1"/>
  <c r="M322" s="1"/>
  <c r="L321"/>
  <c r="M321" s="1"/>
  <c r="L320"/>
  <c r="M320" s="1"/>
  <c r="L319"/>
  <c r="M319" s="1"/>
  <c r="L318"/>
  <c r="M318" s="1"/>
  <c r="I318"/>
  <c r="E318" s="1"/>
  <c r="D173" i="5" s="1"/>
  <c r="L317" i="1"/>
  <c r="M317" s="1"/>
  <c r="L316"/>
  <c r="M316" s="1"/>
  <c r="L315"/>
  <c r="M315" s="1"/>
  <c r="L314"/>
  <c r="M314" s="1"/>
  <c r="L313"/>
  <c r="M313" s="1"/>
  <c r="I313"/>
  <c r="E313" s="1"/>
  <c r="D223" i="5" s="1"/>
  <c r="L312" i="1"/>
  <c r="M312" s="1"/>
  <c r="L311"/>
  <c r="M311" s="1"/>
  <c r="L310"/>
  <c r="M310" s="1"/>
  <c r="L309"/>
  <c r="M309" s="1"/>
  <c r="L308"/>
  <c r="M308" s="1"/>
  <c r="I308"/>
  <c r="E308" s="1"/>
  <c r="D98" i="5" s="1"/>
  <c r="L307" i="1"/>
  <c r="M307" s="1"/>
  <c r="L306"/>
  <c r="M306" s="1"/>
  <c r="L305"/>
  <c r="M305" s="1"/>
  <c r="L304"/>
  <c r="M304" s="1"/>
  <c r="L303"/>
  <c r="M303" s="1"/>
  <c r="I303"/>
  <c r="E303" s="1"/>
  <c r="D73" i="5" s="1"/>
  <c r="L302" i="1"/>
  <c r="M302" s="1"/>
  <c r="L301"/>
  <c r="M301" s="1"/>
  <c r="L300"/>
  <c r="M300" s="1"/>
  <c r="L299"/>
  <c r="M299" s="1"/>
  <c r="L298"/>
  <c r="M298" s="1"/>
  <c r="I298"/>
  <c r="E298" s="1"/>
  <c r="D423" i="5" s="1"/>
  <c r="L297" i="1"/>
  <c r="M297" s="1"/>
  <c r="L296"/>
  <c r="M296" s="1"/>
  <c r="L295"/>
  <c r="M295" s="1"/>
  <c r="L294"/>
  <c r="M294" s="1"/>
  <c r="L293"/>
  <c r="M293" s="1"/>
  <c r="I293"/>
  <c r="E293" s="1"/>
  <c r="D318" i="5" s="1"/>
  <c r="L292" i="1"/>
  <c r="M292" s="1"/>
  <c r="L291"/>
  <c r="M291" s="1"/>
  <c r="L290"/>
  <c r="M290" s="1"/>
  <c r="L289"/>
  <c r="M289" s="1"/>
  <c r="L288"/>
  <c r="M288" s="1"/>
  <c r="I288"/>
  <c r="E288" s="1"/>
  <c r="D388" i="5" s="1"/>
  <c r="L287" i="1"/>
  <c r="M287" s="1"/>
  <c r="L286"/>
  <c r="M286" s="1"/>
  <c r="L285"/>
  <c r="M285" s="1"/>
  <c r="L284"/>
  <c r="M284" s="1"/>
  <c r="L283"/>
  <c r="M283" s="1"/>
  <c r="I283"/>
  <c r="E283" s="1"/>
  <c r="D263" i="5" s="1"/>
  <c r="L282" i="1"/>
  <c r="M282" s="1"/>
  <c r="L281"/>
  <c r="M281" s="1"/>
  <c r="L280"/>
  <c r="M280" s="1"/>
  <c r="L279"/>
  <c r="M279" s="1"/>
  <c r="L278"/>
  <c r="M278" s="1"/>
  <c r="I278"/>
  <c r="E278" s="1"/>
  <c r="D213" i="5" s="1"/>
  <c r="L277" i="1"/>
  <c r="M277" s="1"/>
  <c r="L276"/>
  <c r="M276" s="1"/>
  <c r="L275"/>
  <c r="M275" s="1"/>
  <c r="L274"/>
  <c r="M274" s="1"/>
  <c r="L273"/>
  <c r="M273" s="1"/>
  <c r="I273"/>
  <c r="E273" s="1"/>
  <c r="D333" i="5" s="1"/>
  <c r="L272" i="1"/>
  <c r="M272" s="1"/>
  <c r="L271"/>
  <c r="M271" s="1"/>
  <c r="L270"/>
  <c r="M270" s="1"/>
  <c r="L269"/>
  <c r="M269" s="1"/>
  <c r="L268"/>
  <c r="M268" s="1"/>
  <c r="I268"/>
  <c r="E268" s="1"/>
  <c r="D338" i="5" s="1"/>
  <c r="L267" i="1"/>
  <c r="M267" s="1"/>
  <c r="L266"/>
  <c r="M266" s="1"/>
  <c r="L265"/>
  <c r="M265" s="1"/>
  <c r="L264"/>
  <c r="M264" s="1"/>
  <c r="L263"/>
  <c r="M263" s="1"/>
  <c r="I263"/>
  <c r="E263" s="1"/>
  <c r="D363" i="5" s="1"/>
  <c r="L262" i="1"/>
  <c r="M262" s="1"/>
  <c r="L261"/>
  <c r="M261" s="1"/>
  <c r="L260"/>
  <c r="M260" s="1"/>
  <c r="L259"/>
  <c r="M259" s="1"/>
  <c r="L258"/>
  <c r="M258" s="1"/>
  <c r="I258"/>
  <c r="E258" s="1"/>
  <c r="D358" i="5" s="1"/>
  <c r="L257" i="1"/>
  <c r="M257" s="1"/>
  <c r="L256"/>
  <c r="M256" s="1"/>
  <c r="L255"/>
  <c r="M255" s="1"/>
  <c r="L254"/>
  <c r="M254" s="1"/>
  <c r="L253"/>
  <c r="M253" s="1"/>
  <c r="I253"/>
  <c r="E253" s="1"/>
  <c r="D3" i="5" s="1"/>
  <c r="L252" i="1"/>
  <c r="M252" s="1"/>
  <c r="L251"/>
  <c r="M251" s="1"/>
  <c r="L250"/>
  <c r="M250" s="1"/>
  <c r="L249"/>
  <c r="M249" s="1"/>
  <c r="L248"/>
  <c r="M248" s="1"/>
  <c r="I248"/>
  <c r="E248" s="1"/>
  <c r="D463" i="5" s="1"/>
  <c r="L247" i="1"/>
  <c r="M247" s="1"/>
  <c r="L246"/>
  <c r="M246" s="1"/>
  <c r="L245"/>
  <c r="M245" s="1"/>
  <c r="L244"/>
  <c r="M244" s="1"/>
  <c r="L243"/>
  <c r="M243" s="1"/>
  <c r="I243"/>
  <c r="E243" s="1"/>
  <c r="D43" i="5" s="1"/>
  <c r="L242" i="1"/>
  <c r="M242" s="1"/>
  <c r="L241"/>
  <c r="M241" s="1"/>
  <c r="L240"/>
  <c r="M240" s="1"/>
  <c r="L239"/>
  <c r="M239" s="1"/>
  <c r="L238"/>
  <c r="M238" s="1"/>
  <c r="I238"/>
  <c r="E238" s="1"/>
  <c r="D93" i="5" s="1"/>
  <c r="L237" i="1"/>
  <c r="M237" s="1"/>
  <c r="L236"/>
  <c r="M236" s="1"/>
  <c r="L235"/>
  <c r="M235" s="1"/>
  <c r="L234"/>
  <c r="M234" s="1"/>
  <c r="L233"/>
  <c r="M233" s="1"/>
  <c r="I233"/>
  <c r="E233" s="1"/>
  <c r="D438" i="5" s="1"/>
  <c r="L232" i="1"/>
  <c r="M232" s="1"/>
  <c r="L231"/>
  <c r="M231" s="1"/>
  <c r="L230"/>
  <c r="M230" s="1"/>
  <c r="L229"/>
  <c r="M229" s="1"/>
  <c r="L228"/>
  <c r="M228" s="1"/>
  <c r="I228"/>
  <c r="E228" s="1"/>
  <c r="D283" i="5" s="1"/>
  <c r="L227" i="1"/>
  <c r="M227" s="1"/>
  <c r="L226"/>
  <c r="M226" s="1"/>
  <c r="L225"/>
  <c r="M225" s="1"/>
  <c r="L224"/>
  <c r="M224" s="1"/>
  <c r="L223"/>
  <c r="M223" s="1"/>
  <c r="I223"/>
  <c r="E223" s="1"/>
  <c r="D273" i="5" s="1"/>
  <c r="L222" i="1"/>
  <c r="M222" s="1"/>
  <c r="L221"/>
  <c r="M221" s="1"/>
  <c r="L220"/>
  <c r="M220" s="1"/>
  <c r="L219"/>
  <c r="M219" s="1"/>
  <c r="L218"/>
  <c r="M218" s="1"/>
  <c r="I218"/>
  <c r="E218" s="1"/>
  <c r="D58" i="5" s="1"/>
  <c r="L217" i="1"/>
  <c r="M217" s="1"/>
  <c r="L216"/>
  <c r="M216" s="1"/>
  <c r="L215"/>
  <c r="M215" s="1"/>
  <c r="L214"/>
  <c r="M214" s="1"/>
  <c r="L213"/>
  <c r="M213" s="1"/>
  <c r="I213"/>
  <c r="E213" s="1"/>
  <c r="D193" i="5" s="1"/>
  <c r="L212" i="1"/>
  <c r="M212" s="1"/>
  <c r="L211"/>
  <c r="M211" s="1"/>
  <c r="L210"/>
  <c r="M210" s="1"/>
  <c r="L209"/>
  <c r="M209" s="1"/>
  <c r="L208"/>
  <c r="M208" s="1"/>
  <c r="I208"/>
  <c r="E208" s="1"/>
  <c r="D88" i="5" s="1"/>
  <c r="L207" i="1"/>
  <c r="M207" s="1"/>
  <c r="L206"/>
  <c r="M206" s="1"/>
  <c r="L205"/>
  <c r="M205" s="1"/>
  <c r="L204"/>
  <c r="M204" s="1"/>
  <c r="L203"/>
  <c r="M203" s="1"/>
  <c r="I203"/>
  <c r="E203" s="1"/>
  <c r="D428" i="5" s="1"/>
  <c r="L202" i="1"/>
  <c r="M202" s="1"/>
  <c r="L201"/>
  <c r="L200"/>
  <c r="M200" s="1"/>
  <c r="L199"/>
  <c r="M199" s="1"/>
  <c r="L198"/>
  <c r="M198" s="1"/>
  <c r="I198"/>
  <c r="E198" s="1"/>
  <c r="D303" i="5" s="1"/>
  <c r="L197" i="1"/>
  <c r="M197" s="1"/>
  <c r="L196"/>
  <c r="M196" s="1"/>
  <c r="L195"/>
  <c r="M195" s="1"/>
  <c r="L194"/>
  <c r="M194" s="1"/>
  <c r="L193"/>
  <c r="M193" s="1"/>
  <c r="I193"/>
  <c r="E193" s="1"/>
  <c r="L192"/>
  <c r="M192" s="1"/>
  <c r="L191"/>
  <c r="M191" s="1"/>
  <c r="L190"/>
  <c r="M190" s="1"/>
  <c r="L189"/>
  <c r="M189" s="1"/>
  <c r="L188"/>
  <c r="M188" s="1"/>
  <c r="I188"/>
  <c r="E188" s="1"/>
  <c r="D253" i="5" s="1"/>
  <c r="L187" i="1"/>
  <c r="M187" s="1"/>
  <c r="L186"/>
  <c r="M186" s="1"/>
  <c r="L185"/>
  <c r="M185" s="1"/>
  <c r="L184"/>
  <c r="M184" s="1"/>
  <c r="L183"/>
  <c r="M183" s="1"/>
  <c r="I183"/>
  <c r="E183" s="1"/>
  <c r="D48" i="5" s="1"/>
  <c r="L182" i="1"/>
  <c r="M182" s="1"/>
  <c r="L181"/>
  <c r="M181" s="1"/>
  <c r="L180"/>
  <c r="M180" s="1"/>
  <c r="L179"/>
  <c r="M179" s="1"/>
  <c r="L178"/>
  <c r="M178" s="1"/>
  <c r="I178"/>
  <c r="E178" s="1"/>
  <c r="D293" i="5" s="1"/>
  <c r="L177" i="1"/>
  <c r="M177" s="1"/>
  <c r="L176"/>
  <c r="M176" s="1"/>
  <c r="L175"/>
  <c r="M175" s="1"/>
  <c r="L174"/>
  <c r="M174" s="1"/>
  <c r="L173"/>
  <c r="M173" s="1"/>
  <c r="I173"/>
  <c r="E173" s="1"/>
  <c r="D138" i="5" s="1"/>
  <c r="L172" i="1"/>
  <c r="M172" s="1"/>
  <c r="L171"/>
  <c r="M171" s="1"/>
  <c r="L170"/>
  <c r="M170" s="1"/>
  <c r="L169"/>
  <c r="M169" s="1"/>
  <c r="L168"/>
  <c r="M168" s="1"/>
  <c r="I168"/>
  <c r="E168" s="1"/>
  <c r="D403" i="5" s="1"/>
  <c r="L167" i="1"/>
  <c r="M167" s="1"/>
  <c r="L166"/>
  <c r="M166" s="1"/>
  <c r="L165"/>
  <c r="M165" s="1"/>
  <c r="L164"/>
  <c r="M164" s="1"/>
  <c r="L163"/>
  <c r="M163" s="1"/>
  <c r="I163"/>
  <c r="E163" s="1"/>
  <c r="D458" i="5" s="1"/>
  <c r="L162" i="1"/>
  <c r="M162" s="1"/>
  <c r="L161"/>
  <c r="M161" s="1"/>
  <c r="L160"/>
  <c r="M160" s="1"/>
  <c r="L159"/>
  <c r="M159" s="1"/>
  <c r="L158"/>
  <c r="M158" s="1"/>
  <c r="I158"/>
  <c r="E158" s="1"/>
  <c r="D368" i="5" s="1"/>
  <c r="L157" i="1"/>
  <c r="M157" s="1"/>
  <c r="L156"/>
  <c r="M156" s="1"/>
  <c r="L155"/>
  <c r="M155" s="1"/>
  <c r="L154"/>
  <c r="M154" s="1"/>
  <c r="L153"/>
  <c r="M153" s="1"/>
  <c r="I153"/>
  <c r="E153" s="1"/>
  <c r="D288" i="5" s="1"/>
  <c r="L152" i="1"/>
  <c r="M152" s="1"/>
  <c r="L151"/>
  <c r="M151" s="1"/>
  <c r="L150"/>
  <c r="M150" s="1"/>
  <c r="L149"/>
  <c r="M149" s="1"/>
  <c r="L148"/>
  <c r="M148" s="1"/>
  <c r="I148"/>
  <c r="E148" s="1"/>
  <c r="D313" i="5" s="1"/>
  <c r="L147" i="1"/>
  <c r="M147" s="1"/>
  <c r="L146"/>
  <c r="M146" s="1"/>
  <c r="L145"/>
  <c r="M145" s="1"/>
  <c r="L144"/>
  <c r="M144" s="1"/>
  <c r="L143"/>
  <c r="M143" s="1"/>
  <c r="I143"/>
  <c r="E143" s="1"/>
  <c r="D163" i="5" s="1"/>
  <c r="L142" i="1"/>
  <c r="M142" s="1"/>
  <c r="L141"/>
  <c r="M141" s="1"/>
  <c r="L140"/>
  <c r="M140" s="1"/>
  <c r="L139"/>
  <c r="M139" s="1"/>
  <c r="L138"/>
  <c r="M138" s="1"/>
  <c r="I138"/>
  <c r="E138" s="1"/>
  <c r="D308" i="5" s="1"/>
  <c r="L137" i="1"/>
  <c r="M137" s="1"/>
  <c r="L136"/>
  <c r="M136" s="1"/>
  <c r="L135"/>
  <c r="M135" s="1"/>
  <c r="L134"/>
  <c r="M134" s="1"/>
  <c r="L133"/>
  <c r="M133" s="1"/>
  <c r="I133"/>
  <c r="E133" s="1"/>
  <c r="D18" i="5" s="1"/>
  <c r="L132" i="1"/>
  <c r="M132" s="1"/>
  <c r="L131"/>
  <c r="M131" s="1"/>
  <c r="L130"/>
  <c r="M130" s="1"/>
  <c r="L129"/>
  <c r="M129" s="1"/>
  <c r="L128"/>
  <c r="M128" s="1"/>
  <c r="I128"/>
  <c r="E128" s="1"/>
  <c r="L127"/>
  <c r="M127" s="1"/>
  <c r="L126"/>
  <c r="M126" s="1"/>
  <c r="L125"/>
  <c r="M125" s="1"/>
  <c r="L124"/>
  <c r="M124" s="1"/>
  <c r="L123"/>
  <c r="M123" s="1"/>
  <c r="I123"/>
  <c r="E123" s="1"/>
  <c r="D118" i="5" s="1"/>
  <c r="L122" i="1"/>
  <c r="M122" s="1"/>
  <c r="L121"/>
  <c r="M121" s="1"/>
  <c r="L120"/>
  <c r="M120" s="1"/>
  <c r="L119"/>
  <c r="M119" s="1"/>
  <c r="L118"/>
  <c r="M118" s="1"/>
  <c r="I118"/>
  <c r="E118" s="1"/>
  <c r="D53" i="5" s="1"/>
  <c r="L117" i="1"/>
  <c r="M117" s="1"/>
  <c r="L116"/>
  <c r="M116" s="1"/>
  <c r="L115"/>
  <c r="M115" s="1"/>
  <c r="L114"/>
  <c r="M114" s="1"/>
  <c r="L113"/>
  <c r="M113" s="1"/>
  <c r="I113"/>
  <c r="E113" s="1"/>
  <c r="D133" i="5" s="1"/>
  <c r="L112" i="1"/>
  <c r="M112" s="1"/>
  <c r="L111"/>
  <c r="M111" s="1"/>
  <c r="L110"/>
  <c r="M110" s="1"/>
  <c r="L109"/>
  <c r="M109" s="1"/>
  <c r="L108"/>
  <c r="M108" s="1"/>
  <c r="I108"/>
  <c r="E108" s="1"/>
  <c r="D188" i="5" s="1"/>
  <c r="L107" i="1"/>
  <c r="M107" s="1"/>
  <c r="L106"/>
  <c r="M106" s="1"/>
  <c r="L105"/>
  <c r="M105" s="1"/>
  <c r="L104"/>
  <c r="M104" s="1"/>
  <c r="L103"/>
  <c r="M103" s="1"/>
  <c r="I103"/>
  <c r="E103" s="1"/>
  <c r="D178" i="5" s="1"/>
  <c r="L102" i="1"/>
  <c r="M102" s="1"/>
  <c r="L101"/>
  <c r="M101" s="1"/>
  <c r="L100"/>
  <c r="M100" s="1"/>
  <c r="L99"/>
  <c r="M99" s="1"/>
  <c r="L98"/>
  <c r="M98" s="1"/>
  <c r="I98"/>
  <c r="E98" s="1"/>
  <c r="D183" i="5" s="1"/>
  <c r="L97" i="1"/>
  <c r="M97" s="1"/>
  <c r="L96"/>
  <c r="M96" s="1"/>
  <c r="L95"/>
  <c r="M95" s="1"/>
  <c r="L94"/>
  <c r="M94" s="1"/>
  <c r="L93"/>
  <c r="M93" s="1"/>
  <c r="I93"/>
  <c r="E93" s="1"/>
  <c r="D23" i="5" s="1"/>
  <c r="L92" i="1"/>
  <c r="M92" s="1"/>
  <c r="L91"/>
  <c r="M91" s="1"/>
  <c r="L90"/>
  <c r="M90" s="1"/>
  <c r="L89"/>
  <c r="M89" s="1"/>
  <c r="L88"/>
  <c r="M88" s="1"/>
  <c r="I88"/>
  <c r="E88" s="1"/>
  <c r="D38" i="5" s="1"/>
  <c r="L87" i="1"/>
  <c r="M87" s="1"/>
  <c r="L86"/>
  <c r="M86" s="1"/>
  <c r="L85"/>
  <c r="M85" s="1"/>
  <c r="L84"/>
  <c r="M84" s="1"/>
  <c r="L83"/>
  <c r="M83" s="1"/>
  <c r="I83"/>
  <c r="E83" s="1"/>
  <c r="D123" i="5" s="1"/>
  <c r="L82" i="1"/>
  <c r="M82" s="1"/>
  <c r="L81"/>
  <c r="M81" s="1"/>
  <c r="L80"/>
  <c r="M80" s="1"/>
  <c r="L79"/>
  <c r="M79" s="1"/>
  <c r="L78"/>
  <c r="M78" s="1"/>
  <c r="I78"/>
  <c r="E78" s="1"/>
  <c r="L77"/>
  <c r="M77" s="1"/>
  <c r="L76"/>
  <c r="M76" s="1"/>
  <c r="L75"/>
  <c r="M75" s="1"/>
  <c r="L74"/>
  <c r="M74" s="1"/>
  <c r="L73"/>
  <c r="M73" s="1"/>
  <c r="I73"/>
  <c r="E73" s="1"/>
  <c r="D113" i="5" s="1"/>
  <c r="L72" i="1"/>
  <c r="M72" s="1"/>
  <c r="L71"/>
  <c r="M71" s="1"/>
  <c r="L70"/>
  <c r="M70" s="1"/>
  <c r="L69"/>
  <c r="M69" s="1"/>
  <c r="L68"/>
  <c r="M68" s="1"/>
  <c r="I68"/>
  <c r="E68" s="1"/>
  <c r="D198" i="5" s="1"/>
  <c r="L67" i="1"/>
  <c r="M67" s="1"/>
  <c r="L66"/>
  <c r="M66" s="1"/>
  <c r="L65"/>
  <c r="M65" s="1"/>
  <c r="L64"/>
  <c r="M64" s="1"/>
  <c r="L63"/>
  <c r="M63" s="1"/>
  <c r="I63"/>
  <c r="E63" s="1"/>
  <c r="D378" i="5" s="1"/>
  <c r="L62" i="1"/>
  <c r="M62" s="1"/>
  <c r="L61"/>
  <c r="M61" s="1"/>
  <c r="L60"/>
  <c r="M60" s="1"/>
  <c r="L59"/>
  <c r="M59" s="1"/>
  <c r="L58"/>
  <c r="M58" s="1"/>
  <c r="I58"/>
  <c r="E58" s="1"/>
  <c r="L57"/>
  <c r="M57" s="1"/>
  <c r="L56"/>
  <c r="M56" s="1"/>
  <c r="L55"/>
  <c r="M55" s="1"/>
  <c r="L54"/>
  <c r="M54" s="1"/>
  <c r="I53"/>
  <c r="E53" s="1"/>
  <c r="D28" i="5" s="1"/>
  <c r="L52" i="1"/>
  <c r="M52" s="1"/>
  <c r="L51"/>
  <c r="M51" s="1"/>
  <c r="L50"/>
  <c r="M50" s="1"/>
  <c r="L49"/>
  <c r="M49" s="1"/>
  <c r="L48"/>
  <c r="M48" s="1"/>
  <c r="I48"/>
  <c r="E48" s="1"/>
  <c r="D153" i="5" s="1"/>
  <c r="L47" i="1"/>
  <c r="M47" s="1"/>
  <c r="L46"/>
  <c r="M46" s="1"/>
  <c r="L45"/>
  <c r="M45" s="1"/>
  <c r="L44"/>
  <c r="M44" s="1"/>
  <c r="L43"/>
  <c r="M43" s="1"/>
  <c r="I43"/>
  <c r="E43" s="1"/>
  <c r="D63" i="5" s="1"/>
  <c r="L42" i="1"/>
  <c r="M42" s="1"/>
  <c r="L41"/>
  <c r="M41" s="1"/>
  <c r="L40"/>
  <c r="M40" s="1"/>
  <c r="L39"/>
  <c r="M39" s="1"/>
  <c r="L38"/>
  <c r="M38" s="1"/>
  <c r="I38"/>
  <c r="E38" s="1"/>
  <c r="D268" i="5" s="1"/>
  <c r="L37" i="1"/>
  <c r="M37" s="1"/>
  <c r="L36"/>
  <c r="M36" s="1"/>
  <c r="L35"/>
  <c r="M35" s="1"/>
  <c r="L34"/>
  <c r="M34" s="1"/>
  <c r="L33"/>
  <c r="M33" s="1"/>
  <c r="I33"/>
  <c r="E33" s="1"/>
  <c r="L32"/>
  <c r="M32" s="1"/>
  <c r="L31"/>
  <c r="M31" s="1"/>
  <c r="L30"/>
  <c r="M30" s="1"/>
  <c r="L29"/>
  <c r="M29" s="1"/>
  <c r="I28"/>
  <c r="E28" s="1"/>
  <c r="D238" i="5" s="1"/>
  <c r="L27" i="1"/>
  <c r="M27" s="1"/>
  <c r="L26"/>
  <c r="M26" s="1"/>
  <c r="L25"/>
  <c r="M25" s="1"/>
  <c r="L24"/>
  <c r="M24" s="1"/>
  <c r="L23"/>
  <c r="M23" s="1"/>
  <c r="I23"/>
  <c r="E23" s="1"/>
  <c r="D413" i="5" s="1"/>
  <c r="L22" i="1"/>
  <c r="M22" s="1"/>
  <c r="L21"/>
  <c r="M21" s="1"/>
  <c r="L20"/>
  <c r="M20" s="1"/>
  <c r="L19"/>
  <c r="M19" s="1"/>
  <c r="L18"/>
  <c r="M18" s="1"/>
  <c r="I18"/>
  <c r="E18" s="1"/>
  <c r="D353" i="5" s="1"/>
  <c r="L17" i="1"/>
  <c r="M17" s="1"/>
  <c r="L3"/>
  <c r="M3" s="1"/>
  <c r="L4"/>
  <c r="M4" s="1"/>
  <c r="L5"/>
  <c r="M5" s="1"/>
  <c r="L6"/>
  <c r="M6" s="1"/>
  <c r="L7"/>
  <c r="M7" s="1"/>
  <c r="L8"/>
  <c r="M8" s="1"/>
  <c r="L9"/>
  <c r="M9" s="1"/>
  <c r="L10"/>
  <c r="M10" s="1"/>
  <c r="L11"/>
  <c r="M11" s="1"/>
  <c r="L12"/>
  <c r="M12" s="1"/>
  <c r="L13"/>
  <c r="M13" s="1"/>
  <c r="L14"/>
  <c r="M14" s="1"/>
  <c r="L15"/>
  <c r="M15" s="1"/>
  <c r="L16"/>
  <c r="M16" s="1"/>
  <c r="M201" l="1"/>
  <c r="K504"/>
  <c r="E43" i="5"/>
  <c r="E73"/>
  <c r="E263"/>
  <c r="E198"/>
  <c r="E278"/>
  <c r="E343"/>
  <c r="E413"/>
  <c r="E8"/>
  <c r="E103"/>
  <c r="E173"/>
  <c r="E258"/>
  <c r="E203"/>
  <c r="E403"/>
  <c r="E488"/>
  <c r="E88"/>
  <c r="E133"/>
  <c r="E213"/>
  <c r="E308"/>
  <c r="E383"/>
  <c r="E463"/>
  <c r="D203"/>
  <c r="E63"/>
  <c r="E113"/>
  <c r="E183"/>
  <c r="E293"/>
  <c r="E363"/>
  <c r="E453"/>
  <c r="I17"/>
  <c r="M387" i="1"/>
  <c r="M28"/>
  <c r="D506"/>
  <c r="C509"/>
  <c r="C511" s="1"/>
  <c r="D514"/>
  <c r="G516"/>
  <c r="G518" s="1"/>
  <c r="I521"/>
  <c r="I522"/>
  <c r="I514"/>
  <c r="I513"/>
  <c r="K506"/>
  <c r="I13"/>
  <c r="E13" s="1"/>
  <c r="I8"/>
  <c r="E8" s="1"/>
  <c r="D128" i="5" s="1"/>
  <c r="E483" l="1"/>
  <c r="E398"/>
  <c r="E323"/>
  <c r="E233"/>
  <c r="E188"/>
  <c r="E78"/>
  <c r="E468"/>
  <c r="E338"/>
  <c r="E158"/>
  <c r="E168"/>
  <c r="E93"/>
  <c r="E23"/>
  <c r="E428"/>
  <c r="E358"/>
  <c r="E423"/>
  <c r="E223"/>
  <c r="E123"/>
  <c r="E53"/>
  <c r="E478"/>
  <c r="E393"/>
  <c r="E318"/>
  <c r="E228"/>
  <c r="E148"/>
  <c r="E498"/>
  <c r="E438"/>
  <c r="E368"/>
  <c r="E268"/>
  <c r="E163"/>
  <c r="E38"/>
  <c r="E18"/>
  <c r="E418"/>
  <c r="E353"/>
  <c r="E283"/>
  <c r="E253"/>
  <c r="E118"/>
  <c r="E33"/>
  <c r="E473"/>
  <c r="E388"/>
  <c r="E313"/>
  <c r="E303"/>
  <c r="E143"/>
  <c r="E68"/>
  <c r="E493"/>
  <c r="E458"/>
  <c r="E333"/>
  <c r="E248"/>
  <c r="E218"/>
  <c r="E153"/>
  <c r="E13"/>
  <c r="E448"/>
  <c r="E373"/>
  <c r="E98"/>
  <c r="E208"/>
  <c r="E138"/>
  <c r="E58"/>
  <c r="E298"/>
  <c r="E433"/>
  <c r="E328"/>
  <c r="E243"/>
  <c r="E238"/>
  <c r="E83"/>
  <c r="E3"/>
  <c r="E408"/>
  <c r="E348"/>
  <c r="E273"/>
  <c r="E178"/>
  <c r="E108"/>
  <c r="E28"/>
  <c r="E443"/>
  <c r="E378"/>
  <c r="E288"/>
  <c r="E193"/>
  <c r="E128"/>
  <c r="E48"/>
  <c r="D143"/>
  <c r="I504" i="1"/>
  <c r="I506" s="1"/>
  <c r="E504"/>
  <c r="E506" s="1"/>
  <c r="D515"/>
  <c r="D516"/>
  <c r="L521"/>
  <c r="L517"/>
  <c r="L525"/>
  <c r="K508"/>
  <c r="K510"/>
  <c r="K512" s="1"/>
  <c r="G508" l="1"/>
  <c r="G510" s="1"/>
  <c r="I505"/>
  <c r="L522"/>
  <c r="L523"/>
  <c r="L526"/>
  <c r="L527"/>
  <c r="L518"/>
  <c r="L519"/>
</calcChain>
</file>

<file path=xl/sharedStrings.xml><?xml version="1.0" encoding="utf-8"?>
<sst xmlns="http://schemas.openxmlformats.org/spreadsheetml/2006/main" count="2387" uniqueCount="372">
  <si>
    <t>Ep</t>
  </si>
  <si>
    <t>Ep Score</t>
  </si>
  <si>
    <t>Lvl</t>
  </si>
  <si>
    <t>Lvl score</t>
  </si>
  <si>
    <t>Total lvl score</t>
  </si>
  <si>
    <t>Plyr</t>
  </si>
  <si>
    <t>xaelar</t>
  </si>
  <si>
    <t>Mr_Lim</t>
  </si>
  <si>
    <t>Seifer</t>
  </si>
  <si>
    <t>Total Lvl Score - Ep Score</t>
  </si>
  <si>
    <t>Non legit score - Lvl score</t>
  </si>
  <si>
    <t>mohamedraif</t>
  </si>
  <si>
    <t>Non-Legit Score</t>
  </si>
  <si>
    <t>ANGERFIST</t>
  </si>
  <si>
    <t>N/A</t>
  </si>
  <si>
    <t>The_TGM_Project</t>
  </si>
  <si>
    <t>joe1284</t>
  </si>
  <si>
    <t>vankusss</t>
  </si>
  <si>
    <t>Road_Rage</t>
  </si>
  <si>
    <t>ToeFaceKiller</t>
  </si>
  <si>
    <t>crappitrash</t>
  </si>
  <si>
    <t>eru_bahagon</t>
  </si>
  <si>
    <t>clux</t>
  </si>
  <si>
    <t>kryX-orange</t>
  </si>
  <si>
    <t>Ben_Schultz_11</t>
  </si>
  <si>
    <t>zj820</t>
  </si>
  <si>
    <t>lookatthis</t>
  </si>
  <si>
    <t>Izzy</t>
  </si>
  <si>
    <t>L3X</t>
  </si>
  <si>
    <t>Gforce20</t>
  </si>
  <si>
    <t>Gutland</t>
  </si>
  <si>
    <t>Darkshadow1416</t>
  </si>
  <si>
    <t>TearsOfTheSaints</t>
  </si>
  <si>
    <t>johnny_faneca</t>
  </si>
  <si>
    <t>naem</t>
  </si>
  <si>
    <t>golfkid</t>
  </si>
  <si>
    <t>schwah</t>
  </si>
  <si>
    <t>Hendor</t>
  </si>
  <si>
    <t>Wolfos</t>
  </si>
  <si>
    <t>Analu</t>
  </si>
  <si>
    <t>thedupli</t>
  </si>
  <si>
    <t>Meta_Ing</t>
  </si>
  <si>
    <t>trib4lmaniac</t>
  </si>
  <si>
    <t>Knu</t>
  </si>
  <si>
    <t>Just4TheFun</t>
  </si>
  <si>
    <t>macrohenry</t>
  </si>
  <si>
    <t>spect</t>
  </si>
  <si>
    <t>zorgtz</t>
  </si>
  <si>
    <t>Number of Non-Legit Scores</t>
  </si>
  <si>
    <t>Number of Seconds Gained Over Legit Runs</t>
  </si>
  <si>
    <t>Number of Frames Gained over Legit Runs</t>
  </si>
  <si>
    <t>Average Seconds Gained per demo</t>
  </si>
  <si>
    <t>Average Frames Gained Per Demo</t>
  </si>
  <si>
    <t>Total ep score (Extra 90 at start of each ep)</t>
  </si>
  <si>
    <t>In frames</t>
  </si>
  <si>
    <t>Seconds left until 10 hours</t>
  </si>
  <si>
    <t>Frames left until 10 hours</t>
  </si>
  <si>
    <t>Total Difference</t>
  </si>
  <si>
    <t>In Frames</t>
  </si>
  <si>
    <t>Total ep score (No extra 90)</t>
  </si>
  <si>
    <t>Total lvl score (Extra 90 at start of each level)</t>
  </si>
  <si>
    <t>Total lvl score (Extra 90 at start of each ep)</t>
  </si>
  <si>
    <t>Seconds left until 20 hours</t>
  </si>
  <si>
    <t>Frames left until 20 hours</t>
  </si>
  <si>
    <t>Total lvl score (No extra 90)</t>
  </si>
  <si>
    <t>Calculations with non-legit scores added</t>
  </si>
  <si>
    <t>Total lvl score (No Extra 90)</t>
  </si>
  <si>
    <t>Kool-Aid</t>
  </si>
  <si>
    <t>Fenneth</t>
  </si>
  <si>
    <t xml:space="preserve"> </t>
  </si>
  <si>
    <t>mohamedraif/TheRealOne</t>
  </si>
  <si>
    <t>swipenet</t>
  </si>
  <si>
    <t>Sp33dy</t>
  </si>
  <si>
    <t>Not Nreality Level 0ths</t>
  </si>
  <si>
    <t>Number Left to Take</t>
  </si>
  <si>
    <t>Not Nreality Episode 0ths</t>
  </si>
  <si>
    <t>Level</t>
  </si>
  <si>
    <t>0th Holder</t>
  </si>
  <si>
    <t>Taken By</t>
  </si>
  <si>
    <t>Number Taken</t>
  </si>
  <si>
    <t>Episode</t>
  </si>
  <si>
    <t>00-4</t>
  </si>
  <si>
    <t>01-2</t>
  </si>
  <si>
    <t>Kool-aid</t>
  </si>
  <si>
    <t>02-4</t>
  </si>
  <si>
    <t>Chouse</t>
  </si>
  <si>
    <t>04-0</t>
  </si>
  <si>
    <t>04-3</t>
  </si>
  <si>
    <t>05-2</t>
  </si>
  <si>
    <t>05-3</t>
  </si>
  <si>
    <t>06-1</t>
  </si>
  <si>
    <t>06-2</t>
  </si>
  <si>
    <t>mathewtaylorpowell</t>
  </si>
  <si>
    <t>06-4</t>
  </si>
  <si>
    <t>07-0</t>
  </si>
  <si>
    <t>07-2</t>
  </si>
  <si>
    <t>07-4</t>
  </si>
  <si>
    <t>08-1</t>
  </si>
  <si>
    <t>09-3</t>
  </si>
  <si>
    <t>mc_george</t>
  </si>
  <si>
    <t>10-0</t>
  </si>
  <si>
    <t>10-3</t>
  </si>
  <si>
    <t>11-0</t>
  </si>
  <si>
    <t>11-2</t>
  </si>
  <si>
    <t>11-3</t>
  </si>
  <si>
    <t>11-4</t>
  </si>
  <si>
    <t>13-0</t>
  </si>
  <si>
    <t>zapkt</t>
  </si>
  <si>
    <t>13-3</t>
  </si>
  <si>
    <t>14-0</t>
  </si>
  <si>
    <t>14-2</t>
  </si>
  <si>
    <t>14-4</t>
  </si>
  <si>
    <t>15-0</t>
  </si>
  <si>
    <t>15-1</t>
  </si>
  <si>
    <t>16-1</t>
  </si>
  <si>
    <t>17-1</t>
  </si>
  <si>
    <t>17-3</t>
  </si>
  <si>
    <t>17-4</t>
  </si>
  <si>
    <t>18-1</t>
  </si>
  <si>
    <t>19-0</t>
  </si>
  <si>
    <t>19-3</t>
  </si>
  <si>
    <t>19-4</t>
  </si>
  <si>
    <t>20-4</t>
  </si>
  <si>
    <t>21-2</t>
  </si>
  <si>
    <t>21-3</t>
  </si>
  <si>
    <t>22-2</t>
  </si>
  <si>
    <t>22-3</t>
  </si>
  <si>
    <t>24-0</t>
  </si>
  <si>
    <t>24-3</t>
  </si>
  <si>
    <t>25-1</t>
  </si>
  <si>
    <t>25-3</t>
  </si>
  <si>
    <t>26-0</t>
  </si>
  <si>
    <t>27-0</t>
  </si>
  <si>
    <t>28-0</t>
  </si>
  <si>
    <t>28-1</t>
  </si>
  <si>
    <t>28-3</t>
  </si>
  <si>
    <t>28-4</t>
  </si>
  <si>
    <t>29-1</t>
  </si>
  <si>
    <t>29-2</t>
  </si>
  <si>
    <t>29-3</t>
  </si>
  <si>
    <t>29-4</t>
  </si>
  <si>
    <t>30-0</t>
  </si>
  <si>
    <t>30-2</t>
  </si>
  <si>
    <t>31-0</t>
  </si>
  <si>
    <t>31-3</t>
  </si>
  <si>
    <t>32-0</t>
  </si>
  <si>
    <t>32-2</t>
  </si>
  <si>
    <t>32-4</t>
  </si>
  <si>
    <t>34-3</t>
  </si>
  <si>
    <t>35-0</t>
  </si>
  <si>
    <t>35-1</t>
  </si>
  <si>
    <t>36-3</t>
  </si>
  <si>
    <t>37-3</t>
  </si>
  <si>
    <t>37-4</t>
  </si>
  <si>
    <t>39-0</t>
  </si>
  <si>
    <t>39-3</t>
  </si>
  <si>
    <t>40-0</t>
  </si>
  <si>
    <t>40-3</t>
  </si>
  <si>
    <t>41-0</t>
  </si>
  <si>
    <t>41-1</t>
  </si>
  <si>
    <t>41-4</t>
  </si>
  <si>
    <t>42-2</t>
  </si>
  <si>
    <t>42-3</t>
  </si>
  <si>
    <t>43-1</t>
  </si>
  <si>
    <t>43-2</t>
  </si>
  <si>
    <t>43-4</t>
  </si>
  <si>
    <t>44-0</t>
  </si>
  <si>
    <t>44-2</t>
  </si>
  <si>
    <t>45-0</t>
  </si>
  <si>
    <t>45-3</t>
  </si>
  <si>
    <t>45-4</t>
  </si>
  <si>
    <t>999_Springs</t>
  </si>
  <si>
    <t>46-0</t>
  </si>
  <si>
    <t>46-3</t>
  </si>
  <si>
    <t>47-0</t>
  </si>
  <si>
    <t>47-3</t>
  </si>
  <si>
    <t>49-0</t>
  </si>
  <si>
    <t>49-1</t>
  </si>
  <si>
    <t>49-2</t>
  </si>
  <si>
    <t>50-1</t>
  </si>
  <si>
    <t>51-0</t>
  </si>
  <si>
    <t>51-1</t>
  </si>
  <si>
    <t>51-2</t>
  </si>
  <si>
    <t>52-0</t>
  </si>
  <si>
    <t>53-0</t>
  </si>
  <si>
    <t>54-1</t>
  </si>
  <si>
    <t>55-0</t>
  </si>
  <si>
    <t>55-1</t>
  </si>
  <si>
    <t>55-3</t>
  </si>
  <si>
    <t>55-4</t>
  </si>
  <si>
    <t>56-0</t>
  </si>
  <si>
    <t>56-1</t>
  </si>
  <si>
    <t>56-2</t>
  </si>
  <si>
    <t>57-0</t>
  </si>
  <si>
    <t>57-1</t>
  </si>
  <si>
    <t>58-0</t>
  </si>
  <si>
    <t>58-1</t>
  </si>
  <si>
    <t>58-3</t>
  </si>
  <si>
    <t>59-4</t>
  </si>
  <si>
    <t>60-0</t>
  </si>
  <si>
    <t>60-3</t>
  </si>
  <si>
    <t>61-0</t>
  </si>
  <si>
    <t>61-1</t>
  </si>
  <si>
    <t>61-2</t>
  </si>
  <si>
    <t>61-3</t>
  </si>
  <si>
    <t>61-4</t>
  </si>
  <si>
    <t>62-1</t>
  </si>
  <si>
    <t>62-4</t>
  </si>
  <si>
    <t>63-0</t>
  </si>
  <si>
    <t>63-2</t>
  </si>
  <si>
    <t>63-4</t>
  </si>
  <si>
    <t>65-0</t>
  </si>
  <si>
    <t>65-1</t>
  </si>
  <si>
    <t>65-2</t>
  </si>
  <si>
    <t>66-1</t>
  </si>
  <si>
    <t>67-2</t>
  </si>
  <si>
    <t>68-0</t>
  </si>
  <si>
    <t>68-1</t>
  </si>
  <si>
    <t>68-2</t>
  </si>
  <si>
    <t>68-3</t>
  </si>
  <si>
    <t>69-0</t>
  </si>
  <si>
    <t>69-2</t>
  </si>
  <si>
    <t>69-3</t>
  </si>
  <si>
    <t>69-4</t>
  </si>
  <si>
    <t>70-0</t>
  </si>
  <si>
    <t>70-1</t>
  </si>
  <si>
    <t>70-2</t>
  </si>
  <si>
    <t>70-3</t>
  </si>
  <si>
    <t>71-1</t>
  </si>
  <si>
    <t>71-4</t>
  </si>
  <si>
    <t>72-2</t>
  </si>
  <si>
    <t>74-1</t>
  </si>
  <si>
    <t>74-2</t>
  </si>
  <si>
    <t>74-3</t>
  </si>
  <si>
    <t>74-4</t>
  </si>
  <si>
    <t>75-2</t>
  </si>
  <si>
    <t>75-4</t>
  </si>
  <si>
    <t>76-1</t>
  </si>
  <si>
    <t>76-4</t>
  </si>
  <si>
    <t>TWA_MATO_Titan</t>
  </si>
  <si>
    <t>77-0</t>
  </si>
  <si>
    <t>Pheidippides</t>
  </si>
  <si>
    <t>77-1</t>
  </si>
  <si>
    <t>77-2</t>
  </si>
  <si>
    <t>77-4</t>
  </si>
  <si>
    <t>78-2</t>
  </si>
  <si>
    <t>78-3</t>
  </si>
  <si>
    <t>79-0</t>
  </si>
  <si>
    <t>80-2</t>
  </si>
  <si>
    <t>80-3</t>
  </si>
  <si>
    <t>81-0</t>
  </si>
  <si>
    <t>82-0</t>
  </si>
  <si>
    <t>cheese_god</t>
  </si>
  <si>
    <t>82-1</t>
  </si>
  <si>
    <t>82-2</t>
  </si>
  <si>
    <t>82-3</t>
  </si>
  <si>
    <t>paulgummerson</t>
  </si>
  <si>
    <t>82-4</t>
  </si>
  <si>
    <t>83-0</t>
  </si>
  <si>
    <t>83-3</t>
  </si>
  <si>
    <t>84-1</t>
  </si>
  <si>
    <t>84-2</t>
  </si>
  <si>
    <t>84-3</t>
  </si>
  <si>
    <t>85-0</t>
  </si>
  <si>
    <t>85-2</t>
  </si>
  <si>
    <t>zxcvzxcv</t>
  </si>
  <si>
    <t>85-3</t>
  </si>
  <si>
    <t>85-4</t>
  </si>
  <si>
    <t>87-0</t>
  </si>
  <si>
    <t>87-1</t>
  </si>
  <si>
    <t>88-1</t>
  </si>
  <si>
    <t>88-2</t>
  </si>
  <si>
    <t>89-0</t>
  </si>
  <si>
    <t>89-1</t>
  </si>
  <si>
    <t>90-4</t>
  </si>
  <si>
    <t>91-0</t>
  </si>
  <si>
    <t>91-1</t>
  </si>
  <si>
    <t>91-4</t>
  </si>
  <si>
    <t>92-3</t>
  </si>
  <si>
    <t>94-2</t>
  </si>
  <si>
    <t>mlarson</t>
  </si>
  <si>
    <t>95-0</t>
  </si>
  <si>
    <t>95-1</t>
  </si>
  <si>
    <t>95-2</t>
  </si>
  <si>
    <t>95-3</t>
  </si>
  <si>
    <t>96-2</t>
  </si>
  <si>
    <t>96-4</t>
  </si>
  <si>
    <t>97-0</t>
  </si>
  <si>
    <t>97-2</t>
  </si>
  <si>
    <t>97-4</t>
  </si>
  <si>
    <t>98-3</t>
  </si>
  <si>
    <t>99-0</t>
  </si>
  <si>
    <t>99-1</t>
  </si>
  <si>
    <t>99-4</t>
  </si>
  <si>
    <t>FBFed Level 0ths</t>
  </si>
  <si>
    <t>FBFed Episode 0ths</t>
  </si>
  <si>
    <t>Score</t>
  </si>
  <si>
    <t>Number Left To Take</t>
  </si>
  <si>
    <t>00-1</t>
  </si>
  <si>
    <t>Goo</t>
  </si>
  <si>
    <t>02-1</t>
  </si>
  <si>
    <t>02-2</t>
  </si>
  <si>
    <t>03-3</t>
  </si>
  <si>
    <t>03-4</t>
  </si>
  <si>
    <t>04-4</t>
  </si>
  <si>
    <t>05-0</t>
  </si>
  <si>
    <t>Bonzai</t>
  </si>
  <si>
    <t>11-1</t>
  </si>
  <si>
    <t>12-4</t>
  </si>
  <si>
    <t>13-1</t>
  </si>
  <si>
    <t>13-4</t>
  </si>
  <si>
    <t>15-2</t>
  </si>
  <si>
    <t>20-0</t>
  </si>
  <si>
    <t>20-1</t>
  </si>
  <si>
    <t>20-3</t>
  </si>
  <si>
    <t>21-0</t>
  </si>
  <si>
    <t>22-1</t>
  </si>
  <si>
    <t>26-1</t>
  </si>
  <si>
    <t>26-4</t>
  </si>
  <si>
    <t>27-4</t>
  </si>
  <si>
    <t>29-0</t>
  </si>
  <si>
    <t>siefer</t>
  </si>
  <si>
    <t>32-1</t>
  </si>
  <si>
    <t>33-0</t>
  </si>
  <si>
    <t>33-1</t>
  </si>
  <si>
    <t>34-2</t>
  </si>
  <si>
    <t>38-4</t>
  </si>
  <si>
    <t>47-4</t>
  </si>
  <si>
    <t>50-3</t>
  </si>
  <si>
    <t>64-2</t>
  </si>
  <si>
    <t>64-3</t>
  </si>
  <si>
    <t>65-3</t>
  </si>
  <si>
    <t>67-1</t>
  </si>
  <si>
    <t>71-3</t>
  </si>
  <si>
    <t>73-3</t>
  </si>
  <si>
    <t>79-4</t>
  </si>
  <si>
    <t>80-0</t>
  </si>
  <si>
    <t>80-1</t>
  </si>
  <si>
    <t>81-3</t>
  </si>
  <si>
    <t>83-1</t>
  </si>
  <si>
    <t>86-3</t>
  </si>
  <si>
    <t>89-2</t>
  </si>
  <si>
    <t>90-0</t>
  </si>
  <si>
    <t>90-1</t>
  </si>
  <si>
    <t>90-3</t>
  </si>
  <si>
    <t>91-3</t>
  </si>
  <si>
    <t>96-3</t>
  </si>
  <si>
    <t>Player</t>
  </si>
  <si>
    <t>0th needed</t>
  </si>
  <si>
    <t>Seconds</t>
  </si>
  <si>
    <t>Hours</t>
  </si>
  <si>
    <t>Frames</t>
  </si>
  <si>
    <t>Tied by</t>
  </si>
  <si>
    <t>1 0th away</t>
  </si>
  <si>
    <t>ninja_matt</t>
  </si>
  <si>
    <t>Rank</t>
  </si>
  <si>
    <t>Difference</t>
  </si>
  <si>
    <t>stonedeagle</t>
  </si>
  <si>
    <t>EddyMataGallos</t>
  </si>
  <si>
    <t>Current Ep 0th Rankings</t>
  </si>
  <si>
    <t>van_come_to_irc</t>
  </si>
  <si>
    <t>glib_jase</t>
  </si>
  <si>
    <t>Fdan</t>
  </si>
  <si>
    <t>esp</t>
  </si>
  <si>
    <t>Total</t>
  </si>
  <si>
    <t>Last_FairyTail</t>
  </si>
  <si>
    <t>Mohamedraif</t>
  </si>
  <si>
    <t>Current Tied Ownages</t>
  </si>
  <si>
    <t>Arctic_Pony</t>
  </si>
  <si>
    <t>mohamendraif</t>
  </si>
  <si>
    <t>00-0</t>
  </si>
  <si>
    <t>0th Count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</si>
</sst>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00"/>
    <numFmt numFmtId="165" formatCode="[$-409]General"/>
    <numFmt numFmtId="166" formatCode="#,##0.00&quot; &quot;;&quot; (&quot;#,##0.00&quot;)&quot;;&quot; -&quot;#&quot; &quot;;@&quot; &quot;"/>
    <numFmt numFmtId="167" formatCode="[$$-409]#,##0.00;[Red]&quot;-&quot;[$$-409]#,##0.00"/>
    <numFmt numFmtId="168" formatCode="_(* #,##0.000_);_(* \(#,##0.00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9C0006"/>
      <name val="Arial"/>
      <family val="2"/>
    </font>
    <font>
      <sz val="11"/>
      <color rgb="FF000000"/>
      <name val="Calibri1"/>
    </font>
    <font>
      <b/>
      <sz val="13"/>
      <color rgb="FF1F497D"/>
      <name val="Calibri1"/>
    </font>
    <font>
      <b/>
      <sz val="18"/>
      <color rgb="FF1F497D"/>
      <name val="Cambria"/>
      <family val="1"/>
    </font>
    <font>
      <b/>
      <sz val="11"/>
      <color rgb="FF000000"/>
      <name val="Calibri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000000"/>
      <name val="Calibri1"/>
    </font>
    <font>
      <b/>
      <u/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rgb="FF000000"/>
      <name val="Calibri1"/>
    </font>
    <font>
      <b/>
      <u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A7C0DE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14">
    <xf numFmtId="0" fontId="0" fillId="0" borderId="0"/>
    <xf numFmtId="0" fontId="1" fillId="0" borderId="0"/>
    <xf numFmtId="0" fontId="2" fillId="2" borderId="0"/>
    <xf numFmtId="166" fontId="3" fillId="0" borderId="0"/>
    <xf numFmtId="165" fontId="4" fillId="0" borderId="1"/>
    <xf numFmtId="165" fontId="3" fillId="0" borderId="0"/>
    <xf numFmtId="165" fontId="5" fillId="0" borderId="0"/>
    <xf numFmtId="165" fontId="6" fillId="0" borderId="2"/>
    <xf numFmtId="0" fontId="7" fillId="0" borderId="0">
      <alignment horizontal="center"/>
    </xf>
    <xf numFmtId="0" fontId="7" fillId="0" borderId="0">
      <alignment horizontal="center" textRotation="90"/>
    </xf>
    <xf numFmtId="0" fontId="8" fillId="0" borderId="0"/>
    <xf numFmtId="167" fontId="8" fillId="0" borderId="0"/>
    <xf numFmtId="0" fontId="9" fillId="0" borderId="3" applyNumberFormat="0" applyFill="0" applyAlignment="0" applyProtection="0"/>
    <xf numFmtId="43" fontId="19" fillId="0" borderId="0" applyFont="0" applyFill="0" applyBorder="0" applyAlignment="0" applyProtection="0"/>
  </cellStyleXfs>
  <cellXfs count="7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5" fontId="3" fillId="0" borderId="0" xfId="5" applyFont="1" applyFill="1" applyAlignment="1" applyProtection="1"/>
    <xf numFmtId="165" fontId="6" fillId="0" borderId="2" xfId="7" applyFont="1" applyFill="1" applyBorder="1" applyAlignment="1" applyProtection="1">
      <protection locked="0"/>
    </xf>
    <xf numFmtId="165" fontId="6" fillId="0" borderId="2" xfId="7" applyFont="1" applyFill="1" applyBorder="1" applyAlignment="1" applyProtection="1"/>
    <xf numFmtId="165" fontId="3" fillId="0" borderId="0" xfId="5" applyFont="1" applyFill="1" applyAlignment="1" applyProtection="1">
      <protection locked="0"/>
    </xf>
    <xf numFmtId="49" fontId="3" fillId="0" borderId="0" xfId="5" applyNumberFormat="1" applyFont="1" applyFill="1" applyAlignment="1" applyProtection="1"/>
    <xf numFmtId="165" fontId="11" fillId="0" borderId="0" xfId="5" applyFont="1" applyFill="1" applyAlignment="1" applyProtection="1"/>
    <xf numFmtId="0" fontId="10" fillId="0" borderId="0" xfId="0" applyFont="1" applyAlignment="1">
      <alignment horizontal="center"/>
    </xf>
    <xf numFmtId="0" fontId="10" fillId="0" borderId="0" xfId="0" applyFont="1"/>
    <xf numFmtId="16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164" fontId="10" fillId="0" borderId="0" xfId="0" applyNumberFormat="1" applyFont="1" applyAlignment="1"/>
    <xf numFmtId="0" fontId="10" fillId="0" borderId="0" xfId="0" applyFont="1" applyAlignment="1"/>
    <xf numFmtId="164" fontId="0" fillId="0" borderId="0" xfId="0" applyNumberFormat="1" applyFont="1" applyAlignment="1"/>
    <xf numFmtId="0" fontId="0" fillId="0" borderId="0" xfId="0" applyFont="1" applyAlignment="1"/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Fill="1" applyBorder="1"/>
    <xf numFmtId="0" fontId="13" fillId="0" borderId="3" xfId="12" applyFont="1"/>
    <xf numFmtId="0" fontId="13" fillId="0" borderId="3" xfId="12" applyFont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0" xfId="0" applyFont="1" applyFill="1"/>
    <xf numFmtId="164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14" fillId="0" borderId="0" xfId="0" applyFont="1"/>
    <xf numFmtId="0" fontId="12" fillId="0" borderId="0" xfId="0" applyFont="1"/>
    <xf numFmtId="164" fontId="17" fillId="0" borderId="0" xfId="5" applyNumberFormat="1" applyFont="1" applyFill="1" applyAlignment="1" applyProtection="1"/>
    <xf numFmtId="0" fontId="12" fillId="0" borderId="0" xfId="0" applyFont="1" applyAlignment="1"/>
    <xf numFmtId="165" fontId="11" fillId="0" borderId="0" xfId="5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/>
    <xf numFmtId="168" fontId="10" fillId="0" borderId="0" xfId="13" applyNumberFormat="1" applyFont="1"/>
    <xf numFmtId="168" fontId="10" fillId="3" borderId="0" xfId="13" applyNumberFormat="1" applyFont="1" applyFill="1"/>
    <xf numFmtId="164" fontId="10" fillId="0" borderId="0" xfId="0" applyNumberFormat="1" applyFont="1"/>
    <xf numFmtId="164" fontId="10" fillId="3" borderId="0" xfId="0" applyNumberFormat="1" applyFont="1" applyFill="1"/>
    <xf numFmtId="0" fontId="0" fillId="0" borderId="0" xfId="0"/>
    <xf numFmtId="0" fontId="0" fillId="0" borderId="0" xfId="0"/>
    <xf numFmtId="0" fontId="0" fillId="0" borderId="0" xfId="0"/>
    <xf numFmtId="164" fontId="10" fillId="0" borderId="0" xfId="0" applyNumberFormat="1" applyFont="1" applyBorder="1" applyAlignment="1">
      <alignment vertical="center"/>
    </xf>
    <xf numFmtId="165" fontId="20" fillId="3" borderId="0" xfId="5" applyFont="1" applyFill="1" applyAlignment="1" applyProtection="1"/>
    <xf numFmtId="0" fontId="0" fillId="0" borderId="0" xfId="0"/>
    <xf numFmtId="164" fontId="10" fillId="0" borderId="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2" fillId="0" borderId="0" xfId="0" applyFont="1" applyAlignment="1">
      <alignment horizontal="center" wrapText="1"/>
    </xf>
    <xf numFmtId="0" fontId="10" fillId="3" borderId="0" xfId="0" applyFont="1" applyFill="1" applyAlignment="1">
      <alignment horizontal="center" vertical="center"/>
    </xf>
    <xf numFmtId="164" fontId="10" fillId="3" borderId="0" xfId="0" applyNumberFormat="1" applyFont="1" applyFill="1" applyAlignment="1">
      <alignment horizontal="center" vertical="center"/>
    </xf>
    <xf numFmtId="0" fontId="0" fillId="0" borderId="0" xfId="0"/>
    <xf numFmtId="0" fontId="10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14">
    <cellStyle name="Comma" xfId="13" builtinId="3"/>
    <cellStyle name="ConditionalStyle_10" xfId="2"/>
    <cellStyle name="Excel Built-in Comma" xfId="3"/>
    <cellStyle name="Excel Built-in Heading 2" xfId="4"/>
    <cellStyle name="Excel Built-in Normal" xfId="5"/>
    <cellStyle name="Excel Built-in Title" xfId="6"/>
    <cellStyle name="Excel Built-in Total" xfId="7"/>
    <cellStyle name="Heading" xfId="8"/>
    <cellStyle name="Heading 1" xfId="12" builtinId="16"/>
    <cellStyle name="Heading1" xfId="9"/>
    <cellStyle name="Normal" xfId="0" builtinId="0"/>
    <cellStyle name="Normal 2" xfId="1"/>
    <cellStyle name="Result" xfId="10"/>
    <cellStyle name="Result2" xfId="11"/>
  </cellStyles>
  <dxfs count="23">
    <dxf>
      <font>
        <b/>
      </font>
    </dxf>
    <dxf>
      <font>
        <b/>
      </font>
    </dxf>
    <dxf>
      <font>
        <b/>
      </font>
      <numFmt numFmtId="164" formatCode="0.000"/>
    </dxf>
    <dxf>
      <font>
        <b/>
      </font>
    </dxf>
    <dxf>
      <font>
        <b/>
      </font>
    </dxf>
    <dxf>
      <font>
        <strike val="0"/>
        <outline val="0"/>
        <shadow val="0"/>
        <u/>
        <vertAlign val="baseline"/>
        <sz val="1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0" wrapText="0" indent="0" relativeIndent="0" justifyLastLine="0" shrinkToFit="0" mergeCell="0" readingOrder="0"/>
      <protection locked="1" hidden="0"/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 tint="-0.249977111117893"/>
        </patternFill>
      </fill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 tint="-0.249977111117893"/>
        </patternFill>
      </fill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  <numFmt numFmtId="168" formatCode="_(* #,##0.000_);_(* \(#,##0.000\);_(* &quot;-&quot;??_);_(@_)"/>
      <fill>
        <patternFill patternType="solid">
          <fgColor indexed="64"/>
          <bgColor theme="0" tint="-0.249977111117893"/>
        </patternFill>
      </fill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 tint="-0.249977111117893"/>
        </patternFill>
      </fill>
    </dxf>
    <dxf>
      <font>
        <b/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theme="0" tint="-0.249977111117893"/>
        </patternFill>
      </fill>
    </dxf>
    <dxf>
      <font>
        <b/>
        <strike val="0"/>
        <outline val="0"/>
        <shadow val="0"/>
        <u/>
        <vertAlign val="baseline"/>
        <sz val="11"/>
        <color theme="1"/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strike val="0"/>
        <outline val="0"/>
        <shadow val="0"/>
        <u/>
        <vertAlign val="baseline"/>
        <sz val="11"/>
        <color theme="1"/>
        <name val="Calibri"/>
        <scheme val="minor"/>
      </font>
    </dxf>
    <dxf>
      <font>
        <b/>
      </font>
      <fill>
        <patternFill patternType="solid">
          <fgColor indexed="64"/>
          <bgColor theme="0" tint="-0.249977111117893"/>
        </patternFill>
      </fill>
    </dxf>
    <dxf>
      <font>
        <b/>
      </font>
      <fill>
        <patternFill patternType="solid">
          <fgColor indexed="64"/>
          <bgColor theme="0" tint="-0.249977111117893"/>
        </patternFill>
      </fill>
    </dxf>
    <dxf>
      <font>
        <b/>
      </font>
      <fill>
        <patternFill patternType="solid">
          <fgColor indexed="64"/>
          <bgColor theme="0" tint="-0.249977111117893"/>
        </patternFill>
      </fill>
    </dxf>
    <dxf>
      <font>
        <b/>
      </font>
      <fill>
        <patternFill patternType="solid">
          <fgColor indexed="64"/>
          <bgColor theme="0" tint="-0.249977111117893"/>
        </patternFill>
      </fill>
    </dxf>
    <dxf>
      <font>
        <b/>
        <strike val="0"/>
        <outline val="0"/>
        <shadow val="0"/>
        <u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4" displayName="Table4" ref="H2:J45" totalsRowShown="0" headerRowDxfId="22" dataDxfId="21">
  <autoFilter ref="H2:J45"/>
  <tableColumns count="3">
    <tableColumn id="1" name="Episode" dataDxfId="20"/>
    <tableColumn id="2" name="0th Holder" dataDxfId="19"/>
    <tableColumn id="4" name="Taken By" dataDxfId="1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V1.4" displayName="V1.4" ref="A2:C203" totalsRowShown="0" headerRowDxfId="17" dataDxfId="16" headerRowCellStyle="Normal" dataCellStyle="Normal">
  <autoFilter ref="A2:C203"/>
  <tableColumns count="3">
    <tableColumn id="1" name="Level" dataDxfId="15" dataCellStyle="Normal"/>
    <tableColumn id="2" name="0th Holder" dataDxfId="14" dataCellStyle="Normal"/>
    <tableColumn id="4" name="Taken By" dataDxfId="13" dataCellStyle="Normal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fbf0ths" displayName="fbf0ths" ref="A3:E75" totalsRowShown="0" headerRowDxfId="12" dataDxfId="11">
  <autoFilter ref="A3:E75"/>
  <tableColumns count="5">
    <tableColumn id="1" name="Level" dataDxfId="10"/>
    <tableColumn id="2" name="Score" dataDxfId="9" dataCellStyle="Comma"/>
    <tableColumn id="3" name="0th Holder" dataDxfId="8"/>
    <tableColumn id="4" name="Taken By" dataDxfId="7"/>
    <tableColumn id="5" name="Tied by" dataDxfId="6" dataCellStyle="Excel Built-in Normal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219" displayName="Table219" ref="J3:M10" totalsRowShown="0" headerRowDxfId="5" dataDxfId="4">
  <tableColumns count="4">
    <tableColumn id="1" name="Episode" dataDxfId="3"/>
    <tableColumn id="2" name="Score" dataDxfId="2"/>
    <tableColumn id="3" name="0th Holder" dataDxfId="1"/>
    <tableColumn id="4" name="Taken B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2:S540"/>
  <sheetViews>
    <sheetView tabSelected="1" workbookViewId="0">
      <selection activeCell="I23" sqref="I23:I27"/>
    </sheetView>
  </sheetViews>
  <sheetFormatPr defaultRowHeight="15"/>
  <cols>
    <col min="1" max="1" width="2.85546875" customWidth="1"/>
    <col min="2" max="2" width="5.28515625" customWidth="1"/>
    <col min="3" max="3" width="15.5703125" bestFit="1" customWidth="1"/>
    <col min="4" max="4" width="9.5703125" bestFit="1" customWidth="1"/>
    <col min="5" max="5" width="26.140625" bestFit="1" customWidth="1"/>
    <col min="6" max="6" width="5.42578125" customWidth="1"/>
    <col min="7" max="7" width="17.5703125" bestFit="1" customWidth="1"/>
    <col min="8" max="8" width="9.42578125" bestFit="1" customWidth="1"/>
    <col min="9" max="9" width="14.7109375" bestFit="1" customWidth="1"/>
    <col min="10" max="10" width="25.140625" bestFit="1" customWidth="1"/>
    <col min="11" max="11" width="16.7109375" bestFit="1" customWidth="1"/>
    <col min="12" max="12" width="26.5703125" bestFit="1" customWidth="1"/>
    <col min="13" max="13" width="12.42578125" bestFit="1" customWidth="1"/>
    <col min="14" max="14" width="22.7109375" bestFit="1" customWidth="1"/>
    <col min="15" max="15" width="20.140625" bestFit="1" customWidth="1"/>
    <col min="16" max="16" width="9.28515625" customWidth="1"/>
    <col min="17" max="17" width="28.42578125" bestFit="1" customWidth="1"/>
    <col min="18" max="18" width="9.28515625" customWidth="1"/>
    <col min="19" max="19" width="9.140625" customWidth="1"/>
  </cols>
  <sheetData>
    <row r="2" spans="2:18" ht="16.5" thickBot="1">
      <c r="B2" s="26" t="s">
        <v>0</v>
      </c>
      <c r="C2" s="26" t="s">
        <v>5</v>
      </c>
      <c r="D2" s="26" t="s">
        <v>1</v>
      </c>
      <c r="E2" s="26" t="s">
        <v>9</v>
      </c>
      <c r="F2" s="27" t="s">
        <v>2</v>
      </c>
      <c r="G2" s="26" t="s">
        <v>5</v>
      </c>
      <c r="H2" s="26" t="s">
        <v>3</v>
      </c>
      <c r="I2" s="26" t="s">
        <v>4</v>
      </c>
      <c r="J2" s="26" t="s">
        <v>5</v>
      </c>
      <c r="K2" s="26" t="s">
        <v>12</v>
      </c>
      <c r="L2" s="26" t="s">
        <v>10</v>
      </c>
      <c r="M2" s="26" t="s">
        <v>54</v>
      </c>
    </row>
    <row r="3" spans="2:18" ht="15.75" thickTop="1">
      <c r="B3" s="64">
        <v>0</v>
      </c>
      <c r="C3" s="64" t="s">
        <v>6</v>
      </c>
      <c r="D3" s="66">
        <v>359.15</v>
      </c>
      <c r="E3" s="66">
        <f>I3-D3</f>
        <v>3.0000000000000568</v>
      </c>
      <c r="F3" s="14">
        <v>0</v>
      </c>
      <c r="G3" s="15" t="s">
        <v>365</v>
      </c>
      <c r="H3" s="16">
        <v>252.55</v>
      </c>
      <c r="I3" s="63">
        <f>H3+(H4-90)+(H5-90)+(H6-90)+(H7-90)</f>
        <v>362.15000000000003</v>
      </c>
      <c r="J3" s="15" t="s">
        <v>11</v>
      </c>
      <c r="K3" s="16">
        <v>253.92500000000001</v>
      </c>
      <c r="L3" s="16">
        <f t="shared" ref="L3:L66" si="0">IF(K3="N/A",0,K3-H3)</f>
        <v>1.375</v>
      </c>
      <c r="M3" s="17">
        <f>L3/0.025</f>
        <v>55</v>
      </c>
      <c r="N3" s="6"/>
      <c r="O3" s="7"/>
      <c r="P3" s="6"/>
      <c r="Q3" s="7"/>
      <c r="R3" s="7"/>
    </row>
    <row r="4" spans="2:18">
      <c r="B4" s="65"/>
      <c r="C4" s="65"/>
      <c r="D4" s="67"/>
      <c r="E4" s="67"/>
      <c r="F4" s="14">
        <v>1</v>
      </c>
      <c r="G4" s="15" t="s">
        <v>17</v>
      </c>
      <c r="H4" s="16">
        <v>136.42500000000001</v>
      </c>
      <c r="I4" s="62"/>
      <c r="J4" s="15" t="s">
        <v>11</v>
      </c>
      <c r="K4" s="16">
        <v>137.15</v>
      </c>
      <c r="L4" s="16">
        <f t="shared" si="0"/>
        <v>0.72499999999999432</v>
      </c>
      <c r="M4" s="17">
        <f t="shared" ref="M4:M67" si="1">L4/0.025</f>
        <v>28.999999999999773</v>
      </c>
      <c r="N4" s="6"/>
      <c r="O4" s="6"/>
      <c r="P4" s="6"/>
      <c r="Q4" s="7"/>
      <c r="R4" s="7"/>
    </row>
    <row r="5" spans="2:18">
      <c r="B5" s="65"/>
      <c r="C5" s="65"/>
      <c r="D5" s="67"/>
      <c r="E5" s="67"/>
      <c r="F5" s="14">
        <v>2</v>
      </c>
      <c r="G5" s="15" t="s">
        <v>7</v>
      </c>
      <c r="H5" s="16">
        <v>111.2</v>
      </c>
      <c r="I5" s="62"/>
      <c r="J5" s="15" t="s">
        <v>11</v>
      </c>
      <c r="K5" s="16">
        <v>112.22499999999999</v>
      </c>
      <c r="L5" s="16">
        <f t="shared" si="0"/>
        <v>1.0249999999999915</v>
      </c>
      <c r="M5" s="17">
        <f t="shared" si="1"/>
        <v>40.999999999999659</v>
      </c>
      <c r="N5" s="6"/>
      <c r="O5" s="6"/>
      <c r="P5" s="6"/>
      <c r="Q5" s="7"/>
      <c r="R5" s="7"/>
    </row>
    <row r="6" spans="2:18">
      <c r="B6" s="65"/>
      <c r="C6" s="65"/>
      <c r="D6" s="67"/>
      <c r="E6" s="67"/>
      <c r="F6" s="14">
        <v>3</v>
      </c>
      <c r="G6" s="15" t="s">
        <v>6</v>
      </c>
      <c r="H6" s="16">
        <v>119.52500000000001</v>
      </c>
      <c r="I6" s="62"/>
      <c r="J6" s="15" t="s">
        <v>11</v>
      </c>
      <c r="K6" s="16">
        <v>121.3</v>
      </c>
      <c r="L6" s="16">
        <f t="shared" si="0"/>
        <v>1.7749999999999915</v>
      </c>
      <c r="M6" s="17">
        <f t="shared" si="1"/>
        <v>70.999999999999659</v>
      </c>
      <c r="N6" s="6"/>
      <c r="O6" s="6"/>
      <c r="P6" s="6"/>
      <c r="Q6" s="7"/>
      <c r="R6" s="7"/>
    </row>
    <row r="7" spans="2:18">
      <c r="B7" s="65"/>
      <c r="C7" s="65"/>
      <c r="D7" s="67"/>
      <c r="E7" s="67"/>
      <c r="F7" s="14">
        <v>4</v>
      </c>
      <c r="G7" s="15" t="s">
        <v>17</v>
      </c>
      <c r="H7" s="16">
        <v>102.45</v>
      </c>
      <c r="I7" s="62"/>
      <c r="J7" s="15" t="s">
        <v>11</v>
      </c>
      <c r="K7" s="16">
        <v>102.675</v>
      </c>
      <c r="L7" s="16">
        <f t="shared" si="0"/>
        <v>0.22499999999999432</v>
      </c>
      <c r="M7" s="17">
        <f t="shared" si="1"/>
        <v>8.9999999999997726</v>
      </c>
      <c r="N7" s="6"/>
      <c r="O7" s="6"/>
      <c r="P7" s="6"/>
      <c r="Q7" s="7"/>
      <c r="R7" s="7"/>
    </row>
    <row r="8" spans="2:18">
      <c r="B8" s="59">
        <v>1</v>
      </c>
      <c r="C8" s="59" t="s">
        <v>35</v>
      </c>
      <c r="D8" s="60">
        <v>339.9</v>
      </c>
      <c r="E8" s="60">
        <f>I8-D8</f>
        <v>3.4499999999999886</v>
      </c>
      <c r="F8" s="28">
        <v>0</v>
      </c>
      <c r="G8" s="29" t="s">
        <v>6</v>
      </c>
      <c r="H8" s="30">
        <v>92.625</v>
      </c>
      <c r="I8" s="60">
        <f>H8+(H9-90)+(H10-90)+(H11-90)+(H12-90)</f>
        <v>343.34999999999997</v>
      </c>
      <c r="J8" s="29" t="s">
        <v>11</v>
      </c>
      <c r="K8" s="30">
        <v>94.625</v>
      </c>
      <c r="L8" s="30">
        <f t="shared" si="0"/>
        <v>2</v>
      </c>
      <c r="M8" s="31">
        <f t="shared" si="1"/>
        <v>80</v>
      </c>
      <c r="N8" s="4"/>
      <c r="O8" s="4"/>
      <c r="P8" s="2"/>
      <c r="Q8" s="4"/>
      <c r="R8" s="4"/>
    </row>
    <row r="9" spans="2:18">
      <c r="B9" s="59"/>
      <c r="C9" s="59"/>
      <c r="D9" s="60"/>
      <c r="E9" s="61"/>
      <c r="F9" s="28">
        <v>1</v>
      </c>
      <c r="G9" s="29" t="s">
        <v>358</v>
      </c>
      <c r="H9" s="30">
        <v>199.07499999999999</v>
      </c>
      <c r="I9" s="59"/>
      <c r="J9" s="29" t="s">
        <v>14</v>
      </c>
      <c r="K9" s="30" t="s">
        <v>14</v>
      </c>
      <c r="L9" s="30">
        <f t="shared" si="0"/>
        <v>0</v>
      </c>
      <c r="M9" s="31">
        <f t="shared" si="1"/>
        <v>0</v>
      </c>
      <c r="N9" s="4"/>
      <c r="O9" s="4"/>
      <c r="P9" s="2"/>
      <c r="Q9" s="4"/>
      <c r="R9" s="4"/>
    </row>
    <row r="10" spans="2:18">
      <c r="B10" s="59"/>
      <c r="C10" s="59"/>
      <c r="D10" s="60"/>
      <c r="E10" s="61"/>
      <c r="F10" s="28">
        <v>2</v>
      </c>
      <c r="G10" s="29" t="s">
        <v>67</v>
      </c>
      <c r="H10" s="30">
        <v>140.375</v>
      </c>
      <c r="I10" s="59"/>
      <c r="J10" s="29" t="s">
        <v>11</v>
      </c>
      <c r="K10" s="30">
        <v>141.44999999999999</v>
      </c>
      <c r="L10" s="30">
        <f t="shared" si="0"/>
        <v>1.0749999999999886</v>
      </c>
      <c r="M10" s="31">
        <f t="shared" si="1"/>
        <v>42.999999999999545</v>
      </c>
      <c r="N10" s="4"/>
      <c r="R10" s="4"/>
    </row>
    <row r="11" spans="2:18">
      <c r="B11" s="59"/>
      <c r="C11" s="59"/>
      <c r="D11" s="60"/>
      <c r="E11" s="61"/>
      <c r="F11" s="28">
        <v>3</v>
      </c>
      <c r="G11" s="29" t="s">
        <v>67</v>
      </c>
      <c r="H11" s="30">
        <v>103.47499999999999</v>
      </c>
      <c r="I11" s="59"/>
      <c r="J11" s="29" t="s">
        <v>11</v>
      </c>
      <c r="K11" s="30">
        <v>104.52500000000001</v>
      </c>
      <c r="L11" s="30">
        <f t="shared" si="0"/>
        <v>1.0500000000000114</v>
      </c>
      <c r="M11" s="31">
        <f t="shared" si="1"/>
        <v>42.000000000000455</v>
      </c>
      <c r="N11" s="4"/>
      <c r="O11" s="1"/>
      <c r="Q11" s="1"/>
      <c r="R11" s="4"/>
    </row>
    <row r="12" spans="2:18">
      <c r="B12" s="59"/>
      <c r="C12" s="59"/>
      <c r="D12" s="60"/>
      <c r="E12" s="61"/>
      <c r="F12" s="28">
        <v>4</v>
      </c>
      <c r="G12" s="29" t="s">
        <v>17</v>
      </c>
      <c r="H12" s="30">
        <v>167.8</v>
      </c>
      <c r="I12" s="59"/>
      <c r="J12" s="29" t="s">
        <v>14</v>
      </c>
      <c r="K12" s="30" t="s">
        <v>14</v>
      </c>
      <c r="L12" s="30">
        <f t="shared" si="0"/>
        <v>0</v>
      </c>
      <c r="M12" s="31">
        <f t="shared" si="1"/>
        <v>0</v>
      </c>
      <c r="N12" s="4"/>
      <c r="O12" s="1"/>
      <c r="P12" s="1"/>
      <c r="R12" s="4"/>
    </row>
    <row r="13" spans="2:18">
      <c r="B13" s="62">
        <v>2</v>
      </c>
      <c r="C13" s="62" t="s">
        <v>17</v>
      </c>
      <c r="D13" s="63">
        <v>228.07499999999999</v>
      </c>
      <c r="E13" s="63">
        <f>I13-D13</f>
        <v>3.5999999999999943</v>
      </c>
      <c r="F13" s="14">
        <v>0</v>
      </c>
      <c r="G13" s="15" t="s">
        <v>17</v>
      </c>
      <c r="H13" s="16">
        <v>118.6</v>
      </c>
      <c r="I13" s="63">
        <f>H13+(H14-90)+(H15-90)+(H16-90)+(H17-90)</f>
        <v>231.67499999999998</v>
      </c>
      <c r="J13" s="15" t="s">
        <v>14</v>
      </c>
      <c r="K13" s="16" t="s">
        <v>14</v>
      </c>
      <c r="L13" s="16">
        <f t="shared" si="0"/>
        <v>0</v>
      </c>
      <c r="M13" s="17">
        <f t="shared" si="1"/>
        <v>0</v>
      </c>
      <c r="N13" s="4"/>
      <c r="O13" s="4"/>
      <c r="P13" s="2"/>
      <c r="Q13" s="4"/>
      <c r="R13" s="4"/>
    </row>
    <row r="14" spans="2:18">
      <c r="B14" s="62"/>
      <c r="C14" s="62"/>
      <c r="D14" s="63"/>
      <c r="E14" s="61"/>
      <c r="F14" s="14">
        <v>1</v>
      </c>
      <c r="G14" s="15" t="s">
        <v>17</v>
      </c>
      <c r="H14" s="16">
        <v>163.625</v>
      </c>
      <c r="I14" s="62"/>
      <c r="J14" s="15" t="s">
        <v>11</v>
      </c>
      <c r="K14" s="16">
        <v>168.8</v>
      </c>
      <c r="L14" s="16">
        <f t="shared" si="0"/>
        <v>5.1750000000000114</v>
      </c>
      <c r="M14" s="17">
        <f t="shared" si="1"/>
        <v>207.00000000000045</v>
      </c>
      <c r="N14" s="4"/>
      <c r="O14" s="4"/>
      <c r="P14" s="2"/>
      <c r="Q14" s="4"/>
      <c r="R14" s="4"/>
    </row>
    <row r="15" spans="2:18">
      <c r="B15" s="62"/>
      <c r="C15" s="62"/>
      <c r="D15" s="63"/>
      <c r="E15" s="61"/>
      <c r="F15" s="14">
        <v>2</v>
      </c>
      <c r="G15" s="15" t="s">
        <v>17</v>
      </c>
      <c r="H15" s="16">
        <v>172.85</v>
      </c>
      <c r="I15" s="62"/>
      <c r="J15" s="15" t="s">
        <v>11</v>
      </c>
      <c r="K15" s="16">
        <v>173.05</v>
      </c>
      <c r="L15" s="16">
        <f t="shared" si="0"/>
        <v>0.20000000000001705</v>
      </c>
      <c r="M15" s="17">
        <f t="shared" si="1"/>
        <v>8.0000000000006821</v>
      </c>
      <c r="N15" s="4"/>
      <c r="O15" s="4"/>
      <c r="P15" s="2"/>
      <c r="Q15" s="4"/>
      <c r="R15" s="4"/>
    </row>
    <row r="16" spans="2:18">
      <c r="B16" s="62"/>
      <c r="C16" s="62"/>
      <c r="D16" s="63"/>
      <c r="E16" s="61"/>
      <c r="F16" s="14">
        <v>3</v>
      </c>
      <c r="G16" s="15" t="s">
        <v>6</v>
      </c>
      <c r="H16" s="16">
        <v>74.075000000000003</v>
      </c>
      <c r="I16" s="62"/>
      <c r="J16" s="15" t="s">
        <v>11</v>
      </c>
      <c r="K16" s="16">
        <v>74.224999999999994</v>
      </c>
      <c r="L16" s="16">
        <f t="shared" si="0"/>
        <v>0.14999999999999147</v>
      </c>
      <c r="M16" s="17">
        <f t="shared" si="1"/>
        <v>5.9999999999996589</v>
      </c>
      <c r="N16" s="4"/>
      <c r="O16" s="4"/>
      <c r="P16" s="2"/>
      <c r="Q16" s="4"/>
      <c r="R16" s="4"/>
    </row>
    <row r="17" spans="2:18">
      <c r="B17" s="62"/>
      <c r="C17" s="62"/>
      <c r="D17" s="63"/>
      <c r="E17" s="61"/>
      <c r="F17" s="14">
        <v>4</v>
      </c>
      <c r="G17" s="15" t="s">
        <v>17</v>
      </c>
      <c r="H17" s="16">
        <v>62.524999999999999</v>
      </c>
      <c r="I17" s="62"/>
      <c r="J17" s="15" t="s">
        <v>11</v>
      </c>
      <c r="K17" s="16">
        <v>70.825000000000003</v>
      </c>
      <c r="L17" s="16">
        <f t="shared" si="0"/>
        <v>8.3000000000000043</v>
      </c>
      <c r="M17" s="17">
        <f t="shared" si="1"/>
        <v>332.00000000000017</v>
      </c>
      <c r="N17" s="4"/>
      <c r="O17" s="4"/>
      <c r="P17" s="2"/>
      <c r="Q17" s="4"/>
      <c r="R17" s="4"/>
    </row>
    <row r="18" spans="2:18">
      <c r="B18" s="59">
        <v>3</v>
      </c>
      <c r="C18" s="59" t="s">
        <v>6</v>
      </c>
      <c r="D18" s="60">
        <v>427.2</v>
      </c>
      <c r="E18" s="60">
        <f>I18-D18</f>
        <v>7.0999999999999659</v>
      </c>
      <c r="F18" s="28">
        <v>0</v>
      </c>
      <c r="G18" s="29" t="s">
        <v>67</v>
      </c>
      <c r="H18" s="30">
        <v>151.55000000000001</v>
      </c>
      <c r="I18" s="60">
        <f>H18+(H19-90)+(H20-90)+(H21-90)+(H22-90)</f>
        <v>434.29999999999995</v>
      </c>
      <c r="J18" s="29" t="s">
        <v>11</v>
      </c>
      <c r="K18" s="30">
        <v>153.57499999999999</v>
      </c>
      <c r="L18" s="30">
        <f t="shared" si="0"/>
        <v>2.0249999999999773</v>
      </c>
      <c r="M18" s="31">
        <f t="shared" si="1"/>
        <v>80.999999999999091</v>
      </c>
      <c r="N18" s="4"/>
      <c r="O18" s="4"/>
      <c r="P18" s="2"/>
      <c r="Q18" s="4"/>
      <c r="R18" s="4"/>
    </row>
    <row r="19" spans="2:18">
      <c r="B19" s="59"/>
      <c r="C19" s="59"/>
      <c r="D19" s="60"/>
      <c r="E19" s="61"/>
      <c r="F19" s="28">
        <v>1</v>
      </c>
      <c r="G19" s="29" t="s">
        <v>6</v>
      </c>
      <c r="H19" s="30">
        <v>156.375</v>
      </c>
      <c r="I19" s="59"/>
      <c r="J19" s="29" t="s">
        <v>14</v>
      </c>
      <c r="K19" s="30" t="s">
        <v>14</v>
      </c>
      <c r="L19" s="30">
        <f t="shared" si="0"/>
        <v>0</v>
      </c>
      <c r="M19" s="31">
        <f t="shared" si="1"/>
        <v>0</v>
      </c>
      <c r="N19" s="4"/>
      <c r="O19" s="4"/>
      <c r="P19" s="2"/>
      <c r="Q19" s="4"/>
      <c r="R19" s="4"/>
    </row>
    <row r="20" spans="2:18">
      <c r="B20" s="59"/>
      <c r="C20" s="59"/>
      <c r="D20" s="60"/>
      <c r="E20" s="61"/>
      <c r="F20" s="28">
        <v>2</v>
      </c>
      <c r="G20" s="29" t="s">
        <v>6</v>
      </c>
      <c r="H20" s="30">
        <v>161.97499999999999</v>
      </c>
      <c r="I20" s="59"/>
      <c r="J20" s="29" t="s">
        <v>14</v>
      </c>
      <c r="K20" s="30" t="s">
        <v>14</v>
      </c>
      <c r="L20" s="30">
        <f t="shared" si="0"/>
        <v>0</v>
      </c>
      <c r="M20" s="31">
        <f t="shared" si="1"/>
        <v>0</v>
      </c>
      <c r="N20" s="4"/>
      <c r="O20" s="4"/>
      <c r="P20" s="2"/>
      <c r="Q20" s="4"/>
      <c r="R20" s="4"/>
    </row>
    <row r="21" spans="2:18">
      <c r="B21" s="59"/>
      <c r="C21" s="59"/>
      <c r="D21" s="60"/>
      <c r="E21" s="61"/>
      <c r="F21" s="28">
        <v>3</v>
      </c>
      <c r="G21" s="29" t="s">
        <v>17</v>
      </c>
      <c r="H21" s="30">
        <v>206.65</v>
      </c>
      <c r="I21" s="59"/>
      <c r="J21" s="29" t="s">
        <v>11</v>
      </c>
      <c r="K21" s="30">
        <v>207.67500000000001</v>
      </c>
      <c r="L21" s="30">
        <f t="shared" si="0"/>
        <v>1.0250000000000057</v>
      </c>
      <c r="M21" s="31">
        <f t="shared" si="1"/>
        <v>41.000000000000227</v>
      </c>
      <c r="N21" s="4"/>
      <c r="O21" s="4"/>
      <c r="P21" s="2"/>
      <c r="Q21" s="4"/>
      <c r="R21" s="4"/>
    </row>
    <row r="22" spans="2:18">
      <c r="B22" s="59"/>
      <c r="C22" s="59"/>
      <c r="D22" s="60"/>
      <c r="E22" s="61"/>
      <c r="F22" s="28">
        <v>4</v>
      </c>
      <c r="G22" s="29" t="s">
        <v>17</v>
      </c>
      <c r="H22" s="30">
        <v>117.75</v>
      </c>
      <c r="I22" s="59"/>
      <c r="J22" s="29" t="s">
        <v>14</v>
      </c>
      <c r="K22" s="30" t="s">
        <v>14</v>
      </c>
      <c r="L22" s="30">
        <f t="shared" si="0"/>
        <v>0</v>
      </c>
      <c r="M22" s="31">
        <f t="shared" si="1"/>
        <v>0</v>
      </c>
      <c r="N22" s="4"/>
      <c r="O22" s="4"/>
      <c r="P22" s="2"/>
      <c r="Q22" s="4"/>
      <c r="R22" s="4"/>
    </row>
    <row r="23" spans="2:18">
      <c r="B23" s="62">
        <v>4</v>
      </c>
      <c r="C23" s="62" t="s">
        <v>21</v>
      </c>
      <c r="D23" s="63">
        <v>507.25</v>
      </c>
      <c r="E23" s="63">
        <f>I23-D23</f>
        <v>9.4500000000000455</v>
      </c>
      <c r="F23" s="14">
        <v>0</v>
      </c>
      <c r="G23" s="15" t="s">
        <v>358</v>
      </c>
      <c r="H23" s="16">
        <v>218.32499999999999</v>
      </c>
      <c r="I23" s="63">
        <f>H23+(H24-90)+(H25-90)+(H26-90)+(H27-90)</f>
        <v>516.70000000000005</v>
      </c>
      <c r="J23" s="15" t="s">
        <v>14</v>
      </c>
      <c r="K23" s="16" t="s">
        <v>14</v>
      </c>
      <c r="L23" s="16">
        <f t="shared" si="0"/>
        <v>0</v>
      </c>
      <c r="M23" s="17">
        <f t="shared" si="1"/>
        <v>0</v>
      </c>
      <c r="N23" s="4"/>
      <c r="O23" s="4"/>
      <c r="P23" s="2"/>
      <c r="Q23" s="4"/>
      <c r="R23" s="4"/>
    </row>
    <row r="24" spans="2:18">
      <c r="B24" s="62"/>
      <c r="C24" s="62"/>
      <c r="D24" s="63"/>
      <c r="E24" s="61"/>
      <c r="F24" s="14">
        <v>1</v>
      </c>
      <c r="G24" s="15" t="s">
        <v>6</v>
      </c>
      <c r="H24" s="16">
        <v>131.125</v>
      </c>
      <c r="I24" s="62"/>
      <c r="J24" s="15" t="s">
        <v>14</v>
      </c>
      <c r="K24" s="16" t="s">
        <v>14</v>
      </c>
      <c r="L24" s="16">
        <f t="shared" si="0"/>
        <v>0</v>
      </c>
      <c r="M24" s="17">
        <f t="shared" si="1"/>
        <v>0</v>
      </c>
      <c r="N24" s="4"/>
      <c r="O24" s="4"/>
      <c r="P24" s="2"/>
      <c r="Q24" s="4"/>
      <c r="R24" s="4"/>
    </row>
    <row r="25" spans="2:18">
      <c r="B25" s="62"/>
      <c r="C25" s="62"/>
      <c r="D25" s="63"/>
      <c r="E25" s="61"/>
      <c r="F25" s="14">
        <v>2</v>
      </c>
      <c r="G25" s="15" t="s">
        <v>6</v>
      </c>
      <c r="H25" s="16">
        <v>164.7</v>
      </c>
      <c r="I25" s="62"/>
      <c r="J25" s="15" t="s">
        <v>14</v>
      </c>
      <c r="K25" s="16" t="s">
        <v>14</v>
      </c>
      <c r="L25" s="16">
        <f t="shared" si="0"/>
        <v>0</v>
      </c>
      <c r="M25" s="17">
        <f t="shared" si="1"/>
        <v>0</v>
      </c>
      <c r="N25" s="4"/>
      <c r="O25" s="4"/>
      <c r="P25" s="2"/>
      <c r="Q25" s="4"/>
      <c r="R25" s="4"/>
    </row>
    <row r="26" spans="2:18">
      <c r="B26" s="62"/>
      <c r="C26" s="62"/>
      <c r="D26" s="63"/>
      <c r="E26" s="61"/>
      <c r="F26" s="14">
        <v>3</v>
      </c>
      <c r="G26" s="15" t="s">
        <v>6</v>
      </c>
      <c r="H26" s="16">
        <v>218.47499999999999</v>
      </c>
      <c r="I26" s="62"/>
      <c r="J26" s="15" t="s">
        <v>14</v>
      </c>
      <c r="K26" s="16" t="s">
        <v>14</v>
      </c>
      <c r="L26" s="16">
        <f t="shared" si="0"/>
        <v>0</v>
      </c>
      <c r="M26" s="17">
        <f t="shared" si="1"/>
        <v>0</v>
      </c>
      <c r="N26" s="4"/>
      <c r="O26" s="4"/>
      <c r="P26" s="2"/>
      <c r="Q26" s="4"/>
      <c r="R26" s="4"/>
    </row>
    <row r="27" spans="2:18">
      <c r="B27" s="62"/>
      <c r="C27" s="62"/>
      <c r="D27" s="63"/>
      <c r="E27" s="61"/>
      <c r="F27" s="14">
        <v>4</v>
      </c>
      <c r="G27" s="15" t="s">
        <v>6</v>
      </c>
      <c r="H27" s="16">
        <v>144.07499999999999</v>
      </c>
      <c r="I27" s="62"/>
      <c r="J27" s="15" t="s">
        <v>11</v>
      </c>
      <c r="K27" s="16">
        <v>145.25</v>
      </c>
      <c r="L27" s="16">
        <f t="shared" si="0"/>
        <v>1.1750000000000114</v>
      </c>
      <c r="M27" s="17">
        <f t="shared" si="1"/>
        <v>47.000000000000455</v>
      </c>
      <c r="N27" s="4"/>
      <c r="O27" s="4"/>
      <c r="P27" s="2"/>
      <c r="Q27" s="4"/>
      <c r="R27" s="4"/>
    </row>
    <row r="28" spans="2:18">
      <c r="B28" s="59">
        <v>5</v>
      </c>
      <c r="C28" s="59" t="s">
        <v>6</v>
      </c>
      <c r="D28" s="60">
        <v>294.7</v>
      </c>
      <c r="E28" s="60">
        <f>I28-D28</f>
        <v>6.0500000000000114</v>
      </c>
      <c r="F28" s="28">
        <v>0</v>
      </c>
      <c r="G28" s="29" t="s">
        <v>358</v>
      </c>
      <c r="H28" s="30">
        <v>194.47499999999999</v>
      </c>
      <c r="I28" s="60">
        <f>H28+(H29-90)+(H30-90)+(H31-90)+(H32-90)</f>
        <v>300.75</v>
      </c>
      <c r="J28" s="29" t="s">
        <v>11</v>
      </c>
      <c r="K28" s="30">
        <v>198.5</v>
      </c>
      <c r="L28" s="30">
        <f t="shared" si="0"/>
        <v>4.0250000000000057</v>
      </c>
      <c r="M28" s="31">
        <f t="shared" si="1"/>
        <v>161.00000000000023</v>
      </c>
      <c r="N28" s="4"/>
      <c r="O28" s="4"/>
      <c r="P28" s="2"/>
      <c r="Q28" s="4"/>
      <c r="R28" s="4"/>
    </row>
    <row r="29" spans="2:18">
      <c r="B29" s="59"/>
      <c r="C29" s="59"/>
      <c r="D29" s="60"/>
      <c r="E29" s="61"/>
      <c r="F29" s="28">
        <v>1</v>
      </c>
      <c r="G29" s="29" t="s">
        <v>6</v>
      </c>
      <c r="H29" s="30">
        <v>132</v>
      </c>
      <c r="I29" s="59"/>
      <c r="J29" s="29" t="s">
        <v>14</v>
      </c>
      <c r="K29" s="30" t="s">
        <v>14</v>
      </c>
      <c r="L29" s="30">
        <f t="shared" si="0"/>
        <v>0</v>
      </c>
      <c r="M29" s="31">
        <f t="shared" si="1"/>
        <v>0</v>
      </c>
      <c r="N29" s="4"/>
      <c r="O29" s="4"/>
      <c r="P29" s="2"/>
      <c r="Q29" s="4"/>
      <c r="R29" s="4"/>
    </row>
    <row r="30" spans="2:18">
      <c r="B30" s="59"/>
      <c r="C30" s="59"/>
      <c r="D30" s="60"/>
      <c r="E30" s="61"/>
      <c r="F30" s="28">
        <v>2</v>
      </c>
      <c r="G30" s="29" t="s">
        <v>22</v>
      </c>
      <c r="H30" s="30">
        <v>82.9</v>
      </c>
      <c r="I30" s="59"/>
      <c r="J30" s="29" t="s">
        <v>14</v>
      </c>
      <c r="K30" s="30" t="s">
        <v>14</v>
      </c>
      <c r="L30" s="30">
        <f t="shared" si="0"/>
        <v>0</v>
      </c>
      <c r="M30" s="31">
        <f t="shared" si="1"/>
        <v>0</v>
      </c>
      <c r="N30" s="4"/>
      <c r="O30" s="4"/>
      <c r="P30" s="2"/>
      <c r="Q30" s="4"/>
      <c r="R30" s="4"/>
    </row>
    <row r="31" spans="2:18">
      <c r="B31" s="59"/>
      <c r="C31" s="59"/>
      <c r="D31" s="60"/>
      <c r="E31" s="61"/>
      <c r="F31" s="28">
        <v>3</v>
      </c>
      <c r="G31" s="29" t="s">
        <v>358</v>
      </c>
      <c r="H31" s="30">
        <v>124.35</v>
      </c>
      <c r="I31" s="59"/>
      <c r="J31" s="29" t="s">
        <v>14</v>
      </c>
      <c r="K31" s="30" t="s">
        <v>14</v>
      </c>
      <c r="L31" s="30">
        <f t="shared" si="0"/>
        <v>0</v>
      </c>
      <c r="M31" s="31">
        <f t="shared" si="1"/>
        <v>0</v>
      </c>
      <c r="N31" s="4"/>
      <c r="O31" s="4"/>
      <c r="P31" s="2"/>
      <c r="Q31" s="4"/>
      <c r="R31" s="4"/>
    </row>
    <row r="32" spans="2:18">
      <c r="B32" s="59"/>
      <c r="C32" s="59"/>
      <c r="D32" s="60"/>
      <c r="E32" s="61"/>
      <c r="F32" s="28">
        <v>4</v>
      </c>
      <c r="G32" s="29" t="s">
        <v>17</v>
      </c>
      <c r="H32" s="30">
        <v>127.02500000000001</v>
      </c>
      <c r="I32" s="59"/>
      <c r="J32" s="29" t="s">
        <v>14</v>
      </c>
      <c r="K32" s="30" t="s">
        <v>14</v>
      </c>
      <c r="L32" s="30">
        <f t="shared" si="0"/>
        <v>0</v>
      </c>
      <c r="M32" s="31">
        <f t="shared" si="1"/>
        <v>0</v>
      </c>
      <c r="N32" s="4"/>
      <c r="O32" s="4"/>
      <c r="P32" s="2"/>
      <c r="Q32" s="4"/>
      <c r="R32" s="4"/>
    </row>
    <row r="33" spans="2:18">
      <c r="B33" s="62">
        <v>6</v>
      </c>
      <c r="C33" s="62" t="s">
        <v>21</v>
      </c>
      <c r="D33" s="63">
        <v>345.67500000000001</v>
      </c>
      <c r="E33" s="63">
        <f>I33-D33</f>
        <v>4.7999999999999545</v>
      </c>
      <c r="F33" s="14">
        <v>0</v>
      </c>
      <c r="G33" s="15" t="s">
        <v>6</v>
      </c>
      <c r="H33" s="16">
        <v>173.65</v>
      </c>
      <c r="I33" s="63">
        <f>H33+(H34-90)+(H35-90)+(H36-90)+(H37-90)</f>
        <v>350.47499999999997</v>
      </c>
      <c r="J33" s="15" t="s">
        <v>14</v>
      </c>
      <c r="K33" s="16" t="s">
        <v>14</v>
      </c>
      <c r="L33" s="16">
        <f t="shared" si="0"/>
        <v>0</v>
      </c>
      <c r="M33" s="17">
        <f t="shared" si="1"/>
        <v>0</v>
      </c>
      <c r="N33" s="4"/>
      <c r="O33" s="4"/>
      <c r="P33" s="2"/>
      <c r="Q33" s="4"/>
      <c r="R33" s="4"/>
    </row>
    <row r="34" spans="2:18">
      <c r="B34" s="62"/>
      <c r="C34" s="62"/>
      <c r="D34" s="63"/>
      <c r="E34" s="61"/>
      <c r="F34" s="14">
        <v>1</v>
      </c>
      <c r="G34" s="15" t="s">
        <v>17</v>
      </c>
      <c r="H34" s="16">
        <v>107.075</v>
      </c>
      <c r="I34" s="62"/>
      <c r="J34" s="15" t="s">
        <v>18</v>
      </c>
      <c r="K34" s="16">
        <v>107.22499999999999</v>
      </c>
      <c r="L34" s="16">
        <f t="shared" si="0"/>
        <v>0.14999999999999147</v>
      </c>
      <c r="M34" s="17">
        <f t="shared" si="1"/>
        <v>5.9999999999996589</v>
      </c>
      <c r="N34" s="4"/>
      <c r="O34" s="4"/>
      <c r="P34" s="2"/>
      <c r="Q34" s="4"/>
      <c r="R34" s="4"/>
    </row>
    <row r="35" spans="2:18">
      <c r="B35" s="62"/>
      <c r="C35" s="62"/>
      <c r="D35" s="63"/>
      <c r="E35" s="61"/>
      <c r="F35" s="14">
        <v>2</v>
      </c>
      <c r="G35" s="15" t="s">
        <v>6</v>
      </c>
      <c r="H35" s="16">
        <v>198.65</v>
      </c>
      <c r="I35" s="62"/>
      <c r="J35" s="15" t="s">
        <v>14</v>
      </c>
      <c r="K35" s="16" t="s">
        <v>14</v>
      </c>
      <c r="L35" s="16">
        <f t="shared" si="0"/>
        <v>0</v>
      </c>
      <c r="M35" s="17">
        <f t="shared" si="1"/>
        <v>0</v>
      </c>
      <c r="N35" s="4"/>
      <c r="O35" s="4"/>
      <c r="P35" s="2"/>
      <c r="Q35" s="4"/>
      <c r="R35" s="4"/>
    </row>
    <row r="36" spans="2:18">
      <c r="B36" s="62"/>
      <c r="C36" s="62"/>
      <c r="D36" s="63"/>
      <c r="E36" s="61"/>
      <c r="F36" s="14">
        <v>3</v>
      </c>
      <c r="G36" s="15" t="s">
        <v>6</v>
      </c>
      <c r="H36" s="16">
        <v>133.4</v>
      </c>
      <c r="I36" s="62"/>
      <c r="J36" s="15" t="s">
        <v>14</v>
      </c>
      <c r="K36" s="16" t="s">
        <v>14</v>
      </c>
      <c r="L36" s="16">
        <f t="shared" si="0"/>
        <v>0</v>
      </c>
      <c r="M36" s="17">
        <f t="shared" si="1"/>
        <v>0</v>
      </c>
      <c r="N36" s="4"/>
      <c r="O36" s="4"/>
      <c r="P36" s="2"/>
      <c r="Q36" s="4"/>
      <c r="R36" s="4"/>
    </row>
    <row r="37" spans="2:18">
      <c r="B37" s="62"/>
      <c r="C37" s="62"/>
      <c r="D37" s="63"/>
      <c r="E37" s="61"/>
      <c r="F37" s="14">
        <v>4</v>
      </c>
      <c r="G37" s="15" t="s">
        <v>11</v>
      </c>
      <c r="H37" s="16">
        <v>97.7</v>
      </c>
      <c r="I37" s="62"/>
      <c r="J37" s="15" t="s">
        <v>14</v>
      </c>
      <c r="K37" s="16" t="s">
        <v>14</v>
      </c>
      <c r="L37" s="16">
        <f t="shared" si="0"/>
        <v>0</v>
      </c>
      <c r="M37" s="17">
        <f t="shared" si="1"/>
        <v>0</v>
      </c>
      <c r="N37" s="4"/>
      <c r="O37" s="4"/>
      <c r="P37" s="2"/>
      <c r="Q37" s="4"/>
      <c r="R37" s="4"/>
    </row>
    <row r="38" spans="2:18">
      <c r="B38" s="59">
        <v>7</v>
      </c>
      <c r="C38" s="59" t="s">
        <v>6</v>
      </c>
      <c r="D38" s="60">
        <v>341.45</v>
      </c>
      <c r="E38" s="60">
        <f>I38-D38</f>
        <v>5.3000000000000114</v>
      </c>
      <c r="F38" s="28">
        <v>0</v>
      </c>
      <c r="G38" s="29" t="s">
        <v>6</v>
      </c>
      <c r="H38" s="30">
        <v>117.375</v>
      </c>
      <c r="I38" s="60">
        <f>H38+(H39-90)+(H40-90)+(H41-90)+(H42-90)</f>
        <v>346.75</v>
      </c>
      <c r="J38" s="29" t="s">
        <v>14</v>
      </c>
      <c r="K38" s="30" t="s">
        <v>14</v>
      </c>
      <c r="L38" s="30">
        <f t="shared" si="0"/>
        <v>0</v>
      </c>
      <c r="M38" s="31">
        <f t="shared" si="1"/>
        <v>0</v>
      </c>
      <c r="N38" s="4"/>
      <c r="O38" s="4"/>
      <c r="P38" s="2"/>
      <c r="Q38" s="4"/>
      <c r="R38" s="4"/>
    </row>
    <row r="39" spans="2:18">
      <c r="B39" s="59"/>
      <c r="C39" s="59"/>
      <c r="D39" s="60"/>
      <c r="E39" s="61"/>
      <c r="F39" s="28">
        <v>1</v>
      </c>
      <c r="G39" s="29" t="s">
        <v>357</v>
      </c>
      <c r="H39" s="30">
        <v>142.07499999999999</v>
      </c>
      <c r="I39" s="59"/>
      <c r="J39" s="29" t="s">
        <v>14</v>
      </c>
      <c r="K39" s="30" t="s">
        <v>14</v>
      </c>
      <c r="L39" s="30">
        <f t="shared" si="0"/>
        <v>0</v>
      </c>
      <c r="M39" s="31">
        <f t="shared" si="1"/>
        <v>0</v>
      </c>
      <c r="N39" s="4"/>
      <c r="O39" s="4"/>
      <c r="P39" s="2"/>
      <c r="Q39" s="4"/>
      <c r="R39" s="4"/>
    </row>
    <row r="40" spans="2:18">
      <c r="B40" s="59"/>
      <c r="C40" s="59"/>
      <c r="D40" s="60"/>
      <c r="E40" s="61"/>
      <c r="F40" s="28">
        <v>2</v>
      </c>
      <c r="G40" s="29" t="s">
        <v>17</v>
      </c>
      <c r="H40" s="30">
        <v>135.67500000000001</v>
      </c>
      <c r="I40" s="59"/>
      <c r="J40" s="29" t="s">
        <v>14</v>
      </c>
      <c r="K40" s="30" t="s">
        <v>14</v>
      </c>
      <c r="L40" s="30">
        <f t="shared" si="0"/>
        <v>0</v>
      </c>
      <c r="M40" s="31">
        <f t="shared" si="1"/>
        <v>0</v>
      </c>
      <c r="N40" s="4"/>
      <c r="O40" s="4"/>
      <c r="P40" s="2"/>
      <c r="Q40" s="4"/>
      <c r="R40" s="4"/>
    </row>
    <row r="41" spans="2:18">
      <c r="B41" s="59"/>
      <c r="C41" s="59"/>
      <c r="D41" s="60"/>
      <c r="E41" s="61"/>
      <c r="F41" s="28">
        <v>3</v>
      </c>
      <c r="G41" s="29" t="s">
        <v>6</v>
      </c>
      <c r="H41" s="30">
        <v>161.67500000000001</v>
      </c>
      <c r="I41" s="59"/>
      <c r="J41" s="29" t="s">
        <v>11</v>
      </c>
      <c r="K41" s="30">
        <v>163.6</v>
      </c>
      <c r="L41" s="30">
        <f t="shared" si="0"/>
        <v>1.9249999999999829</v>
      </c>
      <c r="M41" s="31">
        <f t="shared" si="1"/>
        <v>76.999999999999318</v>
      </c>
      <c r="N41" s="4"/>
      <c r="O41" s="4"/>
      <c r="P41" s="2"/>
      <c r="Q41" s="4"/>
      <c r="R41" s="4"/>
    </row>
    <row r="42" spans="2:18">
      <c r="B42" s="59"/>
      <c r="C42" s="59"/>
      <c r="D42" s="60"/>
      <c r="E42" s="61"/>
      <c r="F42" s="28">
        <v>4</v>
      </c>
      <c r="G42" s="29" t="s">
        <v>6</v>
      </c>
      <c r="H42" s="30">
        <v>149.94999999999999</v>
      </c>
      <c r="I42" s="59"/>
      <c r="J42" s="29" t="s">
        <v>14</v>
      </c>
      <c r="K42" s="30" t="s">
        <v>14</v>
      </c>
      <c r="L42" s="30">
        <f t="shared" si="0"/>
        <v>0</v>
      </c>
      <c r="M42" s="31">
        <f t="shared" si="1"/>
        <v>0</v>
      </c>
      <c r="N42" s="4"/>
      <c r="O42" s="4"/>
      <c r="P42" s="2"/>
      <c r="Q42" s="4"/>
      <c r="R42" s="4"/>
    </row>
    <row r="43" spans="2:18">
      <c r="B43" s="62">
        <v>8</v>
      </c>
      <c r="C43" s="62" t="s">
        <v>17</v>
      </c>
      <c r="D43" s="63">
        <v>549.54999999999995</v>
      </c>
      <c r="E43" s="63">
        <f>I43-D43</f>
        <v>2.4249999999999545</v>
      </c>
      <c r="F43" s="14">
        <v>0</v>
      </c>
      <c r="G43" s="15" t="s">
        <v>17</v>
      </c>
      <c r="H43" s="16">
        <v>159.94999999999999</v>
      </c>
      <c r="I43" s="63">
        <f>H43+(H44-90)+(H45-90)+(H46-90)+(H47-90)</f>
        <v>551.97499999999991</v>
      </c>
      <c r="J43" s="15" t="s">
        <v>14</v>
      </c>
      <c r="K43" s="16" t="s">
        <v>14</v>
      </c>
      <c r="L43" s="16">
        <f t="shared" si="0"/>
        <v>0</v>
      </c>
      <c r="M43" s="17">
        <f t="shared" si="1"/>
        <v>0</v>
      </c>
      <c r="N43" s="4"/>
      <c r="O43" s="4"/>
      <c r="P43" s="2"/>
      <c r="Q43" s="4"/>
      <c r="R43" s="4"/>
    </row>
    <row r="44" spans="2:18">
      <c r="B44" s="62"/>
      <c r="C44" s="62"/>
      <c r="D44" s="63"/>
      <c r="E44" s="61"/>
      <c r="F44" s="14">
        <v>1</v>
      </c>
      <c r="G44" s="15" t="s">
        <v>24</v>
      </c>
      <c r="H44" s="16">
        <v>186.95</v>
      </c>
      <c r="I44" s="62"/>
      <c r="J44" s="15" t="s">
        <v>14</v>
      </c>
      <c r="K44" s="16" t="s">
        <v>14</v>
      </c>
      <c r="L44" s="16">
        <f t="shared" si="0"/>
        <v>0</v>
      </c>
      <c r="M44" s="17">
        <f t="shared" si="1"/>
        <v>0</v>
      </c>
      <c r="N44" s="4"/>
      <c r="O44" s="4"/>
      <c r="P44" s="2"/>
      <c r="Q44" s="4"/>
      <c r="R44" s="4"/>
    </row>
    <row r="45" spans="2:18">
      <c r="B45" s="62"/>
      <c r="C45" s="62"/>
      <c r="D45" s="63"/>
      <c r="E45" s="61"/>
      <c r="F45" s="14">
        <v>2</v>
      </c>
      <c r="G45" s="15" t="s">
        <v>17</v>
      </c>
      <c r="H45" s="16">
        <v>188.55</v>
      </c>
      <c r="I45" s="62"/>
      <c r="J45" s="15" t="s">
        <v>14</v>
      </c>
      <c r="K45" s="16" t="s">
        <v>14</v>
      </c>
      <c r="L45" s="16">
        <f t="shared" si="0"/>
        <v>0</v>
      </c>
      <c r="M45" s="17">
        <f t="shared" si="1"/>
        <v>0</v>
      </c>
      <c r="N45" s="4"/>
      <c r="O45" s="4"/>
      <c r="P45" s="2"/>
      <c r="Q45" s="4"/>
      <c r="R45" s="4"/>
    </row>
    <row r="46" spans="2:18">
      <c r="B46" s="62"/>
      <c r="C46" s="62"/>
      <c r="D46" s="63"/>
      <c r="E46" s="61"/>
      <c r="F46" s="14">
        <v>3</v>
      </c>
      <c r="G46" s="15" t="s">
        <v>6</v>
      </c>
      <c r="H46" s="16">
        <v>202.6</v>
      </c>
      <c r="I46" s="62"/>
      <c r="J46" s="15" t="s">
        <v>14</v>
      </c>
      <c r="K46" s="16" t="s">
        <v>14</v>
      </c>
      <c r="L46" s="16">
        <f t="shared" si="0"/>
        <v>0</v>
      </c>
      <c r="M46" s="17">
        <f t="shared" si="1"/>
        <v>0</v>
      </c>
      <c r="N46" s="4"/>
      <c r="O46" s="4"/>
      <c r="P46" s="2"/>
      <c r="Q46" s="4"/>
      <c r="R46" s="4"/>
    </row>
    <row r="47" spans="2:18">
      <c r="B47" s="62"/>
      <c r="C47" s="62"/>
      <c r="D47" s="63"/>
      <c r="E47" s="61"/>
      <c r="F47" s="14">
        <v>4</v>
      </c>
      <c r="G47" s="15" t="s">
        <v>17</v>
      </c>
      <c r="H47" s="16">
        <v>173.92500000000001</v>
      </c>
      <c r="I47" s="62"/>
      <c r="J47" s="15" t="s">
        <v>14</v>
      </c>
      <c r="K47" s="16" t="s">
        <v>14</v>
      </c>
      <c r="L47" s="16">
        <f t="shared" si="0"/>
        <v>0</v>
      </c>
      <c r="M47" s="17">
        <f t="shared" si="1"/>
        <v>0</v>
      </c>
      <c r="N47" s="4"/>
      <c r="O47" s="4"/>
      <c r="P47" s="2"/>
      <c r="Q47" s="4"/>
      <c r="R47" s="4"/>
    </row>
    <row r="48" spans="2:18">
      <c r="B48" s="59">
        <v>9</v>
      </c>
      <c r="C48" s="59" t="s">
        <v>6</v>
      </c>
      <c r="D48" s="60">
        <v>319.02499999999998</v>
      </c>
      <c r="E48" s="60">
        <f>I48-D48</f>
        <v>3.6500000000000909</v>
      </c>
      <c r="F48" s="28">
        <v>0</v>
      </c>
      <c r="G48" s="29" t="s">
        <v>25</v>
      </c>
      <c r="H48" s="30">
        <v>175.55</v>
      </c>
      <c r="I48" s="60">
        <f>H48+(H49-90)+(H50-90)+(H51-90)+(H52-90)</f>
        <v>322.67500000000007</v>
      </c>
      <c r="J48" s="29" t="s">
        <v>14</v>
      </c>
      <c r="K48" s="30" t="s">
        <v>14</v>
      </c>
      <c r="L48" s="30">
        <f t="shared" si="0"/>
        <v>0</v>
      </c>
      <c r="M48" s="31">
        <f t="shared" si="1"/>
        <v>0</v>
      </c>
      <c r="N48" s="4"/>
      <c r="O48" s="4"/>
      <c r="P48" s="2"/>
      <c r="Q48" s="4"/>
      <c r="R48" s="4"/>
    </row>
    <row r="49" spans="2:18">
      <c r="B49" s="59"/>
      <c r="C49" s="59"/>
      <c r="D49" s="60"/>
      <c r="E49" s="61"/>
      <c r="F49" s="28">
        <v>1</v>
      </c>
      <c r="G49" s="29" t="s">
        <v>6</v>
      </c>
      <c r="H49" s="30">
        <v>158.27500000000001</v>
      </c>
      <c r="I49" s="59"/>
      <c r="J49" s="29" t="s">
        <v>14</v>
      </c>
      <c r="K49" s="30" t="s">
        <v>14</v>
      </c>
      <c r="L49" s="30">
        <f t="shared" si="0"/>
        <v>0</v>
      </c>
      <c r="M49" s="31">
        <f t="shared" si="1"/>
        <v>0</v>
      </c>
      <c r="N49" s="4"/>
      <c r="O49" s="4"/>
      <c r="P49" s="2"/>
      <c r="Q49" s="4"/>
      <c r="R49" s="4"/>
    </row>
    <row r="50" spans="2:18">
      <c r="B50" s="59"/>
      <c r="C50" s="59"/>
      <c r="D50" s="60"/>
      <c r="E50" s="61"/>
      <c r="F50" s="28">
        <v>2</v>
      </c>
      <c r="G50" s="29" t="s">
        <v>358</v>
      </c>
      <c r="H50" s="30">
        <v>123.25</v>
      </c>
      <c r="I50" s="59"/>
      <c r="J50" s="29" t="s">
        <v>14</v>
      </c>
      <c r="K50" s="30" t="s">
        <v>14</v>
      </c>
      <c r="L50" s="30">
        <f t="shared" si="0"/>
        <v>0</v>
      </c>
      <c r="M50" s="31">
        <f t="shared" si="1"/>
        <v>0</v>
      </c>
      <c r="N50" s="4"/>
      <c r="O50" s="4"/>
      <c r="P50" s="2"/>
      <c r="Q50" s="4"/>
      <c r="R50" s="4"/>
    </row>
    <row r="51" spans="2:18">
      <c r="B51" s="59"/>
      <c r="C51" s="59"/>
      <c r="D51" s="60"/>
      <c r="E51" s="61"/>
      <c r="F51" s="28">
        <v>3</v>
      </c>
      <c r="G51" s="29" t="s">
        <v>6</v>
      </c>
      <c r="H51" s="30">
        <v>100.125</v>
      </c>
      <c r="I51" s="59"/>
      <c r="J51" s="29" t="s">
        <v>23</v>
      </c>
      <c r="K51" s="30">
        <v>100.3</v>
      </c>
      <c r="L51" s="30">
        <f t="shared" si="0"/>
        <v>0.17499999999999716</v>
      </c>
      <c r="M51" s="31">
        <f t="shared" si="1"/>
        <v>6.9999999999998863</v>
      </c>
      <c r="N51" s="4"/>
      <c r="O51" s="4"/>
      <c r="P51" s="2"/>
      <c r="Q51" s="4"/>
      <c r="R51" s="4"/>
    </row>
    <row r="52" spans="2:18">
      <c r="B52" s="59"/>
      <c r="C52" s="59"/>
      <c r="D52" s="60"/>
      <c r="E52" s="61"/>
      <c r="F52" s="28">
        <v>4</v>
      </c>
      <c r="G52" s="29" t="s">
        <v>26</v>
      </c>
      <c r="H52" s="30">
        <v>125.47499999999999</v>
      </c>
      <c r="I52" s="59"/>
      <c r="J52" s="29" t="s">
        <v>14</v>
      </c>
      <c r="K52" s="30" t="s">
        <v>14</v>
      </c>
      <c r="L52" s="30">
        <f t="shared" si="0"/>
        <v>0</v>
      </c>
      <c r="M52" s="31">
        <f t="shared" si="1"/>
        <v>0</v>
      </c>
      <c r="N52" s="4"/>
      <c r="O52" s="4"/>
      <c r="P52" s="2"/>
      <c r="Q52" s="4"/>
      <c r="R52" s="4"/>
    </row>
    <row r="53" spans="2:18">
      <c r="B53" s="62">
        <v>10</v>
      </c>
      <c r="C53" s="62" t="s">
        <v>26</v>
      </c>
      <c r="D53" s="63">
        <v>321.375</v>
      </c>
      <c r="E53" s="63">
        <f>I53-D53</f>
        <v>1.3500000000000227</v>
      </c>
      <c r="F53" s="14">
        <v>0</v>
      </c>
      <c r="G53" s="15" t="s">
        <v>358</v>
      </c>
      <c r="H53" s="16">
        <v>118.125</v>
      </c>
      <c r="I53" s="63">
        <f>H53+(H54-90)+(H55-90)+(H56-90)+(H57-90)</f>
        <v>322.72500000000002</v>
      </c>
      <c r="J53" s="15" t="s">
        <v>11</v>
      </c>
      <c r="K53" s="16">
        <v>118.35</v>
      </c>
      <c r="L53" s="16">
        <f t="shared" si="0"/>
        <v>0.22499999999999432</v>
      </c>
      <c r="M53" s="17">
        <f t="shared" si="1"/>
        <v>8.9999999999997726</v>
      </c>
      <c r="N53" s="4"/>
      <c r="O53" s="4"/>
      <c r="P53" s="2"/>
      <c r="Q53" s="4"/>
      <c r="R53" s="4"/>
    </row>
    <row r="54" spans="2:18">
      <c r="B54" s="62"/>
      <c r="C54" s="62"/>
      <c r="D54" s="63"/>
      <c r="E54" s="61"/>
      <c r="F54" s="14">
        <v>1</v>
      </c>
      <c r="G54" s="15" t="s">
        <v>6</v>
      </c>
      <c r="H54" s="16">
        <v>158.94999999999999</v>
      </c>
      <c r="I54" s="62"/>
      <c r="J54" s="15" t="s">
        <v>369</v>
      </c>
      <c r="K54" s="16">
        <v>159.35</v>
      </c>
      <c r="L54" s="16">
        <f t="shared" si="0"/>
        <v>0.40000000000000568</v>
      </c>
      <c r="M54" s="17">
        <f t="shared" si="1"/>
        <v>16.000000000000227</v>
      </c>
      <c r="N54" s="4"/>
      <c r="O54" s="4"/>
      <c r="P54" s="2"/>
      <c r="Q54" s="4"/>
      <c r="R54" s="4"/>
    </row>
    <row r="55" spans="2:18">
      <c r="B55" s="62"/>
      <c r="C55" s="62"/>
      <c r="D55" s="63"/>
      <c r="E55" s="61"/>
      <c r="F55" s="14">
        <v>2</v>
      </c>
      <c r="G55" s="15" t="s">
        <v>27</v>
      </c>
      <c r="H55" s="16">
        <v>130.94999999999999</v>
      </c>
      <c r="I55" s="62"/>
      <c r="J55" s="15" t="s">
        <v>11</v>
      </c>
      <c r="K55" s="16">
        <v>132.97499999999999</v>
      </c>
      <c r="L55" s="16">
        <f t="shared" si="0"/>
        <v>2.0250000000000057</v>
      </c>
      <c r="M55" s="17">
        <f t="shared" si="1"/>
        <v>81.000000000000227</v>
      </c>
      <c r="N55" s="4"/>
      <c r="O55" s="4"/>
      <c r="P55" s="2"/>
      <c r="Q55" s="4"/>
      <c r="R55" s="4"/>
    </row>
    <row r="56" spans="2:18">
      <c r="B56" s="62"/>
      <c r="C56" s="62"/>
      <c r="D56" s="63"/>
      <c r="E56" s="61"/>
      <c r="F56" s="14">
        <v>3</v>
      </c>
      <c r="G56" s="15" t="s">
        <v>15</v>
      </c>
      <c r="H56" s="16">
        <v>155.97499999999999</v>
      </c>
      <c r="I56" s="62"/>
      <c r="J56" s="15" t="s">
        <v>11</v>
      </c>
      <c r="K56" s="16">
        <v>156.07499999999999</v>
      </c>
      <c r="L56" s="16">
        <f t="shared" si="0"/>
        <v>9.9999999999994316E-2</v>
      </c>
      <c r="M56" s="17">
        <f t="shared" si="1"/>
        <v>3.9999999999997726</v>
      </c>
      <c r="N56" s="4"/>
      <c r="O56" s="4"/>
      <c r="P56" s="2"/>
      <c r="Q56" s="4"/>
      <c r="R56" s="4"/>
    </row>
    <row r="57" spans="2:18">
      <c r="B57" s="62"/>
      <c r="C57" s="62"/>
      <c r="D57" s="63"/>
      <c r="E57" s="61"/>
      <c r="F57" s="14">
        <v>4</v>
      </c>
      <c r="G57" s="15" t="s">
        <v>26</v>
      </c>
      <c r="H57" s="16">
        <v>118.72499999999999</v>
      </c>
      <c r="I57" s="62"/>
      <c r="J57" s="15" t="s">
        <v>14</v>
      </c>
      <c r="K57" s="16" t="s">
        <v>14</v>
      </c>
      <c r="L57" s="16">
        <f t="shared" si="0"/>
        <v>0</v>
      </c>
      <c r="M57" s="17">
        <f t="shared" si="1"/>
        <v>0</v>
      </c>
      <c r="N57" s="4"/>
      <c r="O57" s="4"/>
      <c r="P57" s="2"/>
      <c r="Q57" s="4"/>
      <c r="R57" s="4"/>
    </row>
    <row r="58" spans="2:18">
      <c r="B58" s="59">
        <v>11</v>
      </c>
      <c r="C58" s="59" t="s">
        <v>21</v>
      </c>
      <c r="D58" s="60">
        <v>312.07499999999999</v>
      </c>
      <c r="E58" s="60">
        <f>I58-D58</f>
        <v>2.5750000000000455</v>
      </c>
      <c r="F58" s="28">
        <v>0</v>
      </c>
      <c r="G58" s="29" t="s">
        <v>6</v>
      </c>
      <c r="H58" s="30">
        <v>151.17500000000001</v>
      </c>
      <c r="I58" s="60">
        <f>H58+(H59-90)+(H60-90)+(H61-90)+(H62-90)</f>
        <v>314.65000000000003</v>
      </c>
      <c r="J58" s="29" t="s">
        <v>14</v>
      </c>
      <c r="K58" s="30" t="s">
        <v>14</v>
      </c>
      <c r="L58" s="30">
        <f t="shared" si="0"/>
        <v>0</v>
      </c>
      <c r="M58" s="31">
        <f t="shared" si="1"/>
        <v>0</v>
      </c>
      <c r="N58" s="4"/>
      <c r="O58" s="4"/>
      <c r="P58" s="2"/>
      <c r="Q58" s="4"/>
      <c r="R58" s="4"/>
    </row>
    <row r="59" spans="2:18">
      <c r="B59" s="59"/>
      <c r="C59" s="59"/>
      <c r="D59" s="60"/>
      <c r="E59" s="61"/>
      <c r="F59" s="28">
        <v>1</v>
      </c>
      <c r="G59" s="29" t="s">
        <v>17</v>
      </c>
      <c r="H59" s="30">
        <v>127.675</v>
      </c>
      <c r="I59" s="59"/>
      <c r="J59" s="29" t="s">
        <v>28</v>
      </c>
      <c r="K59" s="30">
        <v>127.85</v>
      </c>
      <c r="L59" s="30">
        <f t="shared" si="0"/>
        <v>0.17499999999999716</v>
      </c>
      <c r="M59" s="31">
        <f t="shared" si="1"/>
        <v>6.9999999999998863</v>
      </c>
      <c r="N59" s="4"/>
      <c r="O59" s="4"/>
      <c r="P59" s="2"/>
      <c r="Q59" s="4"/>
      <c r="R59" s="4"/>
    </row>
    <row r="60" spans="2:18">
      <c r="B60" s="59"/>
      <c r="C60" s="59"/>
      <c r="D60" s="60"/>
      <c r="E60" s="61"/>
      <c r="F60" s="28">
        <v>2</v>
      </c>
      <c r="G60" s="29" t="s">
        <v>24</v>
      </c>
      <c r="H60" s="30">
        <v>121.2</v>
      </c>
      <c r="I60" s="59"/>
      <c r="J60" s="29" t="s">
        <v>11</v>
      </c>
      <c r="K60" s="30">
        <v>121.625</v>
      </c>
      <c r="L60" s="30">
        <f t="shared" si="0"/>
        <v>0.42499999999999716</v>
      </c>
      <c r="M60" s="31">
        <f t="shared" si="1"/>
        <v>16.999999999999886</v>
      </c>
      <c r="N60" s="4"/>
      <c r="O60" s="4"/>
      <c r="P60" s="2"/>
      <c r="Q60" s="4"/>
      <c r="R60" s="4"/>
    </row>
    <row r="61" spans="2:18">
      <c r="B61" s="59"/>
      <c r="C61" s="59"/>
      <c r="D61" s="60"/>
      <c r="E61" s="61"/>
      <c r="F61" s="28">
        <v>3</v>
      </c>
      <c r="G61" s="29" t="s">
        <v>24</v>
      </c>
      <c r="H61" s="30">
        <v>117.05</v>
      </c>
      <c r="I61" s="59"/>
      <c r="J61" s="29" t="s">
        <v>14</v>
      </c>
      <c r="K61" s="30" t="s">
        <v>14</v>
      </c>
      <c r="L61" s="30">
        <f t="shared" si="0"/>
        <v>0</v>
      </c>
      <c r="M61" s="31">
        <f t="shared" si="1"/>
        <v>0</v>
      </c>
      <c r="N61" s="4"/>
      <c r="O61" s="4"/>
      <c r="P61" s="2"/>
      <c r="Q61" s="4"/>
      <c r="R61" s="4"/>
    </row>
    <row r="62" spans="2:18">
      <c r="B62" s="59"/>
      <c r="C62" s="59"/>
      <c r="D62" s="60"/>
      <c r="E62" s="61"/>
      <c r="F62" s="28">
        <v>4</v>
      </c>
      <c r="G62" s="29" t="s">
        <v>7</v>
      </c>
      <c r="H62" s="30">
        <v>157.55000000000001</v>
      </c>
      <c r="I62" s="59"/>
      <c r="J62" s="29" t="s">
        <v>11</v>
      </c>
      <c r="K62" s="30">
        <v>158.72499999999999</v>
      </c>
      <c r="L62" s="30">
        <f t="shared" si="0"/>
        <v>1.1749999999999829</v>
      </c>
      <c r="M62" s="31">
        <f t="shared" si="1"/>
        <v>46.999999999999318</v>
      </c>
      <c r="N62" s="4"/>
      <c r="O62" s="4"/>
      <c r="P62" s="2"/>
      <c r="Q62" s="4"/>
      <c r="R62" s="4"/>
    </row>
    <row r="63" spans="2:18">
      <c r="B63" s="62">
        <v>12</v>
      </c>
      <c r="C63" s="62" t="s">
        <v>21</v>
      </c>
      <c r="D63" s="63">
        <v>573.67499999999995</v>
      </c>
      <c r="E63" s="63">
        <f>I63-D63</f>
        <v>8.3500000000000227</v>
      </c>
      <c r="F63" s="14">
        <v>0</v>
      </c>
      <c r="G63" s="15" t="s">
        <v>26</v>
      </c>
      <c r="H63" s="16">
        <v>154</v>
      </c>
      <c r="I63" s="63">
        <f>H63+(H64-90)+(H65-90)+(H66-90)+(H67-90)</f>
        <v>582.02499999999998</v>
      </c>
      <c r="J63" s="15" t="s">
        <v>14</v>
      </c>
      <c r="K63" s="16" t="s">
        <v>14</v>
      </c>
      <c r="L63" s="16">
        <f t="shared" si="0"/>
        <v>0</v>
      </c>
      <c r="M63" s="17">
        <f t="shared" si="1"/>
        <v>0</v>
      </c>
      <c r="N63" s="4"/>
      <c r="O63" s="4"/>
      <c r="P63" s="2"/>
      <c r="Q63" s="4"/>
      <c r="R63" s="4"/>
    </row>
    <row r="64" spans="2:18">
      <c r="B64" s="62"/>
      <c r="C64" s="62"/>
      <c r="D64" s="63"/>
      <c r="E64" s="61"/>
      <c r="F64" s="14">
        <v>1</v>
      </c>
      <c r="G64" s="15" t="s">
        <v>17</v>
      </c>
      <c r="H64" s="16">
        <v>152.02500000000001</v>
      </c>
      <c r="I64" s="62"/>
      <c r="J64" s="15" t="s">
        <v>14</v>
      </c>
      <c r="K64" s="16" t="s">
        <v>14</v>
      </c>
      <c r="L64" s="16">
        <f t="shared" si="0"/>
        <v>0</v>
      </c>
      <c r="M64" s="17">
        <f t="shared" si="1"/>
        <v>0</v>
      </c>
      <c r="N64" s="4"/>
      <c r="O64" s="4"/>
      <c r="P64" s="2"/>
      <c r="Q64" s="4"/>
      <c r="R64" s="4"/>
    </row>
    <row r="65" spans="2:18">
      <c r="B65" s="62"/>
      <c r="C65" s="62"/>
      <c r="D65" s="63"/>
      <c r="E65" s="61"/>
      <c r="F65" s="14">
        <v>2</v>
      </c>
      <c r="G65" s="15" t="s">
        <v>17</v>
      </c>
      <c r="H65" s="16">
        <v>108.075</v>
      </c>
      <c r="I65" s="62"/>
      <c r="J65" s="15" t="s">
        <v>14</v>
      </c>
      <c r="K65" s="16" t="s">
        <v>14</v>
      </c>
      <c r="L65" s="16">
        <f t="shared" si="0"/>
        <v>0</v>
      </c>
      <c r="M65" s="17">
        <f t="shared" si="1"/>
        <v>0</v>
      </c>
      <c r="N65" s="4"/>
      <c r="O65" s="4"/>
      <c r="P65" s="2"/>
      <c r="Q65" s="4"/>
      <c r="R65" s="4"/>
    </row>
    <row r="66" spans="2:18">
      <c r="B66" s="62"/>
      <c r="C66" s="62"/>
      <c r="D66" s="63"/>
      <c r="E66" s="61"/>
      <c r="F66" s="14">
        <v>3</v>
      </c>
      <c r="G66" s="15" t="s">
        <v>6</v>
      </c>
      <c r="H66" s="16">
        <v>295.39999999999998</v>
      </c>
      <c r="I66" s="62"/>
      <c r="J66" s="15" t="s">
        <v>14</v>
      </c>
      <c r="K66" s="16" t="s">
        <v>14</v>
      </c>
      <c r="L66" s="16">
        <f t="shared" si="0"/>
        <v>0</v>
      </c>
      <c r="M66" s="17">
        <f t="shared" si="1"/>
        <v>0</v>
      </c>
      <c r="N66" s="4"/>
      <c r="O66" s="4"/>
      <c r="P66" s="2"/>
      <c r="Q66" s="4"/>
      <c r="R66" s="4"/>
    </row>
    <row r="67" spans="2:18">
      <c r="B67" s="62"/>
      <c r="C67" s="62"/>
      <c r="D67" s="63"/>
      <c r="E67" s="61"/>
      <c r="F67" s="14">
        <v>4</v>
      </c>
      <c r="G67" s="15" t="s">
        <v>19</v>
      </c>
      <c r="H67" s="16">
        <v>232.52500000000001</v>
      </c>
      <c r="I67" s="62"/>
      <c r="J67" s="15" t="s">
        <v>11</v>
      </c>
      <c r="K67" s="16">
        <v>234.8</v>
      </c>
      <c r="L67" s="16">
        <f t="shared" ref="L67:L130" si="2">IF(K67="N/A",0,K67-H67)</f>
        <v>2.2750000000000057</v>
      </c>
      <c r="M67" s="17">
        <f t="shared" si="1"/>
        <v>91.000000000000227</v>
      </c>
      <c r="N67" s="4"/>
      <c r="O67" s="4"/>
      <c r="P67" s="2"/>
      <c r="Q67" s="4"/>
      <c r="R67" s="4"/>
    </row>
    <row r="68" spans="2:18">
      <c r="B68" s="59">
        <v>13</v>
      </c>
      <c r="C68" s="59" t="s">
        <v>21</v>
      </c>
      <c r="D68" s="60">
        <v>281.22500000000002</v>
      </c>
      <c r="E68" s="60">
        <f>I68-D68</f>
        <v>4.6749999999999545</v>
      </c>
      <c r="F68" s="28">
        <v>0</v>
      </c>
      <c r="G68" s="29" t="s">
        <v>17</v>
      </c>
      <c r="H68" s="30">
        <v>122.85</v>
      </c>
      <c r="I68" s="60">
        <f>H68+(H69-90)+(H70-90)+(H71-90)+(H72-90)</f>
        <v>285.89999999999998</v>
      </c>
      <c r="J68" s="29" t="s">
        <v>14</v>
      </c>
      <c r="K68" s="30" t="s">
        <v>14</v>
      </c>
      <c r="L68" s="30">
        <f t="shared" si="2"/>
        <v>0</v>
      </c>
      <c r="M68" s="31">
        <f t="shared" ref="M68:M131" si="3">L68/0.025</f>
        <v>0</v>
      </c>
      <c r="N68" s="4"/>
      <c r="O68" s="4"/>
      <c r="P68" s="2"/>
      <c r="Q68" s="4"/>
      <c r="R68" s="4"/>
    </row>
    <row r="69" spans="2:18">
      <c r="B69" s="59"/>
      <c r="C69" s="59"/>
      <c r="D69" s="60"/>
      <c r="E69" s="61"/>
      <c r="F69" s="28">
        <v>1</v>
      </c>
      <c r="G69" s="29" t="s">
        <v>17</v>
      </c>
      <c r="H69" s="30">
        <v>134.47499999999999</v>
      </c>
      <c r="I69" s="59"/>
      <c r="J69" s="29" t="s">
        <v>11</v>
      </c>
      <c r="K69" s="30">
        <v>135.5</v>
      </c>
      <c r="L69" s="30">
        <f t="shared" si="2"/>
        <v>1.0250000000000057</v>
      </c>
      <c r="M69" s="31">
        <f t="shared" si="3"/>
        <v>41.000000000000227</v>
      </c>
      <c r="N69" s="4"/>
      <c r="O69" s="4"/>
      <c r="P69" s="2"/>
      <c r="Q69" s="4"/>
      <c r="R69" s="4"/>
    </row>
    <row r="70" spans="2:18">
      <c r="B70" s="59"/>
      <c r="C70" s="59"/>
      <c r="D70" s="60"/>
      <c r="E70" s="61"/>
      <c r="F70" s="28">
        <v>2</v>
      </c>
      <c r="G70" s="29" t="s">
        <v>6</v>
      </c>
      <c r="H70" s="30">
        <v>103.72499999999999</v>
      </c>
      <c r="I70" s="59"/>
      <c r="J70" s="29" t="s">
        <v>14</v>
      </c>
      <c r="K70" s="30" t="s">
        <v>14</v>
      </c>
      <c r="L70" s="30">
        <f t="shared" si="2"/>
        <v>0</v>
      </c>
      <c r="M70" s="31">
        <f t="shared" si="3"/>
        <v>0</v>
      </c>
      <c r="N70" s="4"/>
      <c r="O70" s="4"/>
      <c r="P70" s="2"/>
      <c r="Q70" s="4"/>
      <c r="R70" s="4"/>
    </row>
    <row r="71" spans="2:18">
      <c r="B71" s="59"/>
      <c r="C71" s="59"/>
      <c r="D71" s="60"/>
      <c r="E71" s="61"/>
      <c r="F71" s="28">
        <v>3</v>
      </c>
      <c r="G71" s="29" t="s">
        <v>358</v>
      </c>
      <c r="H71" s="30">
        <v>152.94999999999999</v>
      </c>
      <c r="I71" s="59"/>
      <c r="J71" s="29" t="s">
        <v>14</v>
      </c>
      <c r="K71" s="30" t="s">
        <v>14</v>
      </c>
      <c r="L71" s="30">
        <f t="shared" si="2"/>
        <v>0</v>
      </c>
      <c r="M71" s="31">
        <f t="shared" si="3"/>
        <v>0</v>
      </c>
      <c r="N71" s="4"/>
      <c r="O71" s="4"/>
      <c r="P71" s="2"/>
      <c r="Q71" s="4"/>
      <c r="R71" s="4"/>
    </row>
    <row r="72" spans="2:18">
      <c r="B72" s="59"/>
      <c r="C72" s="59"/>
      <c r="D72" s="60"/>
      <c r="E72" s="61"/>
      <c r="F72" s="28">
        <v>4</v>
      </c>
      <c r="G72" s="29" t="s">
        <v>67</v>
      </c>
      <c r="H72" s="30">
        <v>131.9</v>
      </c>
      <c r="I72" s="59"/>
      <c r="J72" s="29" t="s">
        <v>11</v>
      </c>
      <c r="K72" s="30">
        <v>132.82499999999999</v>
      </c>
      <c r="L72" s="30">
        <f t="shared" si="2"/>
        <v>0.92499999999998295</v>
      </c>
      <c r="M72" s="31">
        <f t="shared" si="3"/>
        <v>36.999999999999318</v>
      </c>
      <c r="N72" s="4"/>
      <c r="O72" s="4"/>
      <c r="P72" s="2"/>
      <c r="Q72" s="4"/>
      <c r="R72" s="4"/>
    </row>
    <row r="73" spans="2:18">
      <c r="B73" s="62">
        <v>14</v>
      </c>
      <c r="C73" s="62" t="s">
        <v>21</v>
      </c>
      <c r="D73" s="63">
        <v>468.22500000000002</v>
      </c>
      <c r="E73" s="63">
        <f>I73-D73</f>
        <v>3.2749999999999773</v>
      </c>
      <c r="F73" s="14">
        <v>0</v>
      </c>
      <c r="G73" s="15" t="s">
        <v>358</v>
      </c>
      <c r="H73" s="16">
        <v>111.75</v>
      </c>
      <c r="I73" s="63">
        <f>H73+(H74-90)+(H75-90)+(H76-90)+(H77-90)</f>
        <v>471.5</v>
      </c>
      <c r="J73" s="15" t="s">
        <v>14</v>
      </c>
      <c r="K73" s="16" t="s">
        <v>14</v>
      </c>
      <c r="L73" s="16">
        <f t="shared" si="2"/>
        <v>0</v>
      </c>
      <c r="M73" s="17">
        <f t="shared" si="3"/>
        <v>0</v>
      </c>
      <c r="N73" s="4"/>
      <c r="O73" s="4"/>
      <c r="P73" s="2"/>
      <c r="Q73" s="4"/>
      <c r="R73" s="4"/>
    </row>
    <row r="74" spans="2:18">
      <c r="B74" s="62"/>
      <c r="C74" s="62"/>
      <c r="D74" s="63"/>
      <c r="E74" s="61"/>
      <c r="F74" s="14">
        <v>1</v>
      </c>
      <c r="G74" s="15" t="s">
        <v>7</v>
      </c>
      <c r="H74" s="16">
        <v>114.8</v>
      </c>
      <c r="I74" s="62"/>
      <c r="J74" s="15" t="s">
        <v>14</v>
      </c>
      <c r="K74" s="16" t="s">
        <v>14</v>
      </c>
      <c r="L74" s="16">
        <f t="shared" si="2"/>
        <v>0</v>
      </c>
      <c r="M74" s="17">
        <f t="shared" si="3"/>
        <v>0</v>
      </c>
      <c r="N74" s="4"/>
      <c r="O74" s="4"/>
      <c r="P74" s="2"/>
      <c r="Q74" s="4"/>
      <c r="R74" s="4"/>
    </row>
    <row r="75" spans="2:18">
      <c r="B75" s="62"/>
      <c r="C75" s="62"/>
      <c r="D75" s="63"/>
      <c r="E75" s="61"/>
      <c r="F75" s="14">
        <v>2</v>
      </c>
      <c r="G75" s="15" t="s">
        <v>67</v>
      </c>
      <c r="H75" s="16">
        <v>340.02499999999998</v>
      </c>
      <c r="I75" s="62"/>
      <c r="J75" s="15" t="s">
        <v>14</v>
      </c>
      <c r="K75" s="16" t="s">
        <v>14</v>
      </c>
      <c r="L75" s="16">
        <f t="shared" si="2"/>
        <v>0</v>
      </c>
      <c r="M75" s="17">
        <f t="shared" si="3"/>
        <v>0</v>
      </c>
      <c r="N75" s="4"/>
      <c r="O75" s="4"/>
      <c r="P75" s="2"/>
      <c r="Q75" s="4"/>
      <c r="R75" s="4"/>
    </row>
    <row r="76" spans="2:18">
      <c r="B76" s="62"/>
      <c r="C76" s="62"/>
      <c r="D76" s="63"/>
      <c r="E76" s="61"/>
      <c r="F76" s="14">
        <v>3</v>
      </c>
      <c r="G76" s="15" t="s">
        <v>6</v>
      </c>
      <c r="H76" s="16">
        <v>147.30000000000001</v>
      </c>
      <c r="I76" s="62"/>
      <c r="J76" s="15" t="s">
        <v>14</v>
      </c>
      <c r="K76" s="16" t="s">
        <v>14</v>
      </c>
      <c r="L76" s="16">
        <f t="shared" si="2"/>
        <v>0</v>
      </c>
      <c r="M76" s="17">
        <f t="shared" si="3"/>
        <v>0</v>
      </c>
      <c r="N76" s="4"/>
      <c r="O76" s="4"/>
      <c r="P76" s="2"/>
      <c r="Q76" s="4"/>
      <c r="R76" s="4"/>
    </row>
    <row r="77" spans="2:18">
      <c r="B77" s="62"/>
      <c r="C77" s="62"/>
      <c r="D77" s="63"/>
      <c r="E77" s="61"/>
      <c r="F77" s="14">
        <v>4</v>
      </c>
      <c r="G77" s="15" t="s">
        <v>17</v>
      </c>
      <c r="H77" s="16">
        <v>117.625</v>
      </c>
      <c r="I77" s="62"/>
      <c r="J77" s="15" t="s">
        <v>14</v>
      </c>
      <c r="K77" s="16" t="s">
        <v>14</v>
      </c>
      <c r="L77" s="16">
        <f t="shared" si="2"/>
        <v>0</v>
      </c>
      <c r="M77" s="17">
        <f t="shared" si="3"/>
        <v>0</v>
      </c>
      <c r="N77" s="4"/>
      <c r="O77" s="4"/>
      <c r="P77" s="2"/>
      <c r="Q77" s="4"/>
      <c r="R77" s="4"/>
    </row>
    <row r="78" spans="2:18">
      <c r="B78" s="59">
        <v>15</v>
      </c>
      <c r="C78" s="59" t="s">
        <v>21</v>
      </c>
      <c r="D78" s="60">
        <v>314.125</v>
      </c>
      <c r="E78" s="60">
        <f>I78-D78</f>
        <v>8.2749999999999773</v>
      </c>
      <c r="F78" s="28">
        <v>0</v>
      </c>
      <c r="G78" s="29" t="s">
        <v>6</v>
      </c>
      <c r="H78" s="30">
        <v>202.27500000000001</v>
      </c>
      <c r="I78" s="60">
        <f>H78+(H79-90)+(H80-90)+(H81-90)+(H82-90)</f>
        <v>322.39999999999998</v>
      </c>
      <c r="J78" s="29" t="s">
        <v>14</v>
      </c>
      <c r="K78" s="30" t="s">
        <v>14</v>
      </c>
      <c r="L78" s="30">
        <f t="shared" si="2"/>
        <v>0</v>
      </c>
      <c r="M78" s="31">
        <f t="shared" si="3"/>
        <v>0</v>
      </c>
      <c r="N78" s="4"/>
      <c r="O78" s="4"/>
      <c r="P78" s="2"/>
      <c r="Q78" s="4"/>
      <c r="R78" s="4"/>
    </row>
    <row r="79" spans="2:18">
      <c r="B79" s="59"/>
      <c r="C79" s="59"/>
      <c r="D79" s="60"/>
      <c r="E79" s="61"/>
      <c r="F79" s="28">
        <v>1</v>
      </c>
      <c r="G79" s="29" t="s">
        <v>21</v>
      </c>
      <c r="H79" s="30">
        <v>111.8</v>
      </c>
      <c r="I79" s="59"/>
      <c r="J79" s="29" t="s">
        <v>14</v>
      </c>
      <c r="K79" s="30" t="s">
        <v>14</v>
      </c>
      <c r="L79" s="30">
        <f t="shared" si="2"/>
        <v>0</v>
      </c>
      <c r="M79" s="31">
        <f t="shared" si="3"/>
        <v>0</v>
      </c>
      <c r="N79" s="4"/>
      <c r="O79" s="4"/>
      <c r="P79" s="2"/>
      <c r="Q79" s="4"/>
      <c r="R79" s="4"/>
    </row>
    <row r="80" spans="2:18">
      <c r="B80" s="59"/>
      <c r="C80" s="59"/>
      <c r="D80" s="60"/>
      <c r="E80" s="61"/>
      <c r="F80" s="28">
        <v>2</v>
      </c>
      <c r="G80" s="29" t="s">
        <v>17</v>
      </c>
      <c r="H80" s="30">
        <v>128.17500000000001</v>
      </c>
      <c r="I80" s="59"/>
      <c r="J80" s="29" t="s">
        <v>11</v>
      </c>
      <c r="K80" s="30">
        <v>129.72499999999999</v>
      </c>
      <c r="L80" s="30">
        <f t="shared" si="2"/>
        <v>1.5499999999999829</v>
      </c>
      <c r="M80" s="31">
        <f t="shared" si="3"/>
        <v>61.999999999999318</v>
      </c>
      <c r="N80" s="4"/>
      <c r="O80" s="4"/>
      <c r="P80" s="2"/>
      <c r="Q80" s="4"/>
      <c r="R80" s="4"/>
    </row>
    <row r="81" spans="2:18">
      <c r="B81" s="59"/>
      <c r="C81" s="59"/>
      <c r="D81" s="60"/>
      <c r="E81" s="61"/>
      <c r="F81" s="28">
        <v>3</v>
      </c>
      <c r="G81" s="29" t="s">
        <v>27</v>
      </c>
      <c r="H81" s="30">
        <v>107.27500000000001</v>
      </c>
      <c r="I81" s="59"/>
      <c r="J81" s="29" t="s">
        <v>14</v>
      </c>
      <c r="K81" s="30" t="s">
        <v>14</v>
      </c>
      <c r="L81" s="30">
        <f t="shared" si="2"/>
        <v>0</v>
      </c>
      <c r="M81" s="31">
        <f t="shared" si="3"/>
        <v>0</v>
      </c>
      <c r="N81" s="4"/>
      <c r="O81" s="4"/>
      <c r="P81" s="2"/>
      <c r="Q81" s="4"/>
      <c r="R81" s="4"/>
    </row>
    <row r="82" spans="2:18">
      <c r="B82" s="59"/>
      <c r="C82" s="59"/>
      <c r="D82" s="60"/>
      <c r="E82" s="61"/>
      <c r="F82" s="28">
        <v>4</v>
      </c>
      <c r="G82" s="29" t="s">
        <v>6</v>
      </c>
      <c r="H82" s="30">
        <v>132.875</v>
      </c>
      <c r="I82" s="59"/>
      <c r="J82" s="29" t="s">
        <v>14</v>
      </c>
      <c r="K82" s="30" t="s">
        <v>14</v>
      </c>
      <c r="L82" s="30">
        <f t="shared" si="2"/>
        <v>0</v>
      </c>
      <c r="M82" s="31">
        <f t="shared" si="3"/>
        <v>0</v>
      </c>
      <c r="N82" s="4"/>
      <c r="O82" s="4"/>
      <c r="P82" s="2"/>
      <c r="Q82" s="4"/>
      <c r="R82" s="4"/>
    </row>
    <row r="83" spans="2:18">
      <c r="B83" s="62">
        <v>16</v>
      </c>
      <c r="C83" s="62" t="s">
        <v>21</v>
      </c>
      <c r="D83" s="63">
        <v>256.55</v>
      </c>
      <c r="E83" s="63">
        <f>I83-D83</f>
        <v>3.375</v>
      </c>
      <c r="F83" s="14">
        <v>0</v>
      </c>
      <c r="G83" s="15" t="s">
        <v>17</v>
      </c>
      <c r="H83" s="16">
        <v>101.175</v>
      </c>
      <c r="I83" s="63">
        <f>H83+(H84-90)+(H85-90)+(H86-90)+(H87-90)</f>
        <v>259.92500000000001</v>
      </c>
      <c r="J83" s="15" t="s">
        <v>11</v>
      </c>
      <c r="K83" s="16">
        <v>102.45</v>
      </c>
      <c r="L83" s="16">
        <f t="shared" si="2"/>
        <v>1.2750000000000057</v>
      </c>
      <c r="M83" s="17">
        <f t="shared" si="3"/>
        <v>51.000000000000227</v>
      </c>
      <c r="N83" s="4"/>
      <c r="O83" s="4"/>
      <c r="P83" s="2"/>
      <c r="Q83" s="4"/>
      <c r="R83" s="4"/>
    </row>
    <row r="84" spans="2:18">
      <c r="B84" s="62"/>
      <c r="C84" s="62"/>
      <c r="D84" s="63"/>
      <c r="E84" s="61"/>
      <c r="F84" s="14">
        <v>1</v>
      </c>
      <c r="G84" s="15" t="s">
        <v>29</v>
      </c>
      <c r="H84" s="16">
        <v>93.25</v>
      </c>
      <c r="I84" s="62"/>
      <c r="J84" s="15" t="s">
        <v>11</v>
      </c>
      <c r="K84" s="16">
        <v>93.3</v>
      </c>
      <c r="L84" s="16">
        <f t="shared" si="2"/>
        <v>4.9999999999997158E-2</v>
      </c>
      <c r="M84" s="17">
        <f t="shared" si="3"/>
        <v>1.9999999999998863</v>
      </c>
      <c r="N84" s="4"/>
      <c r="O84" s="4"/>
      <c r="P84" s="2"/>
      <c r="Q84" s="4"/>
      <c r="R84" s="4"/>
    </row>
    <row r="85" spans="2:18">
      <c r="B85" s="62"/>
      <c r="C85" s="62"/>
      <c r="D85" s="63"/>
      <c r="E85" s="61"/>
      <c r="F85" s="14">
        <v>2</v>
      </c>
      <c r="G85" s="15" t="s">
        <v>17</v>
      </c>
      <c r="H85" s="16">
        <v>111.85</v>
      </c>
      <c r="I85" s="62"/>
      <c r="J85" s="15" t="s">
        <v>11</v>
      </c>
      <c r="K85" s="16">
        <v>113.6</v>
      </c>
      <c r="L85" s="16">
        <f t="shared" si="2"/>
        <v>1.75</v>
      </c>
      <c r="M85" s="17">
        <f t="shared" si="3"/>
        <v>70</v>
      </c>
      <c r="N85" s="4"/>
      <c r="O85" s="4"/>
      <c r="P85" s="2"/>
      <c r="Q85" s="4"/>
      <c r="R85" s="4"/>
    </row>
    <row r="86" spans="2:18">
      <c r="B86" s="62"/>
      <c r="C86" s="62"/>
      <c r="D86" s="63"/>
      <c r="E86" s="61"/>
      <c r="F86" s="14">
        <v>3</v>
      </c>
      <c r="G86" s="15" t="s">
        <v>37</v>
      </c>
      <c r="H86" s="16">
        <v>180.6</v>
      </c>
      <c r="I86" s="62"/>
      <c r="J86" s="15" t="s">
        <v>11</v>
      </c>
      <c r="K86" s="16">
        <v>181.125</v>
      </c>
      <c r="L86" s="16">
        <f t="shared" si="2"/>
        <v>0.52500000000000568</v>
      </c>
      <c r="M86" s="17">
        <f t="shared" si="3"/>
        <v>21.000000000000227</v>
      </c>
      <c r="N86" s="4"/>
      <c r="O86" s="4"/>
      <c r="P86" s="2"/>
      <c r="Q86" s="4"/>
      <c r="R86" s="4"/>
    </row>
    <row r="87" spans="2:18">
      <c r="B87" s="62"/>
      <c r="C87" s="62"/>
      <c r="D87" s="63"/>
      <c r="E87" s="61"/>
      <c r="F87" s="14">
        <v>4</v>
      </c>
      <c r="G87" s="15" t="s">
        <v>26</v>
      </c>
      <c r="H87" s="16">
        <v>133.05000000000001</v>
      </c>
      <c r="I87" s="62"/>
      <c r="J87" s="15" t="s">
        <v>11</v>
      </c>
      <c r="K87" s="16">
        <v>134.44999999999999</v>
      </c>
      <c r="L87" s="16">
        <f t="shared" si="2"/>
        <v>1.3999999999999773</v>
      </c>
      <c r="M87" s="17">
        <f t="shared" si="3"/>
        <v>55.999999999999091</v>
      </c>
      <c r="N87" s="4"/>
      <c r="O87" s="4"/>
      <c r="P87" s="2"/>
      <c r="Q87" s="4"/>
      <c r="R87" s="4"/>
    </row>
    <row r="88" spans="2:18">
      <c r="B88" s="59">
        <v>17</v>
      </c>
      <c r="C88" s="59" t="s">
        <v>358</v>
      </c>
      <c r="D88" s="60">
        <v>229.32499999999999</v>
      </c>
      <c r="E88" s="60">
        <f>I88-D88</f>
        <v>1.7500000000000284</v>
      </c>
      <c r="F88" s="28">
        <v>0</v>
      </c>
      <c r="G88" s="29" t="s">
        <v>24</v>
      </c>
      <c r="H88" s="30">
        <v>148.92500000000001</v>
      </c>
      <c r="I88" s="60">
        <f>H88+(H89-90)+(H90-90)+(H91-90)+(H92-90)</f>
        <v>231.07500000000002</v>
      </c>
      <c r="J88" s="29" t="s">
        <v>14</v>
      </c>
      <c r="K88" s="30" t="s">
        <v>14</v>
      </c>
      <c r="L88" s="30">
        <f t="shared" si="2"/>
        <v>0</v>
      </c>
      <c r="M88" s="31">
        <f t="shared" si="3"/>
        <v>0</v>
      </c>
      <c r="N88" s="4"/>
      <c r="O88" s="4"/>
      <c r="P88" s="2"/>
      <c r="Q88" s="4"/>
      <c r="R88" s="4"/>
    </row>
    <row r="89" spans="2:18">
      <c r="B89" s="59"/>
      <c r="C89" s="59"/>
      <c r="D89" s="60"/>
      <c r="E89" s="61"/>
      <c r="F89" s="28">
        <v>1</v>
      </c>
      <c r="G89" s="29" t="s">
        <v>358</v>
      </c>
      <c r="H89" s="30">
        <v>142.5</v>
      </c>
      <c r="I89" s="59"/>
      <c r="J89" s="29" t="s">
        <v>14</v>
      </c>
      <c r="K89" s="30" t="s">
        <v>14</v>
      </c>
      <c r="L89" s="30">
        <f t="shared" si="2"/>
        <v>0</v>
      </c>
      <c r="M89" s="31">
        <f t="shared" si="3"/>
        <v>0</v>
      </c>
      <c r="N89" s="4"/>
      <c r="O89" s="4"/>
      <c r="P89" s="2"/>
      <c r="Q89" s="4"/>
      <c r="R89" s="4"/>
    </row>
    <row r="90" spans="2:18">
      <c r="B90" s="59"/>
      <c r="C90" s="59"/>
      <c r="D90" s="60"/>
      <c r="E90" s="61"/>
      <c r="F90" s="28">
        <v>2</v>
      </c>
      <c r="G90" s="29" t="s">
        <v>6</v>
      </c>
      <c r="H90" s="30">
        <v>110.675</v>
      </c>
      <c r="I90" s="59"/>
      <c r="J90" s="29" t="s">
        <v>14</v>
      </c>
      <c r="K90" s="30" t="s">
        <v>14</v>
      </c>
      <c r="L90" s="30">
        <f t="shared" si="2"/>
        <v>0</v>
      </c>
      <c r="M90" s="31">
        <f t="shared" si="3"/>
        <v>0</v>
      </c>
      <c r="N90" s="4"/>
      <c r="O90" s="4"/>
      <c r="P90" s="2"/>
      <c r="Q90" s="4"/>
      <c r="R90" s="4"/>
    </row>
    <row r="91" spans="2:18">
      <c r="B91" s="59"/>
      <c r="C91" s="59"/>
      <c r="D91" s="60"/>
      <c r="E91" s="61"/>
      <c r="F91" s="28">
        <v>3</v>
      </c>
      <c r="G91" s="29" t="s">
        <v>17</v>
      </c>
      <c r="H91" s="30">
        <v>85.45</v>
      </c>
      <c r="I91" s="59"/>
      <c r="J91" s="29" t="s">
        <v>14</v>
      </c>
      <c r="K91" s="30" t="s">
        <v>14</v>
      </c>
      <c r="L91" s="30">
        <f t="shared" si="2"/>
        <v>0</v>
      </c>
      <c r="M91" s="31">
        <f t="shared" si="3"/>
        <v>0</v>
      </c>
      <c r="N91" s="4"/>
      <c r="O91" s="4"/>
      <c r="P91" s="2"/>
      <c r="Q91" s="4"/>
      <c r="R91" s="4"/>
    </row>
    <row r="92" spans="2:18">
      <c r="B92" s="59"/>
      <c r="C92" s="59"/>
      <c r="D92" s="60"/>
      <c r="E92" s="61"/>
      <c r="F92" s="28">
        <v>4</v>
      </c>
      <c r="G92" s="29" t="s">
        <v>358</v>
      </c>
      <c r="H92" s="30">
        <v>103.52500000000001</v>
      </c>
      <c r="I92" s="59"/>
      <c r="J92" s="29" t="s">
        <v>366</v>
      </c>
      <c r="K92" s="30">
        <v>103.75</v>
      </c>
      <c r="L92" s="30">
        <f t="shared" si="2"/>
        <v>0.22499999999999432</v>
      </c>
      <c r="M92" s="31">
        <f t="shared" si="3"/>
        <v>8.9999999999997726</v>
      </c>
      <c r="N92" s="4"/>
      <c r="O92" s="4"/>
      <c r="P92" s="2"/>
      <c r="Q92" s="4"/>
      <c r="R92" s="4"/>
    </row>
    <row r="93" spans="2:18">
      <c r="B93" s="62">
        <v>18</v>
      </c>
      <c r="C93" s="62" t="s">
        <v>17</v>
      </c>
      <c r="D93" s="63">
        <v>279.64999999999998</v>
      </c>
      <c r="E93" s="63">
        <f>I93-D93</f>
        <v>1.2749999999999773</v>
      </c>
      <c r="F93" s="14">
        <v>0</v>
      </c>
      <c r="G93" s="15" t="s">
        <v>24</v>
      </c>
      <c r="H93" s="16">
        <v>130.32499999999999</v>
      </c>
      <c r="I93" s="63">
        <f>H93+(H94-90)+(H95-90)+(H96-90)+(H97-90)</f>
        <v>280.92499999999995</v>
      </c>
      <c r="J93" s="15" t="s">
        <v>14</v>
      </c>
      <c r="K93" s="16" t="s">
        <v>14</v>
      </c>
      <c r="L93" s="16">
        <f t="shared" si="2"/>
        <v>0</v>
      </c>
      <c r="M93" s="17">
        <f t="shared" si="3"/>
        <v>0</v>
      </c>
      <c r="N93" s="4"/>
      <c r="O93" s="4"/>
      <c r="P93" s="2"/>
      <c r="Q93" s="4"/>
      <c r="R93" s="4"/>
    </row>
    <row r="94" spans="2:18">
      <c r="B94" s="62"/>
      <c r="C94" s="62"/>
      <c r="D94" s="63"/>
      <c r="E94" s="61"/>
      <c r="F94" s="14">
        <v>1</v>
      </c>
      <c r="G94" s="15" t="s">
        <v>7</v>
      </c>
      <c r="H94" s="16">
        <v>122.5</v>
      </c>
      <c r="I94" s="62"/>
      <c r="J94" s="15" t="s">
        <v>14</v>
      </c>
      <c r="K94" s="16" t="s">
        <v>14</v>
      </c>
      <c r="L94" s="16">
        <f t="shared" si="2"/>
        <v>0</v>
      </c>
      <c r="M94" s="17">
        <f t="shared" si="3"/>
        <v>0</v>
      </c>
      <c r="N94" s="4"/>
      <c r="O94" s="4"/>
      <c r="P94" s="2"/>
      <c r="Q94" s="4"/>
      <c r="R94" s="4"/>
    </row>
    <row r="95" spans="2:18">
      <c r="B95" s="62"/>
      <c r="C95" s="62"/>
      <c r="D95" s="63"/>
      <c r="E95" s="61"/>
      <c r="F95" s="14">
        <v>2</v>
      </c>
      <c r="G95" s="15" t="s">
        <v>6</v>
      </c>
      <c r="H95" s="16">
        <v>156.27500000000001</v>
      </c>
      <c r="I95" s="62"/>
      <c r="J95" s="15" t="s">
        <v>11</v>
      </c>
      <c r="K95" s="16">
        <v>158.47499999999999</v>
      </c>
      <c r="L95" s="16">
        <f t="shared" si="2"/>
        <v>2.1999999999999886</v>
      </c>
      <c r="M95" s="17">
        <f t="shared" si="3"/>
        <v>87.999999999999545</v>
      </c>
      <c r="N95" s="4"/>
      <c r="O95" s="4"/>
      <c r="P95" s="2"/>
      <c r="Q95" s="4"/>
      <c r="R95" s="4"/>
    </row>
    <row r="96" spans="2:18">
      <c r="B96" s="62"/>
      <c r="C96" s="62"/>
      <c r="D96" s="63"/>
      <c r="E96" s="61"/>
      <c r="F96" s="14">
        <v>3</v>
      </c>
      <c r="G96" s="15" t="s">
        <v>26</v>
      </c>
      <c r="H96" s="16">
        <v>127.425</v>
      </c>
      <c r="I96" s="62"/>
      <c r="J96" s="15" t="s">
        <v>14</v>
      </c>
      <c r="K96" s="16" t="s">
        <v>14</v>
      </c>
      <c r="L96" s="16">
        <f t="shared" si="2"/>
        <v>0</v>
      </c>
      <c r="M96" s="17">
        <f t="shared" si="3"/>
        <v>0</v>
      </c>
      <c r="N96" s="4"/>
      <c r="O96" s="4"/>
      <c r="P96" s="2"/>
      <c r="Q96" s="4"/>
      <c r="R96" s="4"/>
    </row>
    <row r="97" spans="2:18">
      <c r="B97" s="62"/>
      <c r="C97" s="62"/>
      <c r="D97" s="63"/>
      <c r="E97" s="61"/>
      <c r="F97" s="14">
        <v>4</v>
      </c>
      <c r="G97" s="15" t="s">
        <v>35</v>
      </c>
      <c r="H97" s="16">
        <v>104.4</v>
      </c>
      <c r="I97" s="62"/>
      <c r="J97" s="15" t="s">
        <v>14</v>
      </c>
      <c r="K97" s="16" t="s">
        <v>14</v>
      </c>
      <c r="L97" s="16">
        <f t="shared" si="2"/>
        <v>0</v>
      </c>
      <c r="M97" s="17">
        <f t="shared" si="3"/>
        <v>0</v>
      </c>
      <c r="N97" s="4"/>
      <c r="O97" s="4"/>
      <c r="P97" s="2"/>
      <c r="Q97" s="4"/>
      <c r="R97" s="4"/>
    </row>
    <row r="98" spans="2:18">
      <c r="B98" s="59">
        <v>19</v>
      </c>
      <c r="C98" s="59" t="s">
        <v>21</v>
      </c>
      <c r="D98" s="60">
        <v>529.85</v>
      </c>
      <c r="E98" s="60">
        <f>I98-D98</f>
        <v>6.0749999999999318</v>
      </c>
      <c r="F98" s="28">
        <v>0</v>
      </c>
      <c r="G98" s="29" t="s">
        <v>6</v>
      </c>
      <c r="H98" s="30">
        <v>210</v>
      </c>
      <c r="I98" s="60">
        <f>H98+(H99-90)+(H100-90)+(H101-90)+(H102-90)</f>
        <v>535.92499999999995</v>
      </c>
      <c r="J98" s="29" t="s">
        <v>14</v>
      </c>
      <c r="K98" s="30" t="s">
        <v>14</v>
      </c>
      <c r="L98" s="30">
        <f t="shared" si="2"/>
        <v>0</v>
      </c>
      <c r="M98" s="31">
        <f t="shared" si="3"/>
        <v>0</v>
      </c>
      <c r="N98" s="4"/>
      <c r="O98" s="4"/>
      <c r="P98" s="2"/>
      <c r="Q98" s="4"/>
      <c r="R98" s="4"/>
    </row>
    <row r="99" spans="2:18">
      <c r="B99" s="59"/>
      <c r="C99" s="59"/>
      <c r="D99" s="60"/>
      <c r="E99" s="61"/>
      <c r="F99" s="28">
        <v>1</v>
      </c>
      <c r="G99" s="29" t="s">
        <v>6</v>
      </c>
      <c r="H99" s="30">
        <v>190.05</v>
      </c>
      <c r="I99" s="59"/>
      <c r="J99" s="29" t="s">
        <v>14</v>
      </c>
      <c r="K99" s="30" t="s">
        <v>14</v>
      </c>
      <c r="L99" s="30">
        <f t="shared" si="2"/>
        <v>0</v>
      </c>
      <c r="M99" s="31">
        <f t="shared" si="3"/>
        <v>0</v>
      </c>
      <c r="N99" s="4"/>
      <c r="O99" s="4"/>
      <c r="P99" s="2"/>
      <c r="Q99" s="4"/>
      <c r="R99" s="4"/>
    </row>
    <row r="100" spans="2:18">
      <c r="B100" s="59"/>
      <c r="C100" s="59"/>
      <c r="D100" s="60"/>
      <c r="E100" s="61"/>
      <c r="F100" s="28">
        <v>2</v>
      </c>
      <c r="G100" s="29" t="s">
        <v>6</v>
      </c>
      <c r="H100" s="30">
        <v>159.625</v>
      </c>
      <c r="I100" s="59"/>
      <c r="J100" s="29" t="s">
        <v>14</v>
      </c>
      <c r="K100" s="30" t="s">
        <v>14</v>
      </c>
      <c r="L100" s="30">
        <f t="shared" si="2"/>
        <v>0</v>
      </c>
      <c r="M100" s="31">
        <f t="shared" si="3"/>
        <v>0</v>
      </c>
      <c r="N100" s="4"/>
      <c r="O100" s="4"/>
      <c r="P100" s="2"/>
      <c r="Q100" s="4"/>
      <c r="R100" s="4"/>
    </row>
    <row r="101" spans="2:18">
      <c r="B101" s="59"/>
      <c r="C101" s="59"/>
      <c r="D101" s="60"/>
      <c r="E101" s="61"/>
      <c r="F101" s="28">
        <v>3</v>
      </c>
      <c r="G101" s="29" t="s">
        <v>17</v>
      </c>
      <c r="H101" s="30">
        <v>148.05000000000001</v>
      </c>
      <c r="I101" s="59"/>
      <c r="J101" s="29" t="s">
        <v>14</v>
      </c>
      <c r="K101" s="30" t="s">
        <v>14</v>
      </c>
      <c r="L101" s="30">
        <f t="shared" si="2"/>
        <v>0</v>
      </c>
      <c r="M101" s="31">
        <f t="shared" si="3"/>
        <v>0</v>
      </c>
      <c r="N101" s="4"/>
      <c r="O101" s="4"/>
      <c r="P101" s="2"/>
      <c r="Q101" s="4"/>
      <c r="R101" s="4"/>
    </row>
    <row r="102" spans="2:18">
      <c r="B102" s="59"/>
      <c r="C102" s="59"/>
      <c r="D102" s="60"/>
      <c r="E102" s="61"/>
      <c r="F102" s="28">
        <v>4</v>
      </c>
      <c r="G102" s="29" t="s">
        <v>358</v>
      </c>
      <c r="H102" s="30">
        <v>188.2</v>
      </c>
      <c r="I102" s="59"/>
      <c r="J102" s="29" t="s">
        <v>14</v>
      </c>
      <c r="K102" s="30" t="s">
        <v>14</v>
      </c>
      <c r="L102" s="30">
        <f t="shared" si="2"/>
        <v>0</v>
      </c>
      <c r="M102" s="31">
        <f t="shared" si="3"/>
        <v>0</v>
      </c>
      <c r="N102" s="4"/>
      <c r="O102" s="4"/>
      <c r="P102" s="2"/>
      <c r="Q102" s="4"/>
      <c r="R102" s="4"/>
    </row>
    <row r="103" spans="2:18">
      <c r="B103" s="62">
        <v>20</v>
      </c>
      <c r="C103" s="62" t="s">
        <v>6</v>
      </c>
      <c r="D103" s="63">
        <v>322.3</v>
      </c>
      <c r="E103" s="63">
        <f>I103-D103</f>
        <v>4.1249999999999432</v>
      </c>
      <c r="F103" s="14">
        <v>0</v>
      </c>
      <c r="G103" s="15" t="s">
        <v>6</v>
      </c>
      <c r="H103" s="16">
        <v>145.92500000000001</v>
      </c>
      <c r="I103" s="63">
        <f>H103+(H104-90)+(H105-90)+(H106-90)+(H107-90)</f>
        <v>326.42499999999995</v>
      </c>
      <c r="J103" s="15" t="s">
        <v>70</v>
      </c>
      <c r="K103" s="16">
        <v>145.97499999999999</v>
      </c>
      <c r="L103" s="16">
        <f t="shared" si="2"/>
        <v>4.9999999999982947E-2</v>
      </c>
      <c r="M103" s="17">
        <f t="shared" si="3"/>
        <v>1.9999999999993179</v>
      </c>
      <c r="N103" s="4"/>
      <c r="O103" s="4"/>
      <c r="P103" s="2"/>
      <c r="Q103" s="4"/>
      <c r="R103" s="4"/>
    </row>
    <row r="104" spans="2:18">
      <c r="B104" s="62"/>
      <c r="C104" s="62"/>
      <c r="D104" s="63"/>
      <c r="E104" s="61"/>
      <c r="F104" s="14">
        <v>1</v>
      </c>
      <c r="G104" s="15" t="s">
        <v>365</v>
      </c>
      <c r="H104" s="16">
        <v>139.72499999999999</v>
      </c>
      <c r="I104" s="62"/>
      <c r="J104" s="15" t="s">
        <v>11</v>
      </c>
      <c r="K104" s="16">
        <v>139.94999999999999</v>
      </c>
      <c r="L104" s="16">
        <f t="shared" si="2"/>
        <v>0.22499999999999432</v>
      </c>
      <c r="M104" s="17">
        <f t="shared" si="3"/>
        <v>8.9999999999997726</v>
      </c>
      <c r="N104" s="4"/>
      <c r="O104" s="4"/>
      <c r="P104" s="2"/>
      <c r="Q104" s="4"/>
      <c r="R104" s="4"/>
    </row>
    <row r="105" spans="2:18">
      <c r="B105" s="62"/>
      <c r="C105" s="62"/>
      <c r="D105" s="63"/>
      <c r="E105" s="61"/>
      <c r="F105" s="14">
        <v>2</v>
      </c>
      <c r="G105" s="15" t="s">
        <v>6</v>
      </c>
      <c r="H105" s="16">
        <v>132.25</v>
      </c>
      <c r="I105" s="62"/>
      <c r="J105" s="15" t="s">
        <v>14</v>
      </c>
      <c r="K105" s="16" t="s">
        <v>14</v>
      </c>
      <c r="L105" s="16">
        <f t="shared" si="2"/>
        <v>0</v>
      </c>
      <c r="M105" s="17">
        <f t="shared" si="3"/>
        <v>0</v>
      </c>
      <c r="N105" s="4"/>
      <c r="O105" s="4"/>
      <c r="P105" s="2"/>
      <c r="Q105" s="4"/>
      <c r="R105" s="4"/>
    </row>
    <row r="106" spans="2:18">
      <c r="B106" s="62"/>
      <c r="C106" s="62"/>
      <c r="D106" s="63"/>
      <c r="E106" s="61"/>
      <c r="F106" s="14">
        <v>3</v>
      </c>
      <c r="G106" s="15" t="s">
        <v>17</v>
      </c>
      <c r="H106" s="16">
        <v>160.25</v>
      </c>
      <c r="I106" s="62"/>
      <c r="J106" s="15" t="s">
        <v>11</v>
      </c>
      <c r="K106" s="16">
        <v>160.92500000000001</v>
      </c>
      <c r="L106" s="16">
        <f t="shared" si="2"/>
        <v>0.67500000000001137</v>
      </c>
      <c r="M106" s="17">
        <f t="shared" si="3"/>
        <v>27.000000000000455</v>
      </c>
      <c r="N106" s="4"/>
      <c r="O106" s="4"/>
      <c r="P106" s="2"/>
      <c r="Q106" s="4"/>
      <c r="R106" s="4"/>
    </row>
    <row r="107" spans="2:18">
      <c r="B107" s="62"/>
      <c r="C107" s="62"/>
      <c r="D107" s="63"/>
      <c r="E107" s="61"/>
      <c r="F107" s="14">
        <v>4</v>
      </c>
      <c r="G107" s="15" t="s">
        <v>6</v>
      </c>
      <c r="H107" s="16">
        <v>108.27500000000001</v>
      </c>
      <c r="I107" s="62"/>
      <c r="J107" s="15" t="s">
        <v>14</v>
      </c>
      <c r="K107" s="16" t="s">
        <v>14</v>
      </c>
      <c r="L107" s="16">
        <f t="shared" si="2"/>
        <v>0</v>
      </c>
      <c r="M107" s="17">
        <f t="shared" si="3"/>
        <v>0</v>
      </c>
      <c r="N107" s="4"/>
      <c r="O107" s="4"/>
      <c r="P107" s="2"/>
      <c r="Q107" s="4"/>
      <c r="R107" s="4"/>
    </row>
    <row r="108" spans="2:18">
      <c r="B108" s="59">
        <v>21</v>
      </c>
      <c r="C108" s="59" t="s">
        <v>21</v>
      </c>
      <c r="D108" s="60">
        <v>432.47500000000002</v>
      </c>
      <c r="E108" s="60">
        <f>I108-D108</f>
        <v>5.0750000000000455</v>
      </c>
      <c r="F108" s="28">
        <v>0</v>
      </c>
      <c r="G108" s="29" t="s">
        <v>360</v>
      </c>
      <c r="H108" s="30">
        <v>141.05000000000001</v>
      </c>
      <c r="I108" s="60">
        <f>H108+(H109-90)+(H110-90)+(H111-90)+(H112-90)</f>
        <v>437.55000000000007</v>
      </c>
      <c r="J108" s="29" t="s">
        <v>14</v>
      </c>
      <c r="K108" s="30" t="s">
        <v>14</v>
      </c>
      <c r="L108" s="30">
        <f t="shared" si="2"/>
        <v>0</v>
      </c>
      <c r="M108" s="31">
        <f t="shared" si="3"/>
        <v>0</v>
      </c>
      <c r="N108" s="4"/>
      <c r="O108" s="4"/>
      <c r="P108" s="2"/>
      <c r="Q108" s="4"/>
      <c r="R108" s="4"/>
    </row>
    <row r="109" spans="2:18">
      <c r="B109" s="59"/>
      <c r="C109" s="59"/>
      <c r="D109" s="60"/>
      <c r="E109" s="61"/>
      <c r="F109" s="28">
        <v>1</v>
      </c>
      <c r="G109" s="29" t="s">
        <v>358</v>
      </c>
      <c r="H109" s="30">
        <v>127.375</v>
      </c>
      <c r="I109" s="59"/>
      <c r="J109" s="29" t="s">
        <v>14</v>
      </c>
      <c r="K109" s="30" t="s">
        <v>14</v>
      </c>
      <c r="L109" s="30">
        <f t="shared" si="2"/>
        <v>0</v>
      </c>
      <c r="M109" s="31">
        <f t="shared" si="3"/>
        <v>0</v>
      </c>
      <c r="N109" s="4"/>
      <c r="O109" s="4"/>
      <c r="P109" s="2"/>
      <c r="Q109" s="4"/>
      <c r="R109" s="4"/>
    </row>
    <row r="110" spans="2:18">
      <c r="B110" s="59"/>
      <c r="C110" s="59"/>
      <c r="D110" s="60"/>
      <c r="E110" s="61"/>
      <c r="F110" s="28">
        <v>2</v>
      </c>
      <c r="G110" s="29" t="s">
        <v>358</v>
      </c>
      <c r="H110" s="30">
        <v>236.27500000000001</v>
      </c>
      <c r="I110" s="59"/>
      <c r="J110" s="29" t="s">
        <v>11</v>
      </c>
      <c r="K110" s="30">
        <v>237.52500000000001</v>
      </c>
      <c r="L110" s="30">
        <f t="shared" si="2"/>
        <v>1.25</v>
      </c>
      <c r="M110" s="31">
        <f t="shared" si="3"/>
        <v>50</v>
      </c>
      <c r="N110" s="4"/>
      <c r="O110" s="4"/>
      <c r="P110" s="2"/>
      <c r="Q110" s="4"/>
      <c r="R110" s="4"/>
    </row>
    <row r="111" spans="2:18">
      <c r="B111" s="59"/>
      <c r="C111" s="59"/>
      <c r="D111" s="60"/>
      <c r="E111" s="61"/>
      <c r="F111" s="28">
        <v>3</v>
      </c>
      <c r="G111" s="29" t="s">
        <v>17</v>
      </c>
      <c r="H111" s="30">
        <v>93.8</v>
      </c>
      <c r="I111" s="59"/>
      <c r="J111" s="29" t="s">
        <v>14</v>
      </c>
      <c r="K111" s="30" t="s">
        <v>14</v>
      </c>
      <c r="L111" s="30">
        <f t="shared" si="2"/>
        <v>0</v>
      </c>
      <c r="M111" s="31">
        <f t="shared" si="3"/>
        <v>0</v>
      </c>
      <c r="N111" s="4"/>
      <c r="O111" s="4"/>
      <c r="P111" s="2"/>
      <c r="Q111" s="4"/>
      <c r="R111" s="4"/>
    </row>
    <row r="112" spans="2:18">
      <c r="B112" s="59"/>
      <c r="C112" s="59"/>
      <c r="D112" s="60"/>
      <c r="E112" s="61"/>
      <c r="F112" s="28">
        <v>4</v>
      </c>
      <c r="G112" s="29" t="s">
        <v>6</v>
      </c>
      <c r="H112" s="30">
        <v>199.05</v>
      </c>
      <c r="I112" s="59"/>
      <c r="J112" s="29" t="s">
        <v>14</v>
      </c>
      <c r="K112" s="30" t="s">
        <v>14</v>
      </c>
      <c r="L112" s="30">
        <f t="shared" si="2"/>
        <v>0</v>
      </c>
      <c r="M112" s="31">
        <f t="shared" si="3"/>
        <v>0</v>
      </c>
      <c r="N112" s="4"/>
      <c r="O112" s="4"/>
      <c r="P112" s="2"/>
      <c r="Q112" s="4"/>
      <c r="R112" s="4"/>
    </row>
    <row r="113" spans="2:18">
      <c r="B113" s="62">
        <v>22</v>
      </c>
      <c r="C113" s="62" t="s">
        <v>6</v>
      </c>
      <c r="D113" s="63">
        <v>360.25</v>
      </c>
      <c r="E113" s="63">
        <f>I113-D113</f>
        <v>3.9249999999999545</v>
      </c>
      <c r="F113" s="14">
        <v>0</v>
      </c>
      <c r="G113" s="15" t="s">
        <v>6</v>
      </c>
      <c r="H113" s="16">
        <v>176.47499999999999</v>
      </c>
      <c r="I113" s="63">
        <f>H113+(H114-90)+(H115-90)+(H116-90)+(H117-90)</f>
        <v>364.17499999999995</v>
      </c>
      <c r="J113" s="15" t="s">
        <v>14</v>
      </c>
      <c r="K113" s="16" t="s">
        <v>14</v>
      </c>
      <c r="L113" s="16">
        <f t="shared" si="2"/>
        <v>0</v>
      </c>
      <c r="M113" s="17">
        <f t="shared" si="3"/>
        <v>0</v>
      </c>
      <c r="N113" s="4"/>
      <c r="O113" s="4"/>
      <c r="P113" s="2"/>
      <c r="Q113" s="4"/>
      <c r="R113" s="4"/>
    </row>
    <row r="114" spans="2:18">
      <c r="B114" s="62"/>
      <c r="C114" s="62"/>
      <c r="D114" s="63"/>
      <c r="E114" s="61"/>
      <c r="F114" s="14">
        <v>1</v>
      </c>
      <c r="G114" s="15" t="s">
        <v>17</v>
      </c>
      <c r="H114" s="16">
        <v>185.7</v>
      </c>
      <c r="I114" s="62"/>
      <c r="J114" s="15" t="s">
        <v>11</v>
      </c>
      <c r="K114" s="16">
        <v>187.7</v>
      </c>
      <c r="L114" s="16">
        <f t="shared" si="2"/>
        <v>2</v>
      </c>
      <c r="M114" s="17">
        <f t="shared" si="3"/>
        <v>80</v>
      </c>
      <c r="N114" s="4"/>
      <c r="O114" s="4"/>
      <c r="P114" s="2"/>
      <c r="Q114" s="4"/>
      <c r="R114" s="4"/>
    </row>
    <row r="115" spans="2:18">
      <c r="B115" s="62"/>
      <c r="C115" s="62"/>
      <c r="D115" s="63"/>
      <c r="E115" s="61"/>
      <c r="F115" s="14">
        <v>2</v>
      </c>
      <c r="G115" s="15" t="s">
        <v>30</v>
      </c>
      <c r="H115" s="16">
        <v>91.025000000000006</v>
      </c>
      <c r="I115" s="62"/>
      <c r="J115" s="15" t="s">
        <v>14</v>
      </c>
      <c r="K115" s="16" t="s">
        <v>14</v>
      </c>
      <c r="L115" s="16">
        <f t="shared" si="2"/>
        <v>0</v>
      </c>
      <c r="M115" s="17">
        <f t="shared" si="3"/>
        <v>0</v>
      </c>
      <c r="N115" s="4"/>
      <c r="O115" s="4"/>
      <c r="P115" s="2"/>
      <c r="Q115" s="4"/>
      <c r="R115" s="4"/>
    </row>
    <row r="116" spans="2:18">
      <c r="B116" s="62"/>
      <c r="C116" s="62"/>
      <c r="D116" s="63"/>
      <c r="E116" s="61"/>
      <c r="F116" s="14">
        <v>3</v>
      </c>
      <c r="G116" s="15" t="s">
        <v>17</v>
      </c>
      <c r="H116" s="16">
        <v>103.325</v>
      </c>
      <c r="I116" s="62"/>
      <c r="J116" s="15" t="s">
        <v>14</v>
      </c>
      <c r="K116" s="16" t="s">
        <v>14</v>
      </c>
      <c r="L116" s="16">
        <f t="shared" si="2"/>
        <v>0</v>
      </c>
      <c r="M116" s="17">
        <f t="shared" si="3"/>
        <v>0</v>
      </c>
      <c r="N116" s="4"/>
      <c r="O116" s="4"/>
      <c r="P116" s="2"/>
      <c r="Q116" s="4"/>
      <c r="R116" s="4"/>
    </row>
    <row r="117" spans="2:18">
      <c r="B117" s="62"/>
      <c r="C117" s="62"/>
      <c r="D117" s="63"/>
      <c r="E117" s="61"/>
      <c r="F117" s="14">
        <v>4</v>
      </c>
      <c r="G117" s="15" t="s">
        <v>27</v>
      </c>
      <c r="H117" s="16">
        <v>167.65</v>
      </c>
      <c r="I117" s="62"/>
      <c r="J117" s="15" t="s">
        <v>14</v>
      </c>
      <c r="K117" s="16" t="s">
        <v>14</v>
      </c>
      <c r="L117" s="16">
        <f t="shared" si="2"/>
        <v>0</v>
      </c>
      <c r="M117" s="17">
        <f t="shared" si="3"/>
        <v>0</v>
      </c>
      <c r="N117" s="4"/>
      <c r="O117" s="4"/>
      <c r="P117" s="2"/>
      <c r="Q117" s="4"/>
      <c r="R117" s="4"/>
    </row>
    <row r="118" spans="2:18">
      <c r="B118" s="59">
        <v>23</v>
      </c>
      <c r="C118" s="59" t="s">
        <v>17</v>
      </c>
      <c r="D118" s="60">
        <v>331.5</v>
      </c>
      <c r="E118" s="60">
        <f>I118-D118</f>
        <v>2.2749999999999773</v>
      </c>
      <c r="F118" s="28">
        <v>0</v>
      </c>
      <c r="G118" s="29" t="s">
        <v>24</v>
      </c>
      <c r="H118" s="30">
        <v>124.325</v>
      </c>
      <c r="I118" s="60">
        <f>H118+(H119-90)+(H120-90)+(H121-90)+(H122-90)</f>
        <v>333.77499999999998</v>
      </c>
      <c r="J118" s="29" t="s">
        <v>11</v>
      </c>
      <c r="K118" s="30">
        <v>124.425</v>
      </c>
      <c r="L118" s="30">
        <f t="shared" si="2"/>
        <v>9.9999999999994316E-2</v>
      </c>
      <c r="M118" s="31">
        <f t="shared" si="3"/>
        <v>3.9999999999997726</v>
      </c>
      <c r="N118" s="4"/>
      <c r="O118" s="4"/>
      <c r="P118" s="2"/>
      <c r="Q118" s="4"/>
      <c r="R118" s="4"/>
    </row>
    <row r="119" spans="2:18">
      <c r="B119" s="59"/>
      <c r="C119" s="59"/>
      <c r="D119" s="60"/>
      <c r="E119" s="61"/>
      <c r="F119" s="28">
        <v>1</v>
      </c>
      <c r="G119" s="29" t="s">
        <v>6</v>
      </c>
      <c r="H119" s="30">
        <v>126.2</v>
      </c>
      <c r="I119" s="59"/>
      <c r="J119" s="29" t="s">
        <v>11</v>
      </c>
      <c r="K119" s="30">
        <v>127.125</v>
      </c>
      <c r="L119" s="30">
        <f t="shared" si="2"/>
        <v>0.92499999999999716</v>
      </c>
      <c r="M119" s="31">
        <f t="shared" si="3"/>
        <v>36.999999999999886</v>
      </c>
      <c r="N119" s="4"/>
      <c r="O119" s="4"/>
      <c r="P119" s="2"/>
      <c r="Q119" s="4"/>
      <c r="R119" s="4"/>
    </row>
    <row r="120" spans="2:18">
      <c r="B120" s="59"/>
      <c r="C120" s="59"/>
      <c r="D120" s="60"/>
      <c r="E120" s="61"/>
      <c r="F120" s="28">
        <v>2</v>
      </c>
      <c r="G120" s="29" t="s">
        <v>17</v>
      </c>
      <c r="H120" s="30">
        <v>108.27500000000001</v>
      </c>
      <c r="I120" s="59"/>
      <c r="J120" s="29" t="s">
        <v>11</v>
      </c>
      <c r="K120" s="30">
        <v>109.6</v>
      </c>
      <c r="L120" s="30">
        <f t="shared" si="2"/>
        <v>1.3249999999999886</v>
      </c>
      <c r="M120" s="31">
        <f t="shared" si="3"/>
        <v>52.999999999999545</v>
      </c>
      <c r="N120" s="4"/>
      <c r="O120" s="4"/>
      <c r="P120" s="2"/>
      <c r="Q120" s="4"/>
      <c r="R120" s="4"/>
    </row>
    <row r="121" spans="2:18">
      <c r="B121" s="59"/>
      <c r="C121" s="59"/>
      <c r="D121" s="60"/>
      <c r="E121" s="61"/>
      <c r="F121" s="28">
        <v>3</v>
      </c>
      <c r="G121" s="29" t="s">
        <v>17</v>
      </c>
      <c r="H121" s="30">
        <v>173.85</v>
      </c>
      <c r="I121" s="59"/>
      <c r="J121" s="29" t="s">
        <v>11</v>
      </c>
      <c r="K121" s="30">
        <v>175.22499999999999</v>
      </c>
      <c r="L121" s="30">
        <f t="shared" si="2"/>
        <v>1.375</v>
      </c>
      <c r="M121" s="31">
        <f t="shared" si="3"/>
        <v>55</v>
      </c>
      <c r="N121" s="4"/>
      <c r="O121" s="4"/>
      <c r="P121" s="2"/>
      <c r="Q121" s="4"/>
      <c r="R121" s="4"/>
    </row>
    <row r="122" spans="2:18">
      <c r="B122" s="59"/>
      <c r="C122" s="59"/>
      <c r="D122" s="60"/>
      <c r="E122" s="61"/>
      <c r="F122" s="28">
        <v>4</v>
      </c>
      <c r="G122" s="29" t="s">
        <v>358</v>
      </c>
      <c r="H122" s="30">
        <v>161.125</v>
      </c>
      <c r="I122" s="59"/>
      <c r="J122" s="29" t="s">
        <v>14</v>
      </c>
      <c r="K122" s="30" t="s">
        <v>14</v>
      </c>
      <c r="L122" s="30">
        <f t="shared" si="2"/>
        <v>0</v>
      </c>
      <c r="M122" s="31">
        <f t="shared" si="3"/>
        <v>0</v>
      </c>
      <c r="N122" s="4"/>
      <c r="O122" s="4"/>
      <c r="P122" s="2"/>
      <c r="Q122" s="4"/>
      <c r="R122" s="4"/>
    </row>
    <row r="123" spans="2:18">
      <c r="B123" s="62">
        <v>24</v>
      </c>
      <c r="C123" s="62" t="s">
        <v>21</v>
      </c>
      <c r="D123" s="63">
        <v>338.77499999999998</v>
      </c>
      <c r="E123" s="63">
        <f>I123-D123</f>
        <v>3.3500000000000227</v>
      </c>
      <c r="F123" s="14">
        <v>0</v>
      </c>
      <c r="G123" s="15" t="s">
        <v>71</v>
      </c>
      <c r="H123" s="16">
        <v>193.57499999999999</v>
      </c>
      <c r="I123" s="63">
        <f>H123+(H124-90)+(H125-90)+(H126-90)+(H127-90)</f>
        <v>342.125</v>
      </c>
      <c r="J123" s="15" t="s">
        <v>14</v>
      </c>
      <c r="K123" s="16" t="s">
        <v>14</v>
      </c>
      <c r="L123" s="16">
        <f t="shared" si="2"/>
        <v>0</v>
      </c>
      <c r="M123" s="17">
        <f t="shared" si="3"/>
        <v>0</v>
      </c>
      <c r="N123" s="4"/>
      <c r="O123" s="4"/>
      <c r="P123" s="2"/>
      <c r="Q123" s="4"/>
      <c r="R123" s="4"/>
    </row>
    <row r="124" spans="2:18">
      <c r="B124" s="62"/>
      <c r="C124" s="62"/>
      <c r="D124" s="63"/>
      <c r="E124" s="61"/>
      <c r="F124" s="14">
        <v>1</v>
      </c>
      <c r="G124" s="15" t="s">
        <v>8</v>
      </c>
      <c r="H124" s="16">
        <v>117.3</v>
      </c>
      <c r="I124" s="62"/>
      <c r="J124" s="15" t="s">
        <v>14</v>
      </c>
      <c r="K124" s="16" t="s">
        <v>14</v>
      </c>
      <c r="L124" s="16">
        <f t="shared" si="2"/>
        <v>0</v>
      </c>
      <c r="M124" s="17">
        <f t="shared" si="3"/>
        <v>0</v>
      </c>
      <c r="N124" s="4"/>
      <c r="O124" s="4"/>
      <c r="P124" s="2"/>
      <c r="Q124" s="4"/>
      <c r="R124" s="4"/>
    </row>
    <row r="125" spans="2:18">
      <c r="B125" s="62"/>
      <c r="C125" s="62"/>
      <c r="D125" s="63"/>
      <c r="E125" s="61"/>
      <c r="F125" s="14">
        <v>2</v>
      </c>
      <c r="G125" s="15" t="s">
        <v>17</v>
      </c>
      <c r="H125" s="16">
        <v>113.47499999999999</v>
      </c>
      <c r="I125" s="62"/>
      <c r="J125" s="15" t="s">
        <v>14</v>
      </c>
      <c r="K125" s="16" t="s">
        <v>14</v>
      </c>
      <c r="L125" s="16">
        <f t="shared" si="2"/>
        <v>0</v>
      </c>
      <c r="M125" s="17">
        <f t="shared" si="3"/>
        <v>0</v>
      </c>
      <c r="N125" s="4"/>
      <c r="O125" s="4"/>
      <c r="P125" s="2"/>
      <c r="Q125" s="4"/>
      <c r="R125" s="4"/>
    </row>
    <row r="126" spans="2:18">
      <c r="B126" s="62"/>
      <c r="C126" s="62"/>
      <c r="D126" s="63"/>
      <c r="E126" s="61"/>
      <c r="F126" s="14">
        <v>3</v>
      </c>
      <c r="G126" s="15" t="s">
        <v>6</v>
      </c>
      <c r="H126" s="16">
        <v>157.52500000000001</v>
      </c>
      <c r="I126" s="62"/>
      <c r="J126" s="15" t="s">
        <v>14</v>
      </c>
      <c r="K126" s="16" t="s">
        <v>14</v>
      </c>
      <c r="L126" s="16">
        <f t="shared" si="2"/>
        <v>0</v>
      </c>
      <c r="M126" s="17">
        <f t="shared" si="3"/>
        <v>0</v>
      </c>
      <c r="N126" s="4"/>
      <c r="O126" s="4"/>
      <c r="P126" s="2"/>
      <c r="Q126" s="4"/>
      <c r="R126" s="4"/>
    </row>
    <row r="127" spans="2:18">
      <c r="B127" s="62"/>
      <c r="C127" s="62"/>
      <c r="D127" s="63"/>
      <c r="E127" s="61"/>
      <c r="F127" s="14">
        <v>4</v>
      </c>
      <c r="G127" s="15" t="s">
        <v>7</v>
      </c>
      <c r="H127" s="16">
        <v>120.25</v>
      </c>
      <c r="I127" s="62"/>
      <c r="J127" s="15" t="s">
        <v>14</v>
      </c>
      <c r="K127" s="16" t="s">
        <v>14</v>
      </c>
      <c r="L127" s="16">
        <f t="shared" si="2"/>
        <v>0</v>
      </c>
      <c r="M127" s="17">
        <f t="shared" si="3"/>
        <v>0</v>
      </c>
      <c r="N127" s="4"/>
      <c r="O127" s="4"/>
      <c r="P127" s="2"/>
      <c r="Q127" s="4"/>
      <c r="R127" s="4"/>
    </row>
    <row r="128" spans="2:18">
      <c r="B128" s="59">
        <v>25</v>
      </c>
      <c r="C128" s="59" t="s">
        <v>6</v>
      </c>
      <c r="D128" s="60">
        <v>264.60000000000002</v>
      </c>
      <c r="E128" s="60">
        <f>I128-D128</f>
        <v>2.4749999999999091</v>
      </c>
      <c r="F128" s="28">
        <v>0</v>
      </c>
      <c r="G128" s="29" t="s">
        <v>6</v>
      </c>
      <c r="H128" s="30">
        <v>117.925</v>
      </c>
      <c r="I128" s="60">
        <f>H128+(H129-90)+(H130-90)+(H131-90)+(H132-90)</f>
        <v>267.07499999999993</v>
      </c>
      <c r="J128" s="29" t="s">
        <v>14</v>
      </c>
      <c r="K128" s="30" t="s">
        <v>14</v>
      </c>
      <c r="L128" s="30">
        <f t="shared" si="2"/>
        <v>0</v>
      </c>
      <c r="M128" s="31">
        <f t="shared" si="3"/>
        <v>0</v>
      </c>
      <c r="N128" s="4"/>
      <c r="O128" s="4"/>
      <c r="P128" s="2"/>
      <c r="Q128" s="4"/>
      <c r="R128" s="4"/>
    </row>
    <row r="129" spans="2:19">
      <c r="B129" s="59"/>
      <c r="C129" s="59"/>
      <c r="D129" s="60"/>
      <c r="E129" s="61"/>
      <c r="F129" s="28">
        <v>1</v>
      </c>
      <c r="G129" s="29" t="s">
        <v>7</v>
      </c>
      <c r="H129" s="30">
        <v>139.85</v>
      </c>
      <c r="I129" s="59"/>
      <c r="J129" s="29" t="s">
        <v>14</v>
      </c>
      <c r="K129" s="30" t="s">
        <v>14</v>
      </c>
      <c r="L129" s="30">
        <f t="shared" si="2"/>
        <v>0</v>
      </c>
      <c r="M129" s="31">
        <f t="shared" si="3"/>
        <v>0</v>
      </c>
      <c r="N129" s="4"/>
      <c r="O129" s="4"/>
      <c r="P129" s="2"/>
      <c r="Q129" s="4"/>
      <c r="R129" s="4"/>
    </row>
    <row r="130" spans="2:19">
      <c r="B130" s="59"/>
      <c r="C130" s="59"/>
      <c r="D130" s="60"/>
      <c r="E130" s="61"/>
      <c r="F130" s="28">
        <v>2</v>
      </c>
      <c r="G130" s="29" t="s">
        <v>23</v>
      </c>
      <c r="H130" s="30">
        <v>82</v>
      </c>
      <c r="I130" s="59"/>
      <c r="J130" s="29" t="s">
        <v>11</v>
      </c>
      <c r="K130" s="30">
        <v>82.075000000000003</v>
      </c>
      <c r="L130" s="30">
        <f t="shared" si="2"/>
        <v>7.5000000000002842E-2</v>
      </c>
      <c r="M130" s="31">
        <f t="shared" si="3"/>
        <v>3.0000000000001137</v>
      </c>
      <c r="N130" s="4"/>
      <c r="O130" s="4"/>
      <c r="P130" s="2"/>
      <c r="Q130" s="4"/>
      <c r="R130" s="4"/>
    </row>
    <row r="131" spans="2:19">
      <c r="B131" s="59"/>
      <c r="C131" s="59"/>
      <c r="D131" s="60"/>
      <c r="E131" s="61"/>
      <c r="F131" s="28">
        <v>3</v>
      </c>
      <c r="G131" s="29" t="s">
        <v>6</v>
      </c>
      <c r="H131" s="30">
        <v>126.72499999999999</v>
      </c>
      <c r="I131" s="59"/>
      <c r="J131" s="29" t="s">
        <v>14</v>
      </c>
      <c r="K131" s="30" t="s">
        <v>14</v>
      </c>
      <c r="L131" s="30">
        <f t="shared" ref="L131:L194" si="4">IF(K131="N/A",0,K131-H131)</f>
        <v>0</v>
      </c>
      <c r="M131" s="31">
        <f t="shared" si="3"/>
        <v>0</v>
      </c>
      <c r="N131" s="4"/>
      <c r="O131" s="4"/>
      <c r="P131" s="2"/>
      <c r="Q131" s="4"/>
      <c r="R131" s="4"/>
    </row>
    <row r="132" spans="2:19">
      <c r="B132" s="59"/>
      <c r="C132" s="59"/>
      <c r="D132" s="60"/>
      <c r="E132" s="61"/>
      <c r="F132" s="28">
        <v>4</v>
      </c>
      <c r="G132" s="29" t="s">
        <v>6</v>
      </c>
      <c r="H132" s="30">
        <v>160.57499999999999</v>
      </c>
      <c r="I132" s="59"/>
      <c r="J132" s="29" t="s">
        <v>18</v>
      </c>
      <c r="K132" s="30">
        <v>160.6</v>
      </c>
      <c r="L132" s="30">
        <f t="shared" si="4"/>
        <v>2.5000000000005684E-2</v>
      </c>
      <c r="M132" s="31">
        <f t="shared" ref="M132:M195" si="5">L132/0.025</f>
        <v>1.0000000000002274</v>
      </c>
      <c r="N132" s="4"/>
      <c r="O132" s="4"/>
      <c r="P132" s="2"/>
      <c r="Q132" s="4"/>
      <c r="R132" s="4"/>
      <c r="S132" t="s">
        <v>69</v>
      </c>
    </row>
    <row r="133" spans="2:19">
      <c r="B133" s="62">
        <v>26</v>
      </c>
      <c r="C133" s="62" t="s">
        <v>6</v>
      </c>
      <c r="D133" s="63">
        <v>281.8</v>
      </c>
      <c r="E133" s="63">
        <f>I133-D133</f>
        <v>1.2749999999999773</v>
      </c>
      <c r="F133" s="14">
        <v>0</v>
      </c>
      <c r="G133" s="15" t="s">
        <v>7</v>
      </c>
      <c r="H133" s="16">
        <v>116.97499999999999</v>
      </c>
      <c r="I133" s="63">
        <f>H133+(H134-90)+(H135-90)+(H136-90)+(H137-90)</f>
        <v>283.07499999999999</v>
      </c>
      <c r="J133" s="15" t="s">
        <v>11</v>
      </c>
      <c r="K133" s="16">
        <v>117.075</v>
      </c>
      <c r="L133" s="16">
        <f t="shared" si="4"/>
        <v>0.10000000000000853</v>
      </c>
      <c r="M133" s="17">
        <f t="shared" si="5"/>
        <v>4.0000000000003411</v>
      </c>
      <c r="N133" s="4"/>
      <c r="O133" s="4"/>
      <c r="P133" s="2"/>
      <c r="Q133" s="4"/>
      <c r="R133" s="4"/>
    </row>
    <row r="134" spans="2:19">
      <c r="B134" s="62"/>
      <c r="C134" s="62"/>
      <c r="D134" s="63"/>
      <c r="E134" s="61"/>
      <c r="F134" s="14">
        <v>1</v>
      </c>
      <c r="G134" s="15" t="s">
        <v>6</v>
      </c>
      <c r="H134" s="16">
        <v>83.85</v>
      </c>
      <c r="I134" s="62"/>
      <c r="J134" s="15" t="s">
        <v>34</v>
      </c>
      <c r="K134" s="16">
        <v>84.974999999999994</v>
      </c>
      <c r="L134" s="16">
        <f t="shared" si="4"/>
        <v>1.125</v>
      </c>
      <c r="M134" s="17">
        <f t="shared" si="5"/>
        <v>45</v>
      </c>
      <c r="N134" s="4"/>
      <c r="O134" s="4"/>
      <c r="P134" s="2"/>
      <c r="Q134" s="4"/>
      <c r="R134" s="4"/>
    </row>
    <row r="135" spans="2:19">
      <c r="B135" s="62"/>
      <c r="C135" s="62"/>
      <c r="D135" s="63"/>
      <c r="E135" s="61"/>
      <c r="F135" s="14">
        <v>2</v>
      </c>
      <c r="G135" s="15" t="s">
        <v>358</v>
      </c>
      <c r="H135" s="16">
        <v>139.375</v>
      </c>
      <c r="I135" s="62"/>
      <c r="J135" s="15" t="s">
        <v>14</v>
      </c>
      <c r="K135" s="16" t="s">
        <v>14</v>
      </c>
      <c r="L135" s="16">
        <f t="shared" si="4"/>
        <v>0</v>
      </c>
      <c r="M135" s="17">
        <f t="shared" si="5"/>
        <v>0</v>
      </c>
      <c r="N135" s="4"/>
      <c r="O135" s="4"/>
      <c r="P135" s="2"/>
      <c r="Q135" s="4"/>
      <c r="R135" s="4"/>
    </row>
    <row r="136" spans="2:19">
      <c r="B136" s="62"/>
      <c r="C136" s="62"/>
      <c r="D136" s="63"/>
      <c r="E136" s="61"/>
      <c r="F136" s="14">
        <v>3</v>
      </c>
      <c r="G136" s="15" t="s">
        <v>17</v>
      </c>
      <c r="H136" s="16">
        <v>90.4</v>
      </c>
      <c r="I136" s="62"/>
      <c r="J136" s="15" t="s">
        <v>14</v>
      </c>
      <c r="K136" s="16" t="s">
        <v>14</v>
      </c>
      <c r="L136" s="16">
        <f t="shared" si="4"/>
        <v>0</v>
      </c>
      <c r="M136" s="17">
        <f t="shared" si="5"/>
        <v>0</v>
      </c>
      <c r="N136" s="4"/>
      <c r="O136" s="4"/>
      <c r="P136" s="2"/>
      <c r="Q136" s="4"/>
      <c r="R136" s="4"/>
    </row>
    <row r="137" spans="2:19">
      <c r="B137" s="62"/>
      <c r="C137" s="62"/>
      <c r="D137" s="63"/>
      <c r="E137" s="61"/>
      <c r="F137" s="14">
        <v>4</v>
      </c>
      <c r="G137" s="15" t="s">
        <v>17</v>
      </c>
      <c r="H137" s="16">
        <v>212.47499999999999</v>
      </c>
      <c r="I137" s="62"/>
      <c r="J137" s="15" t="s">
        <v>28</v>
      </c>
      <c r="K137" s="16">
        <v>213.1</v>
      </c>
      <c r="L137" s="16">
        <f t="shared" si="4"/>
        <v>0.625</v>
      </c>
      <c r="M137" s="17">
        <f t="shared" si="5"/>
        <v>25</v>
      </c>
      <c r="N137" s="4"/>
      <c r="O137" s="4"/>
      <c r="P137" s="2"/>
      <c r="Q137" s="4"/>
      <c r="R137" s="4"/>
    </row>
    <row r="138" spans="2:19">
      <c r="B138" s="59">
        <v>27</v>
      </c>
      <c r="C138" s="59" t="s">
        <v>21</v>
      </c>
      <c r="D138" s="60">
        <v>305.125</v>
      </c>
      <c r="E138" s="60">
        <f>I138-D138</f>
        <v>6.125</v>
      </c>
      <c r="F138" s="28">
        <v>0</v>
      </c>
      <c r="G138" s="29" t="s">
        <v>358</v>
      </c>
      <c r="H138" s="30">
        <v>151.30000000000001</v>
      </c>
      <c r="I138" s="60">
        <f>H138+(H139-90)+(H140-90)+(H141-90)+(H142-90)</f>
        <v>311.25</v>
      </c>
      <c r="J138" s="29" t="s">
        <v>14</v>
      </c>
      <c r="K138" s="30" t="s">
        <v>14</v>
      </c>
      <c r="L138" s="30">
        <f t="shared" si="4"/>
        <v>0</v>
      </c>
      <c r="M138" s="31">
        <f t="shared" si="5"/>
        <v>0</v>
      </c>
      <c r="N138" s="4"/>
      <c r="O138" s="4"/>
      <c r="P138" s="2"/>
      <c r="Q138" s="4"/>
      <c r="R138" s="4"/>
    </row>
    <row r="139" spans="2:19">
      <c r="B139" s="59"/>
      <c r="C139" s="59"/>
      <c r="D139" s="60"/>
      <c r="E139" s="61"/>
      <c r="F139" s="28">
        <v>1</v>
      </c>
      <c r="G139" s="29" t="s">
        <v>26</v>
      </c>
      <c r="H139" s="30">
        <v>100.72499999999999</v>
      </c>
      <c r="I139" s="59"/>
      <c r="J139" s="29" t="s">
        <v>14</v>
      </c>
      <c r="K139" s="30" t="s">
        <v>14</v>
      </c>
      <c r="L139" s="30">
        <f t="shared" si="4"/>
        <v>0</v>
      </c>
      <c r="M139" s="31">
        <f t="shared" si="5"/>
        <v>0</v>
      </c>
      <c r="N139" s="4"/>
      <c r="O139" s="4"/>
      <c r="P139" s="2"/>
      <c r="Q139" s="4"/>
      <c r="R139" s="4"/>
    </row>
    <row r="140" spans="2:19">
      <c r="B140" s="59"/>
      <c r="C140" s="59"/>
      <c r="D140" s="60"/>
      <c r="E140" s="61"/>
      <c r="F140" s="28">
        <v>2</v>
      </c>
      <c r="G140" s="29" t="s">
        <v>365</v>
      </c>
      <c r="H140" s="30">
        <v>113.9</v>
      </c>
      <c r="I140" s="59"/>
      <c r="J140" s="29" t="s">
        <v>11</v>
      </c>
      <c r="K140" s="30">
        <v>113.925</v>
      </c>
      <c r="L140" s="30">
        <f>IF(K140="N/A",0,K140-H140)</f>
        <v>2.4999999999991473E-2</v>
      </c>
      <c r="M140" s="31">
        <f t="shared" si="5"/>
        <v>0.99999999999965894</v>
      </c>
      <c r="N140" s="4"/>
      <c r="O140" s="4"/>
      <c r="P140" s="2"/>
      <c r="Q140" s="4"/>
      <c r="R140" s="4"/>
    </row>
    <row r="141" spans="2:19">
      <c r="B141" s="59"/>
      <c r="C141" s="59"/>
      <c r="D141" s="60"/>
      <c r="E141" s="61"/>
      <c r="F141" s="28">
        <v>3</v>
      </c>
      <c r="G141" s="29" t="s">
        <v>6</v>
      </c>
      <c r="H141" s="30">
        <v>144.47499999999999</v>
      </c>
      <c r="I141" s="59"/>
      <c r="J141" s="29" t="s">
        <v>11</v>
      </c>
      <c r="K141" s="30">
        <v>146.52500000000001</v>
      </c>
      <c r="L141" s="30">
        <f>IF(K141="N/A",0,K141-H141)</f>
        <v>2.0500000000000114</v>
      </c>
      <c r="M141" s="31">
        <f t="shared" si="5"/>
        <v>82.000000000000455</v>
      </c>
      <c r="N141" s="4"/>
      <c r="O141" s="4"/>
      <c r="P141" s="2"/>
      <c r="Q141" s="4"/>
      <c r="R141" s="4"/>
    </row>
    <row r="142" spans="2:19">
      <c r="B142" s="59"/>
      <c r="C142" s="59"/>
      <c r="D142" s="60"/>
      <c r="E142" s="61"/>
      <c r="F142" s="28">
        <v>4</v>
      </c>
      <c r="G142" s="29" t="s">
        <v>6</v>
      </c>
      <c r="H142" s="30">
        <v>160.85</v>
      </c>
      <c r="I142" s="59"/>
      <c r="J142" s="29" t="s">
        <v>13</v>
      </c>
      <c r="K142" s="30">
        <v>161.05000000000001</v>
      </c>
      <c r="L142" s="30">
        <f t="shared" si="4"/>
        <v>0.20000000000001705</v>
      </c>
      <c r="M142" s="31">
        <f t="shared" si="5"/>
        <v>8.0000000000006821</v>
      </c>
      <c r="N142" s="4"/>
      <c r="O142" s="4"/>
      <c r="P142" s="2"/>
      <c r="Q142" s="4"/>
      <c r="R142" s="4"/>
    </row>
    <row r="143" spans="2:19">
      <c r="B143" s="62">
        <v>28</v>
      </c>
      <c r="C143" s="62" t="s">
        <v>21</v>
      </c>
      <c r="D143" s="63">
        <v>246.25</v>
      </c>
      <c r="E143" s="63">
        <f>I143-D143</f>
        <v>4.0250000000000057</v>
      </c>
      <c r="F143" s="14">
        <v>0</v>
      </c>
      <c r="G143" s="15" t="s">
        <v>17</v>
      </c>
      <c r="H143" s="16">
        <v>133.77500000000001</v>
      </c>
      <c r="I143" s="63">
        <f>H143+(H144-90)+(H145-90)+(H146-90)+(H147-90)</f>
        <v>250.27500000000001</v>
      </c>
      <c r="J143" s="15" t="s">
        <v>14</v>
      </c>
      <c r="K143" s="16" t="s">
        <v>14</v>
      </c>
      <c r="L143" s="16">
        <f t="shared" si="4"/>
        <v>0</v>
      </c>
      <c r="M143" s="17">
        <f t="shared" si="5"/>
        <v>0</v>
      </c>
      <c r="N143" s="4"/>
      <c r="O143" s="4"/>
      <c r="P143" s="2"/>
      <c r="Q143" s="4"/>
      <c r="R143" s="4"/>
    </row>
    <row r="144" spans="2:19">
      <c r="B144" s="62"/>
      <c r="C144" s="62"/>
      <c r="D144" s="63"/>
      <c r="E144" s="61"/>
      <c r="F144" s="14">
        <v>1</v>
      </c>
      <c r="G144" s="15" t="s">
        <v>6</v>
      </c>
      <c r="H144" s="16">
        <v>121.575</v>
      </c>
      <c r="I144" s="62"/>
      <c r="J144" s="15" t="s">
        <v>14</v>
      </c>
      <c r="K144" s="16" t="s">
        <v>14</v>
      </c>
      <c r="L144" s="16">
        <f t="shared" si="4"/>
        <v>0</v>
      </c>
      <c r="M144" s="17">
        <f t="shared" si="5"/>
        <v>0</v>
      </c>
      <c r="N144" s="4"/>
      <c r="O144" s="4"/>
      <c r="P144" s="2"/>
      <c r="Q144" s="4"/>
      <c r="R144" s="4"/>
    </row>
    <row r="145" spans="2:18">
      <c r="B145" s="62"/>
      <c r="C145" s="62"/>
      <c r="D145" s="63"/>
      <c r="E145" s="61"/>
      <c r="F145" s="14">
        <v>2</v>
      </c>
      <c r="G145" s="15" t="s">
        <v>6</v>
      </c>
      <c r="H145" s="16">
        <v>114.22499999999999</v>
      </c>
      <c r="I145" s="62"/>
      <c r="J145" s="15" t="s">
        <v>11</v>
      </c>
      <c r="K145" s="16">
        <v>116.075</v>
      </c>
      <c r="L145" s="16">
        <f t="shared" si="4"/>
        <v>1.8500000000000085</v>
      </c>
      <c r="M145" s="17">
        <f t="shared" si="5"/>
        <v>74.000000000000341</v>
      </c>
      <c r="N145" s="4"/>
      <c r="O145" s="4"/>
      <c r="P145" s="2"/>
      <c r="Q145" s="4"/>
      <c r="R145" s="4"/>
    </row>
    <row r="146" spans="2:18">
      <c r="B146" s="62"/>
      <c r="C146" s="62"/>
      <c r="D146" s="63"/>
      <c r="E146" s="61"/>
      <c r="F146" s="14">
        <v>3</v>
      </c>
      <c r="G146" s="15" t="s">
        <v>7</v>
      </c>
      <c r="H146" s="16">
        <v>135.94999999999999</v>
      </c>
      <c r="I146" s="62"/>
      <c r="J146" s="15" t="s">
        <v>14</v>
      </c>
      <c r="K146" s="16" t="s">
        <v>14</v>
      </c>
      <c r="L146" s="16">
        <f t="shared" si="4"/>
        <v>0</v>
      </c>
      <c r="M146" s="17">
        <f t="shared" si="5"/>
        <v>0</v>
      </c>
      <c r="N146" s="4"/>
      <c r="O146" s="4"/>
      <c r="P146" s="2"/>
      <c r="Q146" s="4"/>
      <c r="R146" s="4"/>
    </row>
    <row r="147" spans="2:18">
      <c r="B147" s="62"/>
      <c r="C147" s="62"/>
      <c r="D147" s="63"/>
      <c r="E147" s="61"/>
      <c r="F147" s="14">
        <v>4</v>
      </c>
      <c r="G147" s="15" t="s">
        <v>27</v>
      </c>
      <c r="H147" s="16">
        <v>104.75</v>
      </c>
      <c r="I147" s="62"/>
      <c r="J147" s="15" t="s">
        <v>14</v>
      </c>
      <c r="K147" s="16" t="s">
        <v>14</v>
      </c>
      <c r="L147" s="16">
        <f t="shared" si="4"/>
        <v>0</v>
      </c>
      <c r="M147" s="17">
        <f t="shared" si="5"/>
        <v>0</v>
      </c>
      <c r="N147" s="4"/>
      <c r="O147" s="4"/>
      <c r="P147" s="2"/>
      <c r="Q147" s="4"/>
      <c r="R147" s="4"/>
    </row>
    <row r="148" spans="2:18">
      <c r="B148" s="59">
        <v>29</v>
      </c>
      <c r="C148" s="59" t="s">
        <v>35</v>
      </c>
      <c r="D148" s="60">
        <v>275.42500000000001</v>
      </c>
      <c r="E148" s="60">
        <f>I148-D148</f>
        <v>6.1749999999999545</v>
      </c>
      <c r="F148" s="28">
        <v>0</v>
      </c>
      <c r="G148" s="29" t="s">
        <v>8</v>
      </c>
      <c r="H148" s="30">
        <v>153.97499999999999</v>
      </c>
      <c r="I148" s="60">
        <f>H148+(H149-90)+(H150-90)+(H151-90)+(H152-90)</f>
        <v>281.59999999999997</v>
      </c>
      <c r="J148" s="29" t="s">
        <v>11</v>
      </c>
      <c r="K148" s="30">
        <v>154.05000000000001</v>
      </c>
      <c r="L148" s="30">
        <f t="shared" si="4"/>
        <v>7.5000000000017053E-2</v>
      </c>
      <c r="M148" s="31">
        <f t="shared" si="5"/>
        <v>3.0000000000006821</v>
      </c>
      <c r="N148" s="4"/>
      <c r="O148" s="4"/>
      <c r="P148" s="2"/>
      <c r="Q148" s="4"/>
      <c r="R148" s="4"/>
    </row>
    <row r="149" spans="2:18">
      <c r="B149" s="59"/>
      <c r="C149" s="59"/>
      <c r="D149" s="60"/>
      <c r="E149" s="61"/>
      <c r="F149" s="28">
        <v>1</v>
      </c>
      <c r="G149" s="29" t="s">
        <v>6</v>
      </c>
      <c r="H149" s="30">
        <v>134.375</v>
      </c>
      <c r="I149" s="59"/>
      <c r="J149" s="29" t="s">
        <v>11</v>
      </c>
      <c r="K149" s="30">
        <v>136</v>
      </c>
      <c r="L149" s="30">
        <f t="shared" si="4"/>
        <v>1.625</v>
      </c>
      <c r="M149" s="31">
        <f t="shared" si="5"/>
        <v>65</v>
      </c>
      <c r="N149" s="4"/>
      <c r="O149" s="4"/>
      <c r="P149" s="2"/>
      <c r="Q149" s="4"/>
      <c r="R149" s="4"/>
    </row>
    <row r="150" spans="2:18">
      <c r="B150" s="59"/>
      <c r="C150" s="59"/>
      <c r="D150" s="60"/>
      <c r="E150" s="61"/>
      <c r="F150" s="28">
        <v>2</v>
      </c>
      <c r="G150" s="29" t="s">
        <v>24</v>
      </c>
      <c r="H150" s="30">
        <v>109.97499999999999</v>
      </c>
      <c r="I150" s="59"/>
      <c r="J150" s="29" t="s">
        <v>11</v>
      </c>
      <c r="K150" s="30">
        <v>112.1</v>
      </c>
      <c r="L150" s="30">
        <f t="shared" si="4"/>
        <v>2.125</v>
      </c>
      <c r="M150" s="31">
        <f t="shared" si="5"/>
        <v>85</v>
      </c>
      <c r="N150" s="4"/>
      <c r="O150" s="4"/>
      <c r="P150" s="2"/>
      <c r="Q150" s="4"/>
      <c r="R150" s="4"/>
    </row>
    <row r="151" spans="2:18">
      <c r="B151" s="59"/>
      <c r="C151" s="59"/>
      <c r="D151" s="60"/>
      <c r="E151" s="61"/>
      <c r="F151" s="28">
        <v>3</v>
      </c>
      <c r="G151" s="29" t="s">
        <v>17</v>
      </c>
      <c r="H151" s="30">
        <v>121.7</v>
      </c>
      <c r="I151" s="59"/>
      <c r="J151" s="29" t="s">
        <v>11</v>
      </c>
      <c r="K151" s="30">
        <v>124.3</v>
      </c>
      <c r="L151" s="30">
        <f t="shared" si="4"/>
        <v>2.5999999999999943</v>
      </c>
      <c r="M151" s="31">
        <f t="shared" si="5"/>
        <v>103.99999999999977</v>
      </c>
      <c r="N151" s="4"/>
      <c r="O151" s="4"/>
      <c r="P151" s="2"/>
      <c r="Q151" s="4"/>
      <c r="R151" s="4"/>
    </row>
    <row r="152" spans="2:18">
      <c r="B152" s="59"/>
      <c r="C152" s="59"/>
      <c r="D152" s="60"/>
      <c r="E152" s="61"/>
      <c r="F152" s="28">
        <v>4</v>
      </c>
      <c r="G152" s="29" t="s">
        <v>17</v>
      </c>
      <c r="H152" s="30">
        <v>121.575</v>
      </c>
      <c r="I152" s="59"/>
      <c r="J152" s="29" t="s">
        <v>11</v>
      </c>
      <c r="K152" s="30">
        <v>122.375</v>
      </c>
      <c r="L152" s="30">
        <f t="shared" si="4"/>
        <v>0.79999999999999716</v>
      </c>
      <c r="M152" s="31">
        <f t="shared" si="5"/>
        <v>31.999999999999886</v>
      </c>
      <c r="N152" s="4"/>
      <c r="O152" s="4"/>
      <c r="P152" s="2"/>
      <c r="Q152" s="4"/>
      <c r="R152" s="4"/>
    </row>
    <row r="153" spans="2:18">
      <c r="B153" s="62">
        <v>30</v>
      </c>
      <c r="C153" s="62" t="s">
        <v>35</v>
      </c>
      <c r="D153" s="63">
        <v>265</v>
      </c>
      <c r="E153" s="63">
        <f>I153-D153</f>
        <v>5.8000000000000114</v>
      </c>
      <c r="F153" s="14">
        <v>0</v>
      </c>
      <c r="G153" s="15" t="s">
        <v>17</v>
      </c>
      <c r="H153" s="16">
        <v>95.2</v>
      </c>
      <c r="I153" s="63">
        <f>H153+(H154-90)+(H155-90)+(H156-90)+(H157-90)</f>
        <v>270.8</v>
      </c>
      <c r="J153" s="15" t="s">
        <v>14</v>
      </c>
      <c r="K153" s="16" t="s">
        <v>14</v>
      </c>
      <c r="L153" s="16">
        <f t="shared" si="4"/>
        <v>0</v>
      </c>
      <c r="M153" s="17">
        <f t="shared" si="5"/>
        <v>0</v>
      </c>
      <c r="N153" s="4"/>
      <c r="O153" s="4"/>
      <c r="P153" s="2"/>
      <c r="Q153" s="4"/>
      <c r="R153" s="4"/>
    </row>
    <row r="154" spans="2:18">
      <c r="B154" s="62"/>
      <c r="C154" s="62"/>
      <c r="D154" s="63"/>
      <c r="E154" s="61"/>
      <c r="F154" s="14">
        <v>1</v>
      </c>
      <c r="G154" s="15" t="s">
        <v>6</v>
      </c>
      <c r="H154" s="16">
        <v>116.05</v>
      </c>
      <c r="I154" s="62"/>
      <c r="J154" s="15" t="s">
        <v>14</v>
      </c>
      <c r="K154" s="16" t="s">
        <v>14</v>
      </c>
      <c r="L154" s="16">
        <f t="shared" si="4"/>
        <v>0</v>
      </c>
      <c r="M154" s="17">
        <f t="shared" si="5"/>
        <v>0</v>
      </c>
      <c r="N154" s="4"/>
      <c r="O154" s="4"/>
      <c r="P154" s="2"/>
      <c r="Q154" s="4"/>
      <c r="R154" s="4"/>
    </row>
    <row r="155" spans="2:18">
      <c r="B155" s="62"/>
      <c r="C155" s="62"/>
      <c r="D155" s="63"/>
      <c r="E155" s="61"/>
      <c r="F155" s="14">
        <v>2</v>
      </c>
      <c r="G155" s="15" t="s">
        <v>22</v>
      </c>
      <c r="H155" s="16">
        <v>108.625</v>
      </c>
      <c r="I155" s="62"/>
      <c r="J155" s="15" t="s">
        <v>11</v>
      </c>
      <c r="K155" s="16">
        <v>108.7</v>
      </c>
      <c r="L155" s="16">
        <f t="shared" si="4"/>
        <v>7.5000000000002842E-2</v>
      </c>
      <c r="M155" s="17">
        <f t="shared" si="5"/>
        <v>3.0000000000001137</v>
      </c>
      <c r="N155" s="4"/>
      <c r="O155" s="4"/>
      <c r="P155" s="2"/>
      <c r="Q155" s="4"/>
      <c r="R155" s="4"/>
    </row>
    <row r="156" spans="2:18">
      <c r="B156" s="62"/>
      <c r="C156" s="62"/>
      <c r="D156" s="63"/>
      <c r="E156" s="61"/>
      <c r="F156" s="14">
        <v>3</v>
      </c>
      <c r="G156" s="15" t="s">
        <v>17</v>
      </c>
      <c r="H156" s="16">
        <v>204.17500000000001</v>
      </c>
      <c r="I156" s="62"/>
      <c r="J156" s="15" t="s">
        <v>14</v>
      </c>
      <c r="K156" s="16" t="s">
        <v>14</v>
      </c>
      <c r="L156" s="16">
        <f t="shared" si="4"/>
        <v>0</v>
      </c>
      <c r="M156" s="17">
        <f t="shared" si="5"/>
        <v>0</v>
      </c>
      <c r="N156" s="4"/>
      <c r="O156" s="4"/>
      <c r="P156" s="2"/>
      <c r="Q156" s="4"/>
      <c r="R156" s="4"/>
    </row>
    <row r="157" spans="2:18">
      <c r="B157" s="62"/>
      <c r="C157" s="62"/>
      <c r="D157" s="63"/>
      <c r="E157" s="61"/>
      <c r="F157" s="14">
        <v>4</v>
      </c>
      <c r="G157" s="15" t="s">
        <v>358</v>
      </c>
      <c r="H157" s="16">
        <v>106.75</v>
      </c>
      <c r="I157" s="62"/>
      <c r="J157" s="15" t="s">
        <v>14</v>
      </c>
      <c r="K157" s="16" t="s">
        <v>14</v>
      </c>
      <c r="L157" s="16">
        <f t="shared" si="4"/>
        <v>0</v>
      </c>
      <c r="M157" s="17">
        <f t="shared" si="5"/>
        <v>0</v>
      </c>
      <c r="N157" s="4"/>
      <c r="O157" s="4"/>
      <c r="P157" s="2"/>
      <c r="Q157" s="4"/>
      <c r="R157" s="4"/>
    </row>
    <row r="158" spans="2:18">
      <c r="B158" s="59">
        <v>31</v>
      </c>
      <c r="C158" s="59" t="s">
        <v>21</v>
      </c>
      <c r="D158" s="60">
        <v>448.7</v>
      </c>
      <c r="E158" s="60">
        <f>I158-D158</f>
        <v>8.1749999999999545</v>
      </c>
      <c r="F158" s="28">
        <v>0</v>
      </c>
      <c r="G158" s="29" t="s">
        <v>7</v>
      </c>
      <c r="H158" s="30">
        <v>223.95</v>
      </c>
      <c r="I158" s="60">
        <f>H158+(H159-90)+(H160-90)+(H161-90)+(H162-90)</f>
        <v>456.87499999999994</v>
      </c>
      <c r="J158" s="29" t="s">
        <v>14</v>
      </c>
      <c r="K158" s="30" t="s">
        <v>14</v>
      </c>
      <c r="L158" s="30">
        <f t="shared" si="4"/>
        <v>0</v>
      </c>
      <c r="M158" s="31">
        <f t="shared" si="5"/>
        <v>0</v>
      </c>
      <c r="N158" s="4"/>
      <c r="O158" s="4"/>
      <c r="P158" s="2"/>
      <c r="Q158" s="4"/>
      <c r="R158" s="4"/>
    </row>
    <row r="159" spans="2:18">
      <c r="B159" s="59"/>
      <c r="C159" s="59"/>
      <c r="D159" s="60"/>
      <c r="E159" s="61"/>
      <c r="F159" s="28">
        <v>1</v>
      </c>
      <c r="G159" s="29" t="s">
        <v>17</v>
      </c>
      <c r="H159" s="30">
        <v>155.47499999999999</v>
      </c>
      <c r="I159" s="59"/>
      <c r="J159" s="29" t="s">
        <v>14</v>
      </c>
      <c r="K159" s="30" t="s">
        <v>14</v>
      </c>
      <c r="L159" s="30">
        <f t="shared" si="4"/>
        <v>0</v>
      </c>
      <c r="M159" s="31">
        <f t="shared" si="5"/>
        <v>0</v>
      </c>
      <c r="N159" s="4"/>
      <c r="O159" s="4"/>
      <c r="P159" s="2"/>
      <c r="Q159" s="4"/>
      <c r="R159" s="4"/>
    </row>
    <row r="160" spans="2:18">
      <c r="B160" s="59"/>
      <c r="C160" s="59"/>
      <c r="D160" s="60"/>
      <c r="E160" s="61"/>
      <c r="F160" s="28">
        <v>2</v>
      </c>
      <c r="G160" s="29" t="s">
        <v>17</v>
      </c>
      <c r="H160" s="30">
        <v>116.47499999999999</v>
      </c>
      <c r="I160" s="59"/>
      <c r="J160" s="29" t="s">
        <v>11</v>
      </c>
      <c r="K160" s="30">
        <v>116.6</v>
      </c>
      <c r="L160" s="30">
        <f t="shared" si="4"/>
        <v>0.125</v>
      </c>
      <c r="M160" s="31">
        <f t="shared" si="5"/>
        <v>5</v>
      </c>
      <c r="N160" s="4"/>
      <c r="O160" s="4"/>
      <c r="P160" s="2"/>
      <c r="Q160" s="4"/>
      <c r="R160" s="4"/>
    </row>
    <row r="161" spans="2:18">
      <c r="B161" s="59"/>
      <c r="C161" s="59"/>
      <c r="D161" s="60"/>
      <c r="E161" s="61"/>
      <c r="F161" s="28">
        <v>3</v>
      </c>
      <c r="G161" s="29" t="s">
        <v>358</v>
      </c>
      <c r="H161" s="30">
        <v>117.52500000000001</v>
      </c>
      <c r="I161" s="59"/>
      <c r="J161" s="29" t="s">
        <v>14</v>
      </c>
      <c r="K161" s="30" t="s">
        <v>14</v>
      </c>
      <c r="L161" s="30">
        <f t="shared" si="4"/>
        <v>0</v>
      </c>
      <c r="M161" s="31">
        <f t="shared" si="5"/>
        <v>0</v>
      </c>
      <c r="N161" s="4"/>
      <c r="O161" s="4"/>
      <c r="P161" s="2"/>
      <c r="Q161" s="4"/>
      <c r="R161" s="4"/>
    </row>
    <row r="162" spans="2:18">
      <c r="B162" s="59"/>
      <c r="C162" s="59"/>
      <c r="D162" s="60"/>
      <c r="E162" s="61"/>
      <c r="F162" s="28">
        <v>4</v>
      </c>
      <c r="G162" s="29" t="s">
        <v>358</v>
      </c>
      <c r="H162" s="30">
        <v>203.45</v>
      </c>
      <c r="I162" s="59"/>
      <c r="J162" s="29" t="s">
        <v>14</v>
      </c>
      <c r="K162" s="30" t="s">
        <v>14</v>
      </c>
      <c r="L162" s="30">
        <f t="shared" si="4"/>
        <v>0</v>
      </c>
      <c r="M162" s="31">
        <f t="shared" si="5"/>
        <v>0</v>
      </c>
      <c r="N162" s="4"/>
      <c r="O162" s="4"/>
      <c r="P162" s="2"/>
      <c r="Q162" s="4"/>
      <c r="R162" s="4"/>
    </row>
    <row r="163" spans="2:18">
      <c r="B163" s="62">
        <v>32</v>
      </c>
      <c r="C163" s="62" t="s">
        <v>21</v>
      </c>
      <c r="D163" s="63">
        <v>275.3</v>
      </c>
      <c r="E163" s="63">
        <f>I163-D163</f>
        <v>10.449999999999989</v>
      </c>
      <c r="F163" s="14">
        <v>0</v>
      </c>
      <c r="G163" s="15" t="s">
        <v>6</v>
      </c>
      <c r="H163" s="16">
        <v>113.2</v>
      </c>
      <c r="I163" s="63">
        <f>H163+(H164-90)+(H165-90)+(H166-90)+(H167-90)</f>
        <v>285.75</v>
      </c>
      <c r="J163" s="15" t="s">
        <v>14</v>
      </c>
      <c r="K163" s="16" t="s">
        <v>14</v>
      </c>
      <c r="L163" s="16">
        <f t="shared" si="4"/>
        <v>0</v>
      </c>
      <c r="M163" s="17">
        <f t="shared" si="5"/>
        <v>0</v>
      </c>
      <c r="N163" s="4"/>
      <c r="O163" s="4"/>
      <c r="P163" s="2"/>
      <c r="Q163" s="4"/>
      <c r="R163" s="4"/>
    </row>
    <row r="164" spans="2:18">
      <c r="B164" s="62"/>
      <c r="C164" s="62"/>
      <c r="D164" s="63"/>
      <c r="E164" s="61"/>
      <c r="F164" s="14">
        <v>1</v>
      </c>
      <c r="G164" s="15" t="s">
        <v>6</v>
      </c>
      <c r="H164" s="16">
        <v>113.45</v>
      </c>
      <c r="I164" s="62"/>
      <c r="J164" s="15" t="s">
        <v>11</v>
      </c>
      <c r="K164" s="16">
        <v>116.7</v>
      </c>
      <c r="L164" s="16">
        <f t="shared" si="4"/>
        <v>3.25</v>
      </c>
      <c r="M164" s="17">
        <f t="shared" si="5"/>
        <v>130</v>
      </c>
      <c r="N164" s="4"/>
      <c r="O164" s="4"/>
      <c r="P164" s="2"/>
      <c r="Q164" s="4"/>
      <c r="R164" s="4"/>
    </row>
    <row r="165" spans="2:18">
      <c r="B165" s="62"/>
      <c r="C165" s="62"/>
      <c r="D165" s="63"/>
      <c r="E165" s="61"/>
      <c r="F165" s="14">
        <v>2</v>
      </c>
      <c r="G165" s="15" t="s">
        <v>17</v>
      </c>
      <c r="H165" s="16">
        <v>125.6</v>
      </c>
      <c r="I165" s="62"/>
      <c r="J165" s="15" t="s">
        <v>14</v>
      </c>
      <c r="K165" s="16" t="s">
        <v>14</v>
      </c>
      <c r="L165" s="16">
        <f t="shared" si="4"/>
        <v>0</v>
      </c>
      <c r="M165" s="17">
        <f t="shared" si="5"/>
        <v>0</v>
      </c>
      <c r="N165" s="4"/>
      <c r="O165" s="4"/>
      <c r="P165" s="2"/>
      <c r="Q165" s="4"/>
      <c r="R165" s="4"/>
    </row>
    <row r="166" spans="2:18">
      <c r="B166" s="62"/>
      <c r="C166" s="62"/>
      <c r="D166" s="63"/>
      <c r="E166" s="61"/>
      <c r="F166" s="14">
        <v>3</v>
      </c>
      <c r="G166" s="15" t="s">
        <v>17</v>
      </c>
      <c r="H166" s="16">
        <v>141.17500000000001</v>
      </c>
      <c r="I166" s="62"/>
      <c r="J166" s="15" t="s">
        <v>14</v>
      </c>
      <c r="K166" s="16" t="s">
        <v>14</v>
      </c>
      <c r="L166" s="16">
        <f t="shared" si="4"/>
        <v>0</v>
      </c>
      <c r="M166" s="17">
        <f t="shared" si="5"/>
        <v>0</v>
      </c>
      <c r="N166" s="4"/>
      <c r="O166" s="4"/>
      <c r="P166" s="2"/>
      <c r="Q166" s="4"/>
      <c r="R166" s="4"/>
    </row>
    <row r="167" spans="2:18">
      <c r="B167" s="62"/>
      <c r="C167" s="62"/>
      <c r="D167" s="63"/>
      <c r="E167" s="61"/>
      <c r="F167" s="14">
        <v>4</v>
      </c>
      <c r="G167" s="15" t="s">
        <v>45</v>
      </c>
      <c r="H167" s="16">
        <v>152.32499999999999</v>
      </c>
      <c r="I167" s="62"/>
      <c r="J167" s="15" t="s">
        <v>14</v>
      </c>
      <c r="K167" s="16" t="s">
        <v>14</v>
      </c>
      <c r="L167" s="16">
        <f t="shared" si="4"/>
        <v>0</v>
      </c>
      <c r="M167" s="17">
        <f t="shared" si="5"/>
        <v>0</v>
      </c>
      <c r="N167" s="4"/>
      <c r="O167" s="4"/>
      <c r="P167" s="2"/>
      <c r="Q167" s="4"/>
      <c r="R167" s="4"/>
    </row>
    <row r="168" spans="2:18">
      <c r="B168" s="59">
        <v>33</v>
      </c>
      <c r="C168" s="59" t="s">
        <v>171</v>
      </c>
      <c r="D168" s="60">
        <v>422.3</v>
      </c>
      <c r="E168" s="60">
        <f>I168-D168</f>
        <v>8.6499999999999773</v>
      </c>
      <c r="F168" s="28">
        <v>0</v>
      </c>
      <c r="G168" s="29" t="s">
        <v>17</v>
      </c>
      <c r="H168" s="30">
        <v>192.55</v>
      </c>
      <c r="I168" s="60">
        <f>H168+(H169-90)+(H170-90)+(H171-90)+(H172-90)</f>
        <v>430.95</v>
      </c>
      <c r="J168" s="29" t="s">
        <v>14</v>
      </c>
      <c r="K168" s="30" t="s">
        <v>14</v>
      </c>
      <c r="L168" s="30">
        <f t="shared" si="4"/>
        <v>0</v>
      </c>
      <c r="M168" s="31">
        <f t="shared" si="5"/>
        <v>0</v>
      </c>
      <c r="N168" s="4"/>
      <c r="O168" s="4"/>
      <c r="P168" s="2"/>
      <c r="Q168" s="4"/>
      <c r="R168" s="4"/>
    </row>
    <row r="169" spans="2:18">
      <c r="B169" s="59"/>
      <c r="C169" s="59"/>
      <c r="D169" s="60"/>
      <c r="E169" s="61"/>
      <c r="F169" s="28">
        <v>1</v>
      </c>
      <c r="G169" s="29" t="s">
        <v>17</v>
      </c>
      <c r="H169" s="30">
        <v>128.9</v>
      </c>
      <c r="I169" s="59"/>
      <c r="J169" s="29" t="s">
        <v>28</v>
      </c>
      <c r="K169" s="30">
        <v>129.1</v>
      </c>
      <c r="L169" s="30">
        <f t="shared" si="4"/>
        <v>0.19999999999998863</v>
      </c>
      <c r="M169" s="31">
        <f t="shared" si="5"/>
        <v>7.9999999999995453</v>
      </c>
      <c r="N169" s="4"/>
      <c r="O169" s="4"/>
      <c r="P169" s="2"/>
      <c r="Q169" s="4"/>
      <c r="R169" s="4"/>
    </row>
    <row r="170" spans="2:18">
      <c r="B170" s="59"/>
      <c r="C170" s="59"/>
      <c r="D170" s="60"/>
      <c r="E170" s="61"/>
      <c r="F170" s="28">
        <v>2</v>
      </c>
      <c r="G170" s="29" t="s">
        <v>6</v>
      </c>
      <c r="H170" s="30">
        <v>151.17500000000001</v>
      </c>
      <c r="I170" s="59"/>
      <c r="J170" s="29" t="s">
        <v>14</v>
      </c>
      <c r="K170" s="30" t="s">
        <v>14</v>
      </c>
      <c r="L170" s="30">
        <f t="shared" si="4"/>
        <v>0</v>
      </c>
      <c r="M170" s="31">
        <f t="shared" si="5"/>
        <v>0</v>
      </c>
      <c r="N170" s="4"/>
      <c r="O170" s="4"/>
      <c r="P170" s="2"/>
      <c r="Q170" s="4"/>
      <c r="R170" s="4"/>
    </row>
    <row r="171" spans="2:18">
      <c r="B171" s="59"/>
      <c r="C171" s="59"/>
      <c r="D171" s="60"/>
      <c r="E171" s="61"/>
      <c r="F171" s="28">
        <v>3</v>
      </c>
      <c r="G171" s="29" t="s">
        <v>17</v>
      </c>
      <c r="H171" s="30">
        <v>176.25</v>
      </c>
      <c r="I171" s="59"/>
      <c r="J171" s="29" t="s">
        <v>14</v>
      </c>
      <c r="K171" s="30" t="s">
        <v>14</v>
      </c>
      <c r="L171" s="30">
        <f t="shared" si="4"/>
        <v>0</v>
      </c>
      <c r="M171" s="31">
        <f t="shared" si="5"/>
        <v>0</v>
      </c>
      <c r="N171" s="4"/>
      <c r="O171" s="4"/>
      <c r="P171" s="2"/>
      <c r="Q171" s="4"/>
      <c r="R171" s="4"/>
    </row>
    <row r="172" spans="2:18">
      <c r="B172" s="59"/>
      <c r="C172" s="59"/>
      <c r="D172" s="60"/>
      <c r="E172" s="61"/>
      <c r="F172" s="28">
        <v>4</v>
      </c>
      <c r="G172" s="29" t="s">
        <v>6</v>
      </c>
      <c r="H172" s="30">
        <v>142.07499999999999</v>
      </c>
      <c r="I172" s="59"/>
      <c r="J172" s="29" t="s">
        <v>14</v>
      </c>
      <c r="K172" s="30" t="s">
        <v>14</v>
      </c>
      <c r="L172" s="30">
        <f t="shared" si="4"/>
        <v>0</v>
      </c>
      <c r="M172" s="31">
        <f t="shared" si="5"/>
        <v>0</v>
      </c>
      <c r="N172" s="4"/>
      <c r="O172" s="4"/>
      <c r="P172" s="2"/>
      <c r="Q172" s="4"/>
      <c r="R172" s="4"/>
    </row>
    <row r="173" spans="2:18">
      <c r="B173" s="62">
        <v>34</v>
      </c>
      <c r="C173" s="62" t="s">
        <v>24</v>
      </c>
      <c r="D173" s="63">
        <v>219.72499999999999</v>
      </c>
      <c r="E173" s="63">
        <f>I173-D173</f>
        <v>3.5999999999999943</v>
      </c>
      <c r="F173" s="14">
        <v>0</v>
      </c>
      <c r="G173" s="15" t="s">
        <v>17</v>
      </c>
      <c r="H173" s="16">
        <v>117.625</v>
      </c>
      <c r="I173" s="63">
        <f>H173+(H174-90)+(H175-90)+(H176-90)+(H177-90)</f>
        <v>223.32499999999999</v>
      </c>
      <c r="J173" s="15" t="s">
        <v>14</v>
      </c>
      <c r="K173" s="16" t="s">
        <v>14</v>
      </c>
      <c r="L173" s="16">
        <f t="shared" si="4"/>
        <v>0</v>
      </c>
      <c r="M173" s="17">
        <f t="shared" si="5"/>
        <v>0</v>
      </c>
      <c r="N173" s="4"/>
      <c r="O173" s="4"/>
      <c r="P173" s="2"/>
      <c r="Q173" s="4"/>
      <c r="R173" s="4"/>
    </row>
    <row r="174" spans="2:18">
      <c r="B174" s="62"/>
      <c r="C174" s="62"/>
      <c r="D174" s="63"/>
      <c r="E174" s="61"/>
      <c r="F174" s="14">
        <v>1</v>
      </c>
      <c r="G174" s="15" t="s">
        <v>365</v>
      </c>
      <c r="H174" s="16">
        <v>141.57499999999999</v>
      </c>
      <c r="I174" s="62"/>
      <c r="J174" s="15" t="s">
        <v>14</v>
      </c>
      <c r="K174" s="16" t="s">
        <v>14</v>
      </c>
      <c r="L174" s="16">
        <f t="shared" si="4"/>
        <v>0</v>
      </c>
      <c r="M174" s="17">
        <f t="shared" si="5"/>
        <v>0</v>
      </c>
      <c r="N174" s="4"/>
      <c r="O174" s="4"/>
      <c r="P174" s="2"/>
      <c r="Q174" s="4"/>
      <c r="R174" s="4"/>
    </row>
    <row r="175" spans="2:18">
      <c r="B175" s="62"/>
      <c r="C175" s="62"/>
      <c r="D175" s="63"/>
      <c r="E175" s="61"/>
      <c r="F175" s="14">
        <v>2</v>
      </c>
      <c r="G175" s="15" t="s">
        <v>6</v>
      </c>
      <c r="H175" s="16">
        <v>101.925</v>
      </c>
      <c r="I175" s="62"/>
      <c r="J175" s="15" t="s">
        <v>28</v>
      </c>
      <c r="K175" s="16">
        <v>101.97499999999999</v>
      </c>
      <c r="L175" s="16">
        <f t="shared" si="4"/>
        <v>4.9999999999997158E-2</v>
      </c>
      <c r="M175" s="17">
        <f t="shared" si="5"/>
        <v>1.9999999999998863</v>
      </c>
      <c r="N175" s="4"/>
      <c r="O175" s="4"/>
      <c r="P175" s="2"/>
      <c r="Q175" s="4"/>
      <c r="R175" s="4"/>
    </row>
    <row r="176" spans="2:18">
      <c r="B176" s="62"/>
      <c r="C176" s="62"/>
      <c r="D176" s="63"/>
      <c r="E176" s="61"/>
      <c r="F176" s="14">
        <v>3</v>
      </c>
      <c r="G176" s="15" t="s">
        <v>24</v>
      </c>
      <c r="H176" s="16">
        <v>107.375</v>
      </c>
      <c r="I176" s="62"/>
      <c r="J176" s="15" t="s">
        <v>14</v>
      </c>
      <c r="K176" s="16" t="s">
        <v>14</v>
      </c>
      <c r="L176" s="16">
        <f t="shared" si="4"/>
        <v>0</v>
      </c>
      <c r="M176" s="17">
        <f t="shared" si="5"/>
        <v>0</v>
      </c>
      <c r="N176" s="4"/>
      <c r="O176" s="4"/>
      <c r="P176" s="2"/>
      <c r="Q176" s="4"/>
      <c r="R176" s="4"/>
    </row>
    <row r="177" spans="2:18">
      <c r="B177" s="62"/>
      <c r="C177" s="62"/>
      <c r="D177" s="63"/>
      <c r="E177" s="61"/>
      <c r="F177" s="14">
        <v>4</v>
      </c>
      <c r="G177" s="15" t="s">
        <v>17</v>
      </c>
      <c r="H177" s="16">
        <v>114.825</v>
      </c>
      <c r="I177" s="62"/>
      <c r="J177" s="15" t="s">
        <v>11</v>
      </c>
      <c r="K177" s="16">
        <v>119.4</v>
      </c>
      <c r="L177" s="16">
        <f t="shared" si="4"/>
        <v>4.5750000000000028</v>
      </c>
      <c r="M177" s="17">
        <f t="shared" si="5"/>
        <v>183.00000000000011</v>
      </c>
      <c r="N177" s="4"/>
      <c r="O177" s="4"/>
      <c r="P177" s="2"/>
      <c r="Q177" s="4"/>
      <c r="R177" s="4"/>
    </row>
    <row r="178" spans="2:18">
      <c r="B178" s="59">
        <v>35</v>
      </c>
      <c r="C178" s="59" t="s">
        <v>21</v>
      </c>
      <c r="D178" s="60">
        <v>311.07499999999999</v>
      </c>
      <c r="E178" s="60">
        <f>I178-D178</f>
        <v>5.7750000000000341</v>
      </c>
      <c r="F178" s="28">
        <v>0</v>
      </c>
      <c r="G178" s="29" t="s">
        <v>7</v>
      </c>
      <c r="H178" s="30">
        <v>153.42500000000001</v>
      </c>
      <c r="I178" s="60">
        <f>H178+(H179-90)+(H180-90)+(H181-90)+(H182-90)</f>
        <v>316.85000000000002</v>
      </c>
      <c r="J178" s="29" t="s">
        <v>14</v>
      </c>
      <c r="K178" s="30" t="s">
        <v>14</v>
      </c>
      <c r="L178" s="30">
        <f t="shared" si="4"/>
        <v>0</v>
      </c>
      <c r="M178" s="31">
        <f t="shared" si="5"/>
        <v>0</v>
      </c>
      <c r="N178" s="4"/>
      <c r="O178" s="4"/>
      <c r="P178" s="2"/>
      <c r="Q178" s="4"/>
      <c r="R178" s="4"/>
    </row>
    <row r="179" spans="2:18">
      <c r="B179" s="59"/>
      <c r="C179" s="59"/>
      <c r="D179" s="60"/>
      <c r="E179" s="61"/>
      <c r="F179" s="28">
        <v>1</v>
      </c>
      <c r="G179" s="29" t="s">
        <v>17</v>
      </c>
      <c r="H179" s="30">
        <v>128.35</v>
      </c>
      <c r="I179" s="59"/>
      <c r="J179" s="29" t="s">
        <v>14</v>
      </c>
      <c r="K179" s="30" t="s">
        <v>14</v>
      </c>
      <c r="L179" s="30">
        <f t="shared" si="4"/>
        <v>0</v>
      </c>
      <c r="M179" s="31">
        <f t="shared" si="5"/>
        <v>0</v>
      </c>
      <c r="N179" s="4"/>
      <c r="O179" s="4"/>
      <c r="P179" s="2"/>
      <c r="Q179" s="4"/>
      <c r="R179" s="4"/>
    </row>
    <row r="180" spans="2:18">
      <c r="B180" s="59"/>
      <c r="C180" s="59"/>
      <c r="D180" s="60"/>
      <c r="E180" s="61"/>
      <c r="F180" s="28">
        <v>2</v>
      </c>
      <c r="G180" s="29" t="s">
        <v>6</v>
      </c>
      <c r="H180" s="30">
        <v>118.65</v>
      </c>
      <c r="I180" s="59"/>
      <c r="J180" s="29" t="s">
        <v>14</v>
      </c>
      <c r="K180" s="30" t="s">
        <v>14</v>
      </c>
      <c r="L180" s="30">
        <f t="shared" si="4"/>
        <v>0</v>
      </c>
      <c r="M180" s="31">
        <f t="shared" si="5"/>
        <v>0</v>
      </c>
      <c r="N180" s="4"/>
      <c r="O180" s="4"/>
      <c r="P180" s="2"/>
      <c r="Q180" s="4"/>
      <c r="R180" s="4"/>
    </row>
    <row r="181" spans="2:18">
      <c r="B181" s="59"/>
      <c r="C181" s="59"/>
      <c r="D181" s="60"/>
      <c r="E181" s="61"/>
      <c r="F181" s="28">
        <v>3</v>
      </c>
      <c r="G181" s="29" t="s">
        <v>17</v>
      </c>
      <c r="H181" s="30">
        <v>126.425</v>
      </c>
      <c r="I181" s="59"/>
      <c r="J181" s="29" t="s">
        <v>11</v>
      </c>
      <c r="K181" s="30">
        <v>128.67500000000001</v>
      </c>
      <c r="L181" s="30">
        <f t="shared" si="4"/>
        <v>2.2500000000000142</v>
      </c>
      <c r="M181" s="31">
        <f t="shared" si="5"/>
        <v>90.000000000000568</v>
      </c>
      <c r="N181" s="4"/>
      <c r="O181" s="4"/>
      <c r="P181" s="2"/>
      <c r="Q181" s="4"/>
      <c r="R181" s="4"/>
    </row>
    <row r="182" spans="2:18">
      <c r="B182" s="59"/>
      <c r="C182" s="59"/>
      <c r="D182" s="60"/>
      <c r="E182" s="61"/>
      <c r="F182" s="28">
        <v>4</v>
      </c>
      <c r="G182" s="29" t="s">
        <v>21</v>
      </c>
      <c r="H182" s="30">
        <v>150</v>
      </c>
      <c r="I182" s="59"/>
      <c r="J182" s="29" t="s">
        <v>11</v>
      </c>
      <c r="K182" s="30">
        <v>151.625</v>
      </c>
      <c r="L182" s="30">
        <f t="shared" si="4"/>
        <v>1.625</v>
      </c>
      <c r="M182" s="31">
        <f t="shared" si="5"/>
        <v>65</v>
      </c>
      <c r="N182" s="4"/>
      <c r="O182" s="4"/>
      <c r="P182" s="2"/>
      <c r="Q182" s="4"/>
      <c r="R182" s="4"/>
    </row>
    <row r="183" spans="2:18">
      <c r="B183" s="62">
        <v>36</v>
      </c>
      <c r="C183" s="62" t="s">
        <v>17</v>
      </c>
      <c r="D183" s="63">
        <v>222.95</v>
      </c>
      <c r="E183" s="63">
        <f>I183-D183</f>
        <v>2.0249999999999773</v>
      </c>
      <c r="F183" s="14">
        <v>0</v>
      </c>
      <c r="G183" s="15" t="s">
        <v>17</v>
      </c>
      <c r="H183" s="16">
        <v>120.575</v>
      </c>
      <c r="I183" s="63">
        <f>H183+(H184-90)+(H185-90)+(H186-90)+(H187-90)</f>
        <v>224.97499999999997</v>
      </c>
      <c r="J183" s="15" t="s">
        <v>14</v>
      </c>
      <c r="K183" s="16" t="s">
        <v>14</v>
      </c>
      <c r="L183" s="16">
        <f t="shared" si="4"/>
        <v>0</v>
      </c>
      <c r="M183" s="17">
        <f t="shared" si="5"/>
        <v>0</v>
      </c>
      <c r="N183" s="4"/>
      <c r="O183" s="4"/>
      <c r="P183" s="2"/>
      <c r="Q183" s="4"/>
      <c r="R183" s="4"/>
    </row>
    <row r="184" spans="2:18">
      <c r="B184" s="62"/>
      <c r="C184" s="62"/>
      <c r="D184" s="63"/>
      <c r="E184" s="61"/>
      <c r="F184" s="14">
        <v>1</v>
      </c>
      <c r="G184" s="15" t="s">
        <v>358</v>
      </c>
      <c r="H184" s="16">
        <v>141.32499999999999</v>
      </c>
      <c r="I184" s="62"/>
      <c r="J184" s="15" t="s">
        <v>14</v>
      </c>
      <c r="K184" s="16" t="s">
        <v>14</v>
      </c>
      <c r="L184" s="16">
        <f t="shared" si="4"/>
        <v>0</v>
      </c>
      <c r="M184" s="17">
        <f t="shared" si="5"/>
        <v>0</v>
      </c>
      <c r="N184" s="4"/>
      <c r="O184" s="4"/>
      <c r="P184" s="2"/>
      <c r="Q184" s="4"/>
      <c r="R184" s="4"/>
    </row>
    <row r="185" spans="2:18">
      <c r="B185" s="62"/>
      <c r="C185" s="62"/>
      <c r="D185" s="63"/>
      <c r="E185" s="61"/>
      <c r="F185" s="14">
        <v>2</v>
      </c>
      <c r="G185" s="15" t="s">
        <v>6</v>
      </c>
      <c r="H185" s="16">
        <v>80.2</v>
      </c>
      <c r="I185" s="62"/>
      <c r="J185" s="15" t="s">
        <v>11</v>
      </c>
      <c r="K185" s="16">
        <v>80.75</v>
      </c>
      <c r="L185" s="16">
        <f t="shared" si="4"/>
        <v>0.54999999999999716</v>
      </c>
      <c r="M185" s="17">
        <f t="shared" si="5"/>
        <v>21.999999999999886</v>
      </c>
      <c r="N185" s="4"/>
      <c r="O185" s="4"/>
      <c r="P185" s="2"/>
      <c r="Q185" s="4"/>
      <c r="R185" s="4"/>
    </row>
    <row r="186" spans="2:18">
      <c r="B186" s="62"/>
      <c r="C186" s="62"/>
      <c r="D186" s="63"/>
      <c r="E186" s="61"/>
      <c r="F186" s="14">
        <v>3</v>
      </c>
      <c r="G186" s="15" t="s">
        <v>358</v>
      </c>
      <c r="H186" s="16">
        <v>61.975000000000001</v>
      </c>
      <c r="I186" s="62"/>
      <c r="J186" s="15" t="s">
        <v>72</v>
      </c>
      <c r="K186" s="16">
        <v>62.15</v>
      </c>
      <c r="L186" s="16">
        <f t="shared" si="4"/>
        <v>0.17499999999999716</v>
      </c>
      <c r="M186" s="17">
        <f t="shared" si="5"/>
        <v>6.9999999999998863</v>
      </c>
      <c r="N186" s="4"/>
      <c r="O186" s="4"/>
      <c r="P186" s="2"/>
      <c r="Q186" s="4"/>
      <c r="R186" s="4"/>
    </row>
    <row r="187" spans="2:18">
      <c r="B187" s="62"/>
      <c r="C187" s="62"/>
      <c r="D187" s="63"/>
      <c r="E187" s="61"/>
      <c r="F187" s="14">
        <v>4</v>
      </c>
      <c r="G187" s="15" t="s">
        <v>6</v>
      </c>
      <c r="H187" s="16">
        <v>180.9</v>
      </c>
      <c r="I187" s="62"/>
      <c r="J187" s="15" t="s">
        <v>14</v>
      </c>
      <c r="K187" s="16" t="s">
        <v>14</v>
      </c>
      <c r="L187" s="16">
        <f t="shared" si="4"/>
        <v>0</v>
      </c>
      <c r="M187" s="17">
        <f t="shared" si="5"/>
        <v>0</v>
      </c>
      <c r="N187" s="4"/>
      <c r="O187" s="4"/>
      <c r="P187" s="2"/>
      <c r="Q187" s="4"/>
      <c r="R187" s="4"/>
    </row>
    <row r="188" spans="2:18">
      <c r="B188" s="59">
        <v>37</v>
      </c>
      <c r="C188" s="59" t="s">
        <v>21</v>
      </c>
      <c r="D188" s="60">
        <v>326.625</v>
      </c>
      <c r="E188" s="60">
        <f>I188-D188</f>
        <v>5.0750000000000455</v>
      </c>
      <c r="F188" s="28">
        <v>0</v>
      </c>
      <c r="G188" s="29" t="s">
        <v>358</v>
      </c>
      <c r="H188" s="30">
        <v>123.2</v>
      </c>
      <c r="I188" s="60">
        <f>H188+(H189-90)+(H190-90)+(H191-90)+(H192-90)</f>
        <v>331.70000000000005</v>
      </c>
      <c r="J188" s="29" t="s">
        <v>14</v>
      </c>
      <c r="K188" s="30" t="s">
        <v>14</v>
      </c>
      <c r="L188" s="30">
        <f t="shared" si="4"/>
        <v>0</v>
      </c>
      <c r="M188" s="31">
        <f t="shared" si="5"/>
        <v>0</v>
      </c>
      <c r="N188" s="4"/>
      <c r="O188" s="4"/>
      <c r="P188" s="2"/>
      <c r="Q188" s="4"/>
      <c r="R188" s="4"/>
    </row>
    <row r="189" spans="2:18">
      <c r="B189" s="59"/>
      <c r="C189" s="59"/>
      <c r="D189" s="60"/>
      <c r="E189" s="61"/>
      <c r="F189" s="28">
        <v>1</v>
      </c>
      <c r="G189" s="29" t="s">
        <v>17</v>
      </c>
      <c r="H189" s="30">
        <v>94.025000000000006</v>
      </c>
      <c r="I189" s="59"/>
      <c r="J189" s="29" t="s">
        <v>14</v>
      </c>
      <c r="K189" s="30" t="s">
        <v>14</v>
      </c>
      <c r="L189" s="30">
        <f t="shared" si="4"/>
        <v>0</v>
      </c>
      <c r="M189" s="31">
        <f t="shared" si="5"/>
        <v>0</v>
      </c>
      <c r="N189" s="4"/>
      <c r="O189" s="4"/>
      <c r="P189" s="2"/>
      <c r="Q189" s="4"/>
      <c r="R189" s="4"/>
    </row>
    <row r="190" spans="2:18">
      <c r="B190" s="59"/>
      <c r="C190" s="59"/>
      <c r="D190" s="60"/>
      <c r="E190" s="61"/>
      <c r="F190" s="28">
        <v>2</v>
      </c>
      <c r="G190" s="29" t="s">
        <v>358</v>
      </c>
      <c r="H190" s="30">
        <v>198.45</v>
      </c>
      <c r="I190" s="59"/>
      <c r="J190" s="29" t="s">
        <v>14</v>
      </c>
      <c r="K190" s="30" t="s">
        <v>14</v>
      </c>
      <c r="L190" s="30">
        <f t="shared" si="4"/>
        <v>0</v>
      </c>
      <c r="M190" s="31">
        <f t="shared" si="5"/>
        <v>0</v>
      </c>
      <c r="N190" s="4"/>
      <c r="O190" s="4"/>
      <c r="P190" s="2"/>
      <c r="Q190" s="4"/>
      <c r="R190" s="4"/>
    </row>
    <row r="191" spans="2:18">
      <c r="B191" s="59"/>
      <c r="C191" s="59"/>
      <c r="D191" s="60"/>
      <c r="E191" s="61"/>
      <c r="F191" s="28">
        <v>3</v>
      </c>
      <c r="G191" s="29" t="s">
        <v>24</v>
      </c>
      <c r="H191" s="30">
        <v>111.5</v>
      </c>
      <c r="I191" s="59"/>
      <c r="J191" s="29" t="s">
        <v>11</v>
      </c>
      <c r="K191" s="30">
        <v>118.575</v>
      </c>
      <c r="L191" s="30">
        <f t="shared" si="4"/>
        <v>7.0750000000000028</v>
      </c>
      <c r="M191" s="31">
        <f t="shared" si="5"/>
        <v>283.00000000000011</v>
      </c>
      <c r="N191" s="4"/>
      <c r="O191" s="4"/>
      <c r="P191" s="2"/>
      <c r="Q191" s="4"/>
      <c r="R191" s="4"/>
    </row>
    <row r="192" spans="2:18">
      <c r="B192" s="59"/>
      <c r="C192" s="59"/>
      <c r="D192" s="60"/>
      <c r="E192" s="61"/>
      <c r="F192" s="28">
        <v>4</v>
      </c>
      <c r="G192" s="29" t="s">
        <v>7</v>
      </c>
      <c r="H192" s="30">
        <v>164.52500000000001</v>
      </c>
      <c r="I192" s="59"/>
      <c r="J192" s="29" t="s">
        <v>14</v>
      </c>
      <c r="K192" s="30" t="s">
        <v>14</v>
      </c>
      <c r="L192" s="30">
        <f t="shared" si="4"/>
        <v>0</v>
      </c>
      <c r="M192" s="31">
        <f t="shared" si="5"/>
        <v>0</v>
      </c>
      <c r="N192" s="4"/>
      <c r="O192" s="4"/>
      <c r="P192" s="2"/>
      <c r="Q192" s="4"/>
      <c r="R192" s="4"/>
    </row>
    <row r="193" spans="2:18">
      <c r="B193" s="62">
        <v>38</v>
      </c>
      <c r="C193" s="62" t="s">
        <v>6</v>
      </c>
      <c r="D193" s="63">
        <v>390.42500000000001</v>
      </c>
      <c r="E193" s="63">
        <f>I193-D193</f>
        <v>4.6749999999999545</v>
      </c>
      <c r="F193" s="14">
        <v>0</v>
      </c>
      <c r="G193" s="15" t="s">
        <v>358</v>
      </c>
      <c r="H193" s="16">
        <v>184.17500000000001</v>
      </c>
      <c r="I193" s="63">
        <f>H193+(H194-90)+(H195-90)+(H196-90)+(H197-90)</f>
        <v>395.09999999999997</v>
      </c>
      <c r="J193" s="15" t="s">
        <v>14</v>
      </c>
      <c r="K193" s="16" t="s">
        <v>14</v>
      </c>
      <c r="L193" s="16">
        <f t="shared" si="4"/>
        <v>0</v>
      </c>
      <c r="M193" s="17">
        <f t="shared" si="5"/>
        <v>0</v>
      </c>
      <c r="N193" s="4"/>
      <c r="O193" s="4"/>
      <c r="P193" s="2"/>
      <c r="Q193" s="4"/>
      <c r="R193" s="4"/>
    </row>
    <row r="194" spans="2:18">
      <c r="B194" s="62"/>
      <c r="C194" s="62"/>
      <c r="D194" s="63"/>
      <c r="E194" s="61"/>
      <c r="F194" s="14">
        <v>1</v>
      </c>
      <c r="G194" s="15" t="s">
        <v>358</v>
      </c>
      <c r="H194" s="16">
        <v>179.35</v>
      </c>
      <c r="I194" s="62"/>
      <c r="J194" s="15" t="s">
        <v>14</v>
      </c>
      <c r="K194" s="16" t="s">
        <v>14</v>
      </c>
      <c r="L194" s="16">
        <f t="shared" si="4"/>
        <v>0</v>
      </c>
      <c r="M194" s="17">
        <f t="shared" si="5"/>
        <v>0</v>
      </c>
      <c r="N194" s="4"/>
      <c r="O194" s="4"/>
      <c r="P194" s="2"/>
      <c r="Q194" s="4"/>
      <c r="R194" s="4"/>
    </row>
    <row r="195" spans="2:18">
      <c r="B195" s="62"/>
      <c r="C195" s="62"/>
      <c r="D195" s="63"/>
      <c r="E195" s="61"/>
      <c r="F195" s="14">
        <v>2</v>
      </c>
      <c r="G195" s="15" t="s">
        <v>6</v>
      </c>
      <c r="H195" s="16">
        <v>117.72499999999999</v>
      </c>
      <c r="I195" s="62"/>
      <c r="J195" s="15" t="s">
        <v>14</v>
      </c>
      <c r="K195" s="16" t="s">
        <v>14</v>
      </c>
      <c r="L195" s="16">
        <f t="shared" ref="L195:L258" si="6">IF(K195="N/A",0,K195-H195)</f>
        <v>0</v>
      </c>
      <c r="M195" s="17">
        <f t="shared" si="5"/>
        <v>0</v>
      </c>
      <c r="N195" s="4"/>
      <c r="O195" s="4"/>
      <c r="P195" s="2"/>
      <c r="Q195" s="4"/>
      <c r="R195" s="4"/>
    </row>
    <row r="196" spans="2:18">
      <c r="B196" s="62"/>
      <c r="C196" s="62"/>
      <c r="D196" s="63"/>
      <c r="E196" s="61"/>
      <c r="F196" s="14">
        <v>3</v>
      </c>
      <c r="G196" s="15" t="s">
        <v>6</v>
      </c>
      <c r="H196" s="16">
        <v>130.65</v>
      </c>
      <c r="I196" s="62"/>
      <c r="J196" s="15" t="s">
        <v>14</v>
      </c>
      <c r="K196" s="16" t="s">
        <v>14</v>
      </c>
      <c r="L196" s="16">
        <f t="shared" si="6"/>
        <v>0</v>
      </c>
      <c r="M196" s="17">
        <f t="shared" ref="M196:M259" si="7">L196/0.025</f>
        <v>0</v>
      </c>
      <c r="N196" s="4"/>
      <c r="O196" s="4"/>
      <c r="P196" s="2"/>
      <c r="Q196" s="4"/>
      <c r="R196" s="4"/>
    </row>
    <row r="197" spans="2:18">
      <c r="B197" s="62"/>
      <c r="C197" s="62"/>
      <c r="D197" s="63"/>
      <c r="E197" s="61"/>
      <c r="F197" s="14">
        <v>4</v>
      </c>
      <c r="G197" s="15" t="s">
        <v>6</v>
      </c>
      <c r="H197" s="16">
        <v>143.19999999999999</v>
      </c>
      <c r="I197" s="62"/>
      <c r="J197" s="15" t="s">
        <v>14</v>
      </c>
      <c r="K197" s="16" t="s">
        <v>14</v>
      </c>
      <c r="L197" s="16">
        <f t="shared" si="6"/>
        <v>0</v>
      </c>
      <c r="M197" s="17">
        <f t="shared" si="7"/>
        <v>0</v>
      </c>
      <c r="N197" s="4"/>
      <c r="O197" s="4"/>
      <c r="P197" s="2"/>
      <c r="Q197" s="4"/>
      <c r="R197" s="4"/>
    </row>
    <row r="198" spans="2:18">
      <c r="B198" s="59">
        <v>39</v>
      </c>
      <c r="C198" s="59" t="s">
        <v>35</v>
      </c>
      <c r="D198" s="60">
        <v>322.89999999999998</v>
      </c>
      <c r="E198" s="60">
        <f>I198-D198</f>
        <v>6.0500000000000114</v>
      </c>
      <c r="F198" s="28">
        <v>0</v>
      </c>
      <c r="G198" s="29" t="s">
        <v>358</v>
      </c>
      <c r="H198" s="30">
        <v>125.325</v>
      </c>
      <c r="I198" s="60">
        <f>H198+(H199-90)+(H200-90)+(H201-90)+(H202-90)</f>
        <v>328.95</v>
      </c>
      <c r="J198" s="29" t="s">
        <v>14</v>
      </c>
      <c r="K198" s="30" t="s">
        <v>14</v>
      </c>
      <c r="L198" s="30">
        <f t="shared" si="6"/>
        <v>0</v>
      </c>
      <c r="M198" s="31">
        <f t="shared" si="7"/>
        <v>0</v>
      </c>
      <c r="N198" s="4"/>
      <c r="O198" s="4"/>
      <c r="P198" s="2"/>
      <c r="Q198" s="4"/>
      <c r="R198" s="4"/>
    </row>
    <row r="199" spans="2:18">
      <c r="B199" s="59"/>
      <c r="C199" s="59"/>
      <c r="D199" s="60"/>
      <c r="E199" s="61"/>
      <c r="F199" s="28">
        <v>1</v>
      </c>
      <c r="G199" s="29" t="s">
        <v>358</v>
      </c>
      <c r="H199" s="30">
        <v>138.47499999999999</v>
      </c>
      <c r="I199" s="59"/>
      <c r="J199" s="29" t="s">
        <v>14</v>
      </c>
      <c r="K199" s="30" t="s">
        <v>14</v>
      </c>
      <c r="L199" s="30">
        <f t="shared" si="6"/>
        <v>0</v>
      </c>
      <c r="M199" s="31">
        <f t="shared" si="7"/>
        <v>0</v>
      </c>
      <c r="N199" s="4"/>
      <c r="O199" s="4"/>
      <c r="P199" s="2"/>
      <c r="Q199" s="4"/>
      <c r="R199" s="4"/>
    </row>
    <row r="200" spans="2:18">
      <c r="B200" s="59"/>
      <c r="C200" s="59"/>
      <c r="D200" s="60"/>
      <c r="E200" s="61"/>
      <c r="F200" s="28">
        <v>2</v>
      </c>
      <c r="G200" s="29" t="s">
        <v>6</v>
      </c>
      <c r="H200" s="30">
        <v>156.32499999999999</v>
      </c>
      <c r="I200" s="59"/>
      <c r="J200" s="29" t="s">
        <v>14</v>
      </c>
      <c r="K200" s="30" t="s">
        <v>14</v>
      </c>
      <c r="L200" s="30">
        <f t="shared" si="6"/>
        <v>0</v>
      </c>
      <c r="M200" s="31">
        <f t="shared" si="7"/>
        <v>0</v>
      </c>
      <c r="N200" s="4"/>
      <c r="O200" s="4"/>
      <c r="P200" s="2"/>
      <c r="Q200" s="4"/>
      <c r="R200" s="4"/>
    </row>
    <row r="201" spans="2:18">
      <c r="B201" s="59"/>
      <c r="C201" s="59"/>
      <c r="D201" s="60"/>
      <c r="E201" s="61"/>
      <c r="F201" s="28">
        <v>3</v>
      </c>
      <c r="G201" s="29" t="s">
        <v>358</v>
      </c>
      <c r="H201" s="30">
        <v>129.875</v>
      </c>
      <c r="I201" s="59"/>
      <c r="J201" s="29" t="s">
        <v>14</v>
      </c>
      <c r="K201" s="30" t="s">
        <v>14</v>
      </c>
      <c r="L201" s="30">
        <f t="shared" si="6"/>
        <v>0</v>
      </c>
      <c r="M201" s="31">
        <f t="shared" si="7"/>
        <v>0</v>
      </c>
      <c r="N201" s="4"/>
      <c r="O201" s="4"/>
      <c r="P201" s="2"/>
      <c r="Q201" s="4"/>
      <c r="R201" s="4"/>
    </row>
    <row r="202" spans="2:18">
      <c r="B202" s="59"/>
      <c r="C202" s="59"/>
      <c r="D202" s="60"/>
      <c r="E202" s="61"/>
      <c r="F202" s="28">
        <v>4</v>
      </c>
      <c r="G202" s="29" t="s">
        <v>6</v>
      </c>
      <c r="H202" s="30">
        <v>138.94999999999999</v>
      </c>
      <c r="I202" s="59"/>
      <c r="J202" s="29" t="s">
        <v>14</v>
      </c>
      <c r="K202" s="30" t="s">
        <v>14</v>
      </c>
      <c r="L202" s="30">
        <f t="shared" si="6"/>
        <v>0</v>
      </c>
      <c r="M202" s="31">
        <f t="shared" si="7"/>
        <v>0</v>
      </c>
      <c r="N202" s="4"/>
      <c r="O202" s="4"/>
      <c r="P202" s="2"/>
      <c r="Q202" s="4"/>
      <c r="R202" s="4"/>
    </row>
    <row r="203" spans="2:18">
      <c r="B203" s="62">
        <v>40</v>
      </c>
      <c r="C203" s="62" t="s">
        <v>21</v>
      </c>
      <c r="D203" s="63">
        <v>260.75</v>
      </c>
      <c r="E203" s="63">
        <f>I203-D203</f>
        <v>9.5249999999999773</v>
      </c>
      <c r="F203" s="14">
        <v>0</v>
      </c>
      <c r="G203" s="15" t="s">
        <v>360</v>
      </c>
      <c r="H203" s="16">
        <v>160.9</v>
      </c>
      <c r="I203" s="63">
        <f>H203+(H204-90)+(H205-90)+(H206-90)+(H207-90)</f>
        <v>270.27499999999998</v>
      </c>
      <c r="J203" s="15" t="s">
        <v>14</v>
      </c>
      <c r="K203" s="16" t="s">
        <v>14</v>
      </c>
      <c r="L203" s="16">
        <f t="shared" si="6"/>
        <v>0</v>
      </c>
      <c r="M203" s="17">
        <f t="shared" si="7"/>
        <v>0</v>
      </c>
      <c r="N203" s="4"/>
      <c r="O203" s="4"/>
      <c r="P203" s="2"/>
      <c r="Q203" s="4"/>
      <c r="R203" s="4"/>
    </row>
    <row r="204" spans="2:18">
      <c r="B204" s="62"/>
      <c r="C204" s="62"/>
      <c r="D204" s="63"/>
      <c r="E204" s="61"/>
      <c r="F204" s="14">
        <v>1</v>
      </c>
      <c r="G204" s="15" t="s">
        <v>360</v>
      </c>
      <c r="H204" s="16">
        <v>97.025000000000006</v>
      </c>
      <c r="I204" s="62"/>
      <c r="J204" s="15" t="s">
        <v>14</v>
      </c>
      <c r="K204" s="16" t="s">
        <v>14</v>
      </c>
      <c r="L204" s="16">
        <f t="shared" si="6"/>
        <v>0</v>
      </c>
      <c r="M204" s="17">
        <f t="shared" si="7"/>
        <v>0</v>
      </c>
      <c r="N204" s="4"/>
      <c r="O204" s="4"/>
      <c r="P204" s="2"/>
      <c r="Q204" s="4"/>
      <c r="R204" s="4"/>
    </row>
    <row r="205" spans="2:18">
      <c r="B205" s="62"/>
      <c r="C205" s="62"/>
      <c r="D205" s="63"/>
      <c r="E205" s="61"/>
      <c r="F205" s="14">
        <v>2</v>
      </c>
      <c r="G205" s="15" t="s">
        <v>31</v>
      </c>
      <c r="H205" s="16">
        <v>111.575</v>
      </c>
      <c r="I205" s="62"/>
      <c r="J205" s="15" t="s">
        <v>11</v>
      </c>
      <c r="K205" s="16">
        <v>112</v>
      </c>
      <c r="L205" s="16">
        <f t="shared" si="6"/>
        <v>0.42499999999999716</v>
      </c>
      <c r="M205" s="17">
        <f t="shared" si="7"/>
        <v>16.999999999999886</v>
      </c>
      <c r="N205" s="4"/>
      <c r="O205" s="4"/>
      <c r="P205" s="2"/>
      <c r="Q205" s="4"/>
      <c r="R205" s="4"/>
    </row>
    <row r="206" spans="2:18">
      <c r="B206" s="62"/>
      <c r="C206" s="62"/>
      <c r="D206" s="63"/>
      <c r="E206" s="61"/>
      <c r="F206" s="14">
        <v>3</v>
      </c>
      <c r="G206" s="15" t="s">
        <v>6</v>
      </c>
      <c r="H206" s="16">
        <v>119.575</v>
      </c>
      <c r="I206" s="62"/>
      <c r="J206" s="15" t="s">
        <v>28</v>
      </c>
      <c r="K206" s="16">
        <v>119.625</v>
      </c>
      <c r="L206" s="16">
        <f t="shared" si="6"/>
        <v>4.9999999999997158E-2</v>
      </c>
      <c r="M206" s="17">
        <f t="shared" si="7"/>
        <v>1.9999999999998863</v>
      </c>
      <c r="N206" s="4"/>
      <c r="O206" s="4"/>
      <c r="P206" s="2"/>
      <c r="Q206" s="4"/>
      <c r="R206" s="4"/>
    </row>
    <row r="207" spans="2:18">
      <c r="B207" s="62"/>
      <c r="C207" s="62"/>
      <c r="D207" s="63"/>
      <c r="E207" s="61"/>
      <c r="F207" s="14">
        <v>4</v>
      </c>
      <c r="G207" s="15" t="s">
        <v>17</v>
      </c>
      <c r="H207" s="16">
        <v>141.19999999999999</v>
      </c>
      <c r="I207" s="62"/>
      <c r="J207" s="15" t="s">
        <v>11</v>
      </c>
      <c r="K207" s="16">
        <v>144.07499999999999</v>
      </c>
      <c r="L207" s="16">
        <f t="shared" si="6"/>
        <v>2.875</v>
      </c>
      <c r="M207" s="17">
        <f t="shared" si="7"/>
        <v>115</v>
      </c>
      <c r="N207" s="4"/>
      <c r="O207" s="4"/>
      <c r="P207" s="2"/>
      <c r="Q207" s="4"/>
      <c r="R207" s="4"/>
    </row>
    <row r="208" spans="2:18">
      <c r="B208" s="59">
        <v>41</v>
      </c>
      <c r="C208" s="59" t="s">
        <v>21</v>
      </c>
      <c r="D208" s="60">
        <v>370.17500000000001</v>
      </c>
      <c r="E208" s="60">
        <f>I208-D208</f>
        <v>2.9249999999999545</v>
      </c>
      <c r="F208" s="28">
        <v>0</v>
      </c>
      <c r="G208" s="29" t="s">
        <v>6</v>
      </c>
      <c r="H208" s="30">
        <v>116.95</v>
      </c>
      <c r="I208" s="60">
        <f>H208+(H209-90)+(H210-90)+(H211-90)+(H212-90)</f>
        <v>373.09999999999997</v>
      </c>
      <c r="J208" s="29" t="s">
        <v>14</v>
      </c>
      <c r="K208" s="30" t="s">
        <v>14</v>
      </c>
      <c r="L208" s="30">
        <f t="shared" si="6"/>
        <v>0</v>
      </c>
      <c r="M208" s="31">
        <f t="shared" si="7"/>
        <v>0</v>
      </c>
      <c r="N208" s="4"/>
      <c r="O208" s="4"/>
      <c r="P208" s="2"/>
      <c r="Q208" s="4"/>
      <c r="R208" s="4"/>
    </row>
    <row r="209" spans="2:18">
      <c r="B209" s="59"/>
      <c r="C209" s="59"/>
      <c r="D209" s="60"/>
      <c r="E209" s="61"/>
      <c r="F209" s="28">
        <v>1</v>
      </c>
      <c r="G209" s="29" t="s">
        <v>358</v>
      </c>
      <c r="H209" s="30">
        <v>167.25</v>
      </c>
      <c r="I209" s="59"/>
      <c r="J209" s="29" t="s">
        <v>11</v>
      </c>
      <c r="K209" s="30">
        <v>168.4</v>
      </c>
      <c r="L209" s="30">
        <f t="shared" si="6"/>
        <v>1.1500000000000057</v>
      </c>
      <c r="M209" s="31">
        <f t="shared" si="7"/>
        <v>46.000000000000227</v>
      </c>
      <c r="N209" s="4"/>
      <c r="O209" s="4"/>
      <c r="P209" s="2"/>
      <c r="Q209" s="4"/>
      <c r="R209" s="4"/>
    </row>
    <row r="210" spans="2:18">
      <c r="B210" s="59"/>
      <c r="C210" s="59"/>
      <c r="D210" s="60"/>
      <c r="E210" s="61"/>
      <c r="F210" s="28">
        <v>2</v>
      </c>
      <c r="G210" s="29" t="s">
        <v>7</v>
      </c>
      <c r="H210" s="30">
        <v>144.52500000000001</v>
      </c>
      <c r="I210" s="59"/>
      <c r="J210" s="29" t="s">
        <v>14</v>
      </c>
      <c r="K210" s="30" t="s">
        <v>14</v>
      </c>
      <c r="L210" s="30">
        <f t="shared" si="6"/>
        <v>0</v>
      </c>
      <c r="M210" s="31">
        <f t="shared" si="7"/>
        <v>0</v>
      </c>
      <c r="N210" s="4"/>
      <c r="O210" s="4"/>
      <c r="P210" s="2"/>
      <c r="Q210" s="4"/>
      <c r="R210" s="4"/>
    </row>
    <row r="211" spans="2:18">
      <c r="B211" s="59"/>
      <c r="C211" s="59"/>
      <c r="D211" s="60"/>
      <c r="E211" s="61"/>
      <c r="F211" s="28">
        <v>3</v>
      </c>
      <c r="G211" s="29" t="s">
        <v>6</v>
      </c>
      <c r="H211" s="30">
        <v>148.17500000000001</v>
      </c>
      <c r="I211" s="59"/>
      <c r="J211" s="29" t="s">
        <v>14</v>
      </c>
      <c r="K211" s="30" t="s">
        <v>14</v>
      </c>
      <c r="L211" s="30">
        <f t="shared" si="6"/>
        <v>0</v>
      </c>
      <c r="M211" s="31">
        <f t="shared" si="7"/>
        <v>0</v>
      </c>
      <c r="N211" s="4"/>
      <c r="O211" s="4"/>
      <c r="P211" s="2"/>
      <c r="Q211" s="4"/>
      <c r="R211" s="4"/>
    </row>
    <row r="212" spans="2:18">
      <c r="B212" s="59"/>
      <c r="C212" s="59"/>
      <c r="D212" s="60"/>
      <c r="E212" s="61"/>
      <c r="F212" s="28">
        <v>4</v>
      </c>
      <c r="G212" s="29" t="s">
        <v>7</v>
      </c>
      <c r="H212" s="30">
        <v>156.19999999999999</v>
      </c>
      <c r="I212" s="59"/>
      <c r="J212" s="29" t="s">
        <v>14</v>
      </c>
      <c r="K212" s="30" t="s">
        <v>14</v>
      </c>
      <c r="L212" s="30">
        <f t="shared" si="6"/>
        <v>0</v>
      </c>
      <c r="M212" s="31">
        <f t="shared" si="7"/>
        <v>0</v>
      </c>
      <c r="N212" s="4"/>
      <c r="O212" s="4"/>
      <c r="P212" s="2"/>
      <c r="Q212" s="4"/>
      <c r="R212" s="4"/>
    </row>
    <row r="213" spans="2:18">
      <c r="B213" s="62">
        <v>42</v>
      </c>
      <c r="C213" s="62" t="s">
        <v>21</v>
      </c>
      <c r="D213" s="63">
        <v>389.3</v>
      </c>
      <c r="E213" s="63">
        <f>I213-D213</f>
        <v>4.6500000000000341</v>
      </c>
      <c r="F213" s="14">
        <v>0</v>
      </c>
      <c r="G213" s="15" t="s">
        <v>24</v>
      </c>
      <c r="H213" s="16">
        <v>128.15</v>
      </c>
      <c r="I213" s="63">
        <f>H213+(H214-90)+(H215-90)+(H216-90)+(H217-90)</f>
        <v>393.95000000000005</v>
      </c>
      <c r="J213" s="15" t="s">
        <v>14</v>
      </c>
      <c r="K213" s="16" t="s">
        <v>14</v>
      </c>
      <c r="L213" s="16">
        <f t="shared" si="6"/>
        <v>0</v>
      </c>
      <c r="M213" s="17">
        <f t="shared" si="7"/>
        <v>0</v>
      </c>
      <c r="N213" s="4"/>
      <c r="O213" s="4"/>
      <c r="P213" s="2"/>
      <c r="Q213" s="4"/>
      <c r="R213" s="4"/>
    </row>
    <row r="214" spans="2:18">
      <c r="B214" s="62"/>
      <c r="C214" s="62"/>
      <c r="D214" s="63"/>
      <c r="E214" s="61"/>
      <c r="F214" s="14">
        <v>1</v>
      </c>
      <c r="G214" s="15" t="s">
        <v>6</v>
      </c>
      <c r="H214" s="16">
        <v>172.4</v>
      </c>
      <c r="I214" s="62"/>
      <c r="J214" s="15" t="s">
        <v>14</v>
      </c>
      <c r="K214" s="16" t="s">
        <v>14</v>
      </c>
      <c r="L214" s="16">
        <f t="shared" si="6"/>
        <v>0</v>
      </c>
      <c r="M214" s="17">
        <f t="shared" si="7"/>
        <v>0</v>
      </c>
      <c r="N214" s="4"/>
      <c r="O214" s="4"/>
      <c r="P214" s="2"/>
      <c r="Q214" s="4"/>
      <c r="R214" s="4"/>
    </row>
    <row r="215" spans="2:18">
      <c r="B215" s="62"/>
      <c r="C215" s="62"/>
      <c r="D215" s="63"/>
      <c r="E215" s="61"/>
      <c r="F215" s="14">
        <v>2</v>
      </c>
      <c r="G215" s="15" t="s">
        <v>21</v>
      </c>
      <c r="H215" s="16">
        <v>167.05</v>
      </c>
      <c r="I215" s="62"/>
      <c r="J215" s="15" t="s">
        <v>14</v>
      </c>
      <c r="K215" s="16" t="s">
        <v>14</v>
      </c>
      <c r="L215" s="16">
        <f t="shared" si="6"/>
        <v>0</v>
      </c>
      <c r="M215" s="17">
        <f t="shared" si="7"/>
        <v>0</v>
      </c>
      <c r="N215" s="4"/>
      <c r="O215" s="4"/>
      <c r="P215" s="2"/>
      <c r="Q215" s="4"/>
      <c r="R215" s="4"/>
    </row>
    <row r="216" spans="2:18">
      <c r="B216" s="62"/>
      <c r="C216" s="62"/>
      <c r="D216" s="63"/>
      <c r="E216" s="61"/>
      <c r="F216" s="14">
        <v>3</v>
      </c>
      <c r="G216" s="15" t="s">
        <v>38</v>
      </c>
      <c r="H216" s="16">
        <v>186.6</v>
      </c>
      <c r="I216" s="62"/>
      <c r="J216" s="15" t="s">
        <v>14</v>
      </c>
      <c r="K216" s="16" t="s">
        <v>14</v>
      </c>
      <c r="L216" s="16">
        <f t="shared" si="6"/>
        <v>0</v>
      </c>
      <c r="M216" s="17">
        <f t="shared" si="7"/>
        <v>0</v>
      </c>
      <c r="N216" s="4"/>
      <c r="O216" s="4"/>
      <c r="P216" s="2"/>
      <c r="Q216" s="4"/>
      <c r="R216" s="4"/>
    </row>
    <row r="217" spans="2:18">
      <c r="B217" s="62"/>
      <c r="C217" s="62"/>
      <c r="D217" s="63"/>
      <c r="E217" s="61"/>
      <c r="F217" s="14">
        <v>4</v>
      </c>
      <c r="G217" s="15" t="s">
        <v>17</v>
      </c>
      <c r="H217" s="16">
        <v>99.75</v>
      </c>
      <c r="I217" s="62"/>
      <c r="J217" s="15" t="s">
        <v>14</v>
      </c>
      <c r="K217" s="16" t="s">
        <v>14</v>
      </c>
      <c r="L217" s="16">
        <f t="shared" si="6"/>
        <v>0</v>
      </c>
      <c r="M217" s="17">
        <f t="shared" si="7"/>
        <v>0</v>
      </c>
      <c r="N217" s="4"/>
      <c r="O217" s="4"/>
      <c r="P217" s="2"/>
      <c r="Q217" s="4"/>
      <c r="R217" s="4"/>
    </row>
    <row r="218" spans="2:18">
      <c r="B218" s="59">
        <v>43</v>
      </c>
      <c r="C218" s="59" t="s">
        <v>21</v>
      </c>
      <c r="D218" s="60">
        <v>285.75</v>
      </c>
      <c r="E218" s="60">
        <f>I218-D218</f>
        <v>2.1750000000000114</v>
      </c>
      <c r="F218" s="28">
        <v>0</v>
      </c>
      <c r="G218" s="29" t="s">
        <v>8</v>
      </c>
      <c r="H218" s="30">
        <v>161.57499999999999</v>
      </c>
      <c r="I218" s="60">
        <f>H218+(H219-90)+(H220-90)+(H221-90)+(H222-90)</f>
        <v>287.92500000000001</v>
      </c>
      <c r="J218" s="29" t="s">
        <v>14</v>
      </c>
      <c r="K218" s="30" t="s">
        <v>14</v>
      </c>
      <c r="L218" s="30">
        <f t="shared" si="6"/>
        <v>0</v>
      </c>
      <c r="M218" s="31">
        <f t="shared" si="7"/>
        <v>0</v>
      </c>
      <c r="N218" s="4"/>
      <c r="O218" s="4"/>
      <c r="P218" s="2"/>
      <c r="Q218" s="4"/>
      <c r="R218" s="4"/>
    </row>
    <row r="219" spans="2:18">
      <c r="B219" s="59"/>
      <c r="C219" s="59"/>
      <c r="D219" s="60"/>
      <c r="E219" s="61"/>
      <c r="F219" s="28">
        <v>1</v>
      </c>
      <c r="G219" s="29" t="s">
        <v>41</v>
      </c>
      <c r="H219" s="30">
        <v>138.1</v>
      </c>
      <c r="I219" s="59"/>
      <c r="J219" s="29" t="s">
        <v>70</v>
      </c>
      <c r="K219" s="30">
        <v>139.67500000000001</v>
      </c>
      <c r="L219" s="30">
        <f t="shared" si="6"/>
        <v>1.5750000000000171</v>
      </c>
      <c r="M219" s="31">
        <f t="shared" si="7"/>
        <v>63.000000000000682</v>
      </c>
      <c r="N219" s="4"/>
      <c r="O219" s="4"/>
      <c r="P219" s="2"/>
      <c r="Q219" s="4"/>
      <c r="R219" s="4"/>
    </row>
    <row r="220" spans="2:18">
      <c r="B220" s="59"/>
      <c r="C220" s="59"/>
      <c r="D220" s="60"/>
      <c r="E220" s="61"/>
      <c r="F220" s="28">
        <v>2</v>
      </c>
      <c r="G220" s="29" t="s">
        <v>67</v>
      </c>
      <c r="H220" s="30">
        <v>120.77500000000001</v>
      </c>
      <c r="I220" s="59"/>
      <c r="J220" s="29" t="s">
        <v>11</v>
      </c>
      <c r="K220" s="30">
        <v>121.125</v>
      </c>
      <c r="L220" s="30">
        <f t="shared" si="6"/>
        <v>0.34999999999999432</v>
      </c>
      <c r="M220" s="31">
        <f t="shared" si="7"/>
        <v>13.999999999999773</v>
      </c>
      <c r="N220" s="4"/>
      <c r="O220" s="4"/>
      <c r="P220" s="2"/>
      <c r="Q220" s="4"/>
      <c r="R220" s="4"/>
    </row>
    <row r="221" spans="2:18">
      <c r="B221" s="59"/>
      <c r="C221" s="59"/>
      <c r="D221" s="60"/>
      <c r="E221" s="61"/>
      <c r="F221" s="28">
        <v>3</v>
      </c>
      <c r="G221" s="29" t="s">
        <v>6</v>
      </c>
      <c r="H221" s="30">
        <v>104.55</v>
      </c>
      <c r="I221" s="59"/>
      <c r="J221" s="29" t="s">
        <v>14</v>
      </c>
      <c r="K221" s="30" t="s">
        <v>14</v>
      </c>
      <c r="L221" s="30">
        <f t="shared" si="6"/>
        <v>0</v>
      </c>
      <c r="M221" s="31">
        <f t="shared" si="7"/>
        <v>0</v>
      </c>
      <c r="N221" s="4"/>
      <c r="O221" s="4"/>
      <c r="P221" s="2"/>
      <c r="Q221" s="4"/>
      <c r="R221" s="4"/>
    </row>
    <row r="222" spans="2:18">
      <c r="B222" s="59"/>
      <c r="C222" s="59"/>
      <c r="D222" s="60"/>
      <c r="E222" s="61"/>
      <c r="F222" s="28">
        <v>4</v>
      </c>
      <c r="G222" s="29" t="s">
        <v>24</v>
      </c>
      <c r="H222" s="30">
        <v>122.925</v>
      </c>
      <c r="I222" s="59"/>
      <c r="J222" s="29" t="s">
        <v>14</v>
      </c>
      <c r="K222" s="30" t="s">
        <v>14</v>
      </c>
      <c r="L222" s="30">
        <f t="shared" si="6"/>
        <v>0</v>
      </c>
      <c r="M222" s="31">
        <f t="shared" si="7"/>
        <v>0</v>
      </c>
      <c r="N222" s="4"/>
      <c r="O222" s="4"/>
      <c r="P222" s="2"/>
      <c r="Q222" s="4"/>
      <c r="R222" s="4"/>
    </row>
    <row r="223" spans="2:18">
      <c r="B223" s="62">
        <v>44</v>
      </c>
      <c r="C223" s="62" t="s">
        <v>35</v>
      </c>
      <c r="D223" s="63">
        <v>363.27499999999998</v>
      </c>
      <c r="E223" s="63">
        <f>I223-D223</f>
        <v>5.5500000000000114</v>
      </c>
      <c r="F223" s="14">
        <v>0</v>
      </c>
      <c r="G223" s="15" t="s">
        <v>41</v>
      </c>
      <c r="H223" s="16">
        <v>105.675</v>
      </c>
      <c r="I223" s="63">
        <f>H223+(H224-90)+(H225-90)+(H226-90)+(H227-90)</f>
        <v>368.82499999999999</v>
      </c>
      <c r="J223" s="15" t="s">
        <v>11</v>
      </c>
      <c r="K223" s="16">
        <v>106.3</v>
      </c>
      <c r="L223" s="16">
        <f t="shared" si="6"/>
        <v>0.625</v>
      </c>
      <c r="M223" s="17">
        <f t="shared" si="7"/>
        <v>25</v>
      </c>
      <c r="N223" s="4"/>
      <c r="O223" s="4"/>
      <c r="P223" s="2"/>
      <c r="Q223" s="4"/>
      <c r="R223" s="4"/>
    </row>
    <row r="224" spans="2:18">
      <c r="B224" s="62"/>
      <c r="C224" s="62"/>
      <c r="D224" s="63"/>
      <c r="E224" s="61"/>
      <c r="F224" s="14">
        <v>1</v>
      </c>
      <c r="G224" s="15" t="s">
        <v>365</v>
      </c>
      <c r="H224" s="16">
        <v>158.4</v>
      </c>
      <c r="I224" s="62"/>
      <c r="J224" s="15" t="s">
        <v>14</v>
      </c>
      <c r="K224" s="16" t="s">
        <v>14</v>
      </c>
      <c r="L224" s="16">
        <f t="shared" si="6"/>
        <v>0</v>
      </c>
      <c r="M224" s="17">
        <f t="shared" si="7"/>
        <v>0</v>
      </c>
      <c r="N224" s="4"/>
      <c r="O224" s="4"/>
      <c r="P224" s="2"/>
      <c r="Q224" s="4"/>
      <c r="R224" s="4"/>
    </row>
    <row r="225" spans="2:18">
      <c r="B225" s="62"/>
      <c r="C225" s="62"/>
      <c r="D225" s="63"/>
      <c r="E225" s="61"/>
      <c r="F225" s="14">
        <v>2</v>
      </c>
      <c r="G225" s="15" t="s">
        <v>17</v>
      </c>
      <c r="H225" s="16">
        <v>125.5</v>
      </c>
      <c r="I225" s="62"/>
      <c r="J225" s="15" t="s">
        <v>14</v>
      </c>
      <c r="K225" s="16" t="s">
        <v>14</v>
      </c>
      <c r="L225" s="16">
        <f t="shared" si="6"/>
        <v>0</v>
      </c>
      <c r="M225" s="17">
        <f t="shared" si="7"/>
        <v>0</v>
      </c>
      <c r="N225" s="4"/>
      <c r="O225" s="4"/>
      <c r="P225" s="2"/>
      <c r="Q225" s="4"/>
      <c r="R225" s="4"/>
    </row>
    <row r="226" spans="2:18">
      <c r="B226" s="62"/>
      <c r="C226" s="62"/>
      <c r="D226" s="63"/>
      <c r="E226" s="61"/>
      <c r="F226" s="14">
        <v>3</v>
      </c>
      <c r="G226" s="15" t="s">
        <v>71</v>
      </c>
      <c r="H226" s="16">
        <v>121.9</v>
      </c>
      <c r="I226" s="62"/>
      <c r="J226" s="15" t="s">
        <v>14</v>
      </c>
      <c r="K226" s="16" t="s">
        <v>14</v>
      </c>
      <c r="L226" s="16">
        <f t="shared" si="6"/>
        <v>0</v>
      </c>
      <c r="M226" s="17">
        <f t="shared" si="7"/>
        <v>0</v>
      </c>
      <c r="N226" s="4"/>
      <c r="O226" s="4"/>
      <c r="P226" s="2"/>
      <c r="Q226" s="4"/>
      <c r="R226" s="4"/>
    </row>
    <row r="227" spans="2:18">
      <c r="B227" s="62"/>
      <c r="C227" s="62"/>
      <c r="D227" s="63"/>
      <c r="E227" s="61"/>
      <c r="F227" s="14">
        <v>4</v>
      </c>
      <c r="G227" s="15" t="s">
        <v>358</v>
      </c>
      <c r="H227" s="16">
        <v>217.35</v>
      </c>
      <c r="I227" s="62"/>
      <c r="J227" s="15" t="s">
        <v>14</v>
      </c>
      <c r="K227" s="16" t="s">
        <v>14</v>
      </c>
      <c r="L227" s="16">
        <f t="shared" si="6"/>
        <v>0</v>
      </c>
      <c r="M227" s="17">
        <f t="shared" si="7"/>
        <v>0</v>
      </c>
      <c r="N227" s="4"/>
      <c r="O227" s="4"/>
      <c r="P227" s="2"/>
      <c r="Q227" s="4"/>
      <c r="R227" s="4"/>
    </row>
    <row r="228" spans="2:18">
      <c r="B228" s="59">
        <v>45</v>
      </c>
      <c r="C228" s="59" t="s">
        <v>21</v>
      </c>
      <c r="D228" s="60">
        <v>200.02500000000001</v>
      </c>
      <c r="E228" s="60">
        <f>I228-D228</f>
        <v>5.7000000000000171</v>
      </c>
      <c r="F228" s="28">
        <v>0</v>
      </c>
      <c r="G228" s="29" t="s">
        <v>358</v>
      </c>
      <c r="H228" s="30">
        <v>85.25</v>
      </c>
      <c r="I228" s="60">
        <f>H228+(H229-90)+(H230-90)+(H231-90)+(H232-90)</f>
        <v>205.72500000000002</v>
      </c>
      <c r="J228" s="29" t="s">
        <v>11</v>
      </c>
      <c r="K228" s="30">
        <v>87.6</v>
      </c>
      <c r="L228" s="30">
        <f t="shared" si="6"/>
        <v>2.3499999999999943</v>
      </c>
      <c r="M228" s="31">
        <f t="shared" si="7"/>
        <v>93.999999999999773</v>
      </c>
      <c r="N228" s="4"/>
      <c r="O228" s="4"/>
      <c r="P228" s="2"/>
      <c r="Q228" s="4"/>
      <c r="R228" s="4"/>
    </row>
    <row r="229" spans="2:18">
      <c r="B229" s="59"/>
      <c r="C229" s="59"/>
      <c r="D229" s="60"/>
      <c r="E229" s="61"/>
      <c r="F229" s="28">
        <v>1</v>
      </c>
      <c r="G229" s="29" t="s">
        <v>67</v>
      </c>
      <c r="H229" s="30">
        <v>124.575</v>
      </c>
      <c r="I229" s="59"/>
      <c r="J229" s="29" t="s">
        <v>14</v>
      </c>
      <c r="K229" s="30" t="s">
        <v>14</v>
      </c>
      <c r="L229" s="30">
        <f t="shared" si="6"/>
        <v>0</v>
      </c>
      <c r="M229" s="31">
        <f t="shared" si="7"/>
        <v>0</v>
      </c>
      <c r="N229" s="4"/>
      <c r="O229" s="4"/>
      <c r="P229" s="2"/>
      <c r="Q229" s="4"/>
      <c r="R229" s="4"/>
    </row>
    <row r="230" spans="2:18">
      <c r="B230" s="59"/>
      <c r="C230" s="59"/>
      <c r="D230" s="60"/>
      <c r="E230" s="61"/>
      <c r="F230" s="28">
        <v>2</v>
      </c>
      <c r="G230" s="29" t="s">
        <v>6</v>
      </c>
      <c r="H230" s="30">
        <v>145.22499999999999</v>
      </c>
      <c r="I230" s="59"/>
      <c r="J230" s="29" t="s">
        <v>14</v>
      </c>
      <c r="K230" s="30" t="s">
        <v>14</v>
      </c>
      <c r="L230" s="30">
        <f t="shared" si="6"/>
        <v>0</v>
      </c>
      <c r="M230" s="31">
        <f t="shared" si="7"/>
        <v>0</v>
      </c>
      <c r="N230" s="4"/>
      <c r="O230" s="4"/>
      <c r="P230" s="2"/>
      <c r="Q230" s="4"/>
      <c r="R230" s="4"/>
    </row>
    <row r="231" spans="2:18">
      <c r="B231" s="59"/>
      <c r="C231" s="59"/>
      <c r="D231" s="60"/>
      <c r="E231" s="61"/>
      <c r="F231" s="28">
        <v>3</v>
      </c>
      <c r="G231" s="29" t="s">
        <v>6</v>
      </c>
      <c r="H231" s="30">
        <v>63.55</v>
      </c>
      <c r="I231" s="59"/>
      <c r="J231" s="29" t="s">
        <v>14</v>
      </c>
      <c r="K231" s="30" t="s">
        <v>14</v>
      </c>
      <c r="L231" s="30">
        <f t="shared" si="6"/>
        <v>0</v>
      </c>
      <c r="M231" s="31">
        <f t="shared" si="7"/>
        <v>0</v>
      </c>
      <c r="N231" s="4"/>
      <c r="O231" s="4"/>
      <c r="P231" s="2"/>
      <c r="Q231" s="4"/>
      <c r="R231" s="4"/>
    </row>
    <row r="232" spans="2:18">
      <c r="B232" s="59"/>
      <c r="C232" s="59"/>
      <c r="D232" s="60"/>
      <c r="E232" s="61"/>
      <c r="F232" s="28">
        <v>4</v>
      </c>
      <c r="G232" s="29" t="s">
        <v>27</v>
      </c>
      <c r="H232" s="30">
        <v>147.125</v>
      </c>
      <c r="I232" s="59"/>
      <c r="J232" s="29" t="s">
        <v>14</v>
      </c>
      <c r="K232" s="30" t="s">
        <v>14</v>
      </c>
      <c r="L232" s="30">
        <f t="shared" si="6"/>
        <v>0</v>
      </c>
      <c r="M232" s="31">
        <f t="shared" si="7"/>
        <v>0</v>
      </c>
      <c r="N232" s="4"/>
      <c r="O232" s="4"/>
      <c r="P232" s="2"/>
      <c r="Q232" s="4"/>
      <c r="R232" s="4"/>
    </row>
    <row r="233" spans="2:18">
      <c r="B233" s="62">
        <v>46</v>
      </c>
      <c r="C233" s="62" t="s">
        <v>21</v>
      </c>
      <c r="D233" s="63">
        <v>348.07499999999999</v>
      </c>
      <c r="E233" s="63">
        <f>I233-D233</f>
        <v>9.5750000000000455</v>
      </c>
      <c r="F233" s="14">
        <v>0</v>
      </c>
      <c r="G233" s="15" t="s">
        <v>24</v>
      </c>
      <c r="H233" s="16">
        <v>177.3</v>
      </c>
      <c r="I233" s="63">
        <f>H233+(H234-90)+(H235-90)+(H236-90)+(H237-90)</f>
        <v>357.65000000000003</v>
      </c>
      <c r="J233" s="15" t="s">
        <v>14</v>
      </c>
      <c r="K233" s="16" t="s">
        <v>14</v>
      </c>
      <c r="L233" s="16">
        <f t="shared" si="6"/>
        <v>0</v>
      </c>
      <c r="M233" s="17">
        <f t="shared" si="7"/>
        <v>0</v>
      </c>
      <c r="N233" s="4"/>
      <c r="O233" s="4"/>
      <c r="P233" s="2"/>
      <c r="Q233" s="4"/>
      <c r="R233" s="4"/>
    </row>
    <row r="234" spans="2:18">
      <c r="B234" s="62"/>
      <c r="C234" s="62"/>
      <c r="D234" s="63"/>
      <c r="E234" s="61"/>
      <c r="F234" s="14">
        <v>1</v>
      </c>
      <c r="G234" s="15" t="s">
        <v>17</v>
      </c>
      <c r="H234" s="16">
        <v>149.07499999999999</v>
      </c>
      <c r="I234" s="62"/>
      <c r="J234" s="15" t="s">
        <v>14</v>
      </c>
      <c r="K234" s="16" t="s">
        <v>14</v>
      </c>
      <c r="L234" s="16">
        <f t="shared" si="6"/>
        <v>0</v>
      </c>
      <c r="M234" s="17">
        <f t="shared" si="7"/>
        <v>0</v>
      </c>
      <c r="N234" s="4"/>
      <c r="O234" s="4"/>
      <c r="P234" s="2"/>
      <c r="Q234" s="4"/>
      <c r="R234" s="4"/>
    </row>
    <row r="235" spans="2:18">
      <c r="B235" s="62"/>
      <c r="C235" s="62"/>
      <c r="D235" s="63"/>
      <c r="E235" s="61"/>
      <c r="F235" s="14">
        <v>2</v>
      </c>
      <c r="G235" s="15" t="s">
        <v>6</v>
      </c>
      <c r="H235" s="16">
        <v>168.35</v>
      </c>
      <c r="I235" s="62"/>
      <c r="J235" s="15" t="s">
        <v>14</v>
      </c>
      <c r="K235" s="16" t="s">
        <v>14</v>
      </c>
      <c r="L235" s="16">
        <f t="shared" si="6"/>
        <v>0</v>
      </c>
      <c r="M235" s="17">
        <f t="shared" si="7"/>
        <v>0</v>
      </c>
      <c r="N235" s="4"/>
      <c r="O235" s="4"/>
      <c r="P235" s="2"/>
      <c r="Q235" s="4"/>
      <c r="R235" s="4"/>
    </row>
    <row r="236" spans="2:18">
      <c r="B236" s="62"/>
      <c r="C236" s="62"/>
      <c r="D236" s="63"/>
      <c r="E236" s="61"/>
      <c r="F236" s="14">
        <v>3</v>
      </c>
      <c r="G236" s="15" t="s">
        <v>45</v>
      </c>
      <c r="H236" s="16">
        <v>119.55</v>
      </c>
      <c r="I236" s="62"/>
      <c r="J236" s="15" t="s">
        <v>11</v>
      </c>
      <c r="K236" s="16">
        <v>120.02500000000001</v>
      </c>
      <c r="L236" s="16">
        <f t="shared" si="6"/>
        <v>0.47500000000000853</v>
      </c>
      <c r="M236" s="17">
        <f t="shared" si="7"/>
        <v>19.000000000000341</v>
      </c>
      <c r="N236" s="4"/>
      <c r="O236" s="4"/>
      <c r="P236" s="2"/>
      <c r="Q236" s="4"/>
      <c r="R236" s="4"/>
    </row>
    <row r="237" spans="2:18">
      <c r="B237" s="62"/>
      <c r="C237" s="62"/>
      <c r="D237" s="63"/>
      <c r="E237" s="61"/>
      <c r="F237" s="14">
        <v>4</v>
      </c>
      <c r="G237" s="15" t="s">
        <v>17</v>
      </c>
      <c r="H237" s="16">
        <v>103.375</v>
      </c>
      <c r="I237" s="62"/>
      <c r="J237" s="15" t="s">
        <v>11</v>
      </c>
      <c r="K237" s="16">
        <v>106.1</v>
      </c>
      <c r="L237" s="16">
        <f t="shared" si="6"/>
        <v>2.7249999999999943</v>
      </c>
      <c r="M237" s="17">
        <f t="shared" si="7"/>
        <v>108.99999999999977</v>
      </c>
      <c r="N237" s="4"/>
      <c r="O237" s="4"/>
      <c r="P237" s="2"/>
      <c r="Q237" s="4"/>
      <c r="R237" s="4"/>
    </row>
    <row r="238" spans="2:18">
      <c r="B238" s="59">
        <v>47</v>
      </c>
      <c r="C238" s="59" t="s">
        <v>6</v>
      </c>
      <c r="D238" s="60">
        <v>269.97500000000002</v>
      </c>
      <c r="E238" s="60">
        <f>I238-D238</f>
        <v>2.9749999999999659</v>
      </c>
      <c r="F238" s="28">
        <v>0</v>
      </c>
      <c r="G238" s="29" t="s">
        <v>17</v>
      </c>
      <c r="H238" s="30">
        <v>151.07499999999999</v>
      </c>
      <c r="I238" s="60">
        <f>H238+(H239-90)+(H240-90)+(H241-90)+(H242-90)</f>
        <v>272.95</v>
      </c>
      <c r="J238" s="29" t="s">
        <v>14</v>
      </c>
      <c r="K238" s="30" t="s">
        <v>14</v>
      </c>
      <c r="L238" s="30">
        <f t="shared" si="6"/>
        <v>0</v>
      </c>
      <c r="M238" s="31">
        <f t="shared" si="7"/>
        <v>0</v>
      </c>
      <c r="N238" s="4"/>
      <c r="O238" s="4"/>
      <c r="P238" s="2"/>
      <c r="Q238" s="4"/>
      <c r="R238" s="4"/>
    </row>
    <row r="239" spans="2:18">
      <c r="B239" s="59"/>
      <c r="C239" s="59"/>
      <c r="D239" s="60"/>
      <c r="E239" s="61"/>
      <c r="F239" s="28">
        <v>1</v>
      </c>
      <c r="G239" s="29" t="s">
        <v>6</v>
      </c>
      <c r="H239" s="30">
        <v>125.375</v>
      </c>
      <c r="I239" s="59"/>
      <c r="J239" s="29" t="s">
        <v>14</v>
      </c>
      <c r="K239" s="30" t="s">
        <v>14</v>
      </c>
      <c r="L239" s="30">
        <f t="shared" si="6"/>
        <v>0</v>
      </c>
      <c r="M239" s="31">
        <f t="shared" si="7"/>
        <v>0</v>
      </c>
      <c r="N239" s="4"/>
      <c r="O239" s="4"/>
      <c r="P239" s="2"/>
      <c r="Q239" s="4"/>
      <c r="R239" s="4"/>
    </row>
    <row r="240" spans="2:18">
      <c r="B240" s="59"/>
      <c r="C240" s="59"/>
      <c r="D240" s="60"/>
      <c r="E240" s="61"/>
      <c r="F240" s="28">
        <v>2</v>
      </c>
      <c r="G240" s="29" t="s">
        <v>6</v>
      </c>
      <c r="H240" s="30">
        <v>134.02500000000001</v>
      </c>
      <c r="I240" s="59"/>
      <c r="J240" s="29" t="s">
        <v>14</v>
      </c>
      <c r="K240" s="30" t="s">
        <v>14</v>
      </c>
      <c r="L240" s="30">
        <f t="shared" si="6"/>
        <v>0</v>
      </c>
      <c r="M240" s="31">
        <f t="shared" si="7"/>
        <v>0</v>
      </c>
      <c r="N240" s="4"/>
      <c r="O240" s="4"/>
      <c r="P240" s="2"/>
      <c r="Q240" s="4"/>
      <c r="R240" s="4"/>
    </row>
    <row r="241" spans="2:18">
      <c r="B241" s="59"/>
      <c r="C241" s="59"/>
      <c r="D241" s="60"/>
      <c r="E241" s="61"/>
      <c r="F241" s="28">
        <v>3</v>
      </c>
      <c r="G241" s="29" t="s">
        <v>6</v>
      </c>
      <c r="H241" s="30">
        <v>98.625</v>
      </c>
      <c r="I241" s="59"/>
      <c r="J241" s="29" t="s">
        <v>14</v>
      </c>
      <c r="K241" s="30" t="s">
        <v>14</v>
      </c>
      <c r="L241" s="30">
        <f t="shared" si="6"/>
        <v>0</v>
      </c>
      <c r="M241" s="31">
        <f t="shared" si="7"/>
        <v>0</v>
      </c>
      <c r="N241" s="4"/>
      <c r="O241" s="4"/>
      <c r="P241" s="2"/>
      <c r="Q241" s="4"/>
      <c r="R241" s="4"/>
    </row>
    <row r="242" spans="2:18">
      <c r="B242" s="59"/>
      <c r="C242" s="59"/>
      <c r="D242" s="60"/>
      <c r="E242" s="61"/>
      <c r="F242" s="28">
        <v>4</v>
      </c>
      <c r="G242" s="29" t="s">
        <v>27</v>
      </c>
      <c r="H242" s="30">
        <v>123.85</v>
      </c>
      <c r="I242" s="59"/>
      <c r="J242" s="29" t="s">
        <v>14</v>
      </c>
      <c r="K242" s="30" t="s">
        <v>14</v>
      </c>
      <c r="L242" s="30">
        <f t="shared" si="6"/>
        <v>0</v>
      </c>
      <c r="M242" s="31">
        <f t="shared" si="7"/>
        <v>0</v>
      </c>
      <c r="N242" s="4"/>
      <c r="O242" s="4"/>
      <c r="P242" s="2"/>
      <c r="Q242" s="4"/>
      <c r="R242" s="4"/>
    </row>
    <row r="243" spans="2:18">
      <c r="B243" s="62">
        <v>48</v>
      </c>
      <c r="C243" s="62" t="s">
        <v>17</v>
      </c>
      <c r="D243" s="63">
        <v>414.1</v>
      </c>
      <c r="E243" s="63">
        <f>I243-D243</f>
        <v>1.7999999999999545</v>
      </c>
      <c r="F243" s="14">
        <v>0</v>
      </c>
      <c r="G243" s="15" t="s">
        <v>17</v>
      </c>
      <c r="H243" s="16">
        <v>113.95</v>
      </c>
      <c r="I243" s="63">
        <f>H243+(H244-90)+(H245-90)+(H246-90)+(H247-90)</f>
        <v>415.9</v>
      </c>
      <c r="J243" s="15" t="s">
        <v>14</v>
      </c>
      <c r="K243" s="16" t="s">
        <v>14</v>
      </c>
      <c r="L243" s="16">
        <f t="shared" si="6"/>
        <v>0</v>
      </c>
      <c r="M243" s="17">
        <f t="shared" si="7"/>
        <v>0</v>
      </c>
      <c r="N243" s="4"/>
      <c r="O243" s="4"/>
      <c r="P243" s="2"/>
      <c r="Q243" s="4"/>
      <c r="R243" s="4"/>
    </row>
    <row r="244" spans="2:18">
      <c r="B244" s="62"/>
      <c r="C244" s="62"/>
      <c r="D244" s="63"/>
      <c r="E244" s="61"/>
      <c r="F244" s="14">
        <v>1</v>
      </c>
      <c r="G244" s="15" t="s">
        <v>17</v>
      </c>
      <c r="H244" s="16">
        <v>166.25</v>
      </c>
      <c r="I244" s="62"/>
      <c r="J244" s="15" t="s">
        <v>14</v>
      </c>
      <c r="K244" s="16" t="s">
        <v>14</v>
      </c>
      <c r="L244" s="16">
        <f t="shared" si="6"/>
        <v>0</v>
      </c>
      <c r="M244" s="17">
        <f t="shared" si="7"/>
        <v>0</v>
      </c>
      <c r="N244" s="4"/>
      <c r="O244" s="4"/>
      <c r="P244" s="2"/>
      <c r="Q244" s="4"/>
      <c r="R244" s="4"/>
    </row>
    <row r="245" spans="2:18">
      <c r="B245" s="62"/>
      <c r="C245" s="62"/>
      <c r="D245" s="63"/>
      <c r="E245" s="61"/>
      <c r="F245" s="14">
        <v>2</v>
      </c>
      <c r="G245" s="15" t="s">
        <v>17</v>
      </c>
      <c r="H245" s="16">
        <v>165.75</v>
      </c>
      <c r="I245" s="62"/>
      <c r="J245" s="15" t="s">
        <v>14</v>
      </c>
      <c r="K245" s="16" t="s">
        <v>14</v>
      </c>
      <c r="L245" s="16">
        <f t="shared" si="6"/>
        <v>0</v>
      </c>
      <c r="M245" s="17">
        <f t="shared" si="7"/>
        <v>0</v>
      </c>
      <c r="N245" s="4"/>
      <c r="O245" s="4"/>
      <c r="P245" s="2"/>
      <c r="Q245" s="4"/>
      <c r="R245" s="4"/>
    </row>
    <row r="246" spans="2:18">
      <c r="B246" s="62"/>
      <c r="C246" s="62"/>
      <c r="D246" s="63"/>
      <c r="E246" s="61"/>
      <c r="F246" s="14">
        <v>3</v>
      </c>
      <c r="G246" s="15" t="s">
        <v>17</v>
      </c>
      <c r="H246" s="16">
        <v>215.625</v>
      </c>
      <c r="I246" s="62"/>
      <c r="J246" s="15" t="s">
        <v>14</v>
      </c>
      <c r="K246" s="16" t="s">
        <v>14</v>
      </c>
      <c r="L246" s="16">
        <f t="shared" si="6"/>
        <v>0</v>
      </c>
      <c r="M246" s="17">
        <f t="shared" si="7"/>
        <v>0</v>
      </c>
      <c r="N246" s="4"/>
      <c r="O246" s="4"/>
      <c r="P246" s="2"/>
      <c r="Q246" s="4"/>
      <c r="R246" s="4"/>
    </row>
    <row r="247" spans="2:18">
      <c r="B247" s="62"/>
      <c r="C247" s="62"/>
      <c r="D247" s="63"/>
      <c r="E247" s="61"/>
      <c r="F247" s="14">
        <v>4</v>
      </c>
      <c r="G247" s="15" t="s">
        <v>17</v>
      </c>
      <c r="H247" s="16">
        <v>114.325</v>
      </c>
      <c r="I247" s="62"/>
      <c r="J247" s="15" t="s">
        <v>14</v>
      </c>
      <c r="K247" s="16" t="s">
        <v>14</v>
      </c>
      <c r="L247" s="16">
        <f t="shared" si="6"/>
        <v>0</v>
      </c>
      <c r="M247" s="17">
        <f t="shared" si="7"/>
        <v>0</v>
      </c>
      <c r="N247" s="4"/>
      <c r="O247" s="4"/>
      <c r="P247" s="2"/>
      <c r="Q247" s="4"/>
      <c r="R247" s="4"/>
    </row>
    <row r="248" spans="2:18">
      <c r="B248" s="59">
        <v>49</v>
      </c>
      <c r="C248" s="59" t="s">
        <v>21</v>
      </c>
      <c r="D248" s="60">
        <v>277.82499999999999</v>
      </c>
      <c r="E248" s="60">
        <f>I248-D248</f>
        <v>10.75</v>
      </c>
      <c r="F248" s="28">
        <v>0</v>
      </c>
      <c r="G248" s="29" t="s">
        <v>8</v>
      </c>
      <c r="H248" s="30">
        <v>116.27500000000001</v>
      </c>
      <c r="I248" s="60">
        <f>H248+(H249-90)+(H250-90)+(H251-90)+(H252-90)</f>
        <v>288.57499999999999</v>
      </c>
      <c r="J248" s="29" t="s">
        <v>14</v>
      </c>
      <c r="K248" s="30" t="s">
        <v>14</v>
      </c>
      <c r="L248" s="30">
        <f t="shared" si="6"/>
        <v>0</v>
      </c>
      <c r="M248" s="31">
        <f t="shared" si="7"/>
        <v>0</v>
      </c>
      <c r="N248" s="4"/>
      <c r="O248" s="4"/>
      <c r="P248" s="2"/>
      <c r="Q248" s="4"/>
      <c r="R248" s="4"/>
    </row>
    <row r="249" spans="2:18">
      <c r="B249" s="59"/>
      <c r="C249" s="59"/>
      <c r="D249" s="60"/>
      <c r="E249" s="61"/>
      <c r="F249" s="28">
        <v>1</v>
      </c>
      <c r="G249" s="29" t="s">
        <v>17</v>
      </c>
      <c r="H249" s="30">
        <v>140.52500000000001</v>
      </c>
      <c r="I249" s="59"/>
      <c r="J249" s="29" t="s">
        <v>14</v>
      </c>
      <c r="K249" s="30" t="s">
        <v>14</v>
      </c>
      <c r="L249" s="30">
        <f t="shared" si="6"/>
        <v>0</v>
      </c>
      <c r="M249" s="31">
        <f t="shared" si="7"/>
        <v>0</v>
      </c>
      <c r="N249" s="4"/>
      <c r="O249" s="4"/>
      <c r="P249" s="2"/>
      <c r="Q249" s="4"/>
      <c r="R249" s="4"/>
    </row>
    <row r="250" spans="2:18">
      <c r="B250" s="59"/>
      <c r="C250" s="59"/>
      <c r="D250" s="60"/>
      <c r="E250" s="61"/>
      <c r="F250" s="28">
        <v>2</v>
      </c>
      <c r="G250" s="29" t="s">
        <v>24</v>
      </c>
      <c r="H250" s="30">
        <v>122.825</v>
      </c>
      <c r="I250" s="59"/>
      <c r="J250" s="29" t="s">
        <v>11</v>
      </c>
      <c r="K250" s="30">
        <v>122.85</v>
      </c>
      <c r="L250" s="30">
        <f t="shared" si="6"/>
        <v>2.4999999999991473E-2</v>
      </c>
      <c r="M250" s="31">
        <f t="shared" si="7"/>
        <v>0.99999999999965894</v>
      </c>
      <c r="N250" s="4"/>
      <c r="O250" s="4"/>
      <c r="P250" s="2"/>
      <c r="Q250" s="4"/>
      <c r="R250" s="4"/>
    </row>
    <row r="251" spans="2:18">
      <c r="B251" s="59"/>
      <c r="C251" s="59"/>
      <c r="D251" s="60"/>
      <c r="E251" s="61"/>
      <c r="F251" s="28">
        <v>3</v>
      </c>
      <c r="G251" s="29" t="s">
        <v>6</v>
      </c>
      <c r="H251" s="30">
        <v>132.57499999999999</v>
      </c>
      <c r="I251" s="59"/>
      <c r="J251" s="29" t="s">
        <v>11</v>
      </c>
      <c r="K251" s="30">
        <v>132.6</v>
      </c>
      <c r="L251" s="30">
        <f t="shared" si="6"/>
        <v>2.5000000000005684E-2</v>
      </c>
      <c r="M251" s="31">
        <f t="shared" si="7"/>
        <v>1.0000000000002274</v>
      </c>
      <c r="N251" s="4"/>
      <c r="O251" s="4"/>
      <c r="P251" s="2"/>
      <c r="Q251" s="4"/>
      <c r="R251" s="4"/>
    </row>
    <row r="252" spans="2:18">
      <c r="B252" s="59"/>
      <c r="C252" s="59"/>
      <c r="D252" s="60"/>
      <c r="E252" s="61"/>
      <c r="F252" s="28">
        <v>4</v>
      </c>
      <c r="G252" s="29" t="s">
        <v>6</v>
      </c>
      <c r="H252" s="30">
        <v>136.375</v>
      </c>
      <c r="I252" s="59"/>
      <c r="J252" s="29" t="s">
        <v>14</v>
      </c>
      <c r="K252" s="30" t="s">
        <v>14</v>
      </c>
      <c r="L252" s="30">
        <f t="shared" si="6"/>
        <v>0</v>
      </c>
      <c r="M252" s="31">
        <f t="shared" si="7"/>
        <v>0</v>
      </c>
      <c r="N252" s="4"/>
      <c r="O252" s="4"/>
      <c r="P252" s="2"/>
      <c r="Q252" s="4"/>
      <c r="R252" s="4"/>
    </row>
    <row r="253" spans="2:18">
      <c r="B253" s="62">
        <v>50</v>
      </c>
      <c r="C253" s="62" t="s">
        <v>17</v>
      </c>
      <c r="D253" s="63">
        <v>500.1</v>
      </c>
      <c r="E253" s="63">
        <f>I253-D253</f>
        <v>0.47499999999996589</v>
      </c>
      <c r="F253" s="14">
        <v>0</v>
      </c>
      <c r="G253" s="15" t="s">
        <v>365</v>
      </c>
      <c r="H253" s="16">
        <v>164.625</v>
      </c>
      <c r="I253" s="63">
        <f>H253+(H254-90)+(H255-90)+(H256-90)+(H257-90)</f>
        <v>500.57499999999999</v>
      </c>
      <c r="J253" s="15" t="s">
        <v>14</v>
      </c>
      <c r="K253" s="16" t="s">
        <v>14</v>
      </c>
      <c r="L253" s="16">
        <f t="shared" si="6"/>
        <v>0</v>
      </c>
      <c r="M253" s="17">
        <f t="shared" si="7"/>
        <v>0</v>
      </c>
      <c r="N253" s="4"/>
      <c r="O253" s="4"/>
      <c r="P253" s="2"/>
      <c r="Q253" s="4"/>
      <c r="R253" s="4"/>
    </row>
    <row r="254" spans="2:18">
      <c r="B254" s="62"/>
      <c r="C254" s="62"/>
      <c r="D254" s="63"/>
      <c r="E254" s="61"/>
      <c r="F254" s="14">
        <v>1</v>
      </c>
      <c r="G254" s="15" t="s">
        <v>17</v>
      </c>
      <c r="H254" s="16">
        <v>181.55</v>
      </c>
      <c r="I254" s="62"/>
      <c r="J254" s="15" t="s">
        <v>20</v>
      </c>
      <c r="K254" s="16">
        <v>181.55</v>
      </c>
      <c r="L254" s="16">
        <f t="shared" si="6"/>
        <v>0</v>
      </c>
      <c r="M254" s="17">
        <f t="shared" si="7"/>
        <v>0</v>
      </c>
      <c r="N254" s="4"/>
      <c r="O254" s="4"/>
      <c r="P254" s="2"/>
      <c r="Q254" s="4"/>
      <c r="R254" s="4"/>
    </row>
    <row r="255" spans="2:18">
      <c r="B255" s="62"/>
      <c r="C255" s="62"/>
      <c r="D255" s="63"/>
      <c r="E255" s="61"/>
      <c r="F255" s="14">
        <v>2</v>
      </c>
      <c r="G255" s="15" t="s">
        <v>17</v>
      </c>
      <c r="H255" s="16">
        <v>144</v>
      </c>
      <c r="I255" s="62"/>
      <c r="J255" s="15" t="s">
        <v>14</v>
      </c>
      <c r="K255" s="16" t="s">
        <v>14</v>
      </c>
      <c r="L255" s="16">
        <f t="shared" si="6"/>
        <v>0</v>
      </c>
      <c r="M255" s="17">
        <f t="shared" si="7"/>
        <v>0</v>
      </c>
      <c r="N255" s="4"/>
      <c r="O255" s="4"/>
      <c r="P255" s="2"/>
      <c r="Q255" s="4"/>
      <c r="R255" s="4"/>
    </row>
    <row r="256" spans="2:18">
      <c r="B256" s="62"/>
      <c r="C256" s="62"/>
      <c r="D256" s="63"/>
      <c r="E256" s="61"/>
      <c r="F256" s="14">
        <v>3</v>
      </c>
      <c r="G256" s="15" t="s">
        <v>6</v>
      </c>
      <c r="H256" s="16">
        <v>230.32499999999999</v>
      </c>
      <c r="I256" s="62"/>
      <c r="J256" s="15" t="s">
        <v>14</v>
      </c>
      <c r="K256" s="16" t="s">
        <v>14</v>
      </c>
      <c r="L256" s="16">
        <f t="shared" si="6"/>
        <v>0</v>
      </c>
      <c r="M256" s="17">
        <f t="shared" si="7"/>
        <v>0</v>
      </c>
      <c r="N256" s="4"/>
      <c r="O256" s="4"/>
      <c r="P256" s="2"/>
      <c r="Q256" s="4"/>
      <c r="R256" s="4"/>
    </row>
    <row r="257" spans="2:18">
      <c r="B257" s="62"/>
      <c r="C257" s="62"/>
      <c r="D257" s="63"/>
      <c r="E257" s="61"/>
      <c r="F257" s="14">
        <v>4</v>
      </c>
      <c r="G257" s="15" t="s">
        <v>17</v>
      </c>
      <c r="H257" s="16">
        <v>140.07499999999999</v>
      </c>
      <c r="I257" s="62"/>
      <c r="J257" s="15" t="s">
        <v>14</v>
      </c>
      <c r="K257" s="16" t="s">
        <v>14</v>
      </c>
      <c r="L257" s="16">
        <f t="shared" si="6"/>
        <v>0</v>
      </c>
      <c r="M257" s="17">
        <f t="shared" si="7"/>
        <v>0</v>
      </c>
      <c r="N257" s="4"/>
      <c r="O257" s="4"/>
      <c r="P257" s="2"/>
      <c r="Q257" s="4"/>
      <c r="R257" s="4"/>
    </row>
    <row r="258" spans="2:18">
      <c r="B258" s="59">
        <v>51</v>
      </c>
      <c r="C258" s="59" t="s">
        <v>21</v>
      </c>
      <c r="D258" s="60">
        <v>235.125</v>
      </c>
      <c r="E258" s="60">
        <f>I258-D258</f>
        <v>7.125</v>
      </c>
      <c r="F258" s="28">
        <v>0</v>
      </c>
      <c r="G258" s="29" t="s">
        <v>41</v>
      </c>
      <c r="H258" s="30">
        <v>144</v>
      </c>
      <c r="I258" s="60">
        <f>H258+(H259-90)+(H260-90)+(H261-90)+(H262-90)</f>
        <v>242.25</v>
      </c>
      <c r="J258" s="29" t="s">
        <v>70</v>
      </c>
      <c r="K258" s="30">
        <v>147.52500000000001</v>
      </c>
      <c r="L258" s="30">
        <f t="shared" si="6"/>
        <v>3.5250000000000057</v>
      </c>
      <c r="M258" s="31">
        <f t="shared" si="7"/>
        <v>141.00000000000023</v>
      </c>
      <c r="N258" s="4"/>
      <c r="O258" s="4"/>
      <c r="P258" s="3"/>
      <c r="Q258" s="5"/>
      <c r="R258" s="5"/>
    </row>
    <row r="259" spans="2:18">
      <c r="B259" s="59"/>
      <c r="C259" s="59"/>
      <c r="D259" s="60"/>
      <c r="E259" s="61"/>
      <c r="F259" s="28">
        <v>1</v>
      </c>
      <c r="G259" s="29" t="s">
        <v>6</v>
      </c>
      <c r="H259" s="30">
        <v>139.57499999999999</v>
      </c>
      <c r="I259" s="59"/>
      <c r="J259" s="29" t="s">
        <v>14</v>
      </c>
      <c r="K259" s="30" t="s">
        <v>14</v>
      </c>
      <c r="L259" s="30">
        <f t="shared" ref="L259:L322" si="8">IF(K259="N/A",0,K259-H259)</f>
        <v>0</v>
      </c>
      <c r="M259" s="31">
        <f t="shared" si="7"/>
        <v>0</v>
      </c>
      <c r="N259" s="4"/>
      <c r="O259" s="4"/>
      <c r="P259" s="2"/>
      <c r="Q259" s="4"/>
      <c r="R259" s="4"/>
    </row>
    <row r="260" spans="2:18">
      <c r="B260" s="59"/>
      <c r="C260" s="59"/>
      <c r="D260" s="60"/>
      <c r="E260" s="61"/>
      <c r="F260" s="28">
        <v>2</v>
      </c>
      <c r="G260" s="29" t="s">
        <v>15</v>
      </c>
      <c r="H260" s="30">
        <v>99.025000000000006</v>
      </c>
      <c r="I260" s="59"/>
      <c r="J260" s="29" t="s">
        <v>14</v>
      </c>
      <c r="K260" s="30" t="s">
        <v>14</v>
      </c>
      <c r="L260" s="30">
        <f t="shared" si="8"/>
        <v>0</v>
      </c>
      <c r="M260" s="31">
        <f t="shared" ref="M260:M323" si="9">L260/0.025</f>
        <v>0</v>
      </c>
      <c r="N260" s="4"/>
      <c r="O260" s="4"/>
      <c r="P260" s="2"/>
      <c r="Q260" s="4"/>
      <c r="R260" s="4"/>
    </row>
    <row r="261" spans="2:18">
      <c r="B261" s="59"/>
      <c r="C261" s="59"/>
      <c r="D261" s="60"/>
      <c r="E261" s="61"/>
      <c r="F261" s="28">
        <v>3</v>
      </c>
      <c r="G261" s="29" t="s">
        <v>17</v>
      </c>
      <c r="H261" s="30">
        <v>102.25</v>
      </c>
      <c r="I261" s="59"/>
      <c r="J261" s="29" t="s">
        <v>14</v>
      </c>
      <c r="K261" s="30" t="s">
        <v>14</v>
      </c>
      <c r="L261" s="30">
        <f t="shared" si="8"/>
        <v>0</v>
      </c>
      <c r="M261" s="31">
        <f t="shared" si="9"/>
        <v>0</v>
      </c>
      <c r="N261" s="4"/>
      <c r="O261" s="4"/>
      <c r="P261" s="2"/>
      <c r="Q261" s="4"/>
      <c r="R261" s="4"/>
    </row>
    <row r="262" spans="2:18">
      <c r="B262" s="59"/>
      <c r="C262" s="59"/>
      <c r="D262" s="60"/>
      <c r="E262" s="61"/>
      <c r="F262" s="28">
        <v>4</v>
      </c>
      <c r="G262" s="29" t="s">
        <v>6</v>
      </c>
      <c r="H262" s="30">
        <v>117.4</v>
      </c>
      <c r="I262" s="59"/>
      <c r="J262" s="29" t="s">
        <v>14</v>
      </c>
      <c r="K262" s="30" t="s">
        <v>14</v>
      </c>
      <c r="L262" s="30">
        <f t="shared" si="8"/>
        <v>0</v>
      </c>
      <c r="M262" s="31">
        <f t="shared" si="9"/>
        <v>0</v>
      </c>
      <c r="N262" s="4"/>
      <c r="O262" s="4"/>
      <c r="P262" s="2"/>
      <c r="Q262" s="4"/>
      <c r="R262" s="4"/>
    </row>
    <row r="263" spans="2:18">
      <c r="B263" s="62">
        <v>52</v>
      </c>
      <c r="C263" s="62" t="s">
        <v>21</v>
      </c>
      <c r="D263" s="63">
        <v>433.6</v>
      </c>
      <c r="E263" s="63">
        <f>I263-D263</f>
        <v>7.1500000000000341</v>
      </c>
      <c r="F263" s="14">
        <v>0</v>
      </c>
      <c r="G263" s="15" t="s">
        <v>6</v>
      </c>
      <c r="H263" s="16">
        <v>172.67500000000001</v>
      </c>
      <c r="I263" s="63">
        <f>H263+(H264-90)+(H265-90)+(H266-90)+(H267-90)</f>
        <v>440.75000000000006</v>
      </c>
      <c r="J263" s="15" t="s">
        <v>14</v>
      </c>
      <c r="K263" s="16" t="s">
        <v>14</v>
      </c>
      <c r="L263" s="16">
        <f t="shared" si="8"/>
        <v>0</v>
      </c>
      <c r="M263" s="17">
        <f t="shared" si="9"/>
        <v>0</v>
      </c>
      <c r="N263" s="4"/>
      <c r="O263" s="4"/>
      <c r="P263" s="2"/>
      <c r="Q263" s="4"/>
      <c r="R263" s="4"/>
    </row>
    <row r="264" spans="2:18">
      <c r="B264" s="62"/>
      <c r="C264" s="62"/>
      <c r="D264" s="63"/>
      <c r="E264" s="61"/>
      <c r="F264" s="14">
        <v>1</v>
      </c>
      <c r="G264" s="15" t="s">
        <v>6</v>
      </c>
      <c r="H264" s="16">
        <v>145.17500000000001</v>
      </c>
      <c r="I264" s="62"/>
      <c r="J264" s="15" t="s">
        <v>14</v>
      </c>
      <c r="K264" s="16" t="s">
        <v>14</v>
      </c>
      <c r="L264" s="16">
        <f t="shared" si="8"/>
        <v>0</v>
      </c>
      <c r="M264" s="17">
        <f t="shared" si="9"/>
        <v>0</v>
      </c>
      <c r="N264" s="4"/>
      <c r="O264" s="4"/>
      <c r="P264" s="2"/>
      <c r="Q264" s="4"/>
      <c r="R264" s="4"/>
    </row>
    <row r="265" spans="2:18">
      <c r="B265" s="62"/>
      <c r="C265" s="62"/>
      <c r="D265" s="63"/>
      <c r="E265" s="61"/>
      <c r="F265" s="14">
        <v>2</v>
      </c>
      <c r="G265" s="15" t="s">
        <v>17</v>
      </c>
      <c r="H265" s="16">
        <v>136.125</v>
      </c>
      <c r="I265" s="62"/>
      <c r="J265" s="15" t="s">
        <v>14</v>
      </c>
      <c r="K265" s="16" t="s">
        <v>14</v>
      </c>
      <c r="L265" s="16">
        <f t="shared" si="8"/>
        <v>0</v>
      </c>
      <c r="M265" s="17">
        <f t="shared" si="9"/>
        <v>0</v>
      </c>
      <c r="N265" s="4"/>
      <c r="O265" s="4"/>
      <c r="P265" s="2"/>
      <c r="Q265" s="4"/>
      <c r="R265" s="4"/>
    </row>
    <row r="266" spans="2:18">
      <c r="B266" s="62"/>
      <c r="C266" s="62"/>
      <c r="D266" s="63"/>
      <c r="E266" s="61"/>
      <c r="F266" s="14">
        <v>3</v>
      </c>
      <c r="G266" s="15" t="s">
        <v>6</v>
      </c>
      <c r="H266" s="16">
        <v>212.72499999999999</v>
      </c>
      <c r="I266" s="62"/>
      <c r="J266" s="15" t="s">
        <v>362</v>
      </c>
      <c r="K266" s="16">
        <v>212.77500000000001</v>
      </c>
      <c r="L266" s="16">
        <f t="shared" si="8"/>
        <v>5.0000000000011369E-2</v>
      </c>
      <c r="M266" s="17">
        <f t="shared" si="9"/>
        <v>2.0000000000004547</v>
      </c>
      <c r="N266" s="4"/>
      <c r="O266" s="4"/>
      <c r="P266" s="2"/>
      <c r="Q266" s="4"/>
      <c r="R266" s="4"/>
    </row>
    <row r="267" spans="2:18">
      <c r="B267" s="62"/>
      <c r="C267" s="62"/>
      <c r="D267" s="63"/>
      <c r="E267" s="61"/>
      <c r="F267" s="14">
        <v>4</v>
      </c>
      <c r="G267" s="15" t="s">
        <v>6</v>
      </c>
      <c r="H267" s="16">
        <v>134.05000000000001</v>
      </c>
      <c r="I267" s="62"/>
      <c r="J267" s="15" t="s">
        <v>14</v>
      </c>
      <c r="K267" s="16" t="s">
        <v>14</v>
      </c>
      <c r="L267" s="16">
        <f t="shared" si="8"/>
        <v>0</v>
      </c>
      <c r="M267" s="17">
        <f t="shared" si="9"/>
        <v>0</v>
      </c>
      <c r="N267" s="4"/>
      <c r="O267" s="4"/>
      <c r="P267" s="2"/>
      <c r="Q267" s="4"/>
      <c r="R267" s="4"/>
    </row>
    <row r="268" spans="2:18">
      <c r="B268" s="59">
        <v>53</v>
      </c>
      <c r="C268" s="59" t="s">
        <v>21</v>
      </c>
      <c r="D268" s="60">
        <v>274.75</v>
      </c>
      <c r="E268" s="60">
        <f>I268-D268</f>
        <v>6.5250000000000341</v>
      </c>
      <c r="F268" s="28">
        <v>0</v>
      </c>
      <c r="G268" s="29" t="s">
        <v>15</v>
      </c>
      <c r="H268" s="30">
        <v>115.2</v>
      </c>
      <c r="I268" s="60">
        <f>H268+(H269-90)+(H270-90)+(H271-90)+(H272-90)</f>
        <v>281.27500000000003</v>
      </c>
      <c r="J268" s="29" t="s">
        <v>11</v>
      </c>
      <c r="K268" s="30">
        <v>117.875</v>
      </c>
      <c r="L268" s="30">
        <f t="shared" si="8"/>
        <v>2.6749999999999972</v>
      </c>
      <c r="M268" s="31">
        <f t="shared" si="9"/>
        <v>106.99999999999989</v>
      </c>
      <c r="N268" s="4"/>
      <c r="O268" s="4"/>
      <c r="P268" s="2"/>
      <c r="Q268" s="4"/>
      <c r="R268" s="4"/>
    </row>
    <row r="269" spans="2:18">
      <c r="B269" s="59"/>
      <c r="C269" s="59"/>
      <c r="D269" s="60"/>
      <c r="E269" s="61"/>
      <c r="F269" s="28">
        <v>1</v>
      </c>
      <c r="G269" s="29" t="s">
        <v>27</v>
      </c>
      <c r="H269" s="30">
        <v>121.35</v>
      </c>
      <c r="I269" s="59"/>
      <c r="J269" s="29" t="s">
        <v>14</v>
      </c>
      <c r="K269" s="30" t="s">
        <v>14</v>
      </c>
      <c r="L269" s="30">
        <f t="shared" si="8"/>
        <v>0</v>
      </c>
      <c r="M269" s="31">
        <f t="shared" si="9"/>
        <v>0</v>
      </c>
      <c r="N269" s="4"/>
      <c r="O269" s="4"/>
      <c r="P269" s="2"/>
      <c r="Q269" s="4"/>
      <c r="R269" s="4"/>
    </row>
    <row r="270" spans="2:18">
      <c r="B270" s="59"/>
      <c r="C270" s="59"/>
      <c r="D270" s="60"/>
      <c r="E270" s="61"/>
      <c r="F270" s="28">
        <v>2</v>
      </c>
      <c r="G270" s="29" t="s">
        <v>19</v>
      </c>
      <c r="H270" s="30">
        <v>146.02500000000001</v>
      </c>
      <c r="I270" s="59"/>
      <c r="J270" s="29" t="s">
        <v>14</v>
      </c>
      <c r="K270" s="30" t="s">
        <v>14</v>
      </c>
      <c r="L270" s="30">
        <f t="shared" si="8"/>
        <v>0</v>
      </c>
      <c r="M270" s="31">
        <f t="shared" si="9"/>
        <v>0</v>
      </c>
      <c r="N270" s="4"/>
      <c r="O270" s="4"/>
      <c r="P270" s="2"/>
      <c r="Q270" s="4"/>
      <c r="R270" s="4"/>
    </row>
    <row r="271" spans="2:18">
      <c r="B271" s="59"/>
      <c r="C271" s="59"/>
      <c r="D271" s="60"/>
      <c r="E271" s="61"/>
      <c r="F271" s="28">
        <v>3</v>
      </c>
      <c r="G271" s="29" t="s">
        <v>360</v>
      </c>
      <c r="H271" s="30">
        <v>136.17500000000001</v>
      </c>
      <c r="I271" s="59"/>
      <c r="J271" s="29" t="s">
        <v>14</v>
      </c>
      <c r="K271" s="30" t="s">
        <v>14</v>
      </c>
      <c r="L271" s="30">
        <f t="shared" si="8"/>
        <v>0</v>
      </c>
      <c r="M271" s="31">
        <f t="shared" si="9"/>
        <v>0</v>
      </c>
      <c r="N271" s="4"/>
      <c r="O271" s="4"/>
      <c r="P271" s="2"/>
      <c r="Q271" s="4"/>
      <c r="R271" s="4"/>
    </row>
    <row r="272" spans="2:18">
      <c r="B272" s="59"/>
      <c r="C272" s="59"/>
      <c r="D272" s="60"/>
      <c r="E272" s="61"/>
      <c r="F272" s="28">
        <v>4</v>
      </c>
      <c r="G272" s="29" t="s">
        <v>6</v>
      </c>
      <c r="H272" s="30">
        <v>122.52500000000001</v>
      </c>
      <c r="I272" s="59"/>
      <c r="J272" s="29" t="s">
        <v>14</v>
      </c>
      <c r="K272" s="30" t="s">
        <v>14</v>
      </c>
      <c r="L272" s="30">
        <f t="shared" si="8"/>
        <v>0</v>
      </c>
      <c r="M272" s="31">
        <f t="shared" si="9"/>
        <v>0</v>
      </c>
      <c r="N272" s="4"/>
      <c r="O272" s="4"/>
      <c r="P272" s="2"/>
      <c r="Q272" s="4"/>
      <c r="R272" s="4"/>
    </row>
    <row r="273" spans="2:18">
      <c r="B273" s="62">
        <v>54</v>
      </c>
      <c r="C273" s="62" t="s">
        <v>21</v>
      </c>
      <c r="D273" s="63">
        <v>298.77499999999998</v>
      </c>
      <c r="E273" s="63">
        <f>I273-D273</f>
        <v>6.3000000000000682</v>
      </c>
      <c r="F273" s="14">
        <v>0</v>
      </c>
      <c r="G273" s="15" t="s">
        <v>6</v>
      </c>
      <c r="H273" s="16">
        <v>157.9</v>
      </c>
      <c r="I273" s="63">
        <f>H273+(H274-90)+(H275-90)+(H276-90)+(H277-90)</f>
        <v>305.07500000000005</v>
      </c>
      <c r="J273" s="15" t="s">
        <v>14</v>
      </c>
      <c r="K273" s="16" t="s">
        <v>14</v>
      </c>
      <c r="L273" s="16">
        <f t="shared" si="8"/>
        <v>0</v>
      </c>
      <c r="M273" s="17">
        <f t="shared" si="9"/>
        <v>0</v>
      </c>
      <c r="N273" s="4"/>
      <c r="O273" s="4"/>
      <c r="P273" s="2"/>
      <c r="Q273" s="4"/>
      <c r="R273" s="4"/>
    </row>
    <row r="274" spans="2:18">
      <c r="B274" s="62"/>
      <c r="C274" s="62"/>
      <c r="D274" s="63"/>
      <c r="E274" s="61"/>
      <c r="F274" s="14">
        <v>1</v>
      </c>
      <c r="G274" s="15" t="s">
        <v>45</v>
      </c>
      <c r="H274" s="16">
        <v>136.72499999999999</v>
      </c>
      <c r="I274" s="62"/>
      <c r="J274" s="15" t="s">
        <v>14</v>
      </c>
      <c r="K274" s="16" t="s">
        <v>14</v>
      </c>
      <c r="L274" s="16">
        <f t="shared" si="8"/>
        <v>0</v>
      </c>
      <c r="M274" s="17">
        <f t="shared" si="9"/>
        <v>0</v>
      </c>
      <c r="N274" s="4"/>
      <c r="O274" s="4"/>
      <c r="P274" s="2"/>
      <c r="Q274" s="4"/>
      <c r="R274" s="4"/>
    </row>
    <row r="275" spans="2:18">
      <c r="B275" s="62"/>
      <c r="C275" s="62"/>
      <c r="D275" s="63"/>
      <c r="E275" s="61"/>
      <c r="F275" s="14">
        <v>2</v>
      </c>
      <c r="G275" s="15" t="s">
        <v>17</v>
      </c>
      <c r="H275" s="16">
        <v>128.42500000000001</v>
      </c>
      <c r="I275" s="62"/>
      <c r="J275" s="15" t="s">
        <v>14</v>
      </c>
      <c r="K275" s="16" t="s">
        <v>14</v>
      </c>
      <c r="L275" s="16">
        <f t="shared" si="8"/>
        <v>0</v>
      </c>
      <c r="M275" s="17">
        <f t="shared" si="9"/>
        <v>0</v>
      </c>
      <c r="N275" s="4"/>
      <c r="O275" s="4"/>
      <c r="P275" s="2"/>
      <c r="Q275" s="4"/>
      <c r="R275" s="4"/>
    </row>
    <row r="276" spans="2:18">
      <c r="B276" s="62"/>
      <c r="C276" s="62"/>
      <c r="D276" s="63"/>
      <c r="E276" s="61"/>
      <c r="F276" s="14">
        <v>3</v>
      </c>
      <c r="G276" s="15" t="s">
        <v>17</v>
      </c>
      <c r="H276" s="16">
        <v>122.375</v>
      </c>
      <c r="I276" s="62"/>
      <c r="J276" s="15" t="s">
        <v>14</v>
      </c>
      <c r="K276" s="16" t="s">
        <v>14</v>
      </c>
      <c r="L276" s="16">
        <f t="shared" si="8"/>
        <v>0</v>
      </c>
      <c r="M276" s="17">
        <f t="shared" si="9"/>
        <v>0</v>
      </c>
      <c r="N276" s="4"/>
      <c r="O276" s="4"/>
      <c r="P276" s="2"/>
      <c r="Q276" s="4"/>
      <c r="R276" s="4"/>
    </row>
    <row r="277" spans="2:18">
      <c r="B277" s="62"/>
      <c r="C277" s="62"/>
      <c r="D277" s="63"/>
      <c r="E277" s="61"/>
      <c r="F277" s="14">
        <v>4</v>
      </c>
      <c r="G277" s="15" t="s">
        <v>17</v>
      </c>
      <c r="H277" s="16">
        <v>119.65</v>
      </c>
      <c r="I277" s="62"/>
      <c r="J277" s="15" t="s">
        <v>14</v>
      </c>
      <c r="K277" s="16" t="s">
        <v>14</v>
      </c>
      <c r="L277" s="16">
        <f t="shared" si="8"/>
        <v>0</v>
      </c>
      <c r="M277" s="17">
        <f t="shared" si="9"/>
        <v>0</v>
      </c>
      <c r="N277" s="4"/>
      <c r="O277" s="4"/>
      <c r="P277" s="2"/>
      <c r="Q277" s="4"/>
      <c r="R277" s="4"/>
    </row>
    <row r="278" spans="2:18">
      <c r="B278" s="59">
        <v>55</v>
      </c>
      <c r="C278" s="59" t="s">
        <v>17</v>
      </c>
      <c r="D278" s="60">
        <v>295.64999999999998</v>
      </c>
      <c r="E278" s="60">
        <f>I278-D278</f>
        <v>4.7250000000000227</v>
      </c>
      <c r="F278" s="28">
        <v>0</v>
      </c>
      <c r="G278" s="29" t="s">
        <v>17</v>
      </c>
      <c r="H278" s="30">
        <v>111.75</v>
      </c>
      <c r="I278" s="60">
        <f>H278+(H279-90)+(H280-90)+(H281-90)+(H282-90)</f>
        <v>300.375</v>
      </c>
      <c r="J278" s="29" t="s">
        <v>11</v>
      </c>
      <c r="K278" s="30">
        <v>120.575</v>
      </c>
      <c r="L278" s="30">
        <f t="shared" si="8"/>
        <v>8.8250000000000028</v>
      </c>
      <c r="M278" s="31">
        <f t="shared" si="9"/>
        <v>353.00000000000011</v>
      </c>
      <c r="N278" s="4"/>
      <c r="O278" s="4"/>
      <c r="P278" s="2"/>
      <c r="Q278" s="4"/>
      <c r="R278" s="4"/>
    </row>
    <row r="279" spans="2:18">
      <c r="B279" s="59"/>
      <c r="C279" s="59"/>
      <c r="D279" s="60"/>
      <c r="E279" s="61"/>
      <c r="F279" s="28">
        <v>1</v>
      </c>
      <c r="G279" s="29" t="s">
        <v>6</v>
      </c>
      <c r="H279" s="30">
        <v>134.35</v>
      </c>
      <c r="I279" s="59"/>
      <c r="J279" s="29" t="s">
        <v>14</v>
      </c>
      <c r="K279" s="30" t="s">
        <v>14</v>
      </c>
      <c r="L279" s="30">
        <f t="shared" si="8"/>
        <v>0</v>
      </c>
      <c r="M279" s="31">
        <f t="shared" si="9"/>
        <v>0</v>
      </c>
      <c r="N279" s="4"/>
      <c r="O279" s="4"/>
      <c r="P279" s="2"/>
      <c r="Q279" s="4"/>
      <c r="R279" s="4"/>
    </row>
    <row r="280" spans="2:18">
      <c r="B280" s="59"/>
      <c r="C280" s="59"/>
      <c r="D280" s="60"/>
      <c r="E280" s="61"/>
      <c r="F280" s="28">
        <v>2</v>
      </c>
      <c r="G280" s="29" t="s">
        <v>17</v>
      </c>
      <c r="H280" s="30">
        <v>154.65</v>
      </c>
      <c r="I280" s="59"/>
      <c r="J280" s="29" t="s">
        <v>14</v>
      </c>
      <c r="K280" s="30" t="s">
        <v>14</v>
      </c>
      <c r="L280" s="30">
        <f t="shared" si="8"/>
        <v>0</v>
      </c>
      <c r="M280" s="31">
        <f t="shared" si="9"/>
        <v>0</v>
      </c>
      <c r="N280" s="4"/>
      <c r="O280" s="4"/>
      <c r="P280" s="2"/>
      <c r="Q280" s="4"/>
      <c r="R280" s="4"/>
    </row>
    <row r="281" spans="2:18">
      <c r="B281" s="59"/>
      <c r="C281" s="59"/>
      <c r="D281" s="60"/>
      <c r="E281" s="61"/>
      <c r="F281" s="28">
        <v>3</v>
      </c>
      <c r="G281" s="29" t="s">
        <v>17</v>
      </c>
      <c r="H281" s="30">
        <v>149.17500000000001</v>
      </c>
      <c r="I281" s="59"/>
      <c r="J281" s="29" t="s">
        <v>14</v>
      </c>
      <c r="K281" s="30" t="s">
        <v>14</v>
      </c>
      <c r="L281" s="30">
        <f t="shared" si="8"/>
        <v>0</v>
      </c>
      <c r="M281" s="31">
        <f t="shared" si="9"/>
        <v>0</v>
      </c>
      <c r="N281" s="4"/>
      <c r="O281" s="4"/>
      <c r="P281" s="2"/>
      <c r="Q281" s="4"/>
      <c r="R281" s="4"/>
    </row>
    <row r="282" spans="2:18">
      <c r="B282" s="59"/>
      <c r="C282" s="59"/>
      <c r="D282" s="60"/>
      <c r="E282" s="61"/>
      <c r="F282" s="28">
        <v>4</v>
      </c>
      <c r="G282" s="29" t="s">
        <v>17</v>
      </c>
      <c r="H282" s="30">
        <v>110.45</v>
      </c>
      <c r="I282" s="59"/>
      <c r="J282" s="29" t="s">
        <v>14</v>
      </c>
      <c r="K282" s="30" t="s">
        <v>14</v>
      </c>
      <c r="L282" s="30">
        <f t="shared" si="8"/>
        <v>0</v>
      </c>
      <c r="M282" s="31">
        <f t="shared" si="9"/>
        <v>0</v>
      </c>
      <c r="N282" s="4"/>
      <c r="O282" s="4"/>
      <c r="P282" s="2"/>
      <c r="Q282" s="4"/>
      <c r="R282" s="4"/>
    </row>
    <row r="283" spans="2:18">
      <c r="B283" s="62">
        <v>56</v>
      </c>
      <c r="C283" s="62" t="s">
        <v>21</v>
      </c>
      <c r="D283" s="63">
        <v>236.6</v>
      </c>
      <c r="E283" s="63">
        <f>I283-D283</f>
        <v>5.1999999999999886</v>
      </c>
      <c r="F283" s="14">
        <v>0</v>
      </c>
      <c r="G283" s="15" t="s">
        <v>6</v>
      </c>
      <c r="H283" s="16">
        <v>96.474999999999994</v>
      </c>
      <c r="I283" s="63">
        <f>H283+(H284-90)+(H285-90)+(H286-90)+(H287-90)</f>
        <v>241.79999999999998</v>
      </c>
      <c r="J283" s="15" t="s">
        <v>14</v>
      </c>
      <c r="K283" s="16" t="s">
        <v>14</v>
      </c>
      <c r="L283" s="16">
        <f t="shared" si="8"/>
        <v>0</v>
      </c>
      <c r="M283" s="17">
        <f t="shared" si="9"/>
        <v>0</v>
      </c>
      <c r="N283" s="4"/>
      <c r="O283" s="4"/>
      <c r="P283" s="2"/>
      <c r="Q283" s="4"/>
      <c r="R283" s="4"/>
    </row>
    <row r="284" spans="2:18">
      <c r="B284" s="62"/>
      <c r="C284" s="62"/>
      <c r="D284" s="63"/>
      <c r="E284" s="61"/>
      <c r="F284" s="14">
        <v>1</v>
      </c>
      <c r="G284" s="15" t="s">
        <v>6</v>
      </c>
      <c r="H284" s="16">
        <v>119.55</v>
      </c>
      <c r="I284" s="62"/>
      <c r="J284" s="15" t="s">
        <v>14</v>
      </c>
      <c r="K284" s="16" t="s">
        <v>14</v>
      </c>
      <c r="L284" s="16">
        <f t="shared" si="8"/>
        <v>0</v>
      </c>
      <c r="M284" s="17">
        <f t="shared" si="9"/>
        <v>0</v>
      </c>
      <c r="N284" s="4"/>
      <c r="O284" s="4"/>
      <c r="P284" s="2"/>
      <c r="Q284" s="4"/>
      <c r="R284" s="4"/>
    </row>
    <row r="285" spans="2:18">
      <c r="B285" s="62"/>
      <c r="C285" s="62"/>
      <c r="D285" s="63"/>
      <c r="E285" s="61"/>
      <c r="F285" s="14">
        <v>2</v>
      </c>
      <c r="G285" s="15" t="s">
        <v>42</v>
      </c>
      <c r="H285" s="16">
        <v>143.625</v>
      </c>
      <c r="I285" s="62"/>
      <c r="J285" s="15" t="s">
        <v>11</v>
      </c>
      <c r="K285" s="16">
        <v>145.72499999999999</v>
      </c>
      <c r="L285" s="16">
        <f t="shared" si="8"/>
        <v>2.0999999999999943</v>
      </c>
      <c r="M285" s="17">
        <f t="shared" si="9"/>
        <v>83.999999999999773</v>
      </c>
      <c r="N285" s="4"/>
      <c r="O285" s="4"/>
      <c r="P285" s="2"/>
      <c r="Q285" s="4"/>
      <c r="R285" s="4"/>
    </row>
    <row r="286" spans="2:18">
      <c r="B286" s="62"/>
      <c r="C286" s="62"/>
      <c r="D286" s="63"/>
      <c r="E286" s="61"/>
      <c r="F286" s="14">
        <v>3</v>
      </c>
      <c r="G286" s="15" t="s">
        <v>31</v>
      </c>
      <c r="H286" s="16">
        <v>138</v>
      </c>
      <c r="I286" s="62"/>
      <c r="J286" s="15" t="s">
        <v>14</v>
      </c>
      <c r="K286" s="16" t="s">
        <v>14</v>
      </c>
      <c r="L286" s="16">
        <f t="shared" si="8"/>
        <v>0</v>
      </c>
      <c r="M286" s="17">
        <f t="shared" si="9"/>
        <v>0</v>
      </c>
      <c r="N286" s="4"/>
      <c r="O286" s="4"/>
      <c r="P286" s="2"/>
      <c r="Q286" s="4"/>
      <c r="R286" s="4"/>
    </row>
    <row r="287" spans="2:18">
      <c r="B287" s="62"/>
      <c r="C287" s="62"/>
      <c r="D287" s="63"/>
      <c r="E287" s="61"/>
      <c r="F287" s="14">
        <v>4</v>
      </c>
      <c r="G287" s="15" t="s">
        <v>24</v>
      </c>
      <c r="H287" s="16">
        <v>104.15</v>
      </c>
      <c r="I287" s="62"/>
      <c r="J287" s="15" t="s">
        <v>14</v>
      </c>
      <c r="K287" s="16" t="s">
        <v>14</v>
      </c>
      <c r="L287" s="16">
        <f t="shared" si="8"/>
        <v>0</v>
      </c>
      <c r="M287" s="17">
        <f t="shared" si="9"/>
        <v>0</v>
      </c>
      <c r="N287" s="4"/>
      <c r="O287" s="4"/>
      <c r="P287" s="2"/>
      <c r="Q287" s="4"/>
      <c r="R287" s="4"/>
    </row>
    <row r="288" spans="2:18">
      <c r="B288" s="59">
        <v>57</v>
      </c>
      <c r="C288" s="59" t="s">
        <v>21</v>
      </c>
      <c r="D288" s="60">
        <v>350.32499999999999</v>
      </c>
      <c r="E288" s="60">
        <f>I288-D288</f>
        <v>8.4499999999999886</v>
      </c>
      <c r="F288" s="28">
        <v>0</v>
      </c>
      <c r="G288" s="29" t="s">
        <v>357</v>
      </c>
      <c r="H288" s="30">
        <v>143.47499999999999</v>
      </c>
      <c r="I288" s="60">
        <f>H288+(H289-90)+(H290-90)+(H291-90)+(H292-90)</f>
        <v>358.77499999999998</v>
      </c>
      <c r="J288" s="29" t="s">
        <v>14</v>
      </c>
      <c r="K288" s="30" t="s">
        <v>14</v>
      </c>
      <c r="L288" s="30">
        <f t="shared" si="8"/>
        <v>0</v>
      </c>
      <c r="M288" s="31">
        <f t="shared" si="9"/>
        <v>0</v>
      </c>
      <c r="N288" s="4"/>
      <c r="O288" s="4"/>
      <c r="P288" s="2"/>
      <c r="Q288" s="4"/>
      <c r="R288" s="4"/>
    </row>
    <row r="289" spans="2:18">
      <c r="B289" s="59"/>
      <c r="C289" s="59"/>
      <c r="D289" s="60"/>
      <c r="E289" s="61"/>
      <c r="F289" s="28">
        <v>1</v>
      </c>
      <c r="G289" s="29" t="s">
        <v>7</v>
      </c>
      <c r="H289" s="30">
        <v>185.92500000000001</v>
      </c>
      <c r="I289" s="59"/>
      <c r="J289" s="29" t="s">
        <v>14</v>
      </c>
      <c r="K289" s="30" t="s">
        <v>14</v>
      </c>
      <c r="L289" s="30">
        <f t="shared" si="8"/>
        <v>0</v>
      </c>
      <c r="M289" s="31">
        <f t="shared" si="9"/>
        <v>0</v>
      </c>
      <c r="N289" s="4"/>
      <c r="O289" s="4"/>
      <c r="P289" s="2"/>
      <c r="Q289" s="4"/>
      <c r="R289" s="4"/>
    </row>
    <row r="290" spans="2:18">
      <c r="B290" s="59"/>
      <c r="C290" s="59"/>
      <c r="D290" s="60"/>
      <c r="E290" s="61"/>
      <c r="F290" s="28">
        <v>2</v>
      </c>
      <c r="G290" s="29" t="s">
        <v>6</v>
      </c>
      <c r="H290" s="30">
        <v>101</v>
      </c>
      <c r="I290" s="59"/>
      <c r="J290" s="29" t="s">
        <v>14</v>
      </c>
      <c r="K290" s="30" t="s">
        <v>14</v>
      </c>
      <c r="L290" s="30">
        <f t="shared" si="8"/>
        <v>0</v>
      </c>
      <c r="M290" s="31">
        <f t="shared" si="9"/>
        <v>0</v>
      </c>
      <c r="N290" s="4"/>
      <c r="O290" s="4"/>
      <c r="P290" s="2"/>
      <c r="Q290" s="4"/>
      <c r="R290" s="4"/>
    </row>
    <row r="291" spans="2:18">
      <c r="B291" s="59"/>
      <c r="C291" s="59"/>
      <c r="D291" s="60"/>
      <c r="E291" s="61"/>
      <c r="F291" s="28">
        <v>3</v>
      </c>
      <c r="G291" s="29" t="s">
        <v>17</v>
      </c>
      <c r="H291" s="30">
        <v>129.25</v>
      </c>
      <c r="I291" s="59"/>
      <c r="J291" s="29" t="s">
        <v>14</v>
      </c>
      <c r="K291" s="30" t="s">
        <v>14</v>
      </c>
      <c r="L291" s="30">
        <f t="shared" si="8"/>
        <v>0</v>
      </c>
      <c r="M291" s="31">
        <f t="shared" si="9"/>
        <v>0</v>
      </c>
      <c r="N291" s="4"/>
      <c r="O291" s="4"/>
      <c r="P291" s="2"/>
      <c r="Q291" s="4"/>
      <c r="R291" s="4"/>
    </row>
    <row r="292" spans="2:18">
      <c r="B292" s="59"/>
      <c r="C292" s="59"/>
      <c r="D292" s="60"/>
      <c r="E292" s="61"/>
      <c r="F292" s="28">
        <v>4</v>
      </c>
      <c r="G292" s="29" t="s">
        <v>6</v>
      </c>
      <c r="H292" s="30">
        <v>159.125</v>
      </c>
      <c r="I292" s="59"/>
      <c r="J292" s="29" t="s">
        <v>14</v>
      </c>
      <c r="K292" s="30" t="s">
        <v>14</v>
      </c>
      <c r="L292" s="30">
        <f t="shared" si="8"/>
        <v>0</v>
      </c>
      <c r="M292" s="31">
        <f t="shared" si="9"/>
        <v>0</v>
      </c>
      <c r="N292" s="4"/>
      <c r="O292" s="4"/>
      <c r="P292" s="2"/>
      <c r="Q292" s="4"/>
      <c r="R292" s="4"/>
    </row>
    <row r="293" spans="2:18">
      <c r="B293" s="62">
        <v>58</v>
      </c>
      <c r="C293" s="62" t="s">
        <v>7</v>
      </c>
      <c r="D293" s="63">
        <v>262.85000000000002</v>
      </c>
      <c r="E293" s="63">
        <f>I293-D293</f>
        <v>6.2499999999999432</v>
      </c>
      <c r="F293" s="14">
        <v>0</v>
      </c>
      <c r="G293" s="15" t="s">
        <v>17</v>
      </c>
      <c r="H293" s="16">
        <v>111.35</v>
      </c>
      <c r="I293" s="63">
        <f>H293+(H294-90)+(H295-90)+(H296-90)+(H297-90)</f>
        <v>269.09999999999997</v>
      </c>
      <c r="J293" s="15" t="s">
        <v>14</v>
      </c>
      <c r="K293" s="16" t="s">
        <v>14</v>
      </c>
      <c r="L293" s="16">
        <f t="shared" si="8"/>
        <v>0</v>
      </c>
      <c r="M293" s="17">
        <f t="shared" si="9"/>
        <v>0</v>
      </c>
      <c r="N293" s="4"/>
      <c r="O293" s="4"/>
      <c r="P293" s="2"/>
      <c r="Q293" s="4"/>
      <c r="R293" s="4"/>
    </row>
    <row r="294" spans="2:18">
      <c r="B294" s="62"/>
      <c r="C294" s="62"/>
      <c r="D294" s="63"/>
      <c r="E294" s="61"/>
      <c r="F294" s="14">
        <v>1</v>
      </c>
      <c r="G294" s="15" t="s">
        <v>7</v>
      </c>
      <c r="H294" s="16">
        <v>207.85</v>
      </c>
      <c r="I294" s="62"/>
      <c r="J294" s="15" t="s">
        <v>14</v>
      </c>
      <c r="K294" s="16" t="s">
        <v>14</v>
      </c>
      <c r="L294" s="16">
        <f t="shared" si="8"/>
        <v>0</v>
      </c>
      <c r="M294" s="17">
        <f t="shared" si="9"/>
        <v>0</v>
      </c>
      <c r="N294" s="4"/>
      <c r="O294" s="4"/>
      <c r="P294" s="2"/>
      <c r="Q294" s="4"/>
      <c r="R294" s="4"/>
    </row>
    <row r="295" spans="2:18">
      <c r="B295" s="62"/>
      <c r="C295" s="62"/>
      <c r="D295" s="63"/>
      <c r="E295" s="61"/>
      <c r="F295" s="14">
        <v>2</v>
      </c>
      <c r="G295" s="15" t="s">
        <v>17</v>
      </c>
      <c r="H295" s="16">
        <v>116.55</v>
      </c>
      <c r="I295" s="62"/>
      <c r="J295" s="15" t="s">
        <v>14</v>
      </c>
      <c r="K295" s="16" t="s">
        <v>14</v>
      </c>
      <c r="L295" s="16">
        <f t="shared" si="8"/>
        <v>0</v>
      </c>
      <c r="M295" s="17">
        <f t="shared" si="9"/>
        <v>0</v>
      </c>
      <c r="N295" s="4"/>
      <c r="O295" s="4"/>
      <c r="P295" s="2"/>
      <c r="Q295" s="4"/>
      <c r="R295" s="4"/>
    </row>
    <row r="296" spans="2:18">
      <c r="B296" s="62"/>
      <c r="C296" s="62"/>
      <c r="D296" s="63"/>
      <c r="E296" s="61"/>
      <c r="F296" s="14">
        <v>3</v>
      </c>
      <c r="G296" s="15" t="s">
        <v>7</v>
      </c>
      <c r="H296" s="16">
        <v>135.77500000000001</v>
      </c>
      <c r="I296" s="62"/>
      <c r="J296" s="15" t="s">
        <v>14</v>
      </c>
      <c r="K296" s="16" t="s">
        <v>14</v>
      </c>
      <c r="L296" s="16">
        <f t="shared" si="8"/>
        <v>0</v>
      </c>
      <c r="M296" s="17">
        <f t="shared" si="9"/>
        <v>0</v>
      </c>
      <c r="N296" s="4"/>
      <c r="O296" s="4"/>
      <c r="P296" s="2"/>
      <c r="Q296" s="4"/>
      <c r="R296" s="4"/>
    </row>
    <row r="297" spans="2:18">
      <c r="B297" s="62"/>
      <c r="C297" s="62"/>
      <c r="D297" s="63"/>
      <c r="E297" s="61"/>
      <c r="F297" s="14">
        <v>4</v>
      </c>
      <c r="G297" s="15" t="s">
        <v>17</v>
      </c>
      <c r="H297" s="16">
        <v>57.575000000000003</v>
      </c>
      <c r="I297" s="62"/>
      <c r="J297" s="15" t="s">
        <v>14</v>
      </c>
      <c r="K297" s="16" t="s">
        <v>14</v>
      </c>
      <c r="L297" s="16">
        <f t="shared" si="8"/>
        <v>0</v>
      </c>
      <c r="M297" s="17">
        <f t="shared" si="9"/>
        <v>0</v>
      </c>
      <c r="N297" s="4"/>
      <c r="O297" s="4"/>
      <c r="P297" s="2"/>
      <c r="Q297" s="4"/>
      <c r="R297" s="4"/>
    </row>
    <row r="298" spans="2:18">
      <c r="B298" s="59">
        <v>59</v>
      </c>
      <c r="C298" s="59" t="s">
        <v>21</v>
      </c>
      <c r="D298" s="60">
        <v>169.57499999999999</v>
      </c>
      <c r="E298" s="60">
        <f>I298-D298</f>
        <v>9.2750000000000057</v>
      </c>
      <c r="F298" s="28">
        <v>0</v>
      </c>
      <c r="G298" s="29" t="s">
        <v>43</v>
      </c>
      <c r="H298" s="30">
        <v>84.7</v>
      </c>
      <c r="I298" s="60">
        <f>H298+(H299-90)+(H300-90)+(H301-90)+(H302-90)</f>
        <v>178.85</v>
      </c>
      <c r="J298" s="29" t="s">
        <v>14</v>
      </c>
      <c r="K298" s="30" t="s">
        <v>14</v>
      </c>
      <c r="L298" s="30">
        <f t="shared" si="8"/>
        <v>0</v>
      </c>
      <c r="M298" s="31">
        <f t="shared" si="9"/>
        <v>0</v>
      </c>
      <c r="N298" s="4"/>
      <c r="O298" s="4"/>
      <c r="P298" s="2"/>
      <c r="Q298" s="4"/>
      <c r="R298" s="4"/>
    </row>
    <row r="299" spans="2:18">
      <c r="B299" s="59"/>
      <c r="C299" s="59"/>
      <c r="D299" s="60"/>
      <c r="E299" s="61"/>
      <c r="F299" s="28">
        <v>1</v>
      </c>
      <c r="G299" s="29" t="s">
        <v>27</v>
      </c>
      <c r="H299" s="30">
        <v>80.25</v>
      </c>
      <c r="I299" s="59"/>
      <c r="J299" s="29" t="s">
        <v>11</v>
      </c>
      <c r="K299" s="30">
        <v>80.674999999999997</v>
      </c>
      <c r="L299" s="30">
        <f t="shared" si="8"/>
        <v>0.42499999999999716</v>
      </c>
      <c r="M299" s="31">
        <f t="shared" si="9"/>
        <v>16.999999999999886</v>
      </c>
      <c r="N299" s="4"/>
      <c r="O299" s="4"/>
      <c r="P299" s="2"/>
      <c r="Q299" s="4"/>
      <c r="R299" s="4"/>
    </row>
    <row r="300" spans="2:18">
      <c r="B300" s="59"/>
      <c r="C300" s="59"/>
      <c r="D300" s="60"/>
      <c r="E300" s="61"/>
      <c r="F300" s="28">
        <v>2</v>
      </c>
      <c r="G300" s="29" t="s">
        <v>17</v>
      </c>
      <c r="H300" s="30">
        <v>117.6</v>
      </c>
      <c r="I300" s="59"/>
      <c r="J300" s="29" t="s">
        <v>14</v>
      </c>
      <c r="K300" s="30" t="s">
        <v>14</v>
      </c>
      <c r="L300" s="30">
        <f t="shared" si="8"/>
        <v>0</v>
      </c>
      <c r="M300" s="31">
        <f t="shared" si="9"/>
        <v>0</v>
      </c>
      <c r="N300" s="4"/>
      <c r="O300" s="4"/>
      <c r="P300" s="2"/>
      <c r="Q300" s="4"/>
      <c r="R300" s="4"/>
    </row>
    <row r="301" spans="2:18">
      <c r="B301" s="59"/>
      <c r="C301" s="59"/>
      <c r="D301" s="60"/>
      <c r="E301" s="61"/>
      <c r="F301" s="28">
        <v>3</v>
      </c>
      <c r="G301" s="29" t="s">
        <v>6</v>
      </c>
      <c r="H301" s="30">
        <v>102.175</v>
      </c>
      <c r="I301" s="59"/>
      <c r="J301" s="29" t="s">
        <v>11</v>
      </c>
      <c r="K301" s="30">
        <v>108.875</v>
      </c>
      <c r="L301" s="30">
        <f t="shared" si="8"/>
        <v>6.7000000000000028</v>
      </c>
      <c r="M301" s="31">
        <f t="shared" si="9"/>
        <v>268.00000000000011</v>
      </c>
      <c r="N301" s="4"/>
      <c r="O301" s="4"/>
      <c r="P301" s="2"/>
      <c r="Q301" s="4"/>
      <c r="R301" s="4"/>
    </row>
    <row r="302" spans="2:18">
      <c r="B302" s="59"/>
      <c r="C302" s="59"/>
      <c r="D302" s="60"/>
      <c r="E302" s="61"/>
      <c r="F302" s="28">
        <v>4</v>
      </c>
      <c r="G302" s="29" t="s">
        <v>17</v>
      </c>
      <c r="H302" s="30">
        <v>154.125</v>
      </c>
      <c r="I302" s="59"/>
      <c r="J302" s="29" t="s">
        <v>14</v>
      </c>
      <c r="K302" s="30" t="s">
        <v>14</v>
      </c>
      <c r="L302" s="30">
        <f t="shared" si="8"/>
        <v>0</v>
      </c>
      <c r="M302" s="31">
        <f t="shared" si="9"/>
        <v>0</v>
      </c>
      <c r="N302" s="4"/>
      <c r="O302" s="4"/>
      <c r="P302" s="2"/>
      <c r="Q302" s="4"/>
      <c r="R302" s="4"/>
    </row>
    <row r="303" spans="2:18">
      <c r="B303" s="62">
        <v>60</v>
      </c>
      <c r="C303" s="62" t="s">
        <v>21</v>
      </c>
      <c r="D303" s="63">
        <v>269.77499999999998</v>
      </c>
      <c r="E303" s="63">
        <f>I303-D303</f>
        <v>2.4750000000000227</v>
      </c>
      <c r="F303" s="14">
        <v>0</v>
      </c>
      <c r="G303" s="15" t="s">
        <v>17</v>
      </c>
      <c r="H303" s="16">
        <v>130.94999999999999</v>
      </c>
      <c r="I303" s="63">
        <f>H303+(H304-90)+(H305-90)+(H306-90)+(H307-90)</f>
        <v>272.25</v>
      </c>
      <c r="J303" s="15" t="s">
        <v>14</v>
      </c>
      <c r="K303" s="16" t="s">
        <v>14</v>
      </c>
      <c r="L303" s="16">
        <f t="shared" si="8"/>
        <v>0</v>
      </c>
      <c r="M303" s="17">
        <f t="shared" si="9"/>
        <v>0</v>
      </c>
      <c r="N303" s="4"/>
      <c r="O303" s="4"/>
      <c r="P303" s="2"/>
      <c r="Q303" s="4"/>
      <c r="R303" s="4"/>
    </row>
    <row r="304" spans="2:18">
      <c r="B304" s="62"/>
      <c r="C304" s="62"/>
      <c r="D304" s="63"/>
      <c r="E304" s="61"/>
      <c r="F304" s="14">
        <v>1</v>
      </c>
      <c r="G304" s="15" t="s">
        <v>17</v>
      </c>
      <c r="H304" s="16">
        <v>125.325</v>
      </c>
      <c r="I304" s="62"/>
      <c r="J304" s="15" t="s">
        <v>14</v>
      </c>
      <c r="K304" s="16" t="s">
        <v>14</v>
      </c>
      <c r="L304" s="16">
        <f t="shared" si="8"/>
        <v>0</v>
      </c>
      <c r="M304" s="17">
        <f t="shared" si="9"/>
        <v>0</v>
      </c>
      <c r="N304" s="4"/>
      <c r="O304" s="4"/>
      <c r="P304" s="2"/>
      <c r="Q304" s="4"/>
      <c r="R304" s="4"/>
    </row>
    <row r="305" spans="2:18">
      <c r="B305" s="62"/>
      <c r="C305" s="62"/>
      <c r="D305" s="63"/>
      <c r="E305" s="61"/>
      <c r="F305" s="14">
        <v>2</v>
      </c>
      <c r="G305" s="15" t="s">
        <v>35</v>
      </c>
      <c r="H305" s="16">
        <v>96.775000000000006</v>
      </c>
      <c r="I305" s="62"/>
      <c r="J305" s="15" t="s">
        <v>11</v>
      </c>
      <c r="K305" s="16">
        <v>97.8</v>
      </c>
      <c r="L305" s="16">
        <f t="shared" si="8"/>
        <v>1.0249999999999915</v>
      </c>
      <c r="M305" s="17">
        <f t="shared" si="9"/>
        <v>40.999999999999659</v>
      </c>
      <c r="N305" s="4"/>
      <c r="O305" s="4"/>
      <c r="P305" s="2"/>
      <c r="Q305" s="4"/>
      <c r="R305" s="4"/>
    </row>
    <row r="306" spans="2:18">
      <c r="B306" s="62"/>
      <c r="C306" s="62"/>
      <c r="D306" s="63"/>
      <c r="E306" s="61"/>
      <c r="F306" s="14">
        <v>3</v>
      </c>
      <c r="G306" s="15" t="s">
        <v>45</v>
      </c>
      <c r="H306" s="16">
        <v>153.07499999999999</v>
      </c>
      <c r="I306" s="62"/>
      <c r="J306" s="15" t="s">
        <v>14</v>
      </c>
      <c r="K306" s="16" t="s">
        <v>14</v>
      </c>
      <c r="L306" s="16">
        <f t="shared" si="8"/>
        <v>0</v>
      </c>
      <c r="M306" s="17">
        <f t="shared" si="9"/>
        <v>0</v>
      </c>
      <c r="N306" s="4"/>
      <c r="O306" s="4"/>
      <c r="P306" s="2"/>
      <c r="Q306" s="4"/>
      <c r="R306" s="4"/>
    </row>
    <row r="307" spans="2:18">
      <c r="B307" s="62"/>
      <c r="C307" s="62"/>
      <c r="D307" s="63"/>
      <c r="E307" s="61"/>
      <c r="F307" s="14">
        <v>4</v>
      </c>
      <c r="G307" s="15" t="s">
        <v>27</v>
      </c>
      <c r="H307" s="16">
        <v>126.125</v>
      </c>
      <c r="I307" s="62"/>
      <c r="J307" s="15" t="s">
        <v>14</v>
      </c>
      <c r="K307" s="16" t="s">
        <v>14</v>
      </c>
      <c r="L307" s="16">
        <f t="shared" si="8"/>
        <v>0</v>
      </c>
      <c r="M307" s="17">
        <f t="shared" si="9"/>
        <v>0</v>
      </c>
      <c r="N307" s="4"/>
      <c r="O307" s="4"/>
      <c r="P307" s="2"/>
      <c r="Q307" s="4"/>
      <c r="R307" s="4"/>
    </row>
    <row r="308" spans="2:18">
      <c r="B308" s="59">
        <v>61</v>
      </c>
      <c r="C308" s="59" t="s">
        <v>17</v>
      </c>
      <c r="D308" s="60">
        <v>512.92499999999995</v>
      </c>
      <c r="E308" s="60">
        <f>I308-D308</f>
        <v>3</v>
      </c>
      <c r="F308" s="28">
        <v>0</v>
      </c>
      <c r="G308" s="29" t="s">
        <v>17</v>
      </c>
      <c r="H308" s="30">
        <v>111.925</v>
      </c>
      <c r="I308" s="60">
        <f>H308+(H309-90)+(H310-90)+(H311-90)+(H312-90)</f>
        <v>515.92499999999995</v>
      </c>
      <c r="J308" s="29" t="s">
        <v>14</v>
      </c>
      <c r="K308" s="30" t="s">
        <v>14</v>
      </c>
      <c r="L308" s="30">
        <f t="shared" si="8"/>
        <v>0</v>
      </c>
      <c r="M308" s="31">
        <f t="shared" si="9"/>
        <v>0</v>
      </c>
      <c r="N308" s="4"/>
      <c r="O308" s="4"/>
      <c r="P308" s="2"/>
      <c r="Q308" s="4"/>
      <c r="R308" s="4"/>
    </row>
    <row r="309" spans="2:18">
      <c r="B309" s="59"/>
      <c r="C309" s="59"/>
      <c r="D309" s="60"/>
      <c r="E309" s="61"/>
      <c r="F309" s="28">
        <v>1</v>
      </c>
      <c r="G309" s="29" t="s">
        <v>6</v>
      </c>
      <c r="H309" s="30">
        <v>255.97499999999999</v>
      </c>
      <c r="I309" s="59"/>
      <c r="J309" s="29" t="s">
        <v>11</v>
      </c>
      <c r="K309" s="30">
        <v>258.67500000000001</v>
      </c>
      <c r="L309" s="30">
        <f t="shared" si="8"/>
        <v>2.7000000000000171</v>
      </c>
      <c r="M309" s="31">
        <f t="shared" si="9"/>
        <v>108.00000000000068</v>
      </c>
      <c r="N309" s="4"/>
      <c r="O309" s="4"/>
      <c r="P309" s="2"/>
      <c r="Q309" s="4"/>
      <c r="R309" s="4"/>
    </row>
    <row r="310" spans="2:18">
      <c r="B310" s="59"/>
      <c r="C310" s="59"/>
      <c r="D310" s="60"/>
      <c r="E310" s="61"/>
      <c r="F310" s="28">
        <v>2</v>
      </c>
      <c r="G310" s="29" t="s">
        <v>17</v>
      </c>
      <c r="H310" s="30">
        <v>180.17500000000001</v>
      </c>
      <c r="I310" s="59"/>
      <c r="J310" s="29" t="s">
        <v>14</v>
      </c>
      <c r="K310" s="30" t="s">
        <v>14</v>
      </c>
      <c r="L310" s="30">
        <f t="shared" si="8"/>
        <v>0</v>
      </c>
      <c r="M310" s="31">
        <f t="shared" si="9"/>
        <v>0</v>
      </c>
      <c r="N310" s="4"/>
      <c r="O310" s="4"/>
      <c r="P310" s="2"/>
      <c r="Q310" s="4"/>
      <c r="R310" s="4"/>
    </row>
    <row r="311" spans="2:18">
      <c r="B311" s="59"/>
      <c r="C311" s="59"/>
      <c r="D311" s="60"/>
      <c r="E311" s="61"/>
      <c r="F311" s="28">
        <v>3</v>
      </c>
      <c r="G311" s="29" t="s">
        <v>22</v>
      </c>
      <c r="H311" s="30">
        <v>168.65</v>
      </c>
      <c r="I311" s="59"/>
      <c r="J311" s="29" t="s">
        <v>11</v>
      </c>
      <c r="K311" s="30">
        <v>168.85</v>
      </c>
      <c r="L311" s="30">
        <f t="shared" si="8"/>
        <v>0.19999999999998863</v>
      </c>
      <c r="M311" s="31">
        <f t="shared" si="9"/>
        <v>7.9999999999995453</v>
      </c>
      <c r="N311" s="4"/>
      <c r="O311" s="4"/>
      <c r="P311" s="2"/>
      <c r="Q311" s="4"/>
      <c r="R311" s="4"/>
    </row>
    <row r="312" spans="2:18">
      <c r="B312" s="59"/>
      <c r="C312" s="59"/>
      <c r="D312" s="60"/>
      <c r="E312" s="61"/>
      <c r="F312" s="28">
        <v>4</v>
      </c>
      <c r="G312" s="29" t="s">
        <v>17</v>
      </c>
      <c r="H312" s="30">
        <v>159.19999999999999</v>
      </c>
      <c r="I312" s="59"/>
      <c r="J312" s="29" t="s">
        <v>14</v>
      </c>
      <c r="K312" s="30" t="s">
        <v>14</v>
      </c>
      <c r="L312" s="30">
        <f t="shared" si="8"/>
        <v>0</v>
      </c>
      <c r="M312" s="31">
        <f t="shared" si="9"/>
        <v>0</v>
      </c>
      <c r="N312" s="4"/>
      <c r="O312" s="4"/>
      <c r="P312" s="2"/>
      <c r="Q312" s="4"/>
      <c r="R312" s="4"/>
    </row>
    <row r="313" spans="2:18">
      <c r="B313" s="62">
        <v>62</v>
      </c>
      <c r="C313" s="62" t="s">
        <v>21</v>
      </c>
      <c r="D313" s="63">
        <v>363.95</v>
      </c>
      <c r="E313" s="63">
        <f>I313-D313</f>
        <v>4.7749999999999773</v>
      </c>
      <c r="F313" s="14">
        <v>0</v>
      </c>
      <c r="G313" s="15" t="s">
        <v>6</v>
      </c>
      <c r="H313" s="16">
        <v>165.82499999999999</v>
      </c>
      <c r="I313" s="63">
        <f>H313+(H314-90)+(H315-90)+(H316-90)+(H317-90)</f>
        <v>368.72499999999997</v>
      </c>
      <c r="J313" s="15" t="s">
        <v>14</v>
      </c>
      <c r="K313" s="16" t="s">
        <v>14</v>
      </c>
      <c r="L313" s="16">
        <f t="shared" si="8"/>
        <v>0</v>
      </c>
      <c r="M313" s="17">
        <f t="shared" si="9"/>
        <v>0</v>
      </c>
      <c r="N313" s="4"/>
      <c r="O313" s="4"/>
      <c r="P313" s="2"/>
      <c r="Q313" s="4"/>
      <c r="R313" s="4"/>
    </row>
    <row r="314" spans="2:18">
      <c r="B314" s="62"/>
      <c r="C314" s="62"/>
      <c r="D314" s="63"/>
      <c r="E314" s="61"/>
      <c r="F314" s="14">
        <v>1</v>
      </c>
      <c r="G314" s="15" t="s">
        <v>6</v>
      </c>
      <c r="H314" s="16">
        <v>152.57499999999999</v>
      </c>
      <c r="I314" s="62"/>
      <c r="J314" s="15" t="s">
        <v>14</v>
      </c>
      <c r="K314" s="16" t="s">
        <v>14</v>
      </c>
      <c r="L314" s="16">
        <f t="shared" si="8"/>
        <v>0</v>
      </c>
      <c r="M314" s="17">
        <f t="shared" si="9"/>
        <v>0</v>
      </c>
      <c r="N314" s="4"/>
      <c r="O314" s="4"/>
      <c r="P314" s="2"/>
      <c r="Q314" s="4"/>
      <c r="R314" s="4"/>
    </row>
    <row r="315" spans="2:18">
      <c r="B315" s="62"/>
      <c r="C315" s="62"/>
      <c r="D315" s="63"/>
      <c r="E315" s="61"/>
      <c r="F315" s="14">
        <v>2</v>
      </c>
      <c r="G315" s="15" t="s">
        <v>17</v>
      </c>
      <c r="H315" s="16">
        <v>159.15</v>
      </c>
      <c r="I315" s="62"/>
      <c r="J315" s="15" t="s">
        <v>14</v>
      </c>
      <c r="K315" s="16" t="s">
        <v>14</v>
      </c>
      <c r="L315" s="16">
        <f t="shared" si="8"/>
        <v>0</v>
      </c>
      <c r="M315" s="17">
        <f t="shared" si="9"/>
        <v>0</v>
      </c>
      <c r="N315" s="4"/>
      <c r="O315" s="4"/>
      <c r="P315" s="2"/>
      <c r="Q315" s="4"/>
      <c r="R315" s="4"/>
    </row>
    <row r="316" spans="2:18">
      <c r="B316" s="62"/>
      <c r="C316" s="62"/>
      <c r="D316" s="63"/>
      <c r="E316" s="61"/>
      <c r="F316" s="14">
        <v>3</v>
      </c>
      <c r="G316" s="15" t="s">
        <v>21</v>
      </c>
      <c r="H316" s="16">
        <v>128.35</v>
      </c>
      <c r="I316" s="62"/>
      <c r="J316" s="15" t="s">
        <v>14</v>
      </c>
      <c r="K316" s="16" t="s">
        <v>14</v>
      </c>
      <c r="L316" s="16">
        <f t="shared" si="8"/>
        <v>0</v>
      </c>
      <c r="M316" s="17">
        <f t="shared" si="9"/>
        <v>0</v>
      </c>
      <c r="N316" s="4"/>
      <c r="O316" s="4"/>
      <c r="P316" s="2"/>
      <c r="Q316" s="4"/>
      <c r="R316" s="4"/>
    </row>
    <row r="317" spans="2:18">
      <c r="B317" s="62"/>
      <c r="C317" s="62"/>
      <c r="D317" s="63"/>
      <c r="E317" s="61"/>
      <c r="F317" s="14">
        <v>4</v>
      </c>
      <c r="G317" s="15" t="s">
        <v>24</v>
      </c>
      <c r="H317" s="16">
        <v>122.825</v>
      </c>
      <c r="I317" s="62"/>
      <c r="J317" s="15" t="s">
        <v>14</v>
      </c>
      <c r="K317" s="16" t="s">
        <v>14</v>
      </c>
      <c r="L317" s="16">
        <f t="shared" si="8"/>
        <v>0</v>
      </c>
      <c r="M317" s="17">
        <f t="shared" si="9"/>
        <v>0</v>
      </c>
      <c r="N317" s="4"/>
      <c r="O317" s="4"/>
      <c r="P317" s="2"/>
      <c r="Q317" s="4"/>
      <c r="R317" s="4"/>
    </row>
    <row r="318" spans="2:18">
      <c r="B318" s="59">
        <v>63</v>
      </c>
      <c r="C318" s="59" t="s">
        <v>21</v>
      </c>
      <c r="D318" s="60">
        <v>403.52499999999998</v>
      </c>
      <c r="E318" s="60">
        <f>I318-D318</f>
        <v>4.1000000000000227</v>
      </c>
      <c r="F318" s="28">
        <v>0</v>
      </c>
      <c r="G318" s="29" t="s">
        <v>21</v>
      </c>
      <c r="H318" s="30">
        <v>126.325</v>
      </c>
      <c r="I318" s="60">
        <f>H318+(H319-90)+(H320-90)+(H321-90)+(H322-90)</f>
        <v>407.625</v>
      </c>
      <c r="J318" s="29" t="s">
        <v>14</v>
      </c>
      <c r="K318" s="30" t="s">
        <v>14</v>
      </c>
      <c r="L318" s="30">
        <f t="shared" si="8"/>
        <v>0</v>
      </c>
      <c r="M318" s="31">
        <f t="shared" si="9"/>
        <v>0</v>
      </c>
      <c r="N318" s="4"/>
      <c r="O318" s="4"/>
      <c r="P318" s="2"/>
      <c r="Q318" s="4"/>
      <c r="R318" s="4"/>
    </row>
    <row r="319" spans="2:18">
      <c r="B319" s="59"/>
      <c r="C319" s="59"/>
      <c r="D319" s="60"/>
      <c r="E319" s="61"/>
      <c r="F319" s="28">
        <v>1</v>
      </c>
      <c r="G319" s="29" t="s">
        <v>17</v>
      </c>
      <c r="H319" s="30">
        <v>221.3</v>
      </c>
      <c r="I319" s="59"/>
      <c r="J319" s="29" t="s">
        <v>14</v>
      </c>
      <c r="K319" s="30" t="s">
        <v>14</v>
      </c>
      <c r="L319" s="30">
        <f t="shared" si="8"/>
        <v>0</v>
      </c>
      <c r="M319" s="31">
        <f t="shared" si="9"/>
        <v>0</v>
      </c>
      <c r="N319" s="4"/>
      <c r="O319" s="4"/>
      <c r="P319" s="2"/>
      <c r="Q319" s="4"/>
      <c r="R319" s="4"/>
    </row>
    <row r="320" spans="2:18">
      <c r="B320" s="59"/>
      <c r="C320" s="59"/>
      <c r="D320" s="60"/>
      <c r="E320" s="61"/>
      <c r="F320" s="28">
        <v>2</v>
      </c>
      <c r="G320" s="29" t="s">
        <v>7</v>
      </c>
      <c r="H320" s="30">
        <v>203.42500000000001</v>
      </c>
      <c r="I320" s="59"/>
      <c r="J320" s="29" t="s">
        <v>14</v>
      </c>
      <c r="K320" s="30" t="s">
        <v>14</v>
      </c>
      <c r="L320" s="30">
        <f t="shared" si="8"/>
        <v>0</v>
      </c>
      <c r="M320" s="31">
        <f t="shared" si="9"/>
        <v>0</v>
      </c>
      <c r="N320" s="4"/>
      <c r="O320" s="4"/>
      <c r="P320" s="2"/>
      <c r="Q320" s="4"/>
      <c r="R320" s="4"/>
    </row>
    <row r="321" spans="2:18">
      <c r="B321" s="59"/>
      <c r="C321" s="59"/>
      <c r="D321" s="60"/>
      <c r="E321" s="61"/>
      <c r="F321" s="28">
        <v>3</v>
      </c>
      <c r="G321" s="29" t="s">
        <v>19</v>
      </c>
      <c r="H321" s="30">
        <v>105.45</v>
      </c>
      <c r="I321" s="59"/>
      <c r="J321" s="29" t="s">
        <v>14</v>
      </c>
      <c r="K321" s="30" t="s">
        <v>14</v>
      </c>
      <c r="L321" s="30">
        <f t="shared" si="8"/>
        <v>0</v>
      </c>
      <c r="M321" s="31">
        <f t="shared" si="9"/>
        <v>0</v>
      </c>
      <c r="N321" s="4"/>
      <c r="O321" s="4"/>
      <c r="P321" s="2"/>
      <c r="Q321" s="4"/>
      <c r="R321" s="4"/>
    </row>
    <row r="322" spans="2:18">
      <c r="B322" s="59"/>
      <c r="C322" s="59"/>
      <c r="D322" s="60"/>
      <c r="E322" s="61"/>
      <c r="F322" s="28">
        <v>4</v>
      </c>
      <c r="G322" s="29" t="s">
        <v>33</v>
      </c>
      <c r="H322" s="30">
        <v>111.125</v>
      </c>
      <c r="I322" s="59"/>
      <c r="J322" s="29" t="s">
        <v>14</v>
      </c>
      <c r="K322" s="30" t="s">
        <v>14</v>
      </c>
      <c r="L322" s="30">
        <f t="shared" si="8"/>
        <v>0</v>
      </c>
      <c r="M322" s="31">
        <f t="shared" si="9"/>
        <v>0</v>
      </c>
      <c r="N322" s="4"/>
      <c r="O322" s="4"/>
      <c r="P322" s="2"/>
      <c r="Q322" s="4"/>
      <c r="R322" s="4"/>
    </row>
    <row r="323" spans="2:18">
      <c r="B323" s="62">
        <v>64</v>
      </c>
      <c r="C323" s="62" t="s">
        <v>17</v>
      </c>
      <c r="D323" s="63">
        <v>480.17500000000001</v>
      </c>
      <c r="E323" s="63">
        <f>I323-D323</f>
        <v>4.0749999999999318</v>
      </c>
      <c r="F323" s="14">
        <v>0</v>
      </c>
      <c r="G323" s="15" t="s">
        <v>17</v>
      </c>
      <c r="H323" s="16">
        <v>140.6</v>
      </c>
      <c r="I323" s="63">
        <f>H323+(H324-90)+(H325-90)+(H326-90)+(H327-90)</f>
        <v>484.24999999999994</v>
      </c>
      <c r="J323" s="15" t="s">
        <v>14</v>
      </c>
      <c r="K323" s="16" t="s">
        <v>14</v>
      </c>
      <c r="L323" s="16">
        <f t="shared" ref="L323:L386" si="10">IF(K323="N/A",0,K323-H323)</f>
        <v>0</v>
      </c>
      <c r="M323" s="17">
        <f t="shared" si="9"/>
        <v>0</v>
      </c>
      <c r="N323" s="4"/>
      <c r="O323" s="4"/>
      <c r="P323" s="2"/>
      <c r="Q323" s="4"/>
      <c r="R323" s="4"/>
    </row>
    <row r="324" spans="2:18">
      <c r="B324" s="62"/>
      <c r="C324" s="62"/>
      <c r="D324" s="63"/>
      <c r="E324" s="61"/>
      <c r="F324" s="14">
        <v>1</v>
      </c>
      <c r="G324" s="15" t="s">
        <v>17</v>
      </c>
      <c r="H324" s="16">
        <v>153</v>
      </c>
      <c r="I324" s="62"/>
      <c r="J324" s="15" t="s">
        <v>14</v>
      </c>
      <c r="K324" s="16" t="s">
        <v>14</v>
      </c>
      <c r="L324" s="16">
        <f t="shared" si="10"/>
        <v>0</v>
      </c>
      <c r="M324" s="17">
        <f t="shared" ref="M324:M387" si="11">L324/0.025</f>
        <v>0</v>
      </c>
      <c r="N324" s="4"/>
      <c r="O324" s="4"/>
      <c r="P324" s="2"/>
      <c r="Q324" s="4"/>
      <c r="R324" s="4"/>
    </row>
    <row r="325" spans="2:18">
      <c r="B325" s="62"/>
      <c r="C325" s="62"/>
      <c r="D325" s="63"/>
      <c r="E325" s="61"/>
      <c r="F325" s="14">
        <v>2</v>
      </c>
      <c r="G325" s="15" t="s">
        <v>17</v>
      </c>
      <c r="H325" s="16">
        <v>91.8</v>
      </c>
      <c r="I325" s="62"/>
      <c r="J325" s="15" t="s">
        <v>20</v>
      </c>
      <c r="K325" s="16">
        <v>91.85</v>
      </c>
      <c r="L325" s="16">
        <f t="shared" si="10"/>
        <v>4.9999999999997158E-2</v>
      </c>
      <c r="M325" s="17">
        <f t="shared" si="11"/>
        <v>1.9999999999998863</v>
      </c>
      <c r="N325" s="4"/>
      <c r="O325" s="4"/>
      <c r="P325" s="2"/>
      <c r="Q325" s="4"/>
      <c r="R325" s="4"/>
    </row>
    <row r="326" spans="2:18">
      <c r="B326" s="62"/>
      <c r="C326" s="62"/>
      <c r="D326" s="63"/>
      <c r="E326" s="61"/>
      <c r="F326" s="14">
        <v>3</v>
      </c>
      <c r="G326" s="15" t="s">
        <v>17</v>
      </c>
      <c r="H326" s="16">
        <v>107.325</v>
      </c>
      <c r="I326" s="62"/>
      <c r="J326" s="15" t="s">
        <v>28</v>
      </c>
      <c r="K326" s="16">
        <v>107.375</v>
      </c>
      <c r="L326" s="16">
        <f t="shared" si="10"/>
        <v>4.9999999999997158E-2</v>
      </c>
      <c r="M326" s="17">
        <f t="shared" si="11"/>
        <v>1.9999999999998863</v>
      </c>
      <c r="N326" s="4"/>
      <c r="O326" s="4"/>
      <c r="P326" s="2"/>
      <c r="Q326" s="4"/>
      <c r="R326" s="4"/>
    </row>
    <row r="327" spans="2:18">
      <c r="B327" s="62"/>
      <c r="C327" s="62"/>
      <c r="D327" s="63"/>
      <c r="E327" s="61"/>
      <c r="F327" s="14">
        <v>4</v>
      </c>
      <c r="G327" s="15" t="s">
        <v>17</v>
      </c>
      <c r="H327" s="16">
        <v>351.52499999999998</v>
      </c>
      <c r="I327" s="62"/>
      <c r="J327" s="15" t="s">
        <v>14</v>
      </c>
      <c r="K327" s="16" t="s">
        <v>14</v>
      </c>
      <c r="L327" s="16">
        <f t="shared" si="10"/>
        <v>0</v>
      </c>
      <c r="M327" s="17">
        <f t="shared" si="11"/>
        <v>0</v>
      </c>
      <c r="N327" s="4"/>
      <c r="O327" s="4"/>
      <c r="P327" s="2"/>
      <c r="Q327" s="4"/>
      <c r="R327" s="4"/>
    </row>
    <row r="328" spans="2:18">
      <c r="B328" s="59">
        <v>65</v>
      </c>
      <c r="C328" s="59" t="s">
        <v>17</v>
      </c>
      <c r="D328" s="60">
        <v>260.95</v>
      </c>
      <c r="E328" s="60">
        <f>I328-D328</f>
        <v>3.0500000000000114</v>
      </c>
      <c r="F328" s="28">
        <v>0</v>
      </c>
      <c r="G328" s="29" t="s">
        <v>6</v>
      </c>
      <c r="H328" s="30">
        <v>121.05</v>
      </c>
      <c r="I328" s="60">
        <f>H328+(H329-90)+(H330-90)+(H331-90)+(H332-90)</f>
        <v>264</v>
      </c>
      <c r="J328" s="29" t="s">
        <v>11</v>
      </c>
      <c r="K328" s="30">
        <v>121.3</v>
      </c>
      <c r="L328" s="30">
        <f t="shared" si="10"/>
        <v>0.25</v>
      </c>
      <c r="M328" s="31">
        <f t="shared" si="11"/>
        <v>10</v>
      </c>
      <c r="N328" s="4"/>
      <c r="O328" s="4"/>
      <c r="P328" s="2"/>
      <c r="Q328" s="4"/>
      <c r="R328" s="4"/>
    </row>
    <row r="329" spans="2:18">
      <c r="B329" s="59"/>
      <c r="C329" s="59"/>
      <c r="D329" s="60"/>
      <c r="E329" s="61"/>
      <c r="F329" s="28">
        <v>1</v>
      </c>
      <c r="G329" s="29" t="s">
        <v>17</v>
      </c>
      <c r="H329" s="30">
        <v>140.92500000000001</v>
      </c>
      <c r="I329" s="59"/>
      <c r="J329" s="29" t="s">
        <v>14</v>
      </c>
      <c r="K329" s="30" t="s">
        <v>14</v>
      </c>
      <c r="L329" s="30">
        <f t="shared" si="10"/>
        <v>0</v>
      </c>
      <c r="M329" s="31">
        <f t="shared" si="11"/>
        <v>0</v>
      </c>
      <c r="N329" s="4"/>
      <c r="O329" s="4"/>
      <c r="P329" s="2"/>
      <c r="Q329" s="4"/>
      <c r="R329" s="4"/>
    </row>
    <row r="330" spans="2:18">
      <c r="B330" s="59"/>
      <c r="C330" s="59"/>
      <c r="D330" s="60"/>
      <c r="E330" s="61"/>
      <c r="F330" s="28">
        <v>2</v>
      </c>
      <c r="G330" s="29" t="s">
        <v>358</v>
      </c>
      <c r="H330" s="30">
        <v>130.75</v>
      </c>
      <c r="I330" s="59"/>
      <c r="J330" s="29" t="s">
        <v>14</v>
      </c>
      <c r="K330" s="30" t="s">
        <v>14</v>
      </c>
      <c r="L330" s="30">
        <f t="shared" si="10"/>
        <v>0</v>
      </c>
      <c r="M330" s="31">
        <f t="shared" si="11"/>
        <v>0</v>
      </c>
      <c r="N330" s="4"/>
      <c r="O330" s="4"/>
      <c r="P330" s="2"/>
      <c r="Q330" s="4"/>
      <c r="R330" s="4"/>
    </row>
    <row r="331" spans="2:18">
      <c r="B331" s="59"/>
      <c r="C331" s="59"/>
      <c r="D331" s="60"/>
      <c r="E331" s="61"/>
      <c r="F331" s="28">
        <v>3</v>
      </c>
      <c r="G331" s="29" t="s">
        <v>6</v>
      </c>
      <c r="H331" s="30">
        <v>114.77500000000001</v>
      </c>
      <c r="I331" s="59"/>
      <c r="J331" s="29" t="s">
        <v>28</v>
      </c>
      <c r="K331" s="30">
        <v>114.77500000000001</v>
      </c>
      <c r="L331" s="30">
        <f t="shared" si="10"/>
        <v>0</v>
      </c>
      <c r="M331" s="31">
        <f t="shared" si="11"/>
        <v>0</v>
      </c>
      <c r="N331" s="4"/>
      <c r="O331" s="4"/>
      <c r="P331" s="2"/>
      <c r="Q331" s="4"/>
      <c r="R331" s="4"/>
    </row>
    <row r="332" spans="2:18">
      <c r="B332" s="59"/>
      <c r="C332" s="59"/>
      <c r="D332" s="60"/>
      <c r="E332" s="61"/>
      <c r="F332" s="28">
        <v>4</v>
      </c>
      <c r="G332" s="29" t="s">
        <v>17</v>
      </c>
      <c r="H332" s="30">
        <v>116.5</v>
      </c>
      <c r="I332" s="59"/>
      <c r="J332" s="29" t="s">
        <v>14</v>
      </c>
      <c r="K332" s="30" t="s">
        <v>14</v>
      </c>
      <c r="L332" s="30">
        <f t="shared" si="10"/>
        <v>0</v>
      </c>
      <c r="M332" s="31">
        <f t="shared" si="11"/>
        <v>0</v>
      </c>
      <c r="N332" s="4"/>
      <c r="O332" s="4"/>
      <c r="P332" s="2"/>
      <c r="Q332" s="4"/>
      <c r="R332" s="4"/>
    </row>
    <row r="333" spans="2:18">
      <c r="B333" s="62">
        <v>66</v>
      </c>
      <c r="C333" s="62" t="s">
        <v>21</v>
      </c>
      <c r="D333" s="63">
        <v>451.32499999999999</v>
      </c>
      <c r="E333" s="63">
        <f>I333-D333</f>
        <v>8.8250000000000455</v>
      </c>
      <c r="F333" s="14">
        <v>0</v>
      </c>
      <c r="G333" s="15" t="s">
        <v>6</v>
      </c>
      <c r="H333" s="16">
        <v>168.625</v>
      </c>
      <c r="I333" s="63">
        <f>H333+(H334-90)+(H335-90)+(H336-90)+(H337-90)</f>
        <v>460.15000000000003</v>
      </c>
      <c r="J333" s="15" t="s">
        <v>14</v>
      </c>
      <c r="K333" s="16" t="s">
        <v>14</v>
      </c>
      <c r="L333" s="16">
        <f t="shared" si="10"/>
        <v>0</v>
      </c>
      <c r="M333" s="17">
        <f t="shared" si="11"/>
        <v>0</v>
      </c>
      <c r="N333" s="4"/>
      <c r="O333" s="4"/>
      <c r="P333" s="2"/>
      <c r="Q333" s="4"/>
      <c r="R333" s="4"/>
    </row>
    <row r="334" spans="2:18">
      <c r="B334" s="62"/>
      <c r="C334" s="62"/>
      <c r="D334" s="63"/>
      <c r="E334" s="61"/>
      <c r="F334" s="14">
        <v>1</v>
      </c>
      <c r="G334" s="15" t="s">
        <v>6</v>
      </c>
      <c r="H334" s="16">
        <v>147.875</v>
      </c>
      <c r="I334" s="62"/>
      <c r="J334" s="15" t="s">
        <v>14</v>
      </c>
      <c r="K334" s="16" t="s">
        <v>14</v>
      </c>
      <c r="L334" s="16">
        <f t="shared" si="10"/>
        <v>0</v>
      </c>
      <c r="M334" s="17">
        <f t="shared" si="11"/>
        <v>0</v>
      </c>
      <c r="N334" s="4"/>
      <c r="O334" s="4"/>
      <c r="P334" s="2"/>
      <c r="Q334" s="4"/>
      <c r="R334" s="4"/>
    </row>
    <row r="335" spans="2:18">
      <c r="B335" s="62"/>
      <c r="C335" s="62"/>
      <c r="D335" s="63"/>
      <c r="E335" s="61"/>
      <c r="F335" s="14">
        <v>2</v>
      </c>
      <c r="G335" s="15" t="s">
        <v>6</v>
      </c>
      <c r="H335" s="16">
        <v>166.85</v>
      </c>
      <c r="I335" s="62"/>
      <c r="J335" s="15" t="s">
        <v>14</v>
      </c>
      <c r="K335" s="16" t="s">
        <v>14</v>
      </c>
      <c r="L335" s="16">
        <f t="shared" si="10"/>
        <v>0</v>
      </c>
      <c r="M335" s="17">
        <f t="shared" si="11"/>
        <v>0</v>
      </c>
      <c r="N335" s="4"/>
      <c r="O335" s="4"/>
      <c r="P335" s="2"/>
      <c r="Q335" s="4"/>
      <c r="R335" s="4"/>
    </row>
    <row r="336" spans="2:18">
      <c r="B336" s="62"/>
      <c r="C336" s="62"/>
      <c r="D336" s="63"/>
      <c r="E336" s="61"/>
      <c r="F336" s="14">
        <v>3</v>
      </c>
      <c r="G336" s="15" t="s">
        <v>17</v>
      </c>
      <c r="H336" s="16">
        <v>175.25</v>
      </c>
      <c r="I336" s="62"/>
      <c r="J336" s="15" t="s">
        <v>14</v>
      </c>
      <c r="K336" s="16" t="s">
        <v>14</v>
      </c>
      <c r="L336" s="16">
        <f t="shared" si="10"/>
        <v>0</v>
      </c>
      <c r="M336" s="17">
        <f t="shared" si="11"/>
        <v>0</v>
      </c>
      <c r="N336" s="4"/>
      <c r="O336" s="4"/>
      <c r="P336" s="2"/>
      <c r="Q336" s="4"/>
      <c r="R336" s="4"/>
    </row>
    <row r="337" spans="2:18">
      <c r="B337" s="62"/>
      <c r="C337" s="62"/>
      <c r="D337" s="63"/>
      <c r="E337" s="61"/>
      <c r="F337" s="14">
        <v>4</v>
      </c>
      <c r="G337" s="15" t="s">
        <v>6</v>
      </c>
      <c r="H337" s="16">
        <v>161.55000000000001</v>
      </c>
      <c r="I337" s="62"/>
      <c r="J337" s="15" t="s">
        <v>14</v>
      </c>
      <c r="K337" s="16" t="s">
        <v>14</v>
      </c>
      <c r="L337" s="16">
        <f t="shared" si="10"/>
        <v>0</v>
      </c>
      <c r="M337" s="17">
        <f t="shared" si="11"/>
        <v>0</v>
      </c>
      <c r="N337" s="4"/>
      <c r="O337" s="4"/>
      <c r="P337" s="2"/>
      <c r="Q337" s="4"/>
      <c r="R337" s="4"/>
    </row>
    <row r="338" spans="2:18">
      <c r="B338" s="59">
        <v>67</v>
      </c>
      <c r="C338" s="59" t="s">
        <v>26</v>
      </c>
      <c r="D338" s="60">
        <v>504.6</v>
      </c>
      <c r="E338" s="60">
        <f>I338-D338</f>
        <v>4.7999999999999545</v>
      </c>
      <c r="F338" s="28">
        <v>0</v>
      </c>
      <c r="G338" s="29" t="s">
        <v>24</v>
      </c>
      <c r="H338" s="30">
        <v>137.02500000000001</v>
      </c>
      <c r="I338" s="60">
        <f>H338+(H339-90)+(H340-90)+(H341-90)+(H342-90)</f>
        <v>509.4</v>
      </c>
      <c r="J338" s="29" t="s">
        <v>24</v>
      </c>
      <c r="K338" s="30">
        <v>137.25</v>
      </c>
      <c r="L338" s="30">
        <f t="shared" si="10"/>
        <v>0.22499999999999432</v>
      </c>
      <c r="M338" s="31">
        <f t="shared" si="11"/>
        <v>8.9999999999997726</v>
      </c>
      <c r="N338" s="4"/>
      <c r="O338" s="4"/>
      <c r="P338" s="2"/>
      <c r="Q338" s="4"/>
      <c r="R338" s="4"/>
    </row>
    <row r="339" spans="2:18">
      <c r="B339" s="59"/>
      <c r="C339" s="59"/>
      <c r="D339" s="60"/>
      <c r="E339" s="61"/>
      <c r="F339" s="28">
        <v>1</v>
      </c>
      <c r="G339" s="29" t="s">
        <v>6</v>
      </c>
      <c r="H339" s="30">
        <v>190.77500000000001</v>
      </c>
      <c r="I339" s="59"/>
      <c r="J339" s="29" t="s">
        <v>11</v>
      </c>
      <c r="K339" s="30">
        <v>191.05</v>
      </c>
      <c r="L339" s="30">
        <f t="shared" si="10"/>
        <v>0.27500000000000568</v>
      </c>
      <c r="M339" s="31">
        <f t="shared" si="11"/>
        <v>11.000000000000227</v>
      </c>
      <c r="N339" s="4"/>
      <c r="O339" s="4"/>
      <c r="P339" s="2"/>
      <c r="Q339" s="4"/>
      <c r="R339" s="4"/>
    </row>
    <row r="340" spans="2:18">
      <c r="B340" s="59"/>
      <c r="C340" s="59"/>
      <c r="D340" s="60"/>
      <c r="E340" s="61"/>
      <c r="F340" s="28">
        <v>2</v>
      </c>
      <c r="G340" s="29" t="s">
        <v>44</v>
      </c>
      <c r="H340" s="30">
        <v>215.375</v>
      </c>
      <c r="I340" s="59"/>
      <c r="J340" s="29" t="s">
        <v>14</v>
      </c>
      <c r="K340" s="30" t="s">
        <v>14</v>
      </c>
      <c r="L340" s="30">
        <f t="shared" si="10"/>
        <v>0</v>
      </c>
      <c r="M340" s="31">
        <f t="shared" si="11"/>
        <v>0</v>
      </c>
      <c r="N340" s="4"/>
      <c r="O340" s="4"/>
      <c r="P340" s="2"/>
      <c r="Q340" s="4"/>
      <c r="R340" s="4"/>
    </row>
    <row r="341" spans="2:18">
      <c r="B341" s="59"/>
      <c r="C341" s="59"/>
      <c r="D341" s="60"/>
      <c r="E341" s="61"/>
      <c r="F341" s="28">
        <v>3</v>
      </c>
      <c r="G341" s="29" t="s">
        <v>6</v>
      </c>
      <c r="H341" s="30">
        <v>167.7</v>
      </c>
      <c r="I341" s="59"/>
      <c r="J341" s="29" t="s">
        <v>14</v>
      </c>
      <c r="K341" s="30" t="s">
        <v>14</v>
      </c>
      <c r="L341" s="30">
        <f t="shared" si="10"/>
        <v>0</v>
      </c>
      <c r="M341" s="31">
        <f t="shared" si="11"/>
        <v>0</v>
      </c>
      <c r="N341" s="4"/>
      <c r="O341" s="4"/>
      <c r="P341" s="2"/>
      <c r="Q341" s="4"/>
      <c r="R341" s="4"/>
    </row>
    <row r="342" spans="2:18">
      <c r="B342" s="59"/>
      <c r="C342" s="59"/>
      <c r="D342" s="60"/>
      <c r="E342" s="61"/>
      <c r="F342" s="28">
        <v>4</v>
      </c>
      <c r="G342" s="29" t="s">
        <v>6</v>
      </c>
      <c r="H342" s="30">
        <v>158.52500000000001</v>
      </c>
      <c r="I342" s="59"/>
      <c r="J342" s="29" t="s">
        <v>14</v>
      </c>
      <c r="K342" s="30" t="s">
        <v>14</v>
      </c>
      <c r="L342" s="30">
        <f t="shared" si="10"/>
        <v>0</v>
      </c>
      <c r="M342" s="31">
        <f t="shared" si="11"/>
        <v>0</v>
      </c>
      <c r="N342" s="4"/>
      <c r="O342" s="4"/>
      <c r="P342" s="2"/>
      <c r="Q342" s="4"/>
      <c r="R342" s="4"/>
    </row>
    <row r="343" spans="2:18">
      <c r="B343" s="62">
        <v>68</v>
      </c>
      <c r="C343" s="62" t="s">
        <v>37</v>
      </c>
      <c r="D343" s="63">
        <v>344.25</v>
      </c>
      <c r="E343" s="63">
        <f>I343-D343</f>
        <v>8.5249999999999773</v>
      </c>
      <c r="F343" s="14">
        <v>0</v>
      </c>
      <c r="G343" s="15" t="s">
        <v>7</v>
      </c>
      <c r="H343" s="16">
        <v>141</v>
      </c>
      <c r="I343" s="63">
        <f>H343+(H344-90)+(H345-90)+(H346-90)+(H347-90)</f>
        <v>352.77499999999998</v>
      </c>
      <c r="J343" s="15" t="s">
        <v>14</v>
      </c>
      <c r="K343" s="16" t="s">
        <v>14</v>
      </c>
      <c r="L343" s="16">
        <f t="shared" si="10"/>
        <v>0</v>
      </c>
      <c r="M343" s="17">
        <f t="shared" si="11"/>
        <v>0</v>
      </c>
      <c r="N343" s="4"/>
      <c r="O343" s="4"/>
      <c r="P343" s="2"/>
      <c r="Q343" s="4"/>
      <c r="R343" s="4"/>
    </row>
    <row r="344" spans="2:18">
      <c r="B344" s="62"/>
      <c r="C344" s="62"/>
      <c r="D344" s="63"/>
      <c r="E344" s="61"/>
      <c r="F344" s="14">
        <v>1</v>
      </c>
      <c r="G344" s="15" t="s">
        <v>7</v>
      </c>
      <c r="H344" s="16">
        <v>161.05000000000001</v>
      </c>
      <c r="I344" s="62"/>
      <c r="J344" s="15" t="s">
        <v>14</v>
      </c>
      <c r="K344" s="16" t="s">
        <v>14</v>
      </c>
      <c r="L344" s="16">
        <f t="shared" si="10"/>
        <v>0</v>
      </c>
      <c r="M344" s="17">
        <f t="shared" si="11"/>
        <v>0</v>
      </c>
      <c r="N344" s="4"/>
      <c r="O344" s="4"/>
      <c r="P344" s="2"/>
      <c r="Q344" s="4"/>
      <c r="R344" s="4"/>
    </row>
    <row r="345" spans="2:18">
      <c r="B345" s="62"/>
      <c r="C345" s="62"/>
      <c r="D345" s="63"/>
      <c r="E345" s="61"/>
      <c r="F345" s="14">
        <v>2</v>
      </c>
      <c r="G345" s="15" t="s">
        <v>17</v>
      </c>
      <c r="H345" s="16">
        <v>112.375</v>
      </c>
      <c r="I345" s="62"/>
      <c r="J345" s="15" t="s">
        <v>14</v>
      </c>
      <c r="K345" s="16" t="s">
        <v>14</v>
      </c>
      <c r="L345" s="16">
        <f t="shared" si="10"/>
        <v>0</v>
      </c>
      <c r="M345" s="17">
        <f t="shared" si="11"/>
        <v>0</v>
      </c>
      <c r="N345" s="4"/>
      <c r="O345" s="4"/>
      <c r="P345" s="2"/>
      <c r="Q345" s="4"/>
      <c r="R345" s="4"/>
    </row>
    <row r="346" spans="2:18">
      <c r="B346" s="62"/>
      <c r="C346" s="62"/>
      <c r="D346" s="63"/>
      <c r="E346" s="61"/>
      <c r="F346" s="14">
        <v>3</v>
      </c>
      <c r="G346" s="15" t="s">
        <v>45</v>
      </c>
      <c r="H346" s="16">
        <v>141.07499999999999</v>
      </c>
      <c r="I346" s="62"/>
      <c r="J346" s="15" t="s">
        <v>14</v>
      </c>
      <c r="K346" s="16" t="s">
        <v>14</v>
      </c>
      <c r="L346" s="16">
        <f t="shared" si="10"/>
        <v>0</v>
      </c>
      <c r="M346" s="17">
        <f t="shared" si="11"/>
        <v>0</v>
      </c>
      <c r="N346" s="4"/>
      <c r="O346" s="4"/>
      <c r="P346" s="2"/>
      <c r="Q346" s="4"/>
      <c r="R346" s="4"/>
    </row>
    <row r="347" spans="2:18">
      <c r="B347" s="62"/>
      <c r="C347" s="62"/>
      <c r="D347" s="63"/>
      <c r="E347" s="61"/>
      <c r="F347" s="14">
        <v>4</v>
      </c>
      <c r="G347" s="15" t="s">
        <v>17</v>
      </c>
      <c r="H347" s="16">
        <v>157.27500000000001</v>
      </c>
      <c r="I347" s="62"/>
      <c r="J347" s="15" t="s">
        <v>14</v>
      </c>
      <c r="K347" s="16" t="s">
        <v>14</v>
      </c>
      <c r="L347" s="16">
        <f t="shared" si="10"/>
        <v>0</v>
      </c>
      <c r="M347" s="17">
        <f t="shared" si="11"/>
        <v>0</v>
      </c>
      <c r="N347" s="4"/>
      <c r="O347" s="4"/>
      <c r="P347" s="2"/>
      <c r="Q347" s="4"/>
      <c r="R347" s="4"/>
    </row>
    <row r="348" spans="2:18">
      <c r="B348" s="59">
        <v>69</v>
      </c>
      <c r="C348" s="59" t="s">
        <v>21</v>
      </c>
      <c r="D348" s="60">
        <v>473.6</v>
      </c>
      <c r="E348" s="60">
        <f>I348-D348</f>
        <v>6.9499999999999886</v>
      </c>
      <c r="F348" s="28">
        <v>0</v>
      </c>
      <c r="G348" s="29" t="s">
        <v>7</v>
      </c>
      <c r="H348" s="30">
        <v>207.95</v>
      </c>
      <c r="I348" s="60">
        <f>H348+(H349-90)+(H350-90)+(H351-90)+(H352-90)</f>
        <v>480.55</v>
      </c>
      <c r="J348" s="29" t="s">
        <v>14</v>
      </c>
      <c r="K348" s="30" t="s">
        <v>14</v>
      </c>
      <c r="L348" s="30">
        <f t="shared" si="10"/>
        <v>0</v>
      </c>
      <c r="M348" s="31">
        <f t="shared" si="11"/>
        <v>0</v>
      </c>
      <c r="N348" s="4"/>
      <c r="O348" s="4"/>
      <c r="P348" s="2"/>
      <c r="Q348" s="4"/>
      <c r="R348" s="4"/>
    </row>
    <row r="349" spans="2:18">
      <c r="B349" s="59"/>
      <c r="C349" s="59"/>
      <c r="D349" s="60"/>
      <c r="E349" s="61"/>
      <c r="F349" s="28">
        <v>1</v>
      </c>
      <c r="G349" s="29" t="s">
        <v>17</v>
      </c>
      <c r="H349" s="30">
        <v>129.19999999999999</v>
      </c>
      <c r="I349" s="59"/>
      <c r="J349" s="29" t="s">
        <v>14</v>
      </c>
      <c r="K349" s="30" t="s">
        <v>14</v>
      </c>
      <c r="L349" s="30">
        <f t="shared" si="10"/>
        <v>0</v>
      </c>
      <c r="M349" s="31">
        <f t="shared" si="11"/>
        <v>0</v>
      </c>
      <c r="N349" s="4"/>
      <c r="O349" s="4"/>
      <c r="P349" s="2"/>
      <c r="Q349" s="4"/>
      <c r="R349" s="4"/>
    </row>
    <row r="350" spans="2:18">
      <c r="B350" s="59"/>
      <c r="C350" s="59"/>
      <c r="D350" s="60"/>
      <c r="E350" s="61"/>
      <c r="F350" s="28">
        <v>2</v>
      </c>
      <c r="G350" s="29" t="s">
        <v>7</v>
      </c>
      <c r="H350" s="30">
        <v>146.75</v>
      </c>
      <c r="I350" s="59"/>
      <c r="J350" s="29" t="s">
        <v>14</v>
      </c>
      <c r="K350" s="30" t="s">
        <v>14</v>
      </c>
      <c r="L350" s="30">
        <f t="shared" si="10"/>
        <v>0</v>
      </c>
      <c r="M350" s="31">
        <f t="shared" si="11"/>
        <v>0</v>
      </c>
      <c r="N350" s="4"/>
      <c r="O350" s="4"/>
      <c r="P350" s="2"/>
      <c r="Q350" s="4"/>
      <c r="R350" s="4"/>
    </row>
    <row r="351" spans="2:18">
      <c r="B351" s="59"/>
      <c r="C351" s="59"/>
      <c r="D351" s="60"/>
      <c r="E351" s="61"/>
      <c r="F351" s="28">
        <v>3</v>
      </c>
      <c r="G351" s="29" t="s">
        <v>6</v>
      </c>
      <c r="H351" s="30">
        <v>109.22499999999999</v>
      </c>
      <c r="I351" s="59"/>
      <c r="J351" s="29" t="s">
        <v>14</v>
      </c>
      <c r="K351" s="30" t="s">
        <v>14</v>
      </c>
      <c r="L351" s="30">
        <f t="shared" si="10"/>
        <v>0</v>
      </c>
      <c r="M351" s="31">
        <f t="shared" si="11"/>
        <v>0</v>
      </c>
      <c r="N351" s="4"/>
      <c r="O351" s="4"/>
      <c r="P351" s="2"/>
      <c r="Q351" s="4"/>
      <c r="R351" s="4"/>
    </row>
    <row r="352" spans="2:18">
      <c r="B352" s="59"/>
      <c r="C352" s="59"/>
      <c r="D352" s="60"/>
      <c r="E352" s="61"/>
      <c r="F352" s="28">
        <v>4</v>
      </c>
      <c r="G352" s="29" t="s">
        <v>17</v>
      </c>
      <c r="H352" s="30">
        <v>247.42500000000001</v>
      </c>
      <c r="I352" s="59"/>
      <c r="J352" s="29" t="s">
        <v>11</v>
      </c>
      <c r="K352" s="30">
        <v>252.67500000000001</v>
      </c>
      <c r="L352" s="30">
        <f t="shared" si="10"/>
        <v>5.25</v>
      </c>
      <c r="M352" s="31">
        <f t="shared" si="11"/>
        <v>210</v>
      </c>
      <c r="N352" s="4"/>
      <c r="O352" s="4"/>
      <c r="P352" s="2"/>
      <c r="Q352" s="4"/>
      <c r="R352" s="4"/>
    </row>
    <row r="353" spans="2:18">
      <c r="B353" s="62">
        <v>70</v>
      </c>
      <c r="C353" s="62" t="s">
        <v>21</v>
      </c>
      <c r="D353" s="63">
        <v>326.17500000000001</v>
      </c>
      <c r="E353" s="63">
        <f>I353-D353</f>
        <v>11.974999999999966</v>
      </c>
      <c r="F353" s="14">
        <v>0</v>
      </c>
      <c r="G353" s="15" t="s">
        <v>22</v>
      </c>
      <c r="H353" s="16">
        <v>118.97499999999999</v>
      </c>
      <c r="I353" s="63">
        <f>H353+(H354-90)+(H355-90)+(H356-90)+(H357-90)</f>
        <v>338.15</v>
      </c>
      <c r="J353" s="15" t="s">
        <v>14</v>
      </c>
      <c r="K353" s="16" t="s">
        <v>14</v>
      </c>
      <c r="L353" s="16">
        <f t="shared" si="10"/>
        <v>0</v>
      </c>
      <c r="M353" s="17">
        <f t="shared" si="11"/>
        <v>0</v>
      </c>
      <c r="N353" s="4"/>
      <c r="O353" s="4"/>
      <c r="P353" s="2"/>
      <c r="Q353" s="4"/>
      <c r="R353" s="4"/>
    </row>
    <row r="354" spans="2:18">
      <c r="B354" s="62"/>
      <c r="C354" s="62"/>
      <c r="D354" s="63"/>
      <c r="E354" s="61"/>
      <c r="F354" s="14">
        <v>1</v>
      </c>
      <c r="G354" s="15" t="s">
        <v>17</v>
      </c>
      <c r="H354" s="16">
        <v>90.825000000000003</v>
      </c>
      <c r="I354" s="62"/>
      <c r="J354" s="15" t="s">
        <v>11</v>
      </c>
      <c r="K354" s="16">
        <v>91.474999999999994</v>
      </c>
      <c r="L354" s="16">
        <f t="shared" si="10"/>
        <v>0.64999999999999147</v>
      </c>
      <c r="M354" s="17">
        <f t="shared" si="11"/>
        <v>25.999999999999659</v>
      </c>
      <c r="N354" s="4"/>
      <c r="O354" s="4"/>
      <c r="P354" s="2"/>
      <c r="Q354" s="4"/>
      <c r="R354" s="4"/>
    </row>
    <row r="355" spans="2:18">
      <c r="B355" s="62"/>
      <c r="C355" s="62"/>
      <c r="D355" s="63"/>
      <c r="E355" s="61"/>
      <c r="F355" s="14">
        <v>2</v>
      </c>
      <c r="G355" s="15" t="s">
        <v>68</v>
      </c>
      <c r="H355" s="16">
        <v>181.1</v>
      </c>
      <c r="I355" s="62"/>
      <c r="J355" s="15" t="s">
        <v>14</v>
      </c>
      <c r="K355" s="16" t="s">
        <v>14</v>
      </c>
      <c r="L355" s="16">
        <f t="shared" si="10"/>
        <v>0</v>
      </c>
      <c r="M355" s="17">
        <f t="shared" si="11"/>
        <v>0</v>
      </c>
      <c r="N355" s="4"/>
      <c r="O355" s="4"/>
      <c r="P355" s="2"/>
      <c r="Q355" s="4"/>
      <c r="R355" s="4"/>
    </row>
    <row r="356" spans="2:18">
      <c r="B356" s="62"/>
      <c r="C356" s="62"/>
      <c r="D356" s="63"/>
      <c r="E356" s="61"/>
      <c r="F356" s="14">
        <v>3</v>
      </c>
      <c r="G356" s="15" t="s">
        <v>17</v>
      </c>
      <c r="H356" s="16">
        <v>187.05</v>
      </c>
      <c r="I356" s="62"/>
      <c r="J356" s="15" t="s">
        <v>14</v>
      </c>
      <c r="K356" s="16" t="s">
        <v>14</v>
      </c>
      <c r="L356" s="16">
        <f t="shared" si="10"/>
        <v>0</v>
      </c>
      <c r="M356" s="17">
        <f t="shared" si="11"/>
        <v>0</v>
      </c>
      <c r="N356" s="4"/>
      <c r="O356" s="4"/>
      <c r="P356" s="2"/>
      <c r="Q356" s="4"/>
      <c r="R356" s="4"/>
    </row>
    <row r="357" spans="2:18">
      <c r="B357" s="62"/>
      <c r="C357" s="62"/>
      <c r="D357" s="63"/>
      <c r="E357" s="61"/>
      <c r="F357" s="14">
        <v>4</v>
      </c>
      <c r="G357" s="15" t="s">
        <v>17</v>
      </c>
      <c r="H357" s="16">
        <v>120.2</v>
      </c>
      <c r="I357" s="62"/>
      <c r="J357" s="15" t="s">
        <v>14</v>
      </c>
      <c r="K357" s="16" t="s">
        <v>14</v>
      </c>
      <c r="L357" s="16">
        <f t="shared" si="10"/>
        <v>0</v>
      </c>
      <c r="M357" s="17">
        <f t="shared" si="11"/>
        <v>0</v>
      </c>
      <c r="N357" s="4"/>
      <c r="O357" s="4"/>
      <c r="P357" s="2"/>
      <c r="Q357" s="4"/>
      <c r="R357" s="4"/>
    </row>
    <row r="358" spans="2:18">
      <c r="B358" s="59">
        <v>71</v>
      </c>
      <c r="C358" s="59" t="s">
        <v>6</v>
      </c>
      <c r="D358" s="60">
        <v>483.65</v>
      </c>
      <c r="E358" s="60">
        <f>I358-D358</f>
        <v>1.7000000000000455</v>
      </c>
      <c r="F358" s="28">
        <v>0</v>
      </c>
      <c r="G358" s="29" t="s">
        <v>6</v>
      </c>
      <c r="H358" s="30">
        <v>182.57499999999999</v>
      </c>
      <c r="I358" s="60">
        <f>H358+(H359-90)+(H360-90)+(H361-90)+(H362-90)</f>
        <v>485.35</v>
      </c>
      <c r="J358" s="29" t="s">
        <v>14</v>
      </c>
      <c r="K358" s="30" t="s">
        <v>14</v>
      </c>
      <c r="L358" s="30">
        <f t="shared" si="10"/>
        <v>0</v>
      </c>
      <c r="M358" s="31">
        <f t="shared" si="11"/>
        <v>0</v>
      </c>
      <c r="N358" s="4"/>
      <c r="O358" s="4"/>
      <c r="P358" s="2"/>
      <c r="Q358" s="4"/>
      <c r="R358" s="4"/>
    </row>
    <row r="359" spans="2:18">
      <c r="B359" s="59"/>
      <c r="C359" s="59"/>
      <c r="D359" s="60"/>
      <c r="E359" s="61"/>
      <c r="F359" s="28">
        <v>1</v>
      </c>
      <c r="G359" s="29" t="s">
        <v>6</v>
      </c>
      <c r="H359" s="30">
        <v>205.05</v>
      </c>
      <c r="I359" s="59"/>
      <c r="J359" s="29" t="s">
        <v>14</v>
      </c>
      <c r="K359" s="30" t="s">
        <v>14</v>
      </c>
      <c r="L359" s="30">
        <f t="shared" si="10"/>
        <v>0</v>
      </c>
      <c r="M359" s="31">
        <f t="shared" si="11"/>
        <v>0</v>
      </c>
      <c r="N359" s="4"/>
      <c r="O359" s="4"/>
      <c r="P359" s="2"/>
      <c r="Q359" s="4"/>
      <c r="R359" s="4"/>
    </row>
    <row r="360" spans="2:18">
      <c r="B360" s="59"/>
      <c r="C360" s="59"/>
      <c r="D360" s="60"/>
      <c r="E360" s="61"/>
      <c r="F360" s="28">
        <v>2</v>
      </c>
      <c r="G360" s="29" t="s">
        <v>6</v>
      </c>
      <c r="H360" s="30">
        <v>201.95</v>
      </c>
      <c r="I360" s="59"/>
      <c r="J360" s="29" t="s">
        <v>14</v>
      </c>
      <c r="K360" s="30" t="s">
        <v>14</v>
      </c>
      <c r="L360" s="30">
        <f t="shared" si="10"/>
        <v>0</v>
      </c>
      <c r="M360" s="31">
        <f t="shared" si="11"/>
        <v>0</v>
      </c>
      <c r="N360" s="4"/>
      <c r="O360" s="4"/>
      <c r="P360" s="2"/>
      <c r="Q360" s="4"/>
      <c r="R360" s="4"/>
    </row>
    <row r="361" spans="2:18">
      <c r="B361" s="59"/>
      <c r="C361" s="59"/>
      <c r="D361" s="60"/>
      <c r="E361" s="61"/>
      <c r="F361" s="28">
        <v>3</v>
      </c>
      <c r="G361" s="29" t="s">
        <v>6</v>
      </c>
      <c r="H361" s="30">
        <v>106.05</v>
      </c>
      <c r="I361" s="59"/>
      <c r="J361" s="29" t="s">
        <v>23</v>
      </c>
      <c r="K361" s="30">
        <v>106.075</v>
      </c>
      <c r="L361" s="30">
        <f t="shared" si="10"/>
        <v>2.5000000000005684E-2</v>
      </c>
      <c r="M361" s="31">
        <f t="shared" si="11"/>
        <v>1.0000000000002274</v>
      </c>
      <c r="N361" s="4"/>
      <c r="O361" s="4"/>
      <c r="P361" s="2"/>
      <c r="Q361" s="4"/>
      <c r="R361" s="4"/>
    </row>
    <row r="362" spans="2:18">
      <c r="B362" s="59"/>
      <c r="C362" s="59"/>
      <c r="D362" s="60"/>
      <c r="E362" s="61"/>
      <c r="F362" s="28">
        <v>4</v>
      </c>
      <c r="G362" s="29" t="s">
        <v>6</v>
      </c>
      <c r="H362" s="30">
        <v>149.72499999999999</v>
      </c>
      <c r="I362" s="59"/>
      <c r="J362" s="29" t="s">
        <v>14</v>
      </c>
      <c r="K362" s="30" t="s">
        <v>14</v>
      </c>
      <c r="L362" s="30">
        <f t="shared" si="10"/>
        <v>0</v>
      </c>
      <c r="M362" s="31">
        <f t="shared" si="11"/>
        <v>0</v>
      </c>
      <c r="N362" s="4"/>
      <c r="O362" s="4"/>
      <c r="P362" s="2"/>
      <c r="Q362" s="4"/>
      <c r="R362" s="4"/>
    </row>
    <row r="363" spans="2:18">
      <c r="B363" s="62">
        <v>72</v>
      </c>
      <c r="C363" s="62" t="s">
        <v>7</v>
      </c>
      <c r="D363" s="63">
        <v>515.79999999999995</v>
      </c>
      <c r="E363" s="63">
        <f>I363-D363</f>
        <v>12.475000000000023</v>
      </c>
      <c r="F363" s="14">
        <v>0</v>
      </c>
      <c r="G363" s="15" t="s">
        <v>21</v>
      </c>
      <c r="H363" s="16">
        <v>368.1</v>
      </c>
      <c r="I363" s="63">
        <f>H363+(H364-90)+(H365-90)+(H366-90)+(H367-90)</f>
        <v>528.27499999999998</v>
      </c>
      <c r="J363" s="15" t="s">
        <v>14</v>
      </c>
      <c r="K363" s="16" t="s">
        <v>14</v>
      </c>
      <c r="L363" s="16">
        <f t="shared" si="10"/>
        <v>0</v>
      </c>
      <c r="M363" s="17">
        <f t="shared" si="11"/>
        <v>0</v>
      </c>
      <c r="N363" s="4"/>
      <c r="O363" s="4"/>
      <c r="P363" s="2"/>
      <c r="Q363" s="4"/>
      <c r="R363" s="4"/>
    </row>
    <row r="364" spans="2:18">
      <c r="B364" s="62"/>
      <c r="C364" s="62"/>
      <c r="D364" s="63"/>
      <c r="E364" s="61"/>
      <c r="F364" s="14">
        <v>1</v>
      </c>
      <c r="G364" s="15" t="s">
        <v>6</v>
      </c>
      <c r="H364" s="16">
        <v>122.95</v>
      </c>
      <c r="I364" s="62"/>
      <c r="J364" s="15" t="s">
        <v>14</v>
      </c>
      <c r="K364" s="16" t="s">
        <v>14</v>
      </c>
      <c r="L364" s="16">
        <f t="shared" si="10"/>
        <v>0</v>
      </c>
      <c r="M364" s="17">
        <f t="shared" si="11"/>
        <v>0</v>
      </c>
      <c r="N364" s="4"/>
      <c r="O364" s="4"/>
      <c r="P364" s="2"/>
      <c r="Q364" s="4"/>
      <c r="R364" s="4"/>
    </row>
    <row r="365" spans="2:18">
      <c r="B365" s="62"/>
      <c r="C365" s="62"/>
      <c r="D365" s="63"/>
      <c r="E365" s="61"/>
      <c r="F365" s="14">
        <v>2</v>
      </c>
      <c r="G365" s="15" t="s">
        <v>7</v>
      </c>
      <c r="H365" s="16">
        <v>122.925</v>
      </c>
      <c r="I365" s="62"/>
      <c r="J365" s="15" t="s">
        <v>11</v>
      </c>
      <c r="K365" s="16">
        <v>125.05</v>
      </c>
      <c r="L365" s="16">
        <f t="shared" si="10"/>
        <v>2.125</v>
      </c>
      <c r="M365" s="17">
        <f t="shared" si="11"/>
        <v>85</v>
      </c>
      <c r="N365" s="4"/>
      <c r="O365" s="4"/>
      <c r="P365" s="2"/>
      <c r="Q365" s="4"/>
      <c r="R365" s="4"/>
    </row>
    <row r="366" spans="2:18">
      <c r="B366" s="62"/>
      <c r="C366" s="62"/>
      <c r="D366" s="63"/>
      <c r="E366" s="61"/>
      <c r="F366" s="14">
        <v>3</v>
      </c>
      <c r="G366" s="15" t="s">
        <v>17</v>
      </c>
      <c r="H366" s="16">
        <v>165.45</v>
      </c>
      <c r="I366" s="62"/>
      <c r="J366" s="15" t="s">
        <v>14</v>
      </c>
      <c r="K366" s="16" t="s">
        <v>14</v>
      </c>
      <c r="L366" s="16">
        <f t="shared" si="10"/>
        <v>0</v>
      </c>
      <c r="M366" s="17">
        <f t="shared" si="11"/>
        <v>0</v>
      </c>
      <c r="N366" s="4"/>
      <c r="O366" s="4"/>
      <c r="P366" s="2"/>
      <c r="Q366" s="4"/>
      <c r="R366" s="4"/>
    </row>
    <row r="367" spans="2:18">
      <c r="B367" s="62"/>
      <c r="C367" s="62"/>
      <c r="D367" s="63"/>
      <c r="E367" s="61"/>
      <c r="F367" s="14">
        <v>4</v>
      </c>
      <c r="G367" s="15" t="s">
        <v>17</v>
      </c>
      <c r="H367" s="16">
        <v>108.85</v>
      </c>
      <c r="I367" s="62"/>
      <c r="J367" s="15" t="s">
        <v>14</v>
      </c>
      <c r="K367" s="16" t="s">
        <v>14</v>
      </c>
      <c r="L367" s="16">
        <f t="shared" si="10"/>
        <v>0</v>
      </c>
      <c r="M367" s="17">
        <f t="shared" si="11"/>
        <v>0</v>
      </c>
      <c r="N367" s="4"/>
      <c r="O367" s="4"/>
      <c r="P367" s="2"/>
      <c r="Q367" s="4"/>
      <c r="R367" s="4"/>
    </row>
    <row r="368" spans="2:18">
      <c r="B368" s="59">
        <v>73</v>
      </c>
      <c r="C368" s="59" t="s">
        <v>6</v>
      </c>
      <c r="D368" s="60">
        <v>507.875</v>
      </c>
      <c r="E368" s="60">
        <f>I368-D368</f>
        <v>3.9499999999999318</v>
      </c>
      <c r="F368" s="28">
        <v>0</v>
      </c>
      <c r="G368" s="29" t="s">
        <v>6</v>
      </c>
      <c r="H368" s="30">
        <v>334.15</v>
      </c>
      <c r="I368" s="60">
        <f>H368+(H369-90)+(H370-90)+(H371-90)+(H372-90)</f>
        <v>511.82499999999993</v>
      </c>
      <c r="J368" s="29" t="s">
        <v>14</v>
      </c>
      <c r="K368" s="30" t="s">
        <v>14</v>
      </c>
      <c r="L368" s="30">
        <f t="shared" si="10"/>
        <v>0</v>
      </c>
      <c r="M368" s="31">
        <f t="shared" si="11"/>
        <v>0</v>
      </c>
      <c r="N368" s="4"/>
      <c r="O368" s="4"/>
      <c r="P368" s="2"/>
      <c r="Q368" s="4"/>
      <c r="R368" s="4"/>
    </row>
    <row r="369" spans="2:18">
      <c r="B369" s="59"/>
      <c r="C369" s="59"/>
      <c r="D369" s="60"/>
      <c r="E369" s="61"/>
      <c r="F369" s="28">
        <v>1</v>
      </c>
      <c r="G369" s="29" t="s">
        <v>6</v>
      </c>
      <c r="H369" s="30">
        <v>173.375</v>
      </c>
      <c r="I369" s="59"/>
      <c r="J369" s="29" t="s">
        <v>14</v>
      </c>
      <c r="K369" s="30" t="s">
        <v>14</v>
      </c>
      <c r="L369" s="30">
        <f t="shared" si="10"/>
        <v>0</v>
      </c>
      <c r="M369" s="31">
        <f t="shared" si="11"/>
        <v>0</v>
      </c>
      <c r="N369" s="4"/>
      <c r="O369" s="4"/>
      <c r="P369" s="2"/>
      <c r="Q369" s="4"/>
      <c r="R369" s="4"/>
    </row>
    <row r="370" spans="2:18">
      <c r="B370" s="59"/>
      <c r="C370" s="59"/>
      <c r="D370" s="60"/>
      <c r="E370" s="61"/>
      <c r="F370" s="28">
        <v>2</v>
      </c>
      <c r="G370" s="29" t="s">
        <v>6</v>
      </c>
      <c r="H370" s="30">
        <v>149.25</v>
      </c>
      <c r="I370" s="59"/>
      <c r="J370" s="29" t="s">
        <v>14</v>
      </c>
      <c r="K370" s="30" t="s">
        <v>14</v>
      </c>
      <c r="L370" s="30">
        <f t="shared" si="10"/>
        <v>0</v>
      </c>
      <c r="M370" s="31">
        <f t="shared" si="11"/>
        <v>0</v>
      </c>
      <c r="N370" s="4"/>
      <c r="O370" s="4"/>
      <c r="P370" s="2"/>
      <c r="Q370" s="4"/>
      <c r="R370" s="4"/>
    </row>
    <row r="371" spans="2:18">
      <c r="B371" s="59"/>
      <c r="C371" s="59"/>
      <c r="D371" s="60"/>
      <c r="E371" s="61"/>
      <c r="F371" s="28">
        <v>3</v>
      </c>
      <c r="G371" s="29" t="s">
        <v>6</v>
      </c>
      <c r="H371" s="30">
        <v>110.2</v>
      </c>
      <c r="I371" s="59"/>
      <c r="J371" s="29" t="s">
        <v>16</v>
      </c>
      <c r="K371" s="30">
        <v>110.47499999999999</v>
      </c>
      <c r="L371" s="30">
        <f t="shared" si="10"/>
        <v>0.27499999999999147</v>
      </c>
      <c r="M371" s="31">
        <f t="shared" si="11"/>
        <v>10.999999999999659</v>
      </c>
      <c r="N371" s="4"/>
      <c r="O371" s="4"/>
      <c r="P371" s="2"/>
      <c r="Q371" s="4"/>
      <c r="R371" s="4"/>
    </row>
    <row r="372" spans="2:18">
      <c r="B372" s="59"/>
      <c r="C372" s="59"/>
      <c r="D372" s="60"/>
      <c r="E372" s="61"/>
      <c r="F372" s="28">
        <v>4</v>
      </c>
      <c r="G372" s="29" t="s">
        <v>6</v>
      </c>
      <c r="H372" s="30">
        <v>104.85</v>
      </c>
      <c r="I372" s="59"/>
      <c r="J372" s="29" t="s">
        <v>14</v>
      </c>
      <c r="K372" s="30" t="s">
        <v>14</v>
      </c>
      <c r="L372" s="30">
        <f t="shared" si="10"/>
        <v>0</v>
      </c>
      <c r="M372" s="31">
        <f t="shared" si="11"/>
        <v>0</v>
      </c>
      <c r="N372" s="4"/>
      <c r="O372" s="4"/>
      <c r="P372" s="2"/>
      <c r="Q372" s="4"/>
      <c r="R372" s="4"/>
    </row>
    <row r="373" spans="2:18">
      <c r="B373" s="62">
        <v>74</v>
      </c>
      <c r="C373" s="62" t="s">
        <v>21</v>
      </c>
      <c r="D373" s="63">
        <v>471.07499999999999</v>
      </c>
      <c r="E373" s="63">
        <f>I373-D373</f>
        <v>6.25</v>
      </c>
      <c r="F373" s="14">
        <v>0</v>
      </c>
      <c r="G373" s="15" t="s">
        <v>17</v>
      </c>
      <c r="H373" s="16">
        <v>184.8</v>
      </c>
      <c r="I373" s="63">
        <f>H373+(H374-90)+(H375-90)+(H376-90)+(H377-90)</f>
        <v>477.32499999999999</v>
      </c>
      <c r="J373" s="15" t="s">
        <v>14</v>
      </c>
      <c r="K373" s="16" t="s">
        <v>14</v>
      </c>
      <c r="L373" s="16">
        <f t="shared" si="10"/>
        <v>0</v>
      </c>
      <c r="M373" s="17">
        <f t="shared" si="11"/>
        <v>0</v>
      </c>
      <c r="N373" s="4"/>
      <c r="O373" s="4"/>
      <c r="P373" s="2"/>
      <c r="Q373" s="4"/>
      <c r="R373" s="4"/>
    </row>
    <row r="374" spans="2:18">
      <c r="B374" s="62"/>
      <c r="C374" s="62"/>
      <c r="D374" s="63"/>
      <c r="E374" s="61"/>
      <c r="F374" s="14">
        <v>1</v>
      </c>
      <c r="G374" s="15" t="s">
        <v>24</v>
      </c>
      <c r="H374" s="16">
        <v>155.1</v>
      </c>
      <c r="I374" s="62"/>
      <c r="J374" s="15" t="s">
        <v>14</v>
      </c>
      <c r="K374" s="16" t="s">
        <v>14</v>
      </c>
      <c r="L374" s="16">
        <f t="shared" si="10"/>
        <v>0</v>
      </c>
      <c r="M374" s="17">
        <f t="shared" si="11"/>
        <v>0</v>
      </c>
      <c r="N374" s="4"/>
      <c r="O374" s="4"/>
      <c r="P374" s="2"/>
      <c r="Q374" s="4"/>
      <c r="R374" s="4"/>
    </row>
    <row r="375" spans="2:18">
      <c r="B375" s="62"/>
      <c r="C375" s="62"/>
      <c r="D375" s="63"/>
      <c r="E375" s="61"/>
      <c r="F375" s="14">
        <v>2</v>
      </c>
      <c r="G375" s="15" t="s">
        <v>17</v>
      </c>
      <c r="H375" s="16">
        <v>240.45</v>
      </c>
      <c r="I375" s="62"/>
      <c r="J375" s="15" t="s">
        <v>14</v>
      </c>
      <c r="K375" s="16" t="s">
        <v>14</v>
      </c>
      <c r="L375" s="16">
        <f t="shared" si="10"/>
        <v>0</v>
      </c>
      <c r="M375" s="17">
        <f t="shared" si="11"/>
        <v>0</v>
      </c>
      <c r="N375" s="4"/>
      <c r="O375" s="4"/>
      <c r="P375" s="2"/>
      <c r="Q375" s="4"/>
      <c r="R375" s="4"/>
    </row>
    <row r="376" spans="2:18">
      <c r="B376" s="62"/>
      <c r="C376" s="62"/>
      <c r="D376" s="63"/>
      <c r="E376" s="61"/>
      <c r="F376" s="14">
        <v>3</v>
      </c>
      <c r="G376" s="15" t="s">
        <v>6</v>
      </c>
      <c r="H376" s="16">
        <v>163.4</v>
      </c>
      <c r="I376" s="62"/>
      <c r="J376" s="15" t="s">
        <v>14</v>
      </c>
      <c r="K376" s="16" t="s">
        <v>14</v>
      </c>
      <c r="L376" s="16">
        <f t="shared" si="10"/>
        <v>0</v>
      </c>
      <c r="M376" s="17">
        <f t="shared" si="11"/>
        <v>0</v>
      </c>
      <c r="N376" s="4"/>
      <c r="O376" s="4"/>
      <c r="P376" s="2"/>
      <c r="Q376" s="4"/>
      <c r="R376" s="4"/>
    </row>
    <row r="377" spans="2:18">
      <c r="B377" s="62"/>
      <c r="C377" s="62"/>
      <c r="D377" s="63"/>
      <c r="E377" s="61"/>
      <c r="F377" s="14">
        <v>4</v>
      </c>
      <c r="G377" s="15" t="s">
        <v>21</v>
      </c>
      <c r="H377" s="16">
        <v>93.575000000000003</v>
      </c>
      <c r="I377" s="62"/>
      <c r="J377" s="15" t="s">
        <v>14</v>
      </c>
      <c r="K377" s="16" t="s">
        <v>14</v>
      </c>
      <c r="L377" s="16">
        <f t="shared" si="10"/>
        <v>0</v>
      </c>
      <c r="M377" s="17">
        <f t="shared" si="11"/>
        <v>0</v>
      </c>
      <c r="N377" s="4"/>
      <c r="O377" s="4"/>
      <c r="P377" s="2"/>
      <c r="Q377" s="4"/>
      <c r="R377" s="4"/>
    </row>
    <row r="378" spans="2:18">
      <c r="B378" s="59">
        <v>75</v>
      </c>
      <c r="C378" s="59" t="s">
        <v>7</v>
      </c>
      <c r="D378" s="60">
        <v>286.25</v>
      </c>
      <c r="E378" s="60">
        <f>I378-D378</f>
        <v>5.3500000000000227</v>
      </c>
      <c r="F378" s="28">
        <v>0</v>
      </c>
      <c r="G378" s="29" t="s">
        <v>361</v>
      </c>
      <c r="H378" s="30">
        <v>168.5</v>
      </c>
      <c r="I378" s="60">
        <f>H378+(H379-90)+(H380-90)+(H381-90)+(H382-90)</f>
        <v>291.60000000000002</v>
      </c>
      <c r="J378" s="29" t="s">
        <v>14</v>
      </c>
      <c r="K378" s="30" t="s">
        <v>14</v>
      </c>
      <c r="L378" s="30">
        <f t="shared" si="10"/>
        <v>0</v>
      </c>
      <c r="M378" s="31">
        <f t="shared" si="11"/>
        <v>0</v>
      </c>
      <c r="N378" s="4"/>
      <c r="O378" s="4"/>
      <c r="P378" s="2"/>
      <c r="Q378" s="4"/>
      <c r="R378" s="4"/>
    </row>
    <row r="379" spans="2:18">
      <c r="B379" s="59"/>
      <c r="C379" s="59"/>
      <c r="D379" s="60"/>
      <c r="E379" s="61"/>
      <c r="F379" s="28">
        <v>1</v>
      </c>
      <c r="G379" s="29" t="s">
        <v>6</v>
      </c>
      <c r="H379" s="30">
        <v>144.15</v>
      </c>
      <c r="I379" s="59"/>
      <c r="J379" s="29" t="s">
        <v>14</v>
      </c>
      <c r="K379" s="30" t="s">
        <v>14</v>
      </c>
      <c r="L379" s="30">
        <f t="shared" si="10"/>
        <v>0</v>
      </c>
      <c r="M379" s="31">
        <f t="shared" si="11"/>
        <v>0</v>
      </c>
      <c r="N379" s="4"/>
      <c r="O379" s="4"/>
      <c r="P379" s="2"/>
      <c r="Q379" s="4"/>
      <c r="R379" s="4"/>
    </row>
    <row r="380" spans="2:18">
      <c r="B380" s="59"/>
      <c r="C380" s="59"/>
      <c r="D380" s="60"/>
      <c r="E380" s="61"/>
      <c r="F380" s="28">
        <v>2</v>
      </c>
      <c r="G380" s="29" t="s">
        <v>7</v>
      </c>
      <c r="H380" s="30">
        <v>126.825</v>
      </c>
      <c r="I380" s="59"/>
      <c r="J380" s="29" t="s">
        <v>14</v>
      </c>
      <c r="K380" s="30" t="s">
        <v>14</v>
      </c>
      <c r="L380" s="30">
        <f t="shared" si="10"/>
        <v>0</v>
      </c>
      <c r="M380" s="31">
        <f t="shared" si="11"/>
        <v>0</v>
      </c>
      <c r="N380" s="4"/>
      <c r="O380" s="4"/>
      <c r="P380" s="2"/>
      <c r="Q380" s="4"/>
      <c r="R380" s="4"/>
    </row>
    <row r="381" spans="2:18">
      <c r="B381" s="59"/>
      <c r="C381" s="59"/>
      <c r="D381" s="60"/>
      <c r="E381" s="61"/>
      <c r="F381" s="28">
        <v>3</v>
      </c>
      <c r="G381" s="29" t="s">
        <v>17</v>
      </c>
      <c r="H381" s="30">
        <v>104.77500000000001</v>
      </c>
      <c r="I381" s="59"/>
      <c r="J381" s="29" t="s">
        <v>14</v>
      </c>
      <c r="K381" s="30" t="s">
        <v>14</v>
      </c>
      <c r="L381" s="30">
        <f t="shared" si="10"/>
        <v>0</v>
      </c>
      <c r="M381" s="31">
        <f t="shared" si="11"/>
        <v>0</v>
      </c>
      <c r="N381" s="4"/>
      <c r="O381" s="4"/>
      <c r="P381" s="2"/>
      <c r="Q381" s="4"/>
      <c r="R381" s="4"/>
    </row>
    <row r="382" spans="2:18">
      <c r="B382" s="59"/>
      <c r="C382" s="59"/>
      <c r="D382" s="60"/>
      <c r="E382" s="61"/>
      <c r="F382" s="28">
        <v>4</v>
      </c>
      <c r="G382" s="29" t="s">
        <v>7</v>
      </c>
      <c r="H382" s="30">
        <v>107.35</v>
      </c>
      <c r="I382" s="59"/>
      <c r="J382" s="29" t="s">
        <v>14</v>
      </c>
      <c r="K382" s="30" t="s">
        <v>14</v>
      </c>
      <c r="L382" s="30">
        <f t="shared" si="10"/>
        <v>0</v>
      </c>
      <c r="M382" s="31">
        <f t="shared" si="11"/>
        <v>0</v>
      </c>
      <c r="N382" s="4"/>
      <c r="O382" s="4"/>
      <c r="P382" s="2"/>
      <c r="Q382" s="4"/>
      <c r="R382" s="4"/>
    </row>
    <row r="383" spans="2:18">
      <c r="B383" s="62">
        <v>76</v>
      </c>
      <c r="C383" s="62" t="s">
        <v>6</v>
      </c>
      <c r="D383" s="63">
        <v>457.67500000000001</v>
      </c>
      <c r="E383" s="63">
        <f>I383-D383</f>
        <v>0.94999999999998863</v>
      </c>
      <c r="F383" s="14">
        <v>0</v>
      </c>
      <c r="G383" s="15" t="s">
        <v>6</v>
      </c>
      <c r="H383" s="16">
        <v>137.55000000000001</v>
      </c>
      <c r="I383" s="63">
        <f>H383+(H384-90)+(H385-90)+(H386-90)+(H387-90)</f>
        <v>458.625</v>
      </c>
      <c r="J383" s="15" t="s">
        <v>11</v>
      </c>
      <c r="K383" s="16">
        <v>138.4</v>
      </c>
      <c r="L383" s="16">
        <f t="shared" si="10"/>
        <v>0.84999999999999432</v>
      </c>
      <c r="M383" s="17">
        <f t="shared" si="11"/>
        <v>33.999999999999773</v>
      </c>
      <c r="N383" s="4"/>
      <c r="O383" s="4"/>
      <c r="P383" s="2"/>
      <c r="Q383" s="4"/>
      <c r="R383" s="4"/>
    </row>
    <row r="384" spans="2:18">
      <c r="B384" s="62"/>
      <c r="C384" s="62"/>
      <c r="D384" s="63"/>
      <c r="E384" s="61"/>
      <c r="F384" s="14">
        <v>1</v>
      </c>
      <c r="G384" s="15" t="s">
        <v>6</v>
      </c>
      <c r="H384" s="16">
        <v>203.95</v>
      </c>
      <c r="I384" s="62"/>
      <c r="J384" s="15" t="s">
        <v>14</v>
      </c>
      <c r="K384" s="16" t="s">
        <v>14</v>
      </c>
      <c r="L384" s="16">
        <f t="shared" si="10"/>
        <v>0</v>
      </c>
      <c r="M384" s="17">
        <f t="shared" si="11"/>
        <v>0</v>
      </c>
      <c r="N384" s="4"/>
      <c r="O384" s="4"/>
      <c r="P384" s="2"/>
      <c r="Q384" s="4"/>
      <c r="R384" s="4"/>
    </row>
    <row r="385" spans="2:18">
      <c r="B385" s="62"/>
      <c r="C385" s="62"/>
      <c r="D385" s="63"/>
      <c r="E385" s="61"/>
      <c r="F385" s="14">
        <v>2</v>
      </c>
      <c r="G385" s="15" t="s">
        <v>6</v>
      </c>
      <c r="H385" s="16">
        <v>173.25</v>
      </c>
      <c r="I385" s="62"/>
      <c r="J385" s="15" t="s">
        <v>11</v>
      </c>
      <c r="K385" s="16">
        <v>174.35</v>
      </c>
      <c r="L385" s="16">
        <f t="shared" si="10"/>
        <v>1.0999999999999943</v>
      </c>
      <c r="M385" s="17">
        <f t="shared" si="11"/>
        <v>43.999999999999773</v>
      </c>
      <c r="N385" s="4"/>
      <c r="O385" s="4"/>
      <c r="P385" s="2"/>
      <c r="Q385" s="4"/>
      <c r="R385" s="4"/>
    </row>
    <row r="386" spans="2:18">
      <c r="B386" s="62"/>
      <c r="C386" s="62"/>
      <c r="D386" s="63"/>
      <c r="E386" s="61"/>
      <c r="F386" s="14">
        <v>3</v>
      </c>
      <c r="G386" s="15" t="s">
        <v>6</v>
      </c>
      <c r="H386" s="16">
        <v>175.47499999999999</v>
      </c>
      <c r="I386" s="62"/>
      <c r="J386" s="15" t="s">
        <v>14</v>
      </c>
      <c r="K386" s="16" t="s">
        <v>14</v>
      </c>
      <c r="L386" s="16">
        <f t="shared" si="10"/>
        <v>0</v>
      </c>
      <c r="M386" s="17">
        <f t="shared" si="11"/>
        <v>0</v>
      </c>
      <c r="N386" s="4"/>
      <c r="O386" s="4"/>
      <c r="P386" s="2"/>
      <c r="Q386" s="4"/>
      <c r="R386" s="4"/>
    </row>
    <row r="387" spans="2:18">
      <c r="B387" s="62"/>
      <c r="C387" s="62"/>
      <c r="D387" s="63"/>
      <c r="E387" s="61"/>
      <c r="F387" s="14">
        <v>4</v>
      </c>
      <c r="G387" s="15" t="s">
        <v>6</v>
      </c>
      <c r="H387" s="16">
        <v>128.4</v>
      </c>
      <c r="I387" s="62"/>
      <c r="J387" s="15" t="s">
        <v>11</v>
      </c>
      <c r="K387" s="16">
        <v>129.17500000000001</v>
      </c>
      <c r="L387" s="16">
        <f t="shared" ref="L387:L450" si="12">IF(K387="N/A",0,K387-H387)</f>
        <v>0.77500000000000568</v>
      </c>
      <c r="M387" s="17">
        <f t="shared" si="11"/>
        <v>31.000000000000227</v>
      </c>
      <c r="N387" s="4"/>
      <c r="O387" s="4"/>
      <c r="P387" s="2"/>
      <c r="Q387" s="4"/>
      <c r="R387" s="4"/>
    </row>
    <row r="388" spans="2:18">
      <c r="B388" s="59">
        <v>77</v>
      </c>
      <c r="C388" s="59" t="s">
        <v>7</v>
      </c>
      <c r="D388" s="60">
        <v>230.875</v>
      </c>
      <c r="E388" s="60">
        <f>I388-D388</f>
        <v>2.5500000000000114</v>
      </c>
      <c r="F388" s="28">
        <v>0</v>
      </c>
      <c r="G388" s="29" t="s">
        <v>17</v>
      </c>
      <c r="H388" s="30">
        <v>109.6</v>
      </c>
      <c r="I388" s="60">
        <f>H388+(H389-90)+(H390-90)+(H391-90)+(H392-90)</f>
        <v>233.42500000000001</v>
      </c>
      <c r="J388" s="29" t="s">
        <v>14</v>
      </c>
      <c r="K388" s="30" t="s">
        <v>14</v>
      </c>
      <c r="L388" s="30">
        <f t="shared" si="12"/>
        <v>0</v>
      </c>
      <c r="M388" s="31">
        <f t="shared" ref="M388:M451" si="13">L388/0.025</f>
        <v>0</v>
      </c>
      <c r="N388" s="4"/>
      <c r="O388" s="4"/>
      <c r="P388" s="2"/>
      <c r="Q388" s="4"/>
      <c r="R388" s="4"/>
    </row>
    <row r="389" spans="2:18">
      <c r="B389" s="59"/>
      <c r="C389" s="59"/>
      <c r="D389" s="60"/>
      <c r="E389" s="61"/>
      <c r="F389" s="28">
        <v>1</v>
      </c>
      <c r="G389" s="29" t="s">
        <v>21</v>
      </c>
      <c r="H389" s="30">
        <v>138.02500000000001</v>
      </c>
      <c r="I389" s="59"/>
      <c r="J389" s="29" t="s">
        <v>14</v>
      </c>
      <c r="K389" s="30" t="s">
        <v>14</v>
      </c>
      <c r="L389" s="30">
        <f t="shared" si="12"/>
        <v>0</v>
      </c>
      <c r="M389" s="31">
        <f t="shared" si="13"/>
        <v>0</v>
      </c>
      <c r="N389" s="4"/>
      <c r="O389" s="4"/>
      <c r="P389" s="2"/>
      <c r="Q389" s="4"/>
      <c r="R389" s="4"/>
    </row>
    <row r="390" spans="2:18">
      <c r="B390" s="59"/>
      <c r="C390" s="59"/>
      <c r="D390" s="60"/>
      <c r="E390" s="61"/>
      <c r="F390" s="28">
        <v>2</v>
      </c>
      <c r="G390" s="29" t="s">
        <v>7</v>
      </c>
      <c r="H390" s="30">
        <v>132.6</v>
      </c>
      <c r="I390" s="59"/>
      <c r="J390" s="29" t="s">
        <v>14</v>
      </c>
      <c r="K390" s="30" t="s">
        <v>14</v>
      </c>
      <c r="L390" s="30">
        <f t="shared" si="12"/>
        <v>0</v>
      </c>
      <c r="M390" s="31">
        <f t="shared" si="13"/>
        <v>0</v>
      </c>
      <c r="N390" s="4"/>
      <c r="O390" s="4"/>
      <c r="P390" s="2"/>
      <c r="Q390" s="4"/>
      <c r="R390" s="4"/>
    </row>
    <row r="391" spans="2:18">
      <c r="B391" s="59"/>
      <c r="C391" s="59"/>
      <c r="D391" s="60"/>
      <c r="E391" s="61"/>
      <c r="F391" s="28">
        <v>3</v>
      </c>
      <c r="G391" s="29" t="s">
        <v>6</v>
      </c>
      <c r="H391" s="30">
        <v>127.95</v>
      </c>
      <c r="I391" s="59"/>
      <c r="J391" s="29" t="s">
        <v>14</v>
      </c>
      <c r="K391" s="30" t="s">
        <v>14</v>
      </c>
      <c r="L391" s="30">
        <f t="shared" si="12"/>
        <v>0</v>
      </c>
      <c r="M391" s="31">
        <f t="shared" si="13"/>
        <v>0</v>
      </c>
      <c r="N391" s="4"/>
      <c r="O391" s="4"/>
      <c r="P391" s="2"/>
      <c r="Q391" s="4"/>
      <c r="R391" s="4"/>
    </row>
    <row r="392" spans="2:18">
      <c r="B392" s="59"/>
      <c r="C392" s="59"/>
      <c r="D392" s="60"/>
      <c r="E392" s="61"/>
      <c r="F392" s="28">
        <v>4</v>
      </c>
      <c r="G392" s="29" t="s">
        <v>22</v>
      </c>
      <c r="H392" s="30">
        <v>85.25</v>
      </c>
      <c r="I392" s="59"/>
      <c r="J392" s="29" t="s">
        <v>14</v>
      </c>
      <c r="K392" s="30" t="s">
        <v>14</v>
      </c>
      <c r="L392" s="30">
        <f t="shared" si="12"/>
        <v>0</v>
      </c>
      <c r="M392" s="31">
        <f t="shared" si="13"/>
        <v>0</v>
      </c>
      <c r="N392" s="4"/>
      <c r="O392" s="4"/>
      <c r="P392" s="2"/>
      <c r="Q392" s="4"/>
      <c r="R392" s="4"/>
    </row>
    <row r="393" spans="2:18">
      <c r="B393" s="62">
        <v>78</v>
      </c>
      <c r="C393" s="62" t="s">
        <v>21</v>
      </c>
      <c r="D393" s="63">
        <v>456.52499999999998</v>
      </c>
      <c r="E393" s="63">
        <f>I393-D393</f>
        <v>5.1750000000000114</v>
      </c>
      <c r="F393" s="14">
        <v>0</v>
      </c>
      <c r="G393" s="15" t="s">
        <v>6</v>
      </c>
      <c r="H393" s="16">
        <v>169.8</v>
      </c>
      <c r="I393" s="63">
        <f>H393+(H394-90)+(H395-90)+(H396-90)+(H397-90)</f>
        <v>461.7</v>
      </c>
      <c r="J393" s="15" t="s">
        <v>14</v>
      </c>
      <c r="K393" s="16" t="s">
        <v>14</v>
      </c>
      <c r="L393" s="16">
        <f t="shared" si="12"/>
        <v>0</v>
      </c>
      <c r="M393" s="17">
        <f t="shared" si="13"/>
        <v>0</v>
      </c>
      <c r="N393" s="4"/>
      <c r="O393" s="4"/>
      <c r="P393" s="2"/>
      <c r="Q393" s="4"/>
      <c r="R393" s="4"/>
    </row>
    <row r="394" spans="2:18">
      <c r="B394" s="62"/>
      <c r="C394" s="62"/>
      <c r="D394" s="63"/>
      <c r="E394" s="61"/>
      <c r="F394" s="14">
        <v>1</v>
      </c>
      <c r="G394" s="15" t="s">
        <v>39</v>
      </c>
      <c r="H394" s="16">
        <v>167.45</v>
      </c>
      <c r="I394" s="62"/>
      <c r="J394" s="15" t="s">
        <v>14</v>
      </c>
      <c r="K394" s="16" t="s">
        <v>14</v>
      </c>
      <c r="L394" s="16">
        <f t="shared" si="12"/>
        <v>0</v>
      </c>
      <c r="M394" s="17">
        <f t="shared" si="13"/>
        <v>0</v>
      </c>
      <c r="N394" s="4"/>
      <c r="O394" s="4"/>
      <c r="P394" s="2"/>
      <c r="Q394" s="4"/>
      <c r="R394" s="4"/>
    </row>
    <row r="395" spans="2:18">
      <c r="B395" s="62"/>
      <c r="C395" s="62"/>
      <c r="D395" s="63"/>
      <c r="E395" s="61"/>
      <c r="F395" s="14">
        <v>2</v>
      </c>
      <c r="G395" s="15" t="s">
        <v>7</v>
      </c>
      <c r="H395" s="16">
        <v>152.6</v>
      </c>
      <c r="I395" s="62"/>
      <c r="J395" s="15" t="s">
        <v>14</v>
      </c>
      <c r="K395" s="16" t="s">
        <v>14</v>
      </c>
      <c r="L395" s="16">
        <f t="shared" si="12"/>
        <v>0</v>
      </c>
      <c r="M395" s="17">
        <f t="shared" si="13"/>
        <v>0</v>
      </c>
      <c r="N395" s="4"/>
      <c r="O395" s="4"/>
      <c r="P395" s="2"/>
      <c r="Q395" s="4"/>
      <c r="R395" s="4"/>
    </row>
    <row r="396" spans="2:18">
      <c r="B396" s="62"/>
      <c r="C396" s="62"/>
      <c r="D396" s="63"/>
      <c r="E396" s="61"/>
      <c r="F396" s="14">
        <v>3</v>
      </c>
      <c r="G396" s="15" t="s">
        <v>24</v>
      </c>
      <c r="H396" s="16">
        <v>241.52500000000001</v>
      </c>
      <c r="I396" s="62"/>
      <c r="J396" s="15" t="s">
        <v>14</v>
      </c>
      <c r="K396" s="16" t="s">
        <v>14</v>
      </c>
      <c r="L396" s="16">
        <f t="shared" si="12"/>
        <v>0</v>
      </c>
      <c r="M396" s="17">
        <f t="shared" si="13"/>
        <v>0</v>
      </c>
      <c r="N396" s="4"/>
      <c r="O396" s="4"/>
      <c r="P396" s="2"/>
      <c r="Q396" s="4"/>
      <c r="R396" s="4"/>
    </row>
    <row r="397" spans="2:18">
      <c r="B397" s="62"/>
      <c r="C397" s="62"/>
      <c r="D397" s="63"/>
      <c r="E397" s="61"/>
      <c r="F397" s="14">
        <v>4</v>
      </c>
      <c r="G397" s="15" t="s">
        <v>358</v>
      </c>
      <c r="H397" s="16">
        <v>90.325000000000003</v>
      </c>
      <c r="I397" s="62"/>
      <c r="J397" s="15" t="s">
        <v>14</v>
      </c>
      <c r="K397" s="16" t="s">
        <v>14</v>
      </c>
      <c r="L397" s="16">
        <f t="shared" si="12"/>
        <v>0</v>
      </c>
      <c r="M397" s="17">
        <f t="shared" si="13"/>
        <v>0</v>
      </c>
      <c r="N397" s="4"/>
      <c r="O397" s="4"/>
      <c r="P397" s="2"/>
      <c r="Q397" s="4"/>
      <c r="R397" s="4"/>
    </row>
    <row r="398" spans="2:18">
      <c r="B398" s="59">
        <v>79</v>
      </c>
      <c r="C398" s="59" t="s">
        <v>21</v>
      </c>
      <c r="D398" s="60">
        <v>409.6</v>
      </c>
      <c r="E398" s="60">
        <f>I398-D398</f>
        <v>9.5499999999999545</v>
      </c>
      <c r="F398" s="28">
        <v>0</v>
      </c>
      <c r="G398" s="29" t="s">
        <v>7</v>
      </c>
      <c r="H398" s="30">
        <v>223.05</v>
      </c>
      <c r="I398" s="60">
        <f>H398+(H399-90)+(H400-90)+(H401-90)+(H402-90)</f>
        <v>419.15</v>
      </c>
      <c r="J398" s="29" t="s">
        <v>14</v>
      </c>
      <c r="K398" s="30" t="s">
        <v>14</v>
      </c>
      <c r="L398" s="30">
        <f t="shared" si="12"/>
        <v>0</v>
      </c>
      <c r="M398" s="31">
        <f t="shared" si="13"/>
        <v>0</v>
      </c>
      <c r="N398" s="4"/>
      <c r="O398" s="4"/>
      <c r="P398" s="2"/>
      <c r="Q398" s="4"/>
      <c r="R398" s="4"/>
    </row>
    <row r="399" spans="2:18">
      <c r="B399" s="59"/>
      <c r="C399" s="59"/>
      <c r="D399" s="60"/>
      <c r="E399" s="61"/>
      <c r="F399" s="28">
        <v>1</v>
      </c>
      <c r="G399" s="29" t="s">
        <v>17</v>
      </c>
      <c r="H399" s="30">
        <v>121.52500000000001</v>
      </c>
      <c r="I399" s="59"/>
      <c r="J399" s="29" t="s">
        <v>14</v>
      </c>
      <c r="K399" s="30" t="s">
        <v>14</v>
      </c>
      <c r="L399" s="30">
        <f t="shared" si="12"/>
        <v>0</v>
      </c>
      <c r="M399" s="31">
        <f t="shared" si="13"/>
        <v>0</v>
      </c>
      <c r="N399" s="4"/>
      <c r="O399" s="4"/>
      <c r="P399" s="2"/>
      <c r="Q399" s="4"/>
      <c r="R399" s="4"/>
    </row>
    <row r="400" spans="2:18">
      <c r="B400" s="59"/>
      <c r="C400" s="59"/>
      <c r="D400" s="60"/>
      <c r="E400" s="61"/>
      <c r="F400" s="28">
        <v>2</v>
      </c>
      <c r="G400" s="29" t="s">
        <v>35</v>
      </c>
      <c r="H400" s="30">
        <v>137.05000000000001</v>
      </c>
      <c r="I400" s="59"/>
      <c r="J400" s="29" t="s">
        <v>11</v>
      </c>
      <c r="K400" s="30">
        <v>140.57499999999999</v>
      </c>
      <c r="L400" s="30">
        <f t="shared" si="12"/>
        <v>3.5249999999999773</v>
      </c>
      <c r="M400" s="31">
        <f t="shared" si="13"/>
        <v>140.99999999999909</v>
      </c>
      <c r="N400" s="4"/>
      <c r="O400" s="4"/>
      <c r="P400" s="2"/>
      <c r="Q400" s="4"/>
      <c r="R400" s="4"/>
    </row>
    <row r="401" spans="2:18">
      <c r="B401" s="59"/>
      <c r="C401" s="59"/>
      <c r="D401" s="60"/>
      <c r="E401" s="61"/>
      <c r="F401" s="28">
        <v>3</v>
      </c>
      <c r="G401" s="29" t="s">
        <v>21</v>
      </c>
      <c r="H401" s="30">
        <v>192.4</v>
      </c>
      <c r="I401" s="59"/>
      <c r="J401" s="29" t="s">
        <v>14</v>
      </c>
      <c r="K401" s="30" t="s">
        <v>14</v>
      </c>
      <c r="L401" s="30">
        <f t="shared" si="12"/>
        <v>0</v>
      </c>
      <c r="M401" s="31">
        <f t="shared" si="13"/>
        <v>0</v>
      </c>
      <c r="N401" s="4"/>
      <c r="O401" s="4"/>
      <c r="P401" s="2"/>
      <c r="Q401" s="4"/>
      <c r="R401" s="4"/>
    </row>
    <row r="402" spans="2:18">
      <c r="B402" s="59"/>
      <c r="C402" s="59"/>
      <c r="D402" s="60"/>
      <c r="E402" s="61"/>
      <c r="F402" s="28">
        <v>4</v>
      </c>
      <c r="G402" s="29" t="s">
        <v>17</v>
      </c>
      <c r="H402" s="30">
        <v>105.125</v>
      </c>
      <c r="I402" s="59"/>
      <c r="J402" s="29" t="s">
        <v>11</v>
      </c>
      <c r="K402" s="30">
        <v>108.2</v>
      </c>
      <c r="L402" s="30">
        <f t="shared" si="12"/>
        <v>3.0750000000000028</v>
      </c>
      <c r="M402" s="31">
        <f t="shared" si="13"/>
        <v>123.00000000000011</v>
      </c>
      <c r="N402" s="4"/>
      <c r="O402" s="4"/>
      <c r="P402" s="2"/>
      <c r="Q402" s="4"/>
      <c r="R402" s="4"/>
    </row>
    <row r="403" spans="2:18">
      <c r="B403" s="62">
        <v>80</v>
      </c>
      <c r="C403" s="62" t="s">
        <v>26</v>
      </c>
      <c r="D403" s="63">
        <v>358.375</v>
      </c>
      <c r="E403" s="63">
        <f>I403-D403</f>
        <v>4.875</v>
      </c>
      <c r="F403" s="14">
        <v>0</v>
      </c>
      <c r="G403" s="15" t="s">
        <v>17</v>
      </c>
      <c r="H403" s="16">
        <v>101.52500000000001</v>
      </c>
      <c r="I403" s="63">
        <f>H403+(H404-90)+(H405-90)+(H406-90)+(H407-90)</f>
        <v>363.25</v>
      </c>
      <c r="J403" s="15" t="s">
        <v>11</v>
      </c>
      <c r="K403" s="16">
        <v>101.825</v>
      </c>
      <c r="L403" s="16">
        <f t="shared" si="12"/>
        <v>0.29999999999999716</v>
      </c>
      <c r="M403" s="17">
        <f t="shared" si="13"/>
        <v>11.999999999999886</v>
      </c>
      <c r="N403" s="4"/>
      <c r="O403" s="4"/>
      <c r="P403" s="2"/>
      <c r="Q403" s="4"/>
      <c r="R403" s="4"/>
    </row>
    <row r="404" spans="2:18">
      <c r="B404" s="62"/>
      <c r="C404" s="62"/>
      <c r="D404" s="63"/>
      <c r="E404" s="61"/>
      <c r="F404" s="14">
        <v>1</v>
      </c>
      <c r="G404" s="15" t="s">
        <v>17</v>
      </c>
      <c r="H404" s="16">
        <v>140.75</v>
      </c>
      <c r="I404" s="62"/>
      <c r="J404" s="15" t="s">
        <v>11</v>
      </c>
      <c r="K404" s="16">
        <v>142.69999999999999</v>
      </c>
      <c r="L404" s="16">
        <f t="shared" si="12"/>
        <v>1.9499999999999886</v>
      </c>
      <c r="M404" s="17">
        <f t="shared" si="13"/>
        <v>77.999999999999545</v>
      </c>
      <c r="N404" s="4"/>
      <c r="O404" s="4"/>
      <c r="P404" s="2"/>
      <c r="Q404" s="4"/>
      <c r="R404" s="4"/>
    </row>
    <row r="405" spans="2:18">
      <c r="B405" s="62"/>
      <c r="C405" s="62"/>
      <c r="D405" s="63"/>
      <c r="E405" s="61"/>
      <c r="F405" s="14">
        <v>2</v>
      </c>
      <c r="G405" s="15" t="s">
        <v>6</v>
      </c>
      <c r="H405" s="16">
        <v>163.5</v>
      </c>
      <c r="I405" s="62"/>
      <c r="J405" s="15" t="s">
        <v>14</v>
      </c>
      <c r="K405" s="16" t="s">
        <v>14</v>
      </c>
      <c r="L405" s="16">
        <f t="shared" si="12"/>
        <v>0</v>
      </c>
      <c r="M405" s="17">
        <f t="shared" si="13"/>
        <v>0</v>
      </c>
      <c r="N405" s="4"/>
      <c r="O405" s="4"/>
      <c r="P405" s="2"/>
      <c r="Q405" s="4"/>
      <c r="R405" s="4"/>
    </row>
    <row r="406" spans="2:18">
      <c r="B406" s="62"/>
      <c r="C406" s="62"/>
      <c r="D406" s="63"/>
      <c r="E406" s="61"/>
      <c r="F406" s="14">
        <v>3</v>
      </c>
      <c r="G406" s="15" t="s">
        <v>46</v>
      </c>
      <c r="H406" s="16">
        <v>127.52500000000001</v>
      </c>
      <c r="I406" s="62"/>
      <c r="J406" s="15" t="s">
        <v>11</v>
      </c>
      <c r="K406" s="16">
        <v>127.6</v>
      </c>
      <c r="L406" s="16">
        <f t="shared" si="12"/>
        <v>7.4999999999988631E-2</v>
      </c>
      <c r="M406" s="17">
        <f t="shared" si="13"/>
        <v>2.9999999999995453</v>
      </c>
      <c r="N406" s="4"/>
      <c r="O406" s="4"/>
      <c r="P406" s="2"/>
      <c r="Q406" s="4"/>
      <c r="R406" s="4"/>
    </row>
    <row r="407" spans="2:18">
      <c r="B407" s="62"/>
      <c r="C407" s="62"/>
      <c r="D407" s="63"/>
      <c r="E407" s="61"/>
      <c r="F407" s="14">
        <v>4</v>
      </c>
      <c r="G407" s="15" t="s">
        <v>6</v>
      </c>
      <c r="H407" s="16">
        <v>189.95</v>
      </c>
      <c r="I407" s="62"/>
      <c r="J407" s="15" t="s">
        <v>14</v>
      </c>
      <c r="K407" s="16" t="s">
        <v>14</v>
      </c>
      <c r="L407" s="16">
        <f t="shared" si="12"/>
        <v>0</v>
      </c>
      <c r="M407" s="17">
        <f t="shared" si="13"/>
        <v>0</v>
      </c>
      <c r="N407" s="4"/>
      <c r="O407" s="4"/>
      <c r="P407" s="2"/>
      <c r="Q407" s="4"/>
      <c r="R407" s="4"/>
    </row>
    <row r="408" spans="2:18">
      <c r="B408" s="59">
        <v>81</v>
      </c>
      <c r="C408" s="59" t="s">
        <v>39</v>
      </c>
      <c r="D408" s="60">
        <v>263.45</v>
      </c>
      <c r="E408" s="60">
        <f>I408-D408</f>
        <v>9.0749999999999886</v>
      </c>
      <c r="F408" s="28">
        <v>0</v>
      </c>
      <c r="G408" s="29" t="s">
        <v>17</v>
      </c>
      <c r="H408" s="30">
        <v>146.57499999999999</v>
      </c>
      <c r="I408" s="60">
        <f>H408+(H409-90)+(H410-90)+(H411-90)+(H412-90)</f>
        <v>272.52499999999998</v>
      </c>
      <c r="J408" s="29" t="s">
        <v>14</v>
      </c>
      <c r="K408" s="30" t="s">
        <v>14</v>
      </c>
      <c r="L408" s="30">
        <f t="shared" si="12"/>
        <v>0</v>
      </c>
      <c r="M408" s="31">
        <f t="shared" si="13"/>
        <v>0</v>
      </c>
      <c r="N408" s="4"/>
      <c r="O408" s="4"/>
      <c r="P408" s="2"/>
      <c r="Q408" s="4"/>
      <c r="R408" s="4"/>
    </row>
    <row r="409" spans="2:18">
      <c r="B409" s="59"/>
      <c r="C409" s="59"/>
      <c r="D409" s="60"/>
      <c r="E409" s="61"/>
      <c r="F409" s="28">
        <v>1</v>
      </c>
      <c r="G409" s="29" t="s">
        <v>17</v>
      </c>
      <c r="H409" s="30">
        <v>100.075</v>
      </c>
      <c r="I409" s="59"/>
      <c r="J409" s="29" t="s">
        <v>11</v>
      </c>
      <c r="K409" s="30">
        <v>113.3</v>
      </c>
      <c r="L409" s="30">
        <f t="shared" si="12"/>
        <v>13.224999999999994</v>
      </c>
      <c r="M409" s="31">
        <f t="shared" si="13"/>
        <v>528.99999999999977</v>
      </c>
      <c r="N409" s="4"/>
      <c r="O409" s="4"/>
      <c r="P409" s="2"/>
      <c r="Q409" s="4"/>
      <c r="R409" s="4"/>
    </row>
    <row r="410" spans="2:18">
      <c r="B410" s="59"/>
      <c r="C410" s="59"/>
      <c r="D410" s="60"/>
      <c r="E410" s="61"/>
      <c r="F410" s="28">
        <v>2</v>
      </c>
      <c r="G410" s="29" t="s">
        <v>19</v>
      </c>
      <c r="H410" s="30">
        <v>132.1</v>
      </c>
      <c r="I410" s="59"/>
      <c r="J410" s="29" t="s">
        <v>11</v>
      </c>
      <c r="K410" s="30">
        <v>132.25</v>
      </c>
      <c r="L410" s="30">
        <f t="shared" si="12"/>
        <v>0.15000000000000568</v>
      </c>
      <c r="M410" s="31">
        <f t="shared" si="13"/>
        <v>6.0000000000002274</v>
      </c>
      <c r="N410" s="4"/>
      <c r="O410" s="4"/>
      <c r="P410" s="2"/>
      <c r="Q410" s="4"/>
      <c r="R410" s="4"/>
    </row>
    <row r="411" spans="2:18">
      <c r="B411" s="59"/>
      <c r="C411" s="59"/>
      <c r="D411" s="60"/>
      <c r="E411" s="61"/>
      <c r="F411" s="28">
        <v>3</v>
      </c>
      <c r="G411" s="29" t="s">
        <v>17</v>
      </c>
      <c r="H411" s="30">
        <v>116.825</v>
      </c>
      <c r="I411" s="59"/>
      <c r="J411" s="29" t="s">
        <v>18</v>
      </c>
      <c r="K411" s="30">
        <v>117.825</v>
      </c>
      <c r="L411" s="30">
        <f t="shared" si="12"/>
        <v>1</v>
      </c>
      <c r="M411" s="31">
        <f t="shared" si="13"/>
        <v>40</v>
      </c>
      <c r="N411" s="4"/>
      <c r="O411" s="4"/>
      <c r="P411" s="2"/>
      <c r="Q411" s="4"/>
      <c r="R411" s="4"/>
    </row>
    <row r="412" spans="2:18">
      <c r="B412" s="59"/>
      <c r="C412" s="59"/>
      <c r="D412" s="60"/>
      <c r="E412" s="61"/>
      <c r="F412" s="28">
        <v>4</v>
      </c>
      <c r="G412" s="29" t="s">
        <v>6</v>
      </c>
      <c r="H412" s="30">
        <v>136.94999999999999</v>
      </c>
      <c r="I412" s="59"/>
      <c r="J412" s="29" t="s">
        <v>14</v>
      </c>
      <c r="K412" s="30" t="s">
        <v>14</v>
      </c>
      <c r="L412" s="30">
        <f t="shared" si="12"/>
        <v>0</v>
      </c>
      <c r="M412" s="31">
        <f t="shared" si="13"/>
        <v>0</v>
      </c>
      <c r="N412" s="4"/>
      <c r="O412" s="4"/>
      <c r="P412" s="2"/>
      <c r="Q412" s="4"/>
      <c r="R412" s="4"/>
    </row>
    <row r="413" spans="2:18">
      <c r="B413" s="62">
        <v>82</v>
      </c>
      <c r="C413" s="62" t="s">
        <v>39</v>
      </c>
      <c r="D413" s="63">
        <v>361.65</v>
      </c>
      <c r="E413" s="63">
        <f>I413-D413</f>
        <v>10.350000000000023</v>
      </c>
      <c r="F413" s="14">
        <v>0</v>
      </c>
      <c r="G413" s="15" t="s">
        <v>22</v>
      </c>
      <c r="H413" s="16">
        <v>138.5</v>
      </c>
      <c r="I413" s="63">
        <f>H413+(H414-90)+(H415-90)+(H416-90)+(H417-90)</f>
        <v>372</v>
      </c>
      <c r="J413" s="15" t="s">
        <v>11</v>
      </c>
      <c r="K413" s="16">
        <v>138.625</v>
      </c>
      <c r="L413" s="16">
        <f t="shared" si="12"/>
        <v>0.125</v>
      </c>
      <c r="M413" s="17">
        <f t="shared" si="13"/>
        <v>5</v>
      </c>
      <c r="N413" s="4"/>
      <c r="O413" s="4"/>
      <c r="P413" s="2"/>
      <c r="Q413" s="4"/>
      <c r="R413" s="4"/>
    </row>
    <row r="414" spans="2:18">
      <c r="B414" s="62"/>
      <c r="C414" s="62"/>
      <c r="D414" s="63"/>
      <c r="E414" s="61"/>
      <c r="F414" s="14">
        <v>1</v>
      </c>
      <c r="G414" s="15" t="s">
        <v>39</v>
      </c>
      <c r="H414" s="16">
        <v>162.02500000000001</v>
      </c>
      <c r="I414" s="62"/>
      <c r="J414" s="15" t="s">
        <v>14</v>
      </c>
      <c r="K414" s="16" t="s">
        <v>14</v>
      </c>
      <c r="L414" s="16">
        <f t="shared" si="12"/>
        <v>0</v>
      </c>
      <c r="M414" s="17">
        <f t="shared" si="13"/>
        <v>0</v>
      </c>
      <c r="N414" s="4"/>
      <c r="O414" s="4"/>
      <c r="P414" s="2"/>
      <c r="Q414" s="4"/>
      <c r="R414" s="4"/>
    </row>
    <row r="415" spans="2:18">
      <c r="B415" s="62"/>
      <c r="C415" s="62"/>
      <c r="D415" s="63"/>
      <c r="E415" s="61"/>
      <c r="F415" s="14">
        <v>2</v>
      </c>
      <c r="G415" s="15" t="s">
        <v>7</v>
      </c>
      <c r="H415" s="16">
        <v>142.125</v>
      </c>
      <c r="I415" s="62"/>
      <c r="J415" s="15" t="s">
        <v>14</v>
      </c>
      <c r="K415" s="16" t="s">
        <v>14</v>
      </c>
      <c r="L415" s="16">
        <f t="shared" si="12"/>
        <v>0</v>
      </c>
      <c r="M415" s="17">
        <f t="shared" si="13"/>
        <v>0</v>
      </c>
      <c r="N415" s="4"/>
      <c r="O415" s="4"/>
      <c r="P415" s="2"/>
      <c r="Q415" s="4"/>
      <c r="R415" s="4"/>
    </row>
    <row r="416" spans="2:18">
      <c r="B416" s="62"/>
      <c r="C416" s="62"/>
      <c r="D416" s="63"/>
      <c r="E416" s="61"/>
      <c r="F416" s="14">
        <v>3</v>
      </c>
      <c r="G416" s="15" t="s">
        <v>6</v>
      </c>
      <c r="H416" s="16">
        <v>155.69999999999999</v>
      </c>
      <c r="I416" s="62"/>
      <c r="J416" s="15" t="s">
        <v>14</v>
      </c>
      <c r="K416" s="16" t="s">
        <v>14</v>
      </c>
      <c r="L416" s="16">
        <f t="shared" si="12"/>
        <v>0</v>
      </c>
      <c r="M416" s="17">
        <f t="shared" si="13"/>
        <v>0</v>
      </c>
      <c r="N416" s="4"/>
      <c r="O416" s="4"/>
      <c r="P416" s="2"/>
      <c r="Q416" s="4"/>
      <c r="R416" s="4"/>
    </row>
    <row r="417" spans="2:18">
      <c r="B417" s="62"/>
      <c r="C417" s="62"/>
      <c r="D417" s="63"/>
      <c r="E417" s="61"/>
      <c r="F417" s="14">
        <v>4</v>
      </c>
      <c r="G417" s="15" t="s">
        <v>6</v>
      </c>
      <c r="H417" s="16">
        <v>133.65</v>
      </c>
      <c r="I417" s="62"/>
      <c r="J417" s="15" t="s">
        <v>14</v>
      </c>
      <c r="K417" s="16" t="s">
        <v>14</v>
      </c>
      <c r="L417" s="16">
        <f t="shared" si="12"/>
        <v>0</v>
      </c>
      <c r="M417" s="17">
        <f t="shared" si="13"/>
        <v>0</v>
      </c>
      <c r="N417" s="4"/>
      <c r="O417" s="4"/>
      <c r="P417" s="2"/>
      <c r="Q417" s="4"/>
      <c r="R417" s="4"/>
    </row>
    <row r="418" spans="2:18">
      <c r="B418" s="59">
        <v>83</v>
      </c>
      <c r="C418" s="59" t="s">
        <v>21</v>
      </c>
      <c r="D418" s="60">
        <v>373.625</v>
      </c>
      <c r="E418" s="60">
        <f>I418-D418</f>
        <v>9.2249999999999659</v>
      </c>
      <c r="F418" s="28">
        <v>0</v>
      </c>
      <c r="G418" s="29" t="s">
        <v>45</v>
      </c>
      <c r="H418" s="30">
        <v>274.625</v>
      </c>
      <c r="I418" s="60">
        <f>H418+(H419-90)+(H420-90)+(H421-90)+(H422-90)</f>
        <v>382.84999999999997</v>
      </c>
      <c r="J418" s="29" t="s">
        <v>14</v>
      </c>
      <c r="K418" s="30" t="s">
        <v>14</v>
      </c>
      <c r="L418" s="30">
        <f t="shared" si="12"/>
        <v>0</v>
      </c>
      <c r="M418" s="31">
        <f t="shared" si="13"/>
        <v>0</v>
      </c>
      <c r="N418" s="4"/>
      <c r="O418" s="4"/>
      <c r="P418" s="2"/>
      <c r="Q418" s="4"/>
      <c r="R418" s="4"/>
    </row>
    <row r="419" spans="2:18">
      <c r="B419" s="59"/>
      <c r="C419" s="59"/>
      <c r="D419" s="60"/>
      <c r="E419" s="61"/>
      <c r="F419" s="28">
        <v>1</v>
      </c>
      <c r="G419" s="29" t="s">
        <v>17</v>
      </c>
      <c r="H419" s="30">
        <v>121.52500000000001</v>
      </c>
      <c r="I419" s="59"/>
      <c r="J419" s="29" t="s">
        <v>14</v>
      </c>
      <c r="K419" s="30" t="s">
        <v>14</v>
      </c>
      <c r="L419" s="30">
        <f t="shared" si="12"/>
        <v>0</v>
      </c>
      <c r="M419" s="31">
        <f t="shared" si="13"/>
        <v>0</v>
      </c>
      <c r="N419" s="4"/>
      <c r="O419" s="4"/>
      <c r="P419" s="2"/>
      <c r="Q419" s="4"/>
      <c r="R419" s="4"/>
    </row>
    <row r="420" spans="2:18">
      <c r="B420" s="59"/>
      <c r="C420" s="59"/>
      <c r="D420" s="60"/>
      <c r="E420" s="61"/>
      <c r="F420" s="28">
        <v>2</v>
      </c>
      <c r="G420" s="29" t="s">
        <v>6</v>
      </c>
      <c r="H420" s="30">
        <v>149.125</v>
      </c>
      <c r="I420" s="59"/>
      <c r="J420" s="29" t="s">
        <v>14</v>
      </c>
      <c r="K420" s="30" t="s">
        <v>14</v>
      </c>
      <c r="L420" s="30">
        <f t="shared" si="12"/>
        <v>0</v>
      </c>
      <c r="M420" s="31">
        <f t="shared" si="13"/>
        <v>0</v>
      </c>
      <c r="N420" s="4"/>
      <c r="O420" s="4"/>
      <c r="P420" s="2"/>
      <c r="Q420" s="4"/>
      <c r="R420" s="4"/>
    </row>
    <row r="421" spans="2:18">
      <c r="B421" s="59"/>
      <c r="C421" s="59"/>
      <c r="D421" s="60"/>
      <c r="E421" s="61"/>
      <c r="F421" s="28">
        <v>3</v>
      </c>
      <c r="G421" s="29" t="s">
        <v>7</v>
      </c>
      <c r="H421" s="30">
        <v>76.650000000000006</v>
      </c>
      <c r="I421" s="59"/>
      <c r="J421" s="29" t="s">
        <v>14</v>
      </c>
      <c r="K421" s="30" t="s">
        <v>14</v>
      </c>
      <c r="L421" s="30">
        <f t="shared" si="12"/>
        <v>0</v>
      </c>
      <c r="M421" s="31">
        <f t="shared" si="13"/>
        <v>0</v>
      </c>
      <c r="N421" s="4"/>
      <c r="O421" s="4"/>
      <c r="P421" s="2"/>
      <c r="Q421" s="4"/>
      <c r="R421" s="4"/>
    </row>
    <row r="422" spans="2:18">
      <c r="B422" s="59"/>
      <c r="C422" s="59"/>
      <c r="D422" s="60"/>
      <c r="E422" s="61"/>
      <c r="F422" s="28">
        <v>4</v>
      </c>
      <c r="G422" s="29" t="s">
        <v>17</v>
      </c>
      <c r="H422" s="30">
        <v>120.925</v>
      </c>
      <c r="I422" s="59"/>
      <c r="J422" s="29" t="s">
        <v>14</v>
      </c>
      <c r="K422" s="30" t="s">
        <v>14</v>
      </c>
      <c r="L422" s="30">
        <f t="shared" si="12"/>
        <v>0</v>
      </c>
      <c r="M422" s="31">
        <f t="shared" si="13"/>
        <v>0</v>
      </c>
      <c r="N422" s="4"/>
      <c r="O422" s="4"/>
      <c r="P422" s="2"/>
      <c r="Q422" s="4"/>
      <c r="R422" s="4"/>
    </row>
    <row r="423" spans="2:18">
      <c r="B423" s="62">
        <v>84</v>
      </c>
      <c r="C423" s="62" t="s">
        <v>17</v>
      </c>
      <c r="D423" s="63">
        <v>374</v>
      </c>
      <c r="E423" s="63">
        <f>I423-D423</f>
        <v>0.875</v>
      </c>
      <c r="F423" s="14">
        <v>0</v>
      </c>
      <c r="G423" s="15" t="s">
        <v>17</v>
      </c>
      <c r="H423" s="16">
        <v>143.1</v>
      </c>
      <c r="I423" s="63">
        <f>H423+(H424-90)+(H425-90)+(H426-90)+(H427-90)</f>
        <v>374.875</v>
      </c>
      <c r="J423" s="15" t="s">
        <v>14</v>
      </c>
      <c r="K423" s="16" t="s">
        <v>14</v>
      </c>
      <c r="L423" s="16">
        <f t="shared" si="12"/>
        <v>0</v>
      </c>
      <c r="M423" s="17">
        <f t="shared" si="13"/>
        <v>0</v>
      </c>
      <c r="N423" s="4"/>
      <c r="O423" s="4"/>
      <c r="P423" s="2"/>
      <c r="Q423" s="4"/>
      <c r="R423" s="4"/>
    </row>
    <row r="424" spans="2:18">
      <c r="B424" s="62"/>
      <c r="C424" s="62"/>
      <c r="D424" s="63"/>
      <c r="E424" s="61"/>
      <c r="F424" s="14">
        <v>1</v>
      </c>
      <c r="G424" s="15" t="s">
        <v>358</v>
      </c>
      <c r="H424" s="16">
        <v>182.82499999999999</v>
      </c>
      <c r="I424" s="62"/>
      <c r="J424" s="15" t="s">
        <v>14</v>
      </c>
      <c r="K424" s="16" t="s">
        <v>14</v>
      </c>
      <c r="L424" s="16">
        <f t="shared" si="12"/>
        <v>0</v>
      </c>
      <c r="M424" s="17">
        <f t="shared" si="13"/>
        <v>0</v>
      </c>
      <c r="N424" s="4"/>
      <c r="O424" s="4"/>
      <c r="P424" s="2"/>
      <c r="Q424" s="4"/>
      <c r="R424" s="4"/>
    </row>
    <row r="425" spans="2:18">
      <c r="B425" s="62"/>
      <c r="C425" s="62"/>
      <c r="D425" s="63"/>
      <c r="E425" s="61"/>
      <c r="F425" s="14">
        <v>2</v>
      </c>
      <c r="G425" s="15" t="s">
        <v>41</v>
      </c>
      <c r="H425" s="16">
        <v>101.375</v>
      </c>
      <c r="I425" s="62"/>
      <c r="J425" s="15" t="s">
        <v>11</v>
      </c>
      <c r="K425" s="16">
        <v>104.45</v>
      </c>
      <c r="L425" s="16">
        <f t="shared" si="12"/>
        <v>3.0750000000000028</v>
      </c>
      <c r="M425" s="17">
        <f t="shared" si="13"/>
        <v>123.00000000000011</v>
      </c>
      <c r="N425" s="4"/>
      <c r="O425" s="4"/>
      <c r="P425" s="2"/>
      <c r="Q425" s="4"/>
      <c r="R425" s="4"/>
    </row>
    <row r="426" spans="2:18">
      <c r="B426" s="62"/>
      <c r="C426" s="62"/>
      <c r="D426" s="63"/>
      <c r="E426" s="61"/>
      <c r="F426" s="14">
        <v>3</v>
      </c>
      <c r="G426" s="15" t="s">
        <v>17</v>
      </c>
      <c r="H426" s="16">
        <v>144.72499999999999</v>
      </c>
      <c r="I426" s="62"/>
      <c r="J426" s="15" t="s">
        <v>14</v>
      </c>
      <c r="K426" s="16" t="s">
        <v>14</v>
      </c>
      <c r="L426" s="16">
        <f t="shared" si="12"/>
        <v>0</v>
      </c>
      <c r="M426" s="17">
        <f t="shared" si="13"/>
        <v>0</v>
      </c>
      <c r="N426" s="4"/>
      <c r="O426" s="4"/>
      <c r="P426" s="2"/>
      <c r="Q426" s="4"/>
      <c r="R426" s="4"/>
    </row>
    <row r="427" spans="2:18">
      <c r="B427" s="62"/>
      <c r="C427" s="62"/>
      <c r="D427" s="63"/>
      <c r="E427" s="61"/>
      <c r="F427" s="14">
        <v>4</v>
      </c>
      <c r="G427" s="15" t="s">
        <v>6</v>
      </c>
      <c r="H427" s="16">
        <v>162.85</v>
      </c>
      <c r="I427" s="62"/>
      <c r="J427" s="15" t="s">
        <v>14</v>
      </c>
      <c r="K427" s="16" t="s">
        <v>14</v>
      </c>
      <c r="L427" s="16">
        <f t="shared" si="12"/>
        <v>0</v>
      </c>
      <c r="M427" s="17">
        <f t="shared" si="13"/>
        <v>0</v>
      </c>
      <c r="N427" s="4"/>
      <c r="O427" s="4"/>
      <c r="P427" s="2"/>
      <c r="Q427" s="4"/>
      <c r="R427" s="4"/>
    </row>
    <row r="428" spans="2:18">
      <c r="B428" s="59">
        <v>85</v>
      </c>
      <c r="C428" s="59" t="s">
        <v>21</v>
      </c>
      <c r="D428" s="60">
        <v>352.67500000000001</v>
      </c>
      <c r="E428" s="60">
        <f>I428-D428</f>
        <v>13.925000000000011</v>
      </c>
      <c r="F428" s="28">
        <v>0</v>
      </c>
      <c r="G428" s="29" t="s">
        <v>17</v>
      </c>
      <c r="H428" s="30">
        <v>134.625</v>
      </c>
      <c r="I428" s="60">
        <f>H428+(H429-90)+(H430-90)+(H431-90)+(H432-90)</f>
        <v>366.6</v>
      </c>
      <c r="J428" s="29" t="s">
        <v>14</v>
      </c>
      <c r="K428" s="30" t="s">
        <v>14</v>
      </c>
      <c r="L428" s="30">
        <f t="shared" si="12"/>
        <v>0</v>
      </c>
      <c r="M428" s="31">
        <f t="shared" si="13"/>
        <v>0</v>
      </c>
      <c r="N428" s="4"/>
      <c r="O428" s="4"/>
      <c r="P428" s="2"/>
      <c r="Q428" s="4"/>
      <c r="R428" s="4"/>
    </row>
    <row r="429" spans="2:18">
      <c r="B429" s="59"/>
      <c r="C429" s="59"/>
      <c r="D429" s="60"/>
      <c r="E429" s="61"/>
      <c r="F429" s="28">
        <v>1</v>
      </c>
      <c r="G429" s="29" t="s">
        <v>6</v>
      </c>
      <c r="H429" s="30">
        <v>183.57499999999999</v>
      </c>
      <c r="I429" s="59"/>
      <c r="J429" s="29" t="s">
        <v>11</v>
      </c>
      <c r="K429" s="30">
        <v>193.57499999999999</v>
      </c>
      <c r="L429" s="30">
        <f t="shared" si="12"/>
        <v>10</v>
      </c>
      <c r="M429" s="31">
        <f t="shared" si="13"/>
        <v>400</v>
      </c>
      <c r="N429" s="4"/>
      <c r="O429" s="4"/>
      <c r="P429" s="2"/>
      <c r="Q429" s="4"/>
      <c r="R429" s="4"/>
    </row>
    <row r="430" spans="2:18">
      <c r="B430" s="59"/>
      <c r="C430" s="59"/>
      <c r="D430" s="60"/>
      <c r="E430" s="61"/>
      <c r="F430" s="28">
        <v>2</v>
      </c>
      <c r="G430" s="29" t="s">
        <v>17</v>
      </c>
      <c r="H430" s="30">
        <v>102</v>
      </c>
      <c r="I430" s="59"/>
      <c r="J430" s="29" t="s">
        <v>11</v>
      </c>
      <c r="K430" s="30">
        <v>103.325</v>
      </c>
      <c r="L430" s="30">
        <f t="shared" si="12"/>
        <v>1.3250000000000028</v>
      </c>
      <c r="M430" s="31">
        <f t="shared" si="13"/>
        <v>53.000000000000114</v>
      </c>
      <c r="N430" s="4"/>
      <c r="O430" s="4"/>
      <c r="P430" s="2"/>
      <c r="Q430" s="4"/>
      <c r="R430" s="4"/>
    </row>
    <row r="431" spans="2:18">
      <c r="B431" s="59"/>
      <c r="C431" s="59"/>
      <c r="D431" s="60"/>
      <c r="E431" s="61"/>
      <c r="F431" s="28">
        <v>3</v>
      </c>
      <c r="G431" s="29" t="s">
        <v>7</v>
      </c>
      <c r="H431" s="30">
        <v>178.05</v>
      </c>
      <c r="I431" s="59"/>
      <c r="J431" s="29" t="s">
        <v>14</v>
      </c>
      <c r="K431" s="30" t="s">
        <v>14</v>
      </c>
      <c r="L431" s="30">
        <f t="shared" si="12"/>
        <v>0</v>
      </c>
      <c r="M431" s="31">
        <f t="shared" si="13"/>
        <v>0</v>
      </c>
      <c r="N431" s="4"/>
      <c r="O431" s="4"/>
      <c r="P431" s="2"/>
      <c r="Q431" s="4"/>
      <c r="R431" s="4"/>
    </row>
    <row r="432" spans="2:18">
      <c r="B432" s="59"/>
      <c r="C432" s="59"/>
      <c r="D432" s="60"/>
      <c r="E432" s="61"/>
      <c r="F432" s="28">
        <v>4</v>
      </c>
      <c r="G432" s="29" t="s">
        <v>45</v>
      </c>
      <c r="H432" s="30">
        <v>128.35</v>
      </c>
      <c r="I432" s="59"/>
      <c r="J432" s="29" t="s">
        <v>14</v>
      </c>
      <c r="K432" s="30" t="s">
        <v>14</v>
      </c>
      <c r="L432" s="30">
        <f t="shared" si="12"/>
        <v>0</v>
      </c>
      <c r="M432" s="31">
        <f t="shared" si="13"/>
        <v>0</v>
      </c>
      <c r="N432" s="4"/>
      <c r="O432" s="4"/>
      <c r="P432" s="2"/>
      <c r="Q432" s="4"/>
      <c r="R432" s="4"/>
    </row>
    <row r="433" spans="2:18">
      <c r="B433" s="62">
        <v>86</v>
      </c>
      <c r="C433" s="62" t="s">
        <v>363</v>
      </c>
      <c r="D433" s="63">
        <v>331.125</v>
      </c>
      <c r="E433" s="63">
        <f>I433-D433</f>
        <v>10.174999999999955</v>
      </c>
      <c r="F433" s="14">
        <v>0</v>
      </c>
      <c r="G433" s="15" t="s">
        <v>17</v>
      </c>
      <c r="H433" s="16">
        <v>115.22499999999999</v>
      </c>
      <c r="I433" s="63">
        <f>H433+(H434-90)+(H435-90)+(H436-90)+(H437-90)</f>
        <v>341.29999999999995</v>
      </c>
      <c r="J433" s="15" t="s">
        <v>14</v>
      </c>
      <c r="K433" s="16" t="s">
        <v>14</v>
      </c>
      <c r="L433" s="16">
        <f t="shared" si="12"/>
        <v>0</v>
      </c>
      <c r="M433" s="17">
        <f t="shared" si="13"/>
        <v>0</v>
      </c>
      <c r="N433" s="4"/>
      <c r="O433" s="4"/>
      <c r="P433" s="2"/>
      <c r="Q433" s="4"/>
      <c r="R433" s="4"/>
    </row>
    <row r="434" spans="2:18">
      <c r="B434" s="62"/>
      <c r="C434" s="62"/>
      <c r="D434" s="63"/>
      <c r="E434" s="61"/>
      <c r="F434" s="14">
        <v>1</v>
      </c>
      <c r="G434" s="15" t="s">
        <v>26</v>
      </c>
      <c r="H434" s="16">
        <v>199.07499999999999</v>
      </c>
      <c r="I434" s="62"/>
      <c r="J434" s="15" t="s">
        <v>14</v>
      </c>
      <c r="K434" s="16" t="s">
        <v>14</v>
      </c>
      <c r="L434" s="16">
        <f t="shared" si="12"/>
        <v>0</v>
      </c>
      <c r="M434" s="17">
        <f t="shared" si="13"/>
        <v>0</v>
      </c>
      <c r="N434" s="4"/>
      <c r="O434" s="4"/>
      <c r="P434" s="2"/>
      <c r="Q434" s="4"/>
      <c r="R434" s="4"/>
    </row>
    <row r="435" spans="2:18">
      <c r="B435" s="62"/>
      <c r="C435" s="62"/>
      <c r="D435" s="63"/>
      <c r="E435" s="61"/>
      <c r="F435" s="14">
        <v>2</v>
      </c>
      <c r="G435" s="15" t="s">
        <v>6</v>
      </c>
      <c r="H435" s="16">
        <v>136.5</v>
      </c>
      <c r="I435" s="62"/>
      <c r="J435" s="15" t="s">
        <v>11</v>
      </c>
      <c r="K435" s="16">
        <v>138.27500000000001</v>
      </c>
      <c r="L435" s="16">
        <f t="shared" si="12"/>
        <v>1.7750000000000057</v>
      </c>
      <c r="M435" s="17">
        <f t="shared" si="13"/>
        <v>71.000000000000227</v>
      </c>
      <c r="N435" s="4"/>
      <c r="O435" s="4"/>
      <c r="P435" s="2"/>
      <c r="Q435" s="4"/>
      <c r="R435" s="4"/>
    </row>
    <row r="436" spans="2:18">
      <c r="B436" s="62"/>
      <c r="C436" s="62"/>
      <c r="D436" s="63"/>
      <c r="E436" s="61"/>
      <c r="F436" s="14">
        <v>3</v>
      </c>
      <c r="G436" s="15" t="s">
        <v>17</v>
      </c>
      <c r="H436" s="16">
        <v>103.625</v>
      </c>
      <c r="I436" s="62"/>
      <c r="J436" s="15" t="s">
        <v>14</v>
      </c>
      <c r="K436" s="16" t="s">
        <v>14</v>
      </c>
      <c r="L436" s="16">
        <f t="shared" si="12"/>
        <v>0</v>
      </c>
      <c r="M436" s="17">
        <f t="shared" si="13"/>
        <v>0</v>
      </c>
      <c r="N436" s="4"/>
      <c r="O436" s="4"/>
      <c r="P436" s="2"/>
      <c r="Q436" s="4"/>
      <c r="R436" s="4"/>
    </row>
    <row r="437" spans="2:18">
      <c r="B437" s="62"/>
      <c r="C437" s="62"/>
      <c r="D437" s="63"/>
      <c r="E437" s="61"/>
      <c r="F437" s="14">
        <v>4</v>
      </c>
      <c r="G437" s="15" t="s">
        <v>17</v>
      </c>
      <c r="H437" s="16">
        <v>146.875</v>
      </c>
      <c r="I437" s="62"/>
      <c r="J437" s="15" t="s">
        <v>14</v>
      </c>
      <c r="K437" s="16" t="s">
        <v>14</v>
      </c>
      <c r="L437" s="16">
        <f t="shared" si="12"/>
        <v>0</v>
      </c>
      <c r="M437" s="17">
        <f t="shared" si="13"/>
        <v>0</v>
      </c>
      <c r="N437" s="4"/>
      <c r="O437" s="4"/>
      <c r="P437" s="2"/>
      <c r="Q437" s="4"/>
      <c r="R437" s="4"/>
    </row>
    <row r="438" spans="2:18">
      <c r="B438" s="59">
        <v>87</v>
      </c>
      <c r="C438" s="59" t="s">
        <v>17</v>
      </c>
      <c r="D438" s="60">
        <v>422.6</v>
      </c>
      <c r="E438" s="60">
        <f>I438-D438</f>
        <v>5.8999999999999204</v>
      </c>
      <c r="F438" s="28">
        <v>0</v>
      </c>
      <c r="G438" s="29" t="s">
        <v>6</v>
      </c>
      <c r="H438" s="30">
        <v>118.22499999999999</v>
      </c>
      <c r="I438" s="60">
        <f>H438+(H439-90)+(H440-90)+(H441-90)+(H442-90)</f>
        <v>428.49999999999994</v>
      </c>
      <c r="J438" s="29" t="s">
        <v>11</v>
      </c>
      <c r="K438" s="30">
        <v>118.77500000000001</v>
      </c>
      <c r="L438" s="30">
        <f t="shared" si="12"/>
        <v>0.55000000000001137</v>
      </c>
      <c r="M438" s="31">
        <f t="shared" si="13"/>
        <v>22.000000000000455</v>
      </c>
      <c r="N438" s="4"/>
      <c r="O438" s="4"/>
      <c r="P438" s="2"/>
      <c r="Q438" s="4"/>
      <c r="R438" s="4"/>
    </row>
    <row r="439" spans="2:18">
      <c r="B439" s="59"/>
      <c r="C439" s="59"/>
      <c r="D439" s="60"/>
      <c r="E439" s="61"/>
      <c r="F439" s="28">
        <v>1</v>
      </c>
      <c r="G439" s="29" t="s">
        <v>17</v>
      </c>
      <c r="H439" s="30">
        <v>229.57499999999999</v>
      </c>
      <c r="I439" s="59"/>
      <c r="J439" s="29" t="s">
        <v>14</v>
      </c>
      <c r="K439" s="30" t="s">
        <v>14</v>
      </c>
      <c r="L439" s="30">
        <f t="shared" si="12"/>
        <v>0</v>
      </c>
      <c r="M439" s="31">
        <f t="shared" si="13"/>
        <v>0</v>
      </c>
      <c r="N439" s="4"/>
      <c r="O439" s="4"/>
      <c r="P439" s="2"/>
      <c r="Q439" s="4"/>
      <c r="R439" s="4"/>
    </row>
    <row r="440" spans="2:18">
      <c r="B440" s="59"/>
      <c r="C440" s="59"/>
      <c r="D440" s="60"/>
      <c r="E440" s="61"/>
      <c r="F440" s="28">
        <v>2</v>
      </c>
      <c r="G440" s="29" t="s">
        <v>6</v>
      </c>
      <c r="H440" s="30">
        <v>147</v>
      </c>
      <c r="I440" s="59"/>
      <c r="J440" s="29" t="s">
        <v>14</v>
      </c>
      <c r="K440" s="30" t="s">
        <v>14</v>
      </c>
      <c r="L440" s="30">
        <f t="shared" si="12"/>
        <v>0</v>
      </c>
      <c r="M440" s="31">
        <f t="shared" si="13"/>
        <v>0</v>
      </c>
      <c r="N440" s="4"/>
      <c r="O440" s="4"/>
      <c r="P440" s="2"/>
      <c r="Q440" s="4"/>
      <c r="R440" s="4"/>
    </row>
    <row r="441" spans="2:18">
      <c r="B441" s="59"/>
      <c r="C441" s="59"/>
      <c r="D441" s="60"/>
      <c r="E441" s="61"/>
      <c r="F441" s="28">
        <v>3</v>
      </c>
      <c r="G441" s="29" t="s">
        <v>17</v>
      </c>
      <c r="H441" s="30">
        <v>150.69999999999999</v>
      </c>
      <c r="I441" s="59"/>
      <c r="J441" s="29" t="s">
        <v>14</v>
      </c>
      <c r="K441" s="30" t="s">
        <v>14</v>
      </c>
      <c r="L441" s="30">
        <f t="shared" si="12"/>
        <v>0</v>
      </c>
      <c r="M441" s="31">
        <f t="shared" si="13"/>
        <v>0</v>
      </c>
      <c r="N441" s="4"/>
      <c r="O441" s="4"/>
      <c r="P441" s="2"/>
      <c r="Q441" s="4"/>
      <c r="R441" s="4"/>
    </row>
    <row r="442" spans="2:18">
      <c r="B442" s="59"/>
      <c r="C442" s="59"/>
      <c r="D442" s="60"/>
      <c r="E442" s="61"/>
      <c r="F442" s="28">
        <v>4</v>
      </c>
      <c r="G442" s="29" t="s">
        <v>6</v>
      </c>
      <c r="H442" s="30">
        <v>143</v>
      </c>
      <c r="I442" s="59"/>
      <c r="J442" s="29" t="s">
        <v>14</v>
      </c>
      <c r="K442" s="30" t="s">
        <v>14</v>
      </c>
      <c r="L442" s="30">
        <f t="shared" si="12"/>
        <v>0</v>
      </c>
      <c r="M442" s="31">
        <f t="shared" si="13"/>
        <v>0</v>
      </c>
      <c r="N442" s="4"/>
      <c r="O442" s="4"/>
      <c r="P442" s="2"/>
      <c r="Q442" s="4"/>
      <c r="R442" s="4"/>
    </row>
    <row r="443" spans="2:18">
      <c r="B443" s="62">
        <v>88</v>
      </c>
      <c r="C443" s="62" t="s">
        <v>21</v>
      </c>
      <c r="D443" s="63">
        <v>402.5</v>
      </c>
      <c r="E443" s="63">
        <f>I443-D443</f>
        <v>11.699999999999989</v>
      </c>
      <c r="F443" s="14">
        <v>0</v>
      </c>
      <c r="G443" s="15" t="s">
        <v>358</v>
      </c>
      <c r="H443" s="16">
        <v>152.35</v>
      </c>
      <c r="I443" s="63">
        <f>H443+(H444-90)+(H445-90)+(H446-90)+(H447-90)</f>
        <v>414.2</v>
      </c>
      <c r="J443" s="15" t="s">
        <v>14</v>
      </c>
      <c r="K443" s="16" t="s">
        <v>14</v>
      </c>
      <c r="L443" s="16">
        <f t="shared" si="12"/>
        <v>0</v>
      </c>
      <c r="M443" s="17">
        <f t="shared" si="13"/>
        <v>0</v>
      </c>
      <c r="N443" s="4"/>
      <c r="O443" s="4"/>
      <c r="P443" s="2"/>
      <c r="Q443" s="4"/>
      <c r="R443" s="4"/>
    </row>
    <row r="444" spans="2:18">
      <c r="B444" s="62"/>
      <c r="C444" s="62"/>
      <c r="D444" s="63"/>
      <c r="E444" s="61"/>
      <c r="F444" s="14">
        <v>1</v>
      </c>
      <c r="G444" s="15" t="s">
        <v>6</v>
      </c>
      <c r="H444" s="16">
        <v>156.125</v>
      </c>
      <c r="I444" s="62"/>
      <c r="J444" s="15" t="s">
        <v>14</v>
      </c>
      <c r="K444" s="16" t="s">
        <v>14</v>
      </c>
      <c r="L444" s="16">
        <f t="shared" si="12"/>
        <v>0</v>
      </c>
      <c r="M444" s="17">
        <f t="shared" si="13"/>
        <v>0</v>
      </c>
      <c r="N444" s="4"/>
      <c r="O444" s="4"/>
      <c r="P444" s="2"/>
      <c r="Q444" s="4"/>
      <c r="R444" s="4"/>
    </row>
    <row r="445" spans="2:18">
      <c r="B445" s="62"/>
      <c r="C445" s="62"/>
      <c r="D445" s="63"/>
      <c r="E445" s="61"/>
      <c r="F445" s="14">
        <v>2</v>
      </c>
      <c r="G445" s="15" t="s">
        <v>6</v>
      </c>
      <c r="H445" s="16">
        <v>97.55</v>
      </c>
      <c r="I445" s="62"/>
      <c r="J445" s="15" t="s">
        <v>14</v>
      </c>
      <c r="K445" s="16" t="s">
        <v>14</v>
      </c>
      <c r="L445" s="16">
        <f t="shared" si="12"/>
        <v>0</v>
      </c>
      <c r="M445" s="17">
        <f t="shared" si="13"/>
        <v>0</v>
      </c>
      <c r="N445" s="4"/>
      <c r="O445" s="4"/>
      <c r="P445" s="2"/>
      <c r="Q445" s="4"/>
      <c r="R445" s="4"/>
    </row>
    <row r="446" spans="2:18">
      <c r="B446" s="62"/>
      <c r="C446" s="62"/>
      <c r="D446" s="63"/>
      <c r="E446" s="61"/>
      <c r="F446" s="14">
        <v>3</v>
      </c>
      <c r="G446" s="15" t="s">
        <v>6</v>
      </c>
      <c r="H446" s="16">
        <v>209.17500000000001</v>
      </c>
      <c r="I446" s="62"/>
      <c r="J446" s="15" t="s">
        <v>11</v>
      </c>
      <c r="K446" s="16">
        <v>213.35</v>
      </c>
      <c r="L446" s="16">
        <f t="shared" si="12"/>
        <v>4.1749999999999829</v>
      </c>
      <c r="M446" s="17">
        <f t="shared" si="13"/>
        <v>166.99999999999932</v>
      </c>
      <c r="N446" s="4"/>
      <c r="O446" s="4"/>
      <c r="P446" s="2"/>
      <c r="Q446" s="4"/>
      <c r="R446" s="4"/>
    </row>
    <row r="447" spans="2:18">
      <c r="B447" s="62"/>
      <c r="C447" s="62"/>
      <c r="D447" s="63"/>
      <c r="E447" s="61"/>
      <c r="F447" s="14">
        <v>4</v>
      </c>
      <c r="G447" s="15" t="s">
        <v>6</v>
      </c>
      <c r="H447" s="16">
        <v>159</v>
      </c>
      <c r="I447" s="62"/>
      <c r="J447" s="15" t="s">
        <v>11</v>
      </c>
      <c r="K447" s="16">
        <v>167.52500000000001</v>
      </c>
      <c r="L447" s="16">
        <f t="shared" si="12"/>
        <v>8.5250000000000057</v>
      </c>
      <c r="M447" s="17">
        <f t="shared" si="13"/>
        <v>341.00000000000023</v>
      </c>
      <c r="N447" s="4"/>
      <c r="O447" s="4"/>
      <c r="P447" s="2"/>
      <c r="Q447" s="4"/>
      <c r="R447" s="4"/>
    </row>
    <row r="448" spans="2:18">
      <c r="B448" s="59">
        <v>89</v>
      </c>
      <c r="C448" s="59" t="s">
        <v>7</v>
      </c>
      <c r="D448" s="60">
        <v>286.25</v>
      </c>
      <c r="E448" s="60">
        <f>I448-D448</f>
        <v>10.050000000000068</v>
      </c>
      <c r="F448" s="28">
        <v>0</v>
      </c>
      <c r="G448" s="29" t="s">
        <v>46</v>
      </c>
      <c r="H448" s="30">
        <v>107.3</v>
      </c>
      <c r="I448" s="60">
        <f>H448+(H449-90)+(H450-90)+(H451-90)+(H452-90)</f>
        <v>296.30000000000007</v>
      </c>
      <c r="J448" s="29" t="s">
        <v>11</v>
      </c>
      <c r="K448" s="30">
        <v>107.65</v>
      </c>
      <c r="L448" s="30">
        <f t="shared" si="12"/>
        <v>0.35000000000000853</v>
      </c>
      <c r="M448" s="31">
        <f t="shared" si="13"/>
        <v>14.000000000000341</v>
      </c>
      <c r="N448" s="4"/>
      <c r="O448" s="4"/>
      <c r="P448" s="2"/>
      <c r="Q448" s="4"/>
      <c r="R448" s="4"/>
    </row>
    <row r="449" spans="2:18">
      <c r="B449" s="59"/>
      <c r="C449" s="59"/>
      <c r="D449" s="60"/>
      <c r="E449" s="61"/>
      <c r="F449" s="28">
        <v>1</v>
      </c>
      <c r="G449" s="29" t="s">
        <v>17</v>
      </c>
      <c r="H449" s="30">
        <v>146.42500000000001</v>
      </c>
      <c r="I449" s="59"/>
      <c r="J449" s="29" t="s">
        <v>11</v>
      </c>
      <c r="K449" s="30">
        <v>147.4</v>
      </c>
      <c r="L449" s="30">
        <f t="shared" si="12"/>
        <v>0.97499999999999432</v>
      </c>
      <c r="M449" s="31">
        <f t="shared" si="13"/>
        <v>38.999999999999773</v>
      </c>
      <c r="N449" s="4"/>
      <c r="O449" s="4"/>
      <c r="P449" s="2"/>
      <c r="Q449" s="4"/>
      <c r="R449" s="4"/>
    </row>
    <row r="450" spans="2:18">
      <c r="B450" s="59"/>
      <c r="C450" s="59"/>
      <c r="D450" s="60"/>
      <c r="E450" s="61"/>
      <c r="F450" s="28">
        <v>2</v>
      </c>
      <c r="G450" s="29" t="s">
        <v>6</v>
      </c>
      <c r="H450" s="30">
        <v>179.17500000000001</v>
      </c>
      <c r="I450" s="59"/>
      <c r="J450" s="29" t="s">
        <v>20</v>
      </c>
      <c r="K450" s="30">
        <v>179.35</v>
      </c>
      <c r="L450" s="30">
        <f t="shared" si="12"/>
        <v>0.17499999999998295</v>
      </c>
      <c r="M450" s="31">
        <f t="shared" si="13"/>
        <v>6.9999999999993179</v>
      </c>
      <c r="N450" s="4"/>
      <c r="O450" s="4"/>
      <c r="P450" s="2"/>
      <c r="Q450" s="4"/>
      <c r="R450" s="4"/>
    </row>
    <row r="451" spans="2:18">
      <c r="B451" s="59"/>
      <c r="C451" s="59"/>
      <c r="D451" s="60"/>
      <c r="E451" s="61"/>
      <c r="F451" s="28">
        <v>3</v>
      </c>
      <c r="G451" s="29" t="s">
        <v>26</v>
      </c>
      <c r="H451" s="30">
        <v>96.3</v>
      </c>
      <c r="I451" s="59"/>
      <c r="J451" s="29" t="s">
        <v>14</v>
      </c>
      <c r="K451" s="30" t="s">
        <v>14</v>
      </c>
      <c r="L451" s="30">
        <f t="shared" ref="L451:L452" si="14">IF(K451="N/A",0,K451-H451)</f>
        <v>0</v>
      </c>
      <c r="M451" s="31">
        <f t="shared" si="13"/>
        <v>0</v>
      </c>
      <c r="N451" s="4"/>
      <c r="O451" s="4"/>
      <c r="P451" s="2"/>
      <c r="Q451" s="4"/>
      <c r="R451" s="4"/>
    </row>
    <row r="452" spans="2:18">
      <c r="B452" s="59"/>
      <c r="C452" s="59"/>
      <c r="D452" s="60"/>
      <c r="E452" s="61"/>
      <c r="F452" s="28">
        <v>4</v>
      </c>
      <c r="G452" s="29" t="s">
        <v>35</v>
      </c>
      <c r="H452" s="30">
        <v>127.1</v>
      </c>
      <c r="I452" s="59"/>
      <c r="J452" s="29" t="s">
        <v>14</v>
      </c>
      <c r="K452" s="30" t="s">
        <v>14</v>
      </c>
      <c r="L452" s="30">
        <f t="shared" si="14"/>
        <v>0</v>
      </c>
      <c r="M452" s="31">
        <f t="shared" ref="M452:M502" si="15">L452/0.025</f>
        <v>0</v>
      </c>
      <c r="N452" s="4"/>
      <c r="O452" s="4"/>
      <c r="P452" s="2"/>
      <c r="Q452" s="4"/>
      <c r="R452" s="4"/>
    </row>
    <row r="453" spans="2:18">
      <c r="B453" s="62">
        <v>90</v>
      </c>
      <c r="C453" s="62" t="s">
        <v>21</v>
      </c>
      <c r="D453" s="63">
        <v>351.85</v>
      </c>
      <c r="E453" s="63">
        <f>I453-D453</f>
        <v>4.6999999999999318</v>
      </c>
      <c r="F453" s="14">
        <v>0</v>
      </c>
      <c r="G453" s="15" t="s">
        <v>360</v>
      </c>
      <c r="H453" s="16">
        <v>122.175</v>
      </c>
      <c r="I453" s="63">
        <f>H453+(H454-90)+(H455-90)+(H456-90)+(H457-90)</f>
        <v>356.54999999999995</v>
      </c>
      <c r="J453" s="15" t="s">
        <v>11</v>
      </c>
      <c r="K453" s="16">
        <v>122.6</v>
      </c>
      <c r="L453" s="16">
        <f t="shared" ref="L453:L456" si="16">IF(K453="N/A",0,K453-H453)</f>
        <v>0.42499999999999716</v>
      </c>
      <c r="M453" s="17">
        <f t="shared" si="15"/>
        <v>16.999999999999886</v>
      </c>
      <c r="N453" s="4"/>
      <c r="O453" s="4"/>
      <c r="P453" s="2"/>
      <c r="Q453" s="4"/>
      <c r="R453" s="4"/>
    </row>
    <row r="454" spans="2:18">
      <c r="B454" s="62"/>
      <c r="C454" s="62"/>
      <c r="D454" s="63"/>
      <c r="E454" s="61"/>
      <c r="F454" s="14">
        <v>1</v>
      </c>
      <c r="G454" s="15" t="s">
        <v>6</v>
      </c>
      <c r="H454" s="16">
        <v>105.27500000000001</v>
      </c>
      <c r="I454" s="62"/>
      <c r="J454" s="15" t="s">
        <v>11</v>
      </c>
      <c r="K454" s="16">
        <v>105.8</v>
      </c>
      <c r="L454" s="16">
        <f t="shared" si="16"/>
        <v>0.52499999999999147</v>
      </c>
      <c r="M454" s="17">
        <f t="shared" si="15"/>
        <v>20.999999999999659</v>
      </c>
      <c r="N454" s="4"/>
      <c r="O454" s="4"/>
      <c r="P454" s="2"/>
      <c r="Q454" s="4"/>
      <c r="R454" s="4"/>
    </row>
    <row r="455" spans="2:18">
      <c r="B455" s="62"/>
      <c r="C455" s="62"/>
      <c r="D455" s="63"/>
      <c r="E455" s="61"/>
      <c r="F455" s="14">
        <v>2</v>
      </c>
      <c r="G455" s="15" t="s">
        <v>17</v>
      </c>
      <c r="H455" s="16">
        <v>184.77500000000001</v>
      </c>
      <c r="I455" s="62"/>
      <c r="J455" s="15" t="s">
        <v>14</v>
      </c>
      <c r="K455" s="16" t="s">
        <v>14</v>
      </c>
      <c r="L455" s="16">
        <f t="shared" si="16"/>
        <v>0</v>
      </c>
      <c r="M455" s="17">
        <f t="shared" si="15"/>
        <v>0</v>
      </c>
      <c r="N455" s="4"/>
      <c r="O455" s="4"/>
      <c r="P455" s="2"/>
      <c r="Q455" s="4"/>
      <c r="R455" s="4"/>
    </row>
    <row r="456" spans="2:18">
      <c r="B456" s="62"/>
      <c r="C456" s="62"/>
      <c r="D456" s="63"/>
      <c r="E456" s="61"/>
      <c r="F456" s="14">
        <v>3</v>
      </c>
      <c r="G456" s="15" t="s">
        <v>19</v>
      </c>
      <c r="H456" s="16">
        <v>149.67500000000001</v>
      </c>
      <c r="I456" s="62"/>
      <c r="J456" s="15" t="s">
        <v>11</v>
      </c>
      <c r="K456" s="16">
        <v>150.69999999999999</v>
      </c>
      <c r="L456" s="16">
        <f t="shared" si="16"/>
        <v>1.0249999999999773</v>
      </c>
      <c r="M456" s="17">
        <f t="shared" si="15"/>
        <v>40.999999999999091</v>
      </c>
      <c r="N456" s="4"/>
      <c r="O456" s="4"/>
      <c r="P456" s="2"/>
      <c r="Q456" s="4"/>
      <c r="R456" s="4"/>
    </row>
    <row r="457" spans="2:18">
      <c r="B457" s="62"/>
      <c r="C457" s="62"/>
      <c r="D457" s="63"/>
      <c r="E457" s="61"/>
      <c r="F457" s="14">
        <v>4</v>
      </c>
      <c r="G457" s="15" t="s">
        <v>45</v>
      </c>
      <c r="H457" s="16">
        <v>154.65</v>
      </c>
      <c r="I457" s="62"/>
      <c r="J457" s="15" t="s">
        <v>14</v>
      </c>
      <c r="K457" s="16" t="s">
        <v>14</v>
      </c>
      <c r="L457" s="16">
        <f>IF(K457="N/A",0,K457-H457)</f>
        <v>0</v>
      </c>
      <c r="M457" s="17">
        <f t="shared" si="15"/>
        <v>0</v>
      </c>
      <c r="N457" s="4"/>
      <c r="O457" s="4"/>
      <c r="P457" s="2"/>
      <c r="Q457" s="4"/>
      <c r="R457" s="4"/>
    </row>
    <row r="458" spans="2:18">
      <c r="B458" s="59">
        <v>91</v>
      </c>
      <c r="C458" s="59" t="s">
        <v>7</v>
      </c>
      <c r="D458" s="60">
        <v>566.125</v>
      </c>
      <c r="E458" s="60">
        <f>I458-D458</f>
        <v>13.774999999999977</v>
      </c>
      <c r="F458" s="28">
        <v>0</v>
      </c>
      <c r="G458" s="29" t="s">
        <v>47</v>
      </c>
      <c r="H458" s="30">
        <v>113.8</v>
      </c>
      <c r="I458" s="60">
        <f>H458+(H459-90)+(H460-90)+(H461-90)+(H462-90)</f>
        <v>579.9</v>
      </c>
      <c r="J458" s="29" t="s">
        <v>11</v>
      </c>
      <c r="K458" s="30">
        <v>114.05</v>
      </c>
      <c r="L458" s="30">
        <f t="shared" ref="L458:L461" si="17">IF(K458="N/A",0,K458-H458)</f>
        <v>0.25</v>
      </c>
      <c r="M458" s="31">
        <f t="shared" si="15"/>
        <v>10</v>
      </c>
      <c r="N458" s="4"/>
      <c r="O458" s="4"/>
      <c r="P458" s="2"/>
      <c r="Q458" s="4"/>
      <c r="R458" s="4"/>
    </row>
    <row r="459" spans="2:18">
      <c r="B459" s="59"/>
      <c r="C459" s="59"/>
      <c r="D459" s="60"/>
      <c r="E459" s="61"/>
      <c r="F459" s="28">
        <v>1</v>
      </c>
      <c r="G459" s="29" t="s">
        <v>6</v>
      </c>
      <c r="H459" s="30">
        <v>186.95</v>
      </c>
      <c r="I459" s="59"/>
      <c r="J459" s="29" t="s">
        <v>14</v>
      </c>
      <c r="K459" s="30" t="s">
        <v>14</v>
      </c>
      <c r="L459" s="30">
        <f t="shared" si="17"/>
        <v>0</v>
      </c>
      <c r="M459" s="31">
        <f t="shared" si="15"/>
        <v>0</v>
      </c>
      <c r="N459" s="4"/>
      <c r="O459" s="4"/>
      <c r="P459" s="2"/>
      <c r="Q459" s="4"/>
      <c r="R459" s="4"/>
    </row>
    <row r="460" spans="2:18">
      <c r="B460" s="59"/>
      <c r="C460" s="59"/>
      <c r="D460" s="60"/>
      <c r="E460" s="61"/>
      <c r="F460" s="28">
        <v>2</v>
      </c>
      <c r="G460" s="29" t="s">
        <v>358</v>
      </c>
      <c r="H460" s="30">
        <v>148.32499999999999</v>
      </c>
      <c r="I460" s="59"/>
      <c r="J460" s="29" t="s">
        <v>11</v>
      </c>
      <c r="K460" s="30">
        <v>151.1</v>
      </c>
      <c r="L460" s="30">
        <f t="shared" si="17"/>
        <v>2.7750000000000057</v>
      </c>
      <c r="M460" s="31">
        <f t="shared" si="15"/>
        <v>111.00000000000023</v>
      </c>
      <c r="N460" s="4"/>
      <c r="O460" s="4"/>
      <c r="P460" s="2"/>
      <c r="Q460" s="4"/>
      <c r="R460" s="4"/>
    </row>
    <row r="461" spans="2:18">
      <c r="B461" s="59"/>
      <c r="C461" s="59"/>
      <c r="D461" s="60"/>
      <c r="E461" s="61"/>
      <c r="F461" s="28">
        <v>3</v>
      </c>
      <c r="G461" s="29" t="s">
        <v>17</v>
      </c>
      <c r="H461" s="30">
        <v>220.05</v>
      </c>
      <c r="I461" s="59"/>
      <c r="J461" s="29" t="s">
        <v>11</v>
      </c>
      <c r="K461" s="30">
        <v>227.52500000000001</v>
      </c>
      <c r="L461" s="30">
        <f t="shared" si="17"/>
        <v>7.4749999999999943</v>
      </c>
      <c r="M461" s="31">
        <f t="shared" si="15"/>
        <v>298.99999999999977</v>
      </c>
      <c r="N461" s="4"/>
      <c r="O461" s="4"/>
      <c r="P461" s="2"/>
      <c r="Q461" s="4"/>
      <c r="R461" s="4"/>
    </row>
    <row r="462" spans="2:18">
      <c r="B462" s="59"/>
      <c r="C462" s="59"/>
      <c r="D462" s="60"/>
      <c r="E462" s="61"/>
      <c r="F462" s="28">
        <v>4</v>
      </c>
      <c r="G462" s="29" t="s">
        <v>239</v>
      </c>
      <c r="H462" s="30">
        <v>270.77499999999998</v>
      </c>
      <c r="I462" s="59"/>
      <c r="J462" s="29" t="s">
        <v>14</v>
      </c>
      <c r="K462" s="30" t="s">
        <v>14</v>
      </c>
      <c r="L462" s="30">
        <f>IF(K462="N/A",0,K462-H462)</f>
        <v>0</v>
      </c>
      <c r="M462" s="31">
        <f t="shared" si="15"/>
        <v>0</v>
      </c>
      <c r="N462" s="4"/>
      <c r="O462" s="4"/>
      <c r="P462" s="2"/>
      <c r="Q462" s="4"/>
      <c r="R462" s="4"/>
    </row>
    <row r="463" spans="2:18">
      <c r="B463" s="62">
        <v>92</v>
      </c>
      <c r="C463" s="62" t="s">
        <v>7</v>
      </c>
      <c r="D463" s="63">
        <v>339.42500000000001</v>
      </c>
      <c r="E463" s="63">
        <f>I463-D463</f>
        <v>11.150000000000034</v>
      </c>
      <c r="F463" s="14">
        <v>0</v>
      </c>
      <c r="G463" s="15" t="s">
        <v>6</v>
      </c>
      <c r="H463" s="16">
        <v>132.15</v>
      </c>
      <c r="I463" s="63">
        <f>H463+(H464-90)+(H465-90)+(H466-90)+(H467-90)</f>
        <v>350.57500000000005</v>
      </c>
      <c r="J463" s="15" t="s">
        <v>14</v>
      </c>
      <c r="K463" s="16" t="s">
        <v>14</v>
      </c>
      <c r="L463" s="16">
        <f t="shared" ref="L463:L466" si="18">IF(K463="N/A",0,K463-H463)</f>
        <v>0</v>
      </c>
      <c r="M463" s="17">
        <f t="shared" si="15"/>
        <v>0</v>
      </c>
      <c r="N463" s="4"/>
      <c r="O463" s="4"/>
      <c r="P463" s="2"/>
      <c r="Q463" s="4"/>
      <c r="R463" s="4"/>
    </row>
    <row r="464" spans="2:18">
      <c r="B464" s="62"/>
      <c r="C464" s="62"/>
      <c r="D464" s="63"/>
      <c r="E464" s="61"/>
      <c r="F464" s="14">
        <v>1</v>
      </c>
      <c r="G464" s="15" t="s">
        <v>6</v>
      </c>
      <c r="H464" s="16">
        <v>158.77500000000001</v>
      </c>
      <c r="I464" s="62"/>
      <c r="J464" s="15" t="s">
        <v>14</v>
      </c>
      <c r="K464" s="16" t="s">
        <v>14</v>
      </c>
      <c r="L464" s="16">
        <f t="shared" si="18"/>
        <v>0</v>
      </c>
      <c r="M464" s="17">
        <f t="shared" si="15"/>
        <v>0</v>
      </c>
      <c r="N464" s="4"/>
      <c r="O464" s="4"/>
      <c r="P464" s="2"/>
      <c r="Q464" s="4"/>
      <c r="R464" s="4"/>
    </row>
    <row r="465" spans="2:18">
      <c r="B465" s="62"/>
      <c r="C465" s="62"/>
      <c r="D465" s="63"/>
      <c r="E465" s="61"/>
      <c r="F465" s="14">
        <v>2</v>
      </c>
      <c r="G465" s="15" t="s">
        <v>27</v>
      </c>
      <c r="H465" s="16">
        <v>118</v>
      </c>
      <c r="I465" s="62"/>
      <c r="J465" s="15" t="s">
        <v>14</v>
      </c>
      <c r="K465" s="16" t="s">
        <v>14</v>
      </c>
      <c r="L465" s="16">
        <f t="shared" si="18"/>
        <v>0</v>
      </c>
      <c r="M465" s="17">
        <f t="shared" si="15"/>
        <v>0</v>
      </c>
      <c r="N465" s="4"/>
      <c r="O465" s="4"/>
      <c r="P465" s="2"/>
      <c r="Q465" s="4"/>
      <c r="R465" s="4"/>
    </row>
    <row r="466" spans="2:18">
      <c r="B466" s="62"/>
      <c r="C466" s="62"/>
      <c r="D466" s="63"/>
      <c r="E466" s="61"/>
      <c r="F466" s="14">
        <v>3</v>
      </c>
      <c r="G466" s="15" t="s">
        <v>45</v>
      </c>
      <c r="H466" s="16">
        <v>192.02500000000001</v>
      </c>
      <c r="I466" s="62"/>
      <c r="J466" s="15" t="s">
        <v>14</v>
      </c>
      <c r="K466" s="16" t="s">
        <v>14</v>
      </c>
      <c r="L466" s="16">
        <f t="shared" si="18"/>
        <v>0</v>
      </c>
      <c r="M466" s="17">
        <f t="shared" si="15"/>
        <v>0</v>
      </c>
      <c r="N466" s="4"/>
      <c r="O466" s="4"/>
      <c r="P466" s="2"/>
      <c r="Q466" s="4"/>
      <c r="R466" s="4"/>
    </row>
    <row r="467" spans="2:18">
      <c r="B467" s="62"/>
      <c r="C467" s="62"/>
      <c r="D467" s="63"/>
      <c r="E467" s="61"/>
      <c r="F467" s="14">
        <v>4</v>
      </c>
      <c r="G467" s="15" t="s">
        <v>368</v>
      </c>
      <c r="H467" s="16">
        <v>109.625</v>
      </c>
      <c r="I467" s="62"/>
      <c r="J467" s="15" t="s">
        <v>14</v>
      </c>
      <c r="K467" s="16" t="s">
        <v>14</v>
      </c>
      <c r="L467" s="16">
        <f>IF(K467="N/A",0,K467-H467)</f>
        <v>0</v>
      </c>
      <c r="M467" s="17">
        <f t="shared" si="15"/>
        <v>0</v>
      </c>
      <c r="N467" s="4"/>
      <c r="O467" s="4"/>
      <c r="P467" s="2"/>
      <c r="Q467" s="4"/>
      <c r="R467" s="4"/>
    </row>
    <row r="468" spans="2:18">
      <c r="B468" s="59">
        <v>93</v>
      </c>
      <c r="C468" s="59" t="s">
        <v>17</v>
      </c>
      <c r="D468" s="60">
        <v>331.7</v>
      </c>
      <c r="E468" s="60">
        <f>I468-D468</f>
        <v>6.25</v>
      </c>
      <c r="F468" s="28">
        <v>0</v>
      </c>
      <c r="G468" s="29" t="s">
        <v>17</v>
      </c>
      <c r="H468" s="30">
        <v>164.35</v>
      </c>
      <c r="I468" s="60">
        <f>H468+(H469-90)+(H470-90)+(H471-90)+(H472-90)</f>
        <v>337.95</v>
      </c>
      <c r="J468" s="29" t="s">
        <v>14</v>
      </c>
      <c r="K468" s="30" t="s">
        <v>14</v>
      </c>
      <c r="L468" s="30">
        <f t="shared" ref="L468:L471" si="19">IF(K468="N/A",0,K468-H468)</f>
        <v>0</v>
      </c>
      <c r="M468" s="31">
        <f t="shared" si="15"/>
        <v>0</v>
      </c>
      <c r="N468" s="4"/>
      <c r="O468" s="4"/>
      <c r="P468" s="2"/>
      <c r="Q468" s="4"/>
      <c r="R468" s="4"/>
    </row>
    <row r="469" spans="2:18">
      <c r="B469" s="59"/>
      <c r="C469" s="59"/>
      <c r="D469" s="60"/>
      <c r="E469" s="61"/>
      <c r="F469" s="28">
        <v>1</v>
      </c>
      <c r="G469" s="29" t="s">
        <v>37</v>
      </c>
      <c r="H469" s="30">
        <v>162.85</v>
      </c>
      <c r="I469" s="59"/>
      <c r="J469" s="29" t="s">
        <v>14</v>
      </c>
      <c r="K469" s="30" t="s">
        <v>14</v>
      </c>
      <c r="L469" s="30">
        <f t="shared" si="19"/>
        <v>0</v>
      </c>
      <c r="M469" s="31">
        <f t="shared" si="15"/>
        <v>0</v>
      </c>
      <c r="N469" s="4"/>
      <c r="O469" s="4"/>
      <c r="P469" s="2"/>
      <c r="Q469" s="4"/>
      <c r="R469" s="4"/>
    </row>
    <row r="470" spans="2:18">
      <c r="B470" s="59"/>
      <c r="C470" s="59"/>
      <c r="D470" s="60"/>
      <c r="E470" s="61"/>
      <c r="F470" s="28">
        <v>2</v>
      </c>
      <c r="G470" s="29" t="s">
        <v>6</v>
      </c>
      <c r="H470" s="30">
        <v>116.375</v>
      </c>
      <c r="I470" s="59"/>
      <c r="J470" s="29" t="s">
        <v>14</v>
      </c>
      <c r="K470" s="30" t="s">
        <v>14</v>
      </c>
      <c r="L470" s="30">
        <f t="shared" si="19"/>
        <v>0</v>
      </c>
      <c r="M470" s="31">
        <f t="shared" si="15"/>
        <v>0</v>
      </c>
      <c r="N470" s="4"/>
      <c r="O470" s="4"/>
      <c r="P470" s="2"/>
      <c r="Q470" s="4"/>
      <c r="R470" s="4"/>
    </row>
    <row r="471" spans="2:18">
      <c r="B471" s="59"/>
      <c r="C471" s="59"/>
      <c r="D471" s="60"/>
      <c r="E471" s="61"/>
      <c r="F471" s="28">
        <v>3</v>
      </c>
      <c r="G471" s="29" t="s">
        <v>31</v>
      </c>
      <c r="H471" s="30">
        <v>119.95</v>
      </c>
      <c r="I471" s="59"/>
      <c r="J471" s="29" t="s">
        <v>14</v>
      </c>
      <c r="K471" s="30" t="s">
        <v>14</v>
      </c>
      <c r="L471" s="30">
        <f t="shared" si="19"/>
        <v>0</v>
      </c>
      <c r="M471" s="31">
        <f t="shared" si="15"/>
        <v>0</v>
      </c>
      <c r="N471" s="4"/>
      <c r="O471" s="4"/>
      <c r="P471" s="2"/>
      <c r="Q471" s="4"/>
      <c r="R471" s="4"/>
    </row>
    <row r="472" spans="2:18">
      <c r="B472" s="59"/>
      <c r="C472" s="59"/>
      <c r="D472" s="60"/>
      <c r="E472" s="61"/>
      <c r="F472" s="28">
        <v>4</v>
      </c>
      <c r="G472" s="29" t="s">
        <v>17</v>
      </c>
      <c r="H472" s="30">
        <v>134.42500000000001</v>
      </c>
      <c r="I472" s="59"/>
      <c r="J472" s="29" t="s">
        <v>14</v>
      </c>
      <c r="K472" s="30" t="s">
        <v>14</v>
      </c>
      <c r="L472" s="30">
        <f>IF(K472="N/A",0,K472-H472)</f>
        <v>0</v>
      </c>
      <c r="M472" s="31">
        <f t="shared" si="15"/>
        <v>0</v>
      </c>
      <c r="N472" s="4"/>
      <c r="O472" s="4"/>
      <c r="P472" s="2"/>
      <c r="Q472" s="4"/>
      <c r="R472" s="4"/>
    </row>
    <row r="473" spans="2:18">
      <c r="B473" s="62">
        <v>94</v>
      </c>
      <c r="C473" s="62" t="s">
        <v>7</v>
      </c>
      <c r="D473" s="63">
        <v>334.2</v>
      </c>
      <c r="E473" s="63">
        <f>I473-D473</f>
        <v>3.625</v>
      </c>
      <c r="F473" s="14">
        <v>0</v>
      </c>
      <c r="G473" s="15" t="s">
        <v>35</v>
      </c>
      <c r="H473" s="16">
        <v>80.724999999999994</v>
      </c>
      <c r="I473" s="63">
        <f>H473+(H474-90)+(H475-90)+(H476-90)+(H477-90)</f>
        <v>337.82499999999999</v>
      </c>
      <c r="J473" s="15" t="s">
        <v>14</v>
      </c>
      <c r="K473" s="16" t="s">
        <v>14</v>
      </c>
      <c r="L473" s="16">
        <f t="shared" ref="L473:L476" si="20">IF(K473="N/A",0,K473-H473)</f>
        <v>0</v>
      </c>
      <c r="M473" s="17">
        <f t="shared" si="15"/>
        <v>0</v>
      </c>
      <c r="N473" s="4"/>
      <c r="O473" s="4"/>
      <c r="P473" s="2"/>
      <c r="Q473" s="4"/>
      <c r="R473" s="4"/>
    </row>
    <row r="474" spans="2:18">
      <c r="B474" s="62"/>
      <c r="C474" s="62"/>
      <c r="D474" s="63"/>
      <c r="E474" s="61"/>
      <c r="F474" s="14">
        <v>1</v>
      </c>
      <c r="G474" s="15" t="s">
        <v>26</v>
      </c>
      <c r="H474" s="16">
        <v>156.6</v>
      </c>
      <c r="I474" s="62"/>
      <c r="J474" s="15" t="s">
        <v>14</v>
      </c>
      <c r="K474" s="16" t="s">
        <v>14</v>
      </c>
      <c r="L474" s="16">
        <f t="shared" si="20"/>
        <v>0</v>
      </c>
      <c r="M474" s="17">
        <f t="shared" si="15"/>
        <v>0</v>
      </c>
      <c r="N474" s="4"/>
      <c r="O474" s="4"/>
      <c r="P474" s="2"/>
      <c r="Q474" s="4"/>
      <c r="R474" s="4"/>
    </row>
    <row r="475" spans="2:18">
      <c r="B475" s="62"/>
      <c r="C475" s="62"/>
      <c r="D475" s="63"/>
      <c r="E475" s="61"/>
      <c r="F475" s="14">
        <v>2</v>
      </c>
      <c r="G475" s="15" t="s">
        <v>35</v>
      </c>
      <c r="H475" s="16">
        <v>122.875</v>
      </c>
      <c r="I475" s="62"/>
      <c r="J475" s="15" t="s">
        <v>11</v>
      </c>
      <c r="K475" s="16">
        <v>122.9</v>
      </c>
      <c r="L475" s="16">
        <f t="shared" si="20"/>
        <v>2.5000000000005684E-2</v>
      </c>
      <c r="M475" s="17">
        <f t="shared" si="15"/>
        <v>1.0000000000002274</v>
      </c>
      <c r="N475" s="4"/>
      <c r="O475" s="4"/>
      <c r="P475" s="2"/>
      <c r="Q475" s="4"/>
      <c r="R475" s="4"/>
    </row>
    <row r="476" spans="2:18">
      <c r="B476" s="62"/>
      <c r="C476" s="62"/>
      <c r="D476" s="63"/>
      <c r="E476" s="61"/>
      <c r="F476" s="14">
        <v>3</v>
      </c>
      <c r="G476" s="15" t="s">
        <v>17</v>
      </c>
      <c r="H476" s="16">
        <v>210.07499999999999</v>
      </c>
      <c r="I476" s="62"/>
      <c r="J476" s="15" t="s">
        <v>14</v>
      </c>
      <c r="K476" s="16" t="s">
        <v>14</v>
      </c>
      <c r="L476" s="16">
        <f t="shared" si="20"/>
        <v>0</v>
      </c>
      <c r="M476" s="17">
        <f t="shared" si="15"/>
        <v>0</v>
      </c>
      <c r="N476" s="4"/>
      <c r="O476" s="4"/>
      <c r="P476" s="2"/>
      <c r="Q476" s="4"/>
      <c r="R476" s="4"/>
    </row>
    <row r="477" spans="2:18">
      <c r="B477" s="62"/>
      <c r="C477" s="62"/>
      <c r="D477" s="63"/>
      <c r="E477" s="61"/>
      <c r="F477" s="14">
        <v>4</v>
      </c>
      <c r="G477" s="15" t="s">
        <v>17</v>
      </c>
      <c r="H477" s="16">
        <v>127.55</v>
      </c>
      <c r="I477" s="62"/>
      <c r="J477" s="15" t="s">
        <v>14</v>
      </c>
      <c r="K477" s="16" t="s">
        <v>14</v>
      </c>
      <c r="L477" s="16">
        <f>IF(K477="N/A",0,K477-H477)</f>
        <v>0</v>
      </c>
      <c r="M477" s="17">
        <f t="shared" si="15"/>
        <v>0</v>
      </c>
      <c r="N477" s="4"/>
      <c r="O477" s="4"/>
      <c r="P477" s="2"/>
      <c r="Q477" s="4"/>
      <c r="R477" s="4"/>
    </row>
    <row r="478" spans="2:18">
      <c r="B478" s="59">
        <v>95</v>
      </c>
      <c r="C478" s="59" t="s">
        <v>35</v>
      </c>
      <c r="D478" s="60">
        <v>411.375</v>
      </c>
      <c r="E478" s="60">
        <f>I478-D478</f>
        <v>4.7500000000000568</v>
      </c>
      <c r="F478" s="28">
        <v>0</v>
      </c>
      <c r="G478" s="29" t="s">
        <v>7</v>
      </c>
      <c r="H478" s="30">
        <v>127.22499999999999</v>
      </c>
      <c r="I478" s="60">
        <f>H478+(H479-90)+(H480-90)+(H481-90)+(H482-90)</f>
        <v>416.12500000000006</v>
      </c>
      <c r="J478" s="29" t="s">
        <v>14</v>
      </c>
      <c r="K478" s="30" t="s">
        <v>14</v>
      </c>
      <c r="L478" s="30">
        <f t="shared" ref="L478:L481" si="21">IF(K478="N/A",0,K478-H478)</f>
        <v>0</v>
      </c>
      <c r="M478" s="31">
        <f t="shared" si="15"/>
        <v>0</v>
      </c>
      <c r="N478" s="4"/>
      <c r="O478" s="4"/>
      <c r="P478" s="2"/>
      <c r="Q478" s="4"/>
      <c r="R478" s="4"/>
    </row>
    <row r="479" spans="2:18">
      <c r="B479" s="59"/>
      <c r="C479" s="59"/>
      <c r="D479" s="60"/>
      <c r="E479" s="61"/>
      <c r="F479" s="28">
        <v>1</v>
      </c>
      <c r="G479" s="29" t="s">
        <v>24</v>
      </c>
      <c r="H479" s="30">
        <v>141.30000000000001</v>
      </c>
      <c r="I479" s="59"/>
      <c r="J479" s="29" t="s">
        <v>14</v>
      </c>
      <c r="K479" s="30" t="s">
        <v>14</v>
      </c>
      <c r="L479" s="30">
        <f t="shared" si="21"/>
        <v>0</v>
      </c>
      <c r="M479" s="31">
        <f t="shared" si="15"/>
        <v>0</v>
      </c>
      <c r="N479" s="4"/>
      <c r="O479" s="4"/>
      <c r="P479" s="2"/>
      <c r="Q479" s="4"/>
      <c r="R479" s="4"/>
    </row>
    <row r="480" spans="2:18">
      <c r="B480" s="59"/>
      <c r="C480" s="59"/>
      <c r="D480" s="60"/>
      <c r="E480" s="61"/>
      <c r="F480" s="28">
        <v>2</v>
      </c>
      <c r="G480" s="29" t="s">
        <v>35</v>
      </c>
      <c r="H480" s="30">
        <v>182.4</v>
      </c>
      <c r="I480" s="59"/>
      <c r="J480" s="29" t="s">
        <v>14</v>
      </c>
      <c r="K480" s="30" t="s">
        <v>14</v>
      </c>
      <c r="L480" s="30">
        <f t="shared" si="21"/>
        <v>0</v>
      </c>
      <c r="M480" s="31">
        <f t="shared" si="15"/>
        <v>0</v>
      </c>
      <c r="N480" s="4"/>
      <c r="O480" s="4"/>
      <c r="P480" s="2"/>
      <c r="Q480" s="4"/>
      <c r="R480" s="4"/>
    </row>
    <row r="481" spans="2:18">
      <c r="B481" s="59"/>
      <c r="C481" s="59"/>
      <c r="D481" s="60"/>
      <c r="E481" s="61"/>
      <c r="F481" s="28">
        <v>3</v>
      </c>
      <c r="G481" s="29" t="s">
        <v>7</v>
      </c>
      <c r="H481" s="30">
        <v>184.02500000000001</v>
      </c>
      <c r="I481" s="59"/>
      <c r="J481" s="29" t="s">
        <v>11</v>
      </c>
      <c r="K481" s="30">
        <v>185.22499999999999</v>
      </c>
      <c r="L481" s="30">
        <f t="shared" si="21"/>
        <v>1.1999999999999886</v>
      </c>
      <c r="M481" s="31">
        <f t="shared" si="15"/>
        <v>47.999999999999545</v>
      </c>
      <c r="N481" s="4"/>
      <c r="O481" s="4"/>
      <c r="P481" s="2"/>
      <c r="Q481" s="4"/>
      <c r="R481" s="4"/>
    </row>
    <row r="482" spans="2:18">
      <c r="B482" s="59"/>
      <c r="C482" s="59"/>
      <c r="D482" s="60"/>
      <c r="E482" s="61"/>
      <c r="F482" s="28">
        <v>4</v>
      </c>
      <c r="G482" s="29" t="s">
        <v>35</v>
      </c>
      <c r="H482" s="30">
        <v>141.17500000000001</v>
      </c>
      <c r="I482" s="59"/>
      <c r="J482" s="29" t="s">
        <v>14</v>
      </c>
      <c r="K482" s="30" t="s">
        <v>14</v>
      </c>
      <c r="L482" s="30">
        <f>IF(K482="N/A",0,K482-H482)</f>
        <v>0</v>
      </c>
      <c r="M482" s="31">
        <f t="shared" si="15"/>
        <v>0</v>
      </c>
      <c r="N482" s="4"/>
      <c r="O482" s="4"/>
      <c r="P482" s="2"/>
      <c r="Q482" s="4"/>
      <c r="R482" s="4"/>
    </row>
    <row r="483" spans="2:18">
      <c r="B483" s="62">
        <v>96</v>
      </c>
      <c r="C483" s="62" t="s">
        <v>21</v>
      </c>
      <c r="D483" s="63">
        <v>268.57499999999999</v>
      </c>
      <c r="E483" s="63">
        <f>I483-D483</f>
        <v>21.225000000000023</v>
      </c>
      <c r="F483" s="14">
        <v>0</v>
      </c>
      <c r="G483" s="15" t="s">
        <v>6</v>
      </c>
      <c r="H483" s="16">
        <v>139.02500000000001</v>
      </c>
      <c r="I483" s="63">
        <f>H483+(H484-90)+(H485-90)+(H486-90)+(H487-90)</f>
        <v>289.8</v>
      </c>
      <c r="J483" s="15" t="s">
        <v>14</v>
      </c>
      <c r="K483" s="16" t="s">
        <v>14</v>
      </c>
      <c r="L483" s="16">
        <f t="shared" ref="L483:L486" si="22">IF(K483="N/A",0,K483-H483)</f>
        <v>0</v>
      </c>
      <c r="M483" s="17">
        <f t="shared" si="15"/>
        <v>0</v>
      </c>
      <c r="N483" s="4"/>
      <c r="O483" s="4"/>
      <c r="P483" s="2"/>
      <c r="Q483" s="4"/>
      <c r="R483" s="4"/>
    </row>
    <row r="484" spans="2:18">
      <c r="B484" s="62"/>
      <c r="C484" s="62"/>
      <c r="D484" s="63"/>
      <c r="E484" s="61"/>
      <c r="F484" s="14">
        <v>1</v>
      </c>
      <c r="G484" s="15" t="s">
        <v>31</v>
      </c>
      <c r="H484" s="16">
        <v>108.125</v>
      </c>
      <c r="I484" s="62"/>
      <c r="J484" s="15" t="s">
        <v>14</v>
      </c>
      <c r="K484" s="16" t="s">
        <v>14</v>
      </c>
      <c r="L484" s="16">
        <f t="shared" si="22"/>
        <v>0</v>
      </c>
      <c r="M484" s="17">
        <f t="shared" si="15"/>
        <v>0</v>
      </c>
      <c r="N484" s="4"/>
      <c r="O484" s="4"/>
      <c r="P484" s="2"/>
      <c r="Q484" s="4"/>
      <c r="R484" s="4"/>
    </row>
    <row r="485" spans="2:18">
      <c r="B485" s="62"/>
      <c r="C485" s="62"/>
      <c r="D485" s="63"/>
      <c r="E485" s="61"/>
      <c r="F485" s="14">
        <v>2</v>
      </c>
      <c r="G485" s="15" t="s">
        <v>6</v>
      </c>
      <c r="H485" s="16">
        <v>166.52500000000001</v>
      </c>
      <c r="I485" s="62"/>
      <c r="J485" s="15" t="s">
        <v>14</v>
      </c>
      <c r="K485" s="16" t="s">
        <v>14</v>
      </c>
      <c r="L485" s="16">
        <f t="shared" si="22"/>
        <v>0</v>
      </c>
      <c r="M485" s="17">
        <f t="shared" si="15"/>
        <v>0</v>
      </c>
      <c r="N485" s="4"/>
      <c r="O485" s="4"/>
      <c r="P485" s="2"/>
      <c r="Q485" s="4"/>
      <c r="R485" s="4"/>
    </row>
    <row r="486" spans="2:18">
      <c r="B486" s="62"/>
      <c r="C486" s="62"/>
      <c r="D486" s="63"/>
      <c r="E486" s="61"/>
      <c r="F486" s="14">
        <v>3</v>
      </c>
      <c r="G486" s="15" t="s">
        <v>358</v>
      </c>
      <c r="H486" s="16">
        <v>104.125</v>
      </c>
      <c r="I486" s="62"/>
      <c r="J486" s="15" t="s">
        <v>14</v>
      </c>
      <c r="K486" s="16" t="s">
        <v>14</v>
      </c>
      <c r="L486" s="16">
        <f t="shared" si="22"/>
        <v>0</v>
      </c>
      <c r="M486" s="17">
        <f t="shared" si="15"/>
        <v>0</v>
      </c>
      <c r="N486" s="4"/>
      <c r="O486" s="4"/>
      <c r="P486" s="2"/>
      <c r="Q486" s="4"/>
      <c r="R486" s="4"/>
    </row>
    <row r="487" spans="2:18">
      <c r="B487" s="62"/>
      <c r="C487" s="62"/>
      <c r="D487" s="63"/>
      <c r="E487" s="61"/>
      <c r="F487" s="14">
        <v>4</v>
      </c>
      <c r="G487" s="15" t="s">
        <v>7</v>
      </c>
      <c r="H487" s="16">
        <v>132</v>
      </c>
      <c r="I487" s="62"/>
      <c r="J487" s="15" t="s">
        <v>14</v>
      </c>
      <c r="K487" s="16" t="s">
        <v>14</v>
      </c>
      <c r="L487" s="16">
        <f>IF(K487="N/A",0,K487-H487)</f>
        <v>0</v>
      </c>
      <c r="M487" s="17">
        <f t="shared" si="15"/>
        <v>0</v>
      </c>
      <c r="N487" s="4"/>
      <c r="O487" s="4"/>
      <c r="P487" s="2"/>
      <c r="Q487" s="4"/>
      <c r="R487" s="4"/>
    </row>
    <row r="488" spans="2:18">
      <c r="B488" s="59">
        <v>97</v>
      </c>
      <c r="C488" s="59" t="s">
        <v>21</v>
      </c>
      <c r="D488" s="60">
        <v>316.89999999999998</v>
      </c>
      <c r="E488" s="60">
        <f>I488-D488</f>
        <v>6.8000000000000682</v>
      </c>
      <c r="F488" s="28">
        <v>0</v>
      </c>
      <c r="G488" s="29" t="s">
        <v>365</v>
      </c>
      <c r="H488" s="30">
        <v>100.77500000000001</v>
      </c>
      <c r="I488" s="60">
        <f>H488+(H489-90)+(H490-90)+(H491-90)+(H492-90)</f>
        <v>323.70000000000005</v>
      </c>
      <c r="J488" s="29" t="s">
        <v>14</v>
      </c>
      <c r="K488" s="30" t="s">
        <v>14</v>
      </c>
      <c r="L488" s="30">
        <f t="shared" ref="L488:L491" si="23">IF(K488="N/A",0,K488-H488)</f>
        <v>0</v>
      </c>
      <c r="M488" s="31">
        <f t="shared" si="15"/>
        <v>0</v>
      </c>
      <c r="N488" s="4"/>
      <c r="O488" s="4"/>
      <c r="P488" s="2"/>
      <c r="Q488" s="4"/>
      <c r="R488" s="4"/>
    </row>
    <row r="489" spans="2:18">
      <c r="B489" s="59"/>
      <c r="C489" s="59"/>
      <c r="D489" s="60"/>
      <c r="E489" s="61"/>
      <c r="F489" s="28">
        <v>1</v>
      </c>
      <c r="G489" s="29" t="s">
        <v>17</v>
      </c>
      <c r="H489" s="30">
        <v>118.8</v>
      </c>
      <c r="I489" s="59"/>
      <c r="J489" s="29" t="s">
        <v>14</v>
      </c>
      <c r="K489" s="30" t="s">
        <v>14</v>
      </c>
      <c r="L489" s="30">
        <f t="shared" si="23"/>
        <v>0</v>
      </c>
      <c r="M489" s="31">
        <f t="shared" si="15"/>
        <v>0</v>
      </c>
      <c r="N489" s="4"/>
      <c r="O489" s="4"/>
      <c r="P489" s="2"/>
      <c r="Q489" s="4"/>
      <c r="R489" s="4"/>
    </row>
    <row r="490" spans="2:18">
      <c r="B490" s="59"/>
      <c r="C490" s="59"/>
      <c r="D490" s="60"/>
      <c r="E490" s="61"/>
      <c r="F490" s="28">
        <v>2</v>
      </c>
      <c r="G490" s="29" t="s">
        <v>358</v>
      </c>
      <c r="H490" s="30">
        <v>152.4</v>
      </c>
      <c r="I490" s="59"/>
      <c r="J490" s="29" t="s">
        <v>14</v>
      </c>
      <c r="K490" s="30" t="s">
        <v>14</v>
      </c>
      <c r="L490" s="30">
        <f t="shared" si="23"/>
        <v>0</v>
      </c>
      <c r="M490" s="31">
        <f t="shared" si="15"/>
        <v>0</v>
      </c>
      <c r="N490" s="4"/>
      <c r="O490" s="4"/>
      <c r="P490" s="2"/>
      <c r="Q490" s="4"/>
      <c r="R490" s="4"/>
    </row>
    <row r="491" spans="2:18">
      <c r="B491" s="59"/>
      <c r="C491" s="59"/>
      <c r="D491" s="60"/>
      <c r="E491" s="61"/>
      <c r="F491" s="28">
        <v>3</v>
      </c>
      <c r="G491" s="29" t="s">
        <v>6</v>
      </c>
      <c r="H491" s="30">
        <v>143.80000000000001</v>
      </c>
      <c r="I491" s="59"/>
      <c r="J491" s="29" t="s">
        <v>11</v>
      </c>
      <c r="K491" s="30">
        <v>144.97499999999999</v>
      </c>
      <c r="L491" s="30">
        <f t="shared" si="23"/>
        <v>1.1749999999999829</v>
      </c>
      <c r="M491" s="31">
        <f t="shared" si="15"/>
        <v>46.999999999999318</v>
      </c>
      <c r="N491" s="4"/>
      <c r="O491" s="4"/>
      <c r="P491" s="2"/>
      <c r="Q491" s="4"/>
      <c r="R491" s="4"/>
    </row>
    <row r="492" spans="2:18">
      <c r="B492" s="59"/>
      <c r="C492" s="59"/>
      <c r="D492" s="60"/>
      <c r="E492" s="61"/>
      <c r="F492" s="28">
        <v>4</v>
      </c>
      <c r="G492" s="29" t="s">
        <v>6</v>
      </c>
      <c r="H492" s="30">
        <v>167.92500000000001</v>
      </c>
      <c r="I492" s="59"/>
      <c r="J492" s="29" t="s">
        <v>14</v>
      </c>
      <c r="K492" s="30" t="s">
        <v>14</v>
      </c>
      <c r="L492" s="30">
        <f>IF(K492="N/A",0,K492-H492)</f>
        <v>0</v>
      </c>
      <c r="M492" s="31">
        <f t="shared" si="15"/>
        <v>0</v>
      </c>
      <c r="N492" s="4"/>
      <c r="O492" s="4"/>
      <c r="P492" s="2"/>
      <c r="Q492" s="4"/>
      <c r="R492" s="4"/>
    </row>
    <row r="493" spans="2:18">
      <c r="B493" s="62">
        <v>98</v>
      </c>
      <c r="C493" s="62" t="s">
        <v>17</v>
      </c>
      <c r="D493" s="63">
        <v>371.42500000000001</v>
      </c>
      <c r="E493" s="63">
        <f>I493-D493</f>
        <v>4.9499999999999318</v>
      </c>
      <c r="F493" s="14">
        <v>0</v>
      </c>
      <c r="G493" s="15" t="s">
        <v>17</v>
      </c>
      <c r="H493" s="16">
        <v>175.07499999999999</v>
      </c>
      <c r="I493" s="63">
        <f>H493+(H494-90)+(H495-90)+(H496-90)+(H497-90)</f>
        <v>376.37499999999994</v>
      </c>
      <c r="J493" s="15" t="s">
        <v>14</v>
      </c>
      <c r="K493" s="16" t="s">
        <v>14</v>
      </c>
      <c r="L493" s="16">
        <f t="shared" ref="L493:L496" si="24">IF(K493="N/A",0,K493-H493)</f>
        <v>0</v>
      </c>
      <c r="M493" s="17">
        <f t="shared" si="15"/>
        <v>0</v>
      </c>
      <c r="N493" s="4"/>
      <c r="O493" s="4"/>
      <c r="P493" s="2"/>
      <c r="Q493" s="4"/>
      <c r="R493" s="4"/>
    </row>
    <row r="494" spans="2:18">
      <c r="B494" s="62"/>
      <c r="C494" s="62"/>
      <c r="D494" s="63"/>
      <c r="E494" s="61"/>
      <c r="F494" s="14">
        <v>1</v>
      </c>
      <c r="G494" s="15" t="s">
        <v>6</v>
      </c>
      <c r="H494" s="16">
        <v>126.875</v>
      </c>
      <c r="I494" s="62"/>
      <c r="J494" s="15" t="s">
        <v>14</v>
      </c>
      <c r="K494" s="16" t="s">
        <v>14</v>
      </c>
      <c r="L494" s="16">
        <f t="shared" si="24"/>
        <v>0</v>
      </c>
      <c r="M494" s="17">
        <f t="shared" si="15"/>
        <v>0</v>
      </c>
      <c r="N494" s="4"/>
      <c r="O494" s="4"/>
      <c r="P494" s="2"/>
      <c r="Q494" s="4"/>
      <c r="R494" s="4"/>
    </row>
    <row r="495" spans="2:18">
      <c r="B495" s="62"/>
      <c r="C495" s="62"/>
      <c r="D495" s="63"/>
      <c r="E495" s="61"/>
      <c r="F495" s="14">
        <v>2</v>
      </c>
      <c r="G495" s="15" t="s">
        <v>17</v>
      </c>
      <c r="H495" s="16">
        <v>146.47499999999999</v>
      </c>
      <c r="I495" s="62"/>
      <c r="J495" s="15" t="s">
        <v>14</v>
      </c>
      <c r="K495" s="16" t="s">
        <v>14</v>
      </c>
      <c r="L495" s="16">
        <f t="shared" si="24"/>
        <v>0</v>
      </c>
      <c r="M495" s="17">
        <f t="shared" si="15"/>
        <v>0</v>
      </c>
      <c r="N495" s="4"/>
      <c r="O495" s="4"/>
      <c r="P495" s="2"/>
      <c r="Q495" s="4"/>
      <c r="R495" s="4"/>
    </row>
    <row r="496" spans="2:18">
      <c r="B496" s="62"/>
      <c r="C496" s="62"/>
      <c r="D496" s="63"/>
      <c r="E496" s="61"/>
      <c r="F496" s="14">
        <v>3</v>
      </c>
      <c r="G496" s="15" t="s">
        <v>17</v>
      </c>
      <c r="H496" s="16">
        <v>156.5</v>
      </c>
      <c r="I496" s="62"/>
      <c r="J496" s="15" t="s">
        <v>14</v>
      </c>
      <c r="K496" s="16" t="s">
        <v>14</v>
      </c>
      <c r="L496" s="16">
        <f t="shared" si="24"/>
        <v>0</v>
      </c>
      <c r="M496" s="17">
        <f t="shared" si="15"/>
        <v>0</v>
      </c>
      <c r="N496" s="4"/>
      <c r="O496" s="4"/>
      <c r="P496" s="2"/>
      <c r="Q496" s="4"/>
      <c r="R496" s="4"/>
    </row>
    <row r="497" spans="2:18">
      <c r="B497" s="62"/>
      <c r="C497" s="62"/>
      <c r="D497" s="63"/>
      <c r="E497" s="61"/>
      <c r="F497" s="14">
        <v>4</v>
      </c>
      <c r="G497" s="15" t="s">
        <v>17</v>
      </c>
      <c r="H497" s="16">
        <v>131.44999999999999</v>
      </c>
      <c r="I497" s="62"/>
      <c r="J497" s="15" t="s">
        <v>14</v>
      </c>
      <c r="K497" s="16" t="s">
        <v>14</v>
      </c>
      <c r="L497" s="16">
        <f>IF(K497="N/A",0,K497-H497)</f>
        <v>0</v>
      </c>
      <c r="M497" s="17">
        <f t="shared" si="15"/>
        <v>0</v>
      </c>
      <c r="N497" s="4"/>
      <c r="O497" s="4"/>
      <c r="P497" s="2"/>
      <c r="Q497" s="4"/>
      <c r="R497" s="4"/>
    </row>
    <row r="498" spans="2:18">
      <c r="B498" s="59">
        <v>99</v>
      </c>
      <c r="C498" s="59" t="s">
        <v>21</v>
      </c>
      <c r="D498" s="60">
        <v>359.375</v>
      </c>
      <c r="E498" s="60">
        <f>I498-D498</f>
        <v>8.4750000000000227</v>
      </c>
      <c r="F498" s="28">
        <v>0</v>
      </c>
      <c r="G498" s="29" t="s">
        <v>33</v>
      </c>
      <c r="H498" s="30">
        <v>112.85</v>
      </c>
      <c r="I498" s="60">
        <f>H498+(H499-90)+(H500-90)+(H501-90)+(H502-90)</f>
        <v>367.85</v>
      </c>
      <c r="J498" s="29" t="s">
        <v>11</v>
      </c>
      <c r="K498" s="30">
        <v>113.25</v>
      </c>
      <c r="L498" s="30">
        <f t="shared" ref="L498:L501" si="25">IF(K498="N/A",0,K498-H498)</f>
        <v>0.40000000000000568</v>
      </c>
      <c r="M498" s="31">
        <f t="shared" si="15"/>
        <v>16.000000000000227</v>
      </c>
      <c r="N498" s="4"/>
      <c r="O498" s="4"/>
      <c r="P498" s="2"/>
      <c r="Q498" s="4"/>
      <c r="R498" s="4"/>
    </row>
    <row r="499" spans="2:18">
      <c r="B499" s="59"/>
      <c r="C499" s="59"/>
      <c r="D499" s="60"/>
      <c r="E499" s="61"/>
      <c r="F499" s="28">
        <v>1</v>
      </c>
      <c r="G499" s="29" t="s">
        <v>17</v>
      </c>
      <c r="H499" s="30">
        <v>193.27500000000001</v>
      </c>
      <c r="I499" s="59"/>
      <c r="J499" s="29" t="s">
        <v>14</v>
      </c>
      <c r="K499" s="30" t="s">
        <v>14</v>
      </c>
      <c r="L499" s="30">
        <f t="shared" si="25"/>
        <v>0</v>
      </c>
      <c r="M499" s="31">
        <f t="shared" si="15"/>
        <v>0</v>
      </c>
      <c r="N499" s="4"/>
      <c r="O499" s="4"/>
      <c r="P499" s="2"/>
      <c r="Q499" s="4"/>
      <c r="R499" s="4"/>
    </row>
    <row r="500" spans="2:18">
      <c r="B500" s="59"/>
      <c r="C500" s="59"/>
      <c r="D500" s="60"/>
      <c r="E500" s="61"/>
      <c r="F500" s="28">
        <v>2</v>
      </c>
      <c r="G500" s="29" t="s">
        <v>6</v>
      </c>
      <c r="H500" s="30">
        <v>101.55</v>
      </c>
      <c r="I500" s="59"/>
      <c r="J500" s="29" t="s">
        <v>14</v>
      </c>
      <c r="K500" s="30" t="s">
        <v>14</v>
      </c>
      <c r="L500" s="30">
        <f t="shared" si="25"/>
        <v>0</v>
      </c>
      <c r="M500" s="31">
        <f t="shared" si="15"/>
        <v>0</v>
      </c>
      <c r="N500" s="4"/>
      <c r="O500" s="4"/>
      <c r="P500" s="2"/>
      <c r="Q500" s="4"/>
      <c r="R500" s="4"/>
    </row>
    <row r="501" spans="2:18">
      <c r="B501" s="59"/>
      <c r="C501" s="59"/>
      <c r="D501" s="60"/>
      <c r="E501" s="61"/>
      <c r="F501" s="28">
        <v>3</v>
      </c>
      <c r="G501" s="29" t="s">
        <v>17</v>
      </c>
      <c r="H501" s="30">
        <v>166.27500000000001</v>
      </c>
      <c r="I501" s="59"/>
      <c r="J501" s="29" t="s">
        <v>14</v>
      </c>
      <c r="K501" s="30" t="s">
        <v>14</v>
      </c>
      <c r="L501" s="30">
        <f t="shared" si="25"/>
        <v>0</v>
      </c>
      <c r="M501" s="31">
        <f t="shared" si="15"/>
        <v>0</v>
      </c>
      <c r="N501" s="4"/>
      <c r="O501" s="4"/>
      <c r="P501" s="2"/>
      <c r="Q501" s="4"/>
      <c r="R501" s="4"/>
    </row>
    <row r="502" spans="2:18">
      <c r="B502" s="59"/>
      <c r="C502" s="59"/>
      <c r="D502" s="60"/>
      <c r="E502" s="61"/>
      <c r="F502" s="28">
        <v>4</v>
      </c>
      <c r="G502" s="29" t="s">
        <v>17</v>
      </c>
      <c r="H502" s="30">
        <v>153.9</v>
      </c>
      <c r="I502" s="59"/>
      <c r="J502" s="29" t="s">
        <v>14</v>
      </c>
      <c r="K502" s="30" t="s">
        <v>14</v>
      </c>
      <c r="L502" s="30">
        <f>IF(K502="N/A",0,K502-H502)</f>
        <v>0</v>
      </c>
      <c r="M502" s="31">
        <f t="shared" si="15"/>
        <v>0</v>
      </c>
      <c r="N502" s="4"/>
      <c r="O502" s="4"/>
      <c r="P502" s="2"/>
      <c r="Q502" s="4"/>
      <c r="R502" s="4"/>
    </row>
    <row r="503" spans="2:18">
      <c r="C503" s="58" t="s">
        <v>53</v>
      </c>
      <c r="D503" s="58"/>
      <c r="E503" s="18" t="s">
        <v>57</v>
      </c>
      <c r="F503" s="15"/>
      <c r="G503" s="53" t="s">
        <v>61</v>
      </c>
      <c r="H503" s="53"/>
      <c r="I503" s="53"/>
      <c r="J503" s="15"/>
      <c r="K503" s="53" t="s">
        <v>48</v>
      </c>
      <c r="L503" s="53"/>
    </row>
    <row r="504" spans="2:18">
      <c r="C504" s="58"/>
      <c r="D504" s="58"/>
      <c r="E504" s="23">
        <f>SUM(E3:E502)</f>
        <v>588.34999999999968</v>
      </c>
      <c r="F504" s="15"/>
      <c r="G504" s="25" t="s">
        <v>349</v>
      </c>
      <c r="H504" s="20"/>
      <c r="I504" s="21">
        <f>SUM(I3:I502)</f>
        <v>35854.275000000001</v>
      </c>
      <c r="J504" s="15"/>
      <c r="K504" s="55">
        <f>COUNTIF(L3:L502,"&gt;0")</f>
        <v>135</v>
      </c>
      <c r="L504" s="55"/>
    </row>
    <row r="505" spans="2:18">
      <c r="C505" s="15" t="s">
        <v>349</v>
      </c>
      <c r="D505" s="21">
        <f>SUM(D3:D502)</f>
        <v>35265.924999999996</v>
      </c>
      <c r="E505" s="18" t="s">
        <v>58</v>
      </c>
      <c r="F505" s="15"/>
      <c r="G505" s="20" t="s">
        <v>350</v>
      </c>
      <c r="H505" s="20"/>
      <c r="I505" s="21">
        <f>I504/60/60</f>
        <v>9.9595208333333343</v>
      </c>
      <c r="J505" s="15"/>
      <c r="K505" s="53" t="s">
        <v>49</v>
      </c>
      <c r="L505" s="53"/>
    </row>
    <row r="506" spans="2:18">
      <c r="C506" s="20" t="s">
        <v>350</v>
      </c>
      <c r="D506" s="21">
        <f>D505/60/60</f>
        <v>9.7960902777777772</v>
      </c>
      <c r="E506" s="24">
        <f>E504/0.025</f>
        <v>23533.999999999985</v>
      </c>
      <c r="F506" s="15"/>
      <c r="G506" s="20" t="s">
        <v>351</v>
      </c>
      <c r="H506" s="19"/>
      <c r="I506" s="22">
        <f>I504/0.025</f>
        <v>1434171</v>
      </c>
      <c r="J506" s="15"/>
      <c r="K506" s="56">
        <f>SUM(L3:L502)</f>
        <v>214.8749999999998</v>
      </c>
      <c r="L506" s="55"/>
    </row>
    <row r="507" spans="2:18">
      <c r="C507" s="20" t="s">
        <v>351</v>
      </c>
      <c r="D507" s="22">
        <f>D505/0.025</f>
        <v>1410636.9999999998</v>
      </c>
      <c r="E507" s="15"/>
      <c r="F507" s="15"/>
      <c r="G507" s="53" t="s">
        <v>55</v>
      </c>
      <c r="H507" s="53"/>
      <c r="I507" s="53"/>
      <c r="J507" s="15"/>
      <c r="K507" s="53" t="s">
        <v>51</v>
      </c>
      <c r="L507" s="53"/>
    </row>
    <row r="508" spans="2:18" ht="15" customHeight="1">
      <c r="C508" s="54" t="s">
        <v>55</v>
      </c>
      <c r="D508" s="54"/>
      <c r="E508" s="15"/>
      <c r="F508" s="15"/>
      <c r="G508" s="56">
        <f>60*60*10-I504</f>
        <v>145.72499999999854</v>
      </c>
      <c r="H508" s="56"/>
      <c r="I508" s="56"/>
      <c r="J508" s="15"/>
      <c r="K508" s="56">
        <f>K506/K504</f>
        <v>1.5916666666666652</v>
      </c>
      <c r="L508" s="56"/>
    </row>
    <row r="509" spans="2:18">
      <c r="C509" s="56">
        <f>(60*60*10)-D505</f>
        <v>734.07500000000437</v>
      </c>
      <c r="D509" s="56"/>
      <c r="E509" s="15"/>
      <c r="F509" s="15"/>
      <c r="G509" s="53" t="s">
        <v>56</v>
      </c>
      <c r="H509" s="53"/>
      <c r="I509" s="53"/>
      <c r="J509" s="15"/>
      <c r="K509" s="53" t="s">
        <v>50</v>
      </c>
      <c r="L509" s="53"/>
    </row>
    <row r="510" spans="2:18">
      <c r="C510" s="54" t="s">
        <v>56</v>
      </c>
      <c r="D510" s="54"/>
      <c r="E510" s="15"/>
      <c r="F510" s="15"/>
      <c r="G510" s="55">
        <f>G508/0.025</f>
        <v>5828.9999999999418</v>
      </c>
      <c r="H510" s="55"/>
      <c r="I510" s="55"/>
      <c r="J510" s="15"/>
      <c r="K510" s="55">
        <f>K506/0.025</f>
        <v>8594.9999999999909</v>
      </c>
      <c r="L510" s="55"/>
    </row>
    <row r="511" spans="2:18" ht="15" customHeight="1">
      <c r="C511" s="55">
        <f>C509/0.025</f>
        <v>29363.000000000175</v>
      </c>
      <c r="D511" s="55"/>
      <c r="E511" s="15"/>
      <c r="F511" s="15"/>
      <c r="G511" s="53" t="s">
        <v>60</v>
      </c>
      <c r="H511" s="53"/>
      <c r="I511" s="53"/>
      <c r="J511" s="15"/>
      <c r="K511" s="53" t="s">
        <v>52</v>
      </c>
      <c r="L511" s="53"/>
    </row>
    <row r="512" spans="2:18">
      <c r="C512" s="54" t="s">
        <v>59</v>
      </c>
      <c r="D512" s="54"/>
      <c r="E512" s="15"/>
      <c r="F512" s="15"/>
      <c r="G512" s="15" t="s">
        <v>349</v>
      </c>
      <c r="I512" s="21">
        <f>SUM(H3:H502)</f>
        <v>71854.274999999951</v>
      </c>
      <c r="J512" s="15"/>
      <c r="K512" s="56">
        <f>K510/K504</f>
        <v>63.6666666666666</v>
      </c>
      <c r="L512" s="56"/>
    </row>
    <row r="513" spans="3:12">
      <c r="C513" s="54"/>
      <c r="D513" s="54"/>
      <c r="E513" s="15"/>
      <c r="F513" s="15"/>
      <c r="G513" s="15" t="s">
        <v>350</v>
      </c>
      <c r="I513" s="21">
        <f>I512/60/60</f>
        <v>19.959520833333322</v>
      </c>
      <c r="J513" s="15"/>
      <c r="L513" s="40"/>
    </row>
    <row r="514" spans="3:12" ht="15" customHeight="1">
      <c r="C514" s="15" t="s">
        <v>349</v>
      </c>
      <c r="D514" s="21">
        <f>D505-(90*98)</f>
        <v>26445.924999999996</v>
      </c>
      <c r="E514" s="15"/>
      <c r="F514" s="15"/>
      <c r="G514" s="15" t="s">
        <v>351</v>
      </c>
      <c r="H514" s="20"/>
      <c r="I514" s="22">
        <f>I512/0.025</f>
        <v>2874170.9999999977</v>
      </c>
      <c r="J514" s="15"/>
      <c r="K514" s="57" t="s">
        <v>65</v>
      </c>
      <c r="L514" s="57"/>
    </row>
    <row r="515" spans="3:12">
      <c r="C515" s="15" t="s">
        <v>350</v>
      </c>
      <c r="D515" s="21">
        <f>D514/60/60</f>
        <v>7.3460902777777761</v>
      </c>
      <c r="E515" s="15"/>
      <c r="F515" s="15"/>
      <c r="G515" s="53" t="s">
        <v>62</v>
      </c>
      <c r="H515" s="53"/>
      <c r="I515" s="53"/>
      <c r="J515" s="15"/>
      <c r="K515" s="57"/>
      <c r="L515" s="57"/>
    </row>
    <row r="516" spans="3:12">
      <c r="C516" s="15" t="s">
        <v>351</v>
      </c>
      <c r="D516" s="22">
        <f>D514/0.025</f>
        <v>1057836.9999999998</v>
      </c>
      <c r="E516" s="15"/>
      <c r="F516" s="15"/>
      <c r="G516" s="56">
        <f>60*60*20-I512</f>
        <v>145.72500000004948</v>
      </c>
      <c r="H516" s="56"/>
      <c r="I516" s="56"/>
      <c r="J516" s="15"/>
      <c r="K516" s="53" t="s">
        <v>61</v>
      </c>
      <c r="L516" s="53"/>
    </row>
    <row r="517" spans="3:12">
      <c r="E517" s="15"/>
      <c r="F517" s="15"/>
      <c r="G517" s="53" t="s">
        <v>63</v>
      </c>
      <c r="H517" s="53"/>
      <c r="I517" s="53"/>
      <c r="J517" s="15"/>
      <c r="K517" s="15" t="s">
        <v>349</v>
      </c>
      <c r="L517" s="21">
        <f>SUM(I3:I502)+K506</f>
        <v>36069.15</v>
      </c>
    </row>
    <row r="518" spans="3:12">
      <c r="E518" s="15"/>
      <c r="F518" s="15"/>
      <c r="G518" s="55">
        <f>G516/0.025</f>
        <v>5829.0000000019791</v>
      </c>
      <c r="H518" s="55"/>
      <c r="I518" s="55"/>
      <c r="J518" s="15"/>
      <c r="K518" s="20" t="s">
        <v>350</v>
      </c>
      <c r="L518" s="21">
        <f>L517/60/60</f>
        <v>10.019208333333333</v>
      </c>
    </row>
    <row r="519" spans="3:12">
      <c r="C519" s="20"/>
      <c r="D519" s="20"/>
      <c r="E519" s="15"/>
      <c r="F519" s="15"/>
      <c r="G519" s="53" t="s">
        <v>64</v>
      </c>
      <c r="H519" s="53"/>
      <c r="I519" s="53"/>
      <c r="J519" s="15"/>
      <c r="K519" s="15" t="s">
        <v>351</v>
      </c>
      <c r="L519" s="22">
        <f>L517/0.025</f>
        <v>1442766</v>
      </c>
    </row>
    <row r="520" spans="3:12">
      <c r="D520" s="19"/>
      <c r="E520" s="15"/>
      <c r="F520" s="15"/>
      <c r="G520" s="15" t="s">
        <v>349</v>
      </c>
      <c r="I520" s="21">
        <f>I512-(90*499)</f>
        <v>26944.274999999951</v>
      </c>
      <c r="J520" s="15"/>
      <c r="K520" s="53" t="s">
        <v>60</v>
      </c>
      <c r="L520" s="53"/>
    </row>
    <row r="521" spans="3:12">
      <c r="C521" s="20"/>
      <c r="D521" s="20"/>
      <c r="E521" s="15"/>
      <c r="F521" s="15"/>
      <c r="G521" s="15" t="s">
        <v>350</v>
      </c>
      <c r="I521" s="21">
        <f>I520/60/60</f>
        <v>7.4845208333333195</v>
      </c>
      <c r="J521" s="15"/>
      <c r="K521" s="15" t="s">
        <v>349</v>
      </c>
      <c r="L521" s="21">
        <f>SUM(H3:H502)+K506</f>
        <v>72069.149999999951</v>
      </c>
    </row>
    <row r="522" spans="3:12">
      <c r="D522" s="20"/>
      <c r="E522" s="15"/>
      <c r="F522" s="15"/>
      <c r="G522" s="15" t="s">
        <v>351</v>
      </c>
      <c r="I522" s="22">
        <f>I520/0.025</f>
        <v>1077770.9999999979</v>
      </c>
      <c r="J522" s="15"/>
      <c r="K522" s="15" t="s">
        <v>350</v>
      </c>
      <c r="L522" s="21">
        <f>L521/60/60</f>
        <v>20.019208333333321</v>
      </c>
    </row>
    <row r="523" spans="3:12">
      <c r="C523" s="15"/>
      <c r="D523" s="15"/>
      <c r="E523" s="15"/>
      <c r="F523" s="15"/>
      <c r="J523" s="15"/>
      <c r="K523" s="15" t="s">
        <v>351</v>
      </c>
      <c r="L523" s="22">
        <f>L521/0.025</f>
        <v>2882765.9999999977</v>
      </c>
    </row>
    <row r="524" spans="3:12">
      <c r="C524" s="15"/>
      <c r="D524" s="15"/>
      <c r="E524" s="15"/>
      <c r="F524" s="15"/>
      <c r="H524" s="19"/>
      <c r="I524" s="19"/>
      <c r="J524" s="15"/>
      <c r="K524" s="53" t="s">
        <v>66</v>
      </c>
      <c r="L524" s="53"/>
    </row>
    <row r="525" spans="3:12">
      <c r="C525" s="15"/>
      <c r="D525" s="15"/>
      <c r="E525" s="15"/>
      <c r="F525" s="15"/>
      <c r="G525" s="20"/>
      <c r="H525" s="20"/>
      <c r="I525" s="20"/>
      <c r="J525" s="15"/>
      <c r="K525" s="15" t="s">
        <v>349</v>
      </c>
      <c r="L525" s="21">
        <f>I512-(90*499)+K506</f>
        <v>27159.149999999951</v>
      </c>
    </row>
    <row r="526" spans="3:12">
      <c r="C526" s="15"/>
      <c r="D526" s="15"/>
      <c r="E526" s="15"/>
      <c r="F526" s="15"/>
      <c r="H526" s="19"/>
      <c r="I526" s="19"/>
      <c r="J526" s="15"/>
      <c r="K526" s="15" t="s">
        <v>351</v>
      </c>
      <c r="L526" s="21">
        <f>L525/60/60</f>
        <v>7.5442083333333194</v>
      </c>
    </row>
    <row r="527" spans="3:12">
      <c r="C527" s="15"/>
      <c r="D527" s="15"/>
      <c r="E527" s="15"/>
      <c r="F527" s="15"/>
      <c r="G527" s="20"/>
      <c r="H527" s="20"/>
      <c r="I527" s="20"/>
      <c r="J527" s="15"/>
      <c r="K527" s="15" t="s">
        <v>350</v>
      </c>
      <c r="L527" s="22">
        <f>L525/0.025</f>
        <v>1086365.9999999979</v>
      </c>
    </row>
    <row r="528" spans="3:12">
      <c r="C528" s="15"/>
      <c r="D528" s="15"/>
      <c r="E528" s="15"/>
      <c r="F528" s="15"/>
      <c r="H528" s="20"/>
      <c r="I528" s="20"/>
      <c r="J528" s="15"/>
    </row>
    <row r="529" spans="3:12">
      <c r="C529" s="15"/>
      <c r="D529" s="15"/>
      <c r="E529" s="15"/>
      <c r="F529" s="15"/>
      <c r="G529" s="15"/>
      <c r="H529" s="15"/>
      <c r="I529" s="15"/>
      <c r="J529" s="15"/>
    </row>
    <row r="530" spans="3:12">
      <c r="C530" s="15"/>
      <c r="D530" s="15"/>
      <c r="E530" s="15"/>
      <c r="F530" s="15"/>
      <c r="G530" s="15"/>
      <c r="H530" s="15"/>
      <c r="I530" s="15"/>
      <c r="J530" s="15"/>
    </row>
    <row r="531" spans="3:12">
      <c r="C531" s="15"/>
      <c r="D531" s="15"/>
      <c r="E531" s="15"/>
      <c r="F531" s="15"/>
      <c r="G531" s="15"/>
      <c r="H531" s="15"/>
      <c r="I531" s="15"/>
      <c r="J531" s="15"/>
    </row>
    <row r="532" spans="3:12">
      <c r="C532" s="15"/>
      <c r="D532" s="15"/>
      <c r="E532" s="15"/>
      <c r="F532" s="15"/>
      <c r="G532" s="15"/>
      <c r="H532" s="15"/>
      <c r="I532" s="15"/>
      <c r="J532" s="15"/>
    </row>
    <row r="533" spans="3:12">
      <c r="C533" s="15"/>
      <c r="D533" s="15"/>
      <c r="E533" s="15"/>
      <c r="F533" s="15"/>
      <c r="G533" s="15"/>
      <c r="H533" s="15"/>
      <c r="I533" s="15"/>
      <c r="J533" s="15"/>
    </row>
    <row r="534" spans="3:12">
      <c r="C534" s="15"/>
      <c r="D534" s="15"/>
      <c r="E534" s="15"/>
      <c r="F534" s="15"/>
      <c r="G534" s="15"/>
      <c r="H534" s="15"/>
      <c r="I534" s="15"/>
      <c r="J534" s="15"/>
    </row>
    <row r="535" spans="3:12">
      <c r="C535" s="15"/>
      <c r="D535" s="15"/>
      <c r="E535" s="15"/>
      <c r="F535" s="15"/>
      <c r="G535" s="15"/>
      <c r="H535" s="15"/>
      <c r="I535" s="15"/>
      <c r="J535" s="15"/>
    </row>
    <row r="536" spans="3:12">
      <c r="C536" s="15"/>
      <c r="D536" s="15"/>
      <c r="E536" s="15"/>
      <c r="F536" s="15"/>
      <c r="G536" s="15"/>
      <c r="H536" s="15"/>
      <c r="I536" s="15"/>
      <c r="J536" s="15"/>
      <c r="L536" s="19"/>
    </row>
    <row r="537" spans="3:12">
      <c r="C537" s="15"/>
      <c r="D537" s="15"/>
      <c r="E537" s="15"/>
      <c r="F537" s="15"/>
      <c r="G537" s="15"/>
      <c r="H537" s="15"/>
      <c r="I537" s="15"/>
      <c r="J537" s="15"/>
      <c r="K537" s="20"/>
      <c r="L537" s="20"/>
    </row>
    <row r="538" spans="3:12">
      <c r="C538" s="15"/>
      <c r="D538" s="15"/>
      <c r="E538" s="15"/>
      <c r="F538" s="15"/>
      <c r="G538" s="15"/>
      <c r="H538" s="15"/>
      <c r="I538" s="15"/>
      <c r="J538" s="15"/>
      <c r="L538" s="19"/>
    </row>
    <row r="539" spans="3:12">
      <c r="C539" s="15"/>
      <c r="D539" s="15"/>
      <c r="E539" s="15"/>
      <c r="F539" s="15"/>
      <c r="G539" s="15"/>
      <c r="H539" s="15"/>
      <c r="I539" s="15"/>
      <c r="J539" s="15"/>
      <c r="K539" s="20"/>
      <c r="L539" s="20"/>
    </row>
    <row r="540" spans="3:12">
      <c r="C540" s="15"/>
      <c r="D540" s="15"/>
      <c r="E540" s="15"/>
      <c r="F540" s="15"/>
      <c r="G540" s="15"/>
      <c r="H540" s="15"/>
      <c r="I540" s="15"/>
      <c r="J540" s="15"/>
      <c r="L540" s="20"/>
    </row>
  </sheetData>
  <mergeCells count="531">
    <mergeCell ref="B358:B362"/>
    <mergeCell ref="C358:C362"/>
    <mergeCell ref="D358:D362"/>
    <mergeCell ref="E358:E362"/>
    <mergeCell ref="I358:I362"/>
    <mergeCell ref="B353:B357"/>
    <mergeCell ref="C353:C357"/>
    <mergeCell ref="D353:D357"/>
    <mergeCell ref="E353:E357"/>
    <mergeCell ref="I353:I357"/>
    <mergeCell ref="B368:B372"/>
    <mergeCell ref="C368:C372"/>
    <mergeCell ref="D368:D372"/>
    <mergeCell ref="E368:E372"/>
    <mergeCell ref="I368:I372"/>
    <mergeCell ref="B363:B367"/>
    <mergeCell ref="C363:C367"/>
    <mergeCell ref="D363:D367"/>
    <mergeCell ref="E363:E367"/>
    <mergeCell ref="I363:I367"/>
    <mergeCell ref="B348:B352"/>
    <mergeCell ref="C348:C352"/>
    <mergeCell ref="D348:D352"/>
    <mergeCell ref="E348:E352"/>
    <mergeCell ref="I348:I352"/>
    <mergeCell ref="B343:B347"/>
    <mergeCell ref="C343:C347"/>
    <mergeCell ref="D343:D347"/>
    <mergeCell ref="E343:E347"/>
    <mergeCell ref="I343:I347"/>
    <mergeCell ref="B338:B342"/>
    <mergeCell ref="C338:C342"/>
    <mergeCell ref="D338:D342"/>
    <mergeCell ref="E338:E342"/>
    <mergeCell ref="I338:I342"/>
    <mergeCell ref="B333:B337"/>
    <mergeCell ref="C333:C337"/>
    <mergeCell ref="D333:D337"/>
    <mergeCell ref="E333:E337"/>
    <mergeCell ref="I333:I337"/>
    <mergeCell ref="B328:B332"/>
    <mergeCell ref="C328:C332"/>
    <mergeCell ref="D328:D332"/>
    <mergeCell ref="E328:E332"/>
    <mergeCell ref="I328:I332"/>
    <mergeCell ref="B323:B327"/>
    <mergeCell ref="C323:C327"/>
    <mergeCell ref="D323:D327"/>
    <mergeCell ref="E323:E327"/>
    <mergeCell ref="I323:I327"/>
    <mergeCell ref="B318:B322"/>
    <mergeCell ref="C318:C322"/>
    <mergeCell ref="D318:D322"/>
    <mergeCell ref="E318:E322"/>
    <mergeCell ref="I318:I322"/>
    <mergeCell ref="B313:B317"/>
    <mergeCell ref="C313:C317"/>
    <mergeCell ref="D313:D317"/>
    <mergeCell ref="E313:E317"/>
    <mergeCell ref="I313:I317"/>
    <mergeCell ref="B308:B312"/>
    <mergeCell ref="C308:C312"/>
    <mergeCell ref="D308:D312"/>
    <mergeCell ref="E308:E312"/>
    <mergeCell ref="I308:I312"/>
    <mergeCell ref="B303:B307"/>
    <mergeCell ref="C303:C307"/>
    <mergeCell ref="D303:D307"/>
    <mergeCell ref="E303:E307"/>
    <mergeCell ref="I303:I307"/>
    <mergeCell ref="B298:B302"/>
    <mergeCell ref="C298:C302"/>
    <mergeCell ref="D298:D302"/>
    <mergeCell ref="E298:E302"/>
    <mergeCell ref="I298:I302"/>
    <mergeCell ref="B293:B297"/>
    <mergeCell ref="C293:C297"/>
    <mergeCell ref="D293:D297"/>
    <mergeCell ref="E293:E297"/>
    <mergeCell ref="I293:I297"/>
    <mergeCell ref="B288:B292"/>
    <mergeCell ref="C288:C292"/>
    <mergeCell ref="D288:D292"/>
    <mergeCell ref="E288:E292"/>
    <mergeCell ref="I288:I292"/>
    <mergeCell ref="B283:B287"/>
    <mergeCell ref="C283:C287"/>
    <mergeCell ref="D283:D287"/>
    <mergeCell ref="E283:E287"/>
    <mergeCell ref="I283:I287"/>
    <mergeCell ref="B278:B282"/>
    <mergeCell ref="C278:C282"/>
    <mergeCell ref="D278:D282"/>
    <mergeCell ref="E278:E282"/>
    <mergeCell ref="I278:I282"/>
    <mergeCell ref="B273:B277"/>
    <mergeCell ref="C273:C277"/>
    <mergeCell ref="D273:D277"/>
    <mergeCell ref="E273:E277"/>
    <mergeCell ref="I273:I277"/>
    <mergeCell ref="B268:B272"/>
    <mergeCell ref="C268:C272"/>
    <mergeCell ref="D268:D272"/>
    <mergeCell ref="E268:E272"/>
    <mergeCell ref="I268:I272"/>
    <mergeCell ref="B263:B267"/>
    <mergeCell ref="C263:C267"/>
    <mergeCell ref="D263:D267"/>
    <mergeCell ref="E263:E267"/>
    <mergeCell ref="I263:I267"/>
    <mergeCell ref="B258:B262"/>
    <mergeCell ref="C258:C262"/>
    <mergeCell ref="D258:D262"/>
    <mergeCell ref="E258:E262"/>
    <mergeCell ref="I258:I262"/>
    <mergeCell ref="B253:B257"/>
    <mergeCell ref="C253:C257"/>
    <mergeCell ref="D253:D257"/>
    <mergeCell ref="E253:E257"/>
    <mergeCell ref="I253:I257"/>
    <mergeCell ref="B248:B252"/>
    <mergeCell ref="C248:C252"/>
    <mergeCell ref="D248:D252"/>
    <mergeCell ref="E248:E252"/>
    <mergeCell ref="I248:I252"/>
    <mergeCell ref="B243:B247"/>
    <mergeCell ref="C243:C247"/>
    <mergeCell ref="D243:D247"/>
    <mergeCell ref="E243:E247"/>
    <mergeCell ref="I243:I247"/>
    <mergeCell ref="B238:B242"/>
    <mergeCell ref="C238:C242"/>
    <mergeCell ref="D238:D242"/>
    <mergeCell ref="E238:E242"/>
    <mergeCell ref="I238:I242"/>
    <mergeCell ref="B233:B237"/>
    <mergeCell ref="C233:C237"/>
    <mergeCell ref="D233:D237"/>
    <mergeCell ref="E233:E237"/>
    <mergeCell ref="I233:I237"/>
    <mergeCell ref="B228:B232"/>
    <mergeCell ref="C228:C232"/>
    <mergeCell ref="D228:D232"/>
    <mergeCell ref="E228:E232"/>
    <mergeCell ref="I228:I232"/>
    <mergeCell ref="B223:B227"/>
    <mergeCell ref="C223:C227"/>
    <mergeCell ref="D223:D227"/>
    <mergeCell ref="E223:E227"/>
    <mergeCell ref="I223:I227"/>
    <mergeCell ref="B218:B222"/>
    <mergeCell ref="C218:C222"/>
    <mergeCell ref="D218:D222"/>
    <mergeCell ref="E218:E222"/>
    <mergeCell ref="I218:I222"/>
    <mergeCell ref="B213:B217"/>
    <mergeCell ref="C213:C217"/>
    <mergeCell ref="D213:D217"/>
    <mergeCell ref="E213:E217"/>
    <mergeCell ref="I213:I217"/>
    <mergeCell ref="B208:B212"/>
    <mergeCell ref="C208:C212"/>
    <mergeCell ref="D208:D212"/>
    <mergeCell ref="E208:E212"/>
    <mergeCell ref="I208:I212"/>
    <mergeCell ref="B203:B207"/>
    <mergeCell ref="C203:C207"/>
    <mergeCell ref="D203:D207"/>
    <mergeCell ref="E203:E207"/>
    <mergeCell ref="I203:I207"/>
    <mergeCell ref="B198:B202"/>
    <mergeCell ref="C198:C202"/>
    <mergeCell ref="D198:D202"/>
    <mergeCell ref="E198:E202"/>
    <mergeCell ref="I198:I202"/>
    <mergeCell ref="B193:B197"/>
    <mergeCell ref="C193:C197"/>
    <mergeCell ref="D193:D197"/>
    <mergeCell ref="E193:E197"/>
    <mergeCell ref="I193:I197"/>
    <mergeCell ref="B188:B192"/>
    <mergeCell ref="C188:C192"/>
    <mergeCell ref="D188:D192"/>
    <mergeCell ref="E188:E192"/>
    <mergeCell ref="I188:I192"/>
    <mergeCell ref="B183:B187"/>
    <mergeCell ref="C183:C187"/>
    <mergeCell ref="D183:D187"/>
    <mergeCell ref="E183:E187"/>
    <mergeCell ref="I183:I187"/>
    <mergeCell ref="B178:B182"/>
    <mergeCell ref="C178:C182"/>
    <mergeCell ref="D178:D182"/>
    <mergeCell ref="E178:E182"/>
    <mergeCell ref="I178:I182"/>
    <mergeCell ref="B173:B177"/>
    <mergeCell ref="C173:C177"/>
    <mergeCell ref="D173:D177"/>
    <mergeCell ref="E173:E177"/>
    <mergeCell ref="I173:I177"/>
    <mergeCell ref="B168:B172"/>
    <mergeCell ref="C168:C172"/>
    <mergeCell ref="D168:D172"/>
    <mergeCell ref="E168:E172"/>
    <mergeCell ref="I168:I172"/>
    <mergeCell ref="B163:B167"/>
    <mergeCell ref="C163:C167"/>
    <mergeCell ref="D163:D167"/>
    <mergeCell ref="E163:E167"/>
    <mergeCell ref="I163:I167"/>
    <mergeCell ref="B158:B162"/>
    <mergeCell ref="C158:C162"/>
    <mergeCell ref="D158:D162"/>
    <mergeCell ref="E158:E162"/>
    <mergeCell ref="I158:I162"/>
    <mergeCell ref="B153:B157"/>
    <mergeCell ref="C153:C157"/>
    <mergeCell ref="D153:D157"/>
    <mergeCell ref="E153:E157"/>
    <mergeCell ref="I153:I157"/>
    <mergeCell ref="B148:B152"/>
    <mergeCell ref="C148:C152"/>
    <mergeCell ref="D148:D152"/>
    <mergeCell ref="E148:E152"/>
    <mergeCell ref="I148:I152"/>
    <mergeCell ref="B143:B147"/>
    <mergeCell ref="C143:C147"/>
    <mergeCell ref="D143:D147"/>
    <mergeCell ref="E143:E147"/>
    <mergeCell ref="I143:I147"/>
    <mergeCell ref="B138:B142"/>
    <mergeCell ref="C138:C142"/>
    <mergeCell ref="D138:D142"/>
    <mergeCell ref="E138:E142"/>
    <mergeCell ref="I138:I142"/>
    <mergeCell ref="B133:B137"/>
    <mergeCell ref="C133:C137"/>
    <mergeCell ref="D133:D137"/>
    <mergeCell ref="E133:E137"/>
    <mergeCell ref="I133:I137"/>
    <mergeCell ref="B128:B132"/>
    <mergeCell ref="C128:C132"/>
    <mergeCell ref="D128:D132"/>
    <mergeCell ref="E128:E132"/>
    <mergeCell ref="I128:I132"/>
    <mergeCell ref="B123:B127"/>
    <mergeCell ref="C123:C127"/>
    <mergeCell ref="D123:D127"/>
    <mergeCell ref="E123:E127"/>
    <mergeCell ref="I123:I127"/>
    <mergeCell ref="B118:B122"/>
    <mergeCell ref="C118:C122"/>
    <mergeCell ref="D118:D122"/>
    <mergeCell ref="E118:E122"/>
    <mergeCell ref="I118:I122"/>
    <mergeCell ref="B113:B117"/>
    <mergeCell ref="C113:C117"/>
    <mergeCell ref="D113:D117"/>
    <mergeCell ref="E113:E117"/>
    <mergeCell ref="I113:I117"/>
    <mergeCell ref="I93:I97"/>
    <mergeCell ref="B108:B112"/>
    <mergeCell ref="C108:C112"/>
    <mergeCell ref="D108:D112"/>
    <mergeCell ref="E108:E112"/>
    <mergeCell ref="I108:I112"/>
    <mergeCell ref="B103:B107"/>
    <mergeCell ref="C103:C107"/>
    <mergeCell ref="D103:D107"/>
    <mergeCell ref="E103:E107"/>
    <mergeCell ref="I103:I107"/>
    <mergeCell ref="B28:B32"/>
    <mergeCell ref="C28:C32"/>
    <mergeCell ref="D28:D32"/>
    <mergeCell ref="E28:E32"/>
    <mergeCell ref="I28:I32"/>
    <mergeCell ref="B23:B27"/>
    <mergeCell ref="C23:C27"/>
    <mergeCell ref="D23:D27"/>
    <mergeCell ref="E23:E27"/>
    <mergeCell ref="I23:I27"/>
    <mergeCell ref="B3:B7"/>
    <mergeCell ref="C3:C7"/>
    <mergeCell ref="D3:D7"/>
    <mergeCell ref="E3:E7"/>
    <mergeCell ref="I3:I7"/>
    <mergeCell ref="B18:B22"/>
    <mergeCell ref="C18:C22"/>
    <mergeCell ref="D18:D22"/>
    <mergeCell ref="E18:E22"/>
    <mergeCell ref="I18:I22"/>
    <mergeCell ref="B13:B17"/>
    <mergeCell ref="C13:C17"/>
    <mergeCell ref="D13:D17"/>
    <mergeCell ref="E13:E17"/>
    <mergeCell ref="I13:I17"/>
    <mergeCell ref="B8:B12"/>
    <mergeCell ref="C8:C12"/>
    <mergeCell ref="D8:D12"/>
    <mergeCell ref="E8:E12"/>
    <mergeCell ref="I8:I12"/>
    <mergeCell ref="I38:I42"/>
    <mergeCell ref="B33:B37"/>
    <mergeCell ref="C33:C37"/>
    <mergeCell ref="D33:D37"/>
    <mergeCell ref="E33:E37"/>
    <mergeCell ref="I33:I37"/>
    <mergeCell ref="B48:B52"/>
    <mergeCell ref="C48:C52"/>
    <mergeCell ref="D48:D52"/>
    <mergeCell ref="E48:E52"/>
    <mergeCell ref="I48:I52"/>
    <mergeCell ref="B43:B47"/>
    <mergeCell ref="C43:C47"/>
    <mergeCell ref="D43:D47"/>
    <mergeCell ref="E43:E47"/>
    <mergeCell ref="I43:I47"/>
    <mergeCell ref="B38:B42"/>
    <mergeCell ref="C38:C42"/>
    <mergeCell ref="D38:D42"/>
    <mergeCell ref="E38:E42"/>
    <mergeCell ref="B58:B62"/>
    <mergeCell ref="C58:C62"/>
    <mergeCell ref="D58:D62"/>
    <mergeCell ref="E58:E62"/>
    <mergeCell ref="I58:I62"/>
    <mergeCell ref="B53:B57"/>
    <mergeCell ref="C53:C57"/>
    <mergeCell ref="D53:D57"/>
    <mergeCell ref="E53:E57"/>
    <mergeCell ref="I53:I57"/>
    <mergeCell ref="B68:B72"/>
    <mergeCell ref="C68:C72"/>
    <mergeCell ref="D68:D72"/>
    <mergeCell ref="E68:E72"/>
    <mergeCell ref="I68:I72"/>
    <mergeCell ref="B63:B67"/>
    <mergeCell ref="C63:C67"/>
    <mergeCell ref="D63:D67"/>
    <mergeCell ref="E63:E67"/>
    <mergeCell ref="I63:I67"/>
    <mergeCell ref="B78:B82"/>
    <mergeCell ref="C78:C82"/>
    <mergeCell ref="D78:D82"/>
    <mergeCell ref="E78:E82"/>
    <mergeCell ref="I78:I82"/>
    <mergeCell ref="B73:B77"/>
    <mergeCell ref="C73:C77"/>
    <mergeCell ref="D73:D77"/>
    <mergeCell ref="E73:E77"/>
    <mergeCell ref="I73:I77"/>
    <mergeCell ref="B83:B87"/>
    <mergeCell ref="C83:C87"/>
    <mergeCell ref="D83:D87"/>
    <mergeCell ref="E83:E87"/>
    <mergeCell ref="I83:I87"/>
    <mergeCell ref="B373:B377"/>
    <mergeCell ref="C373:C377"/>
    <mergeCell ref="D373:D377"/>
    <mergeCell ref="E373:E377"/>
    <mergeCell ref="I373:I377"/>
    <mergeCell ref="B88:B92"/>
    <mergeCell ref="C88:C92"/>
    <mergeCell ref="D88:D92"/>
    <mergeCell ref="E88:E92"/>
    <mergeCell ref="I88:I92"/>
    <mergeCell ref="B98:B102"/>
    <mergeCell ref="C98:C102"/>
    <mergeCell ref="D98:D102"/>
    <mergeCell ref="E98:E102"/>
    <mergeCell ref="I98:I102"/>
    <mergeCell ref="B93:B97"/>
    <mergeCell ref="C93:C97"/>
    <mergeCell ref="D93:D97"/>
    <mergeCell ref="E93:E97"/>
    <mergeCell ref="B378:B382"/>
    <mergeCell ref="C378:C382"/>
    <mergeCell ref="D378:D382"/>
    <mergeCell ref="E378:E382"/>
    <mergeCell ref="I378:I382"/>
    <mergeCell ref="B383:B387"/>
    <mergeCell ref="C383:C387"/>
    <mergeCell ref="D383:D387"/>
    <mergeCell ref="E383:E387"/>
    <mergeCell ref="I383:I387"/>
    <mergeCell ref="B388:B392"/>
    <mergeCell ref="C388:C392"/>
    <mergeCell ref="D388:D392"/>
    <mergeCell ref="E388:E392"/>
    <mergeCell ref="I388:I392"/>
    <mergeCell ref="B393:B397"/>
    <mergeCell ref="C393:C397"/>
    <mergeCell ref="D393:D397"/>
    <mergeCell ref="E393:E397"/>
    <mergeCell ref="I393:I397"/>
    <mergeCell ref="B398:B402"/>
    <mergeCell ref="C398:C402"/>
    <mergeCell ref="D398:D402"/>
    <mergeCell ref="E398:E402"/>
    <mergeCell ref="I398:I402"/>
    <mergeCell ref="B403:B407"/>
    <mergeCell ref="C403:C407"/>
    <mergeCell ref="D403:D407"/>
    <mergeCell ref="E403:E407"/>
    <mergeCell ref="I403:I407"/>
    <mergeCell ref="B408:B412"/>
    <mergeCell ref="C408:C412"/>
    <mergeCell ref="D408:D412"/>
    <mergeCell ref="E408:E412"/>
    <mergeCell ref="I408:I412"/>
    <mergeCell ref="B413:B417"/>
    <mergeCell ref="C413:C417"/>
    <mergeCell ref="D413:D417"/>
    <mergeCell ref="E413:E417"/>
    <mergeCell ref="I413:I417"/>
    <mergeCell ref="B418:B422"/>
    <mergeCell ref="C418:C422"/>
    <mergeCell ref="D418:D422"/>
    <mergeCell ref="E418:E422"/>
    <mergeCell ref="I418:I422"/>
    <mergeCell ref="B423:B427"/>
    <mergeCell ref="C423:C427"/>
    <mergeCell ref="D423:D427"/>
    <mergeCell ref="E423:E427"/>
    <mergeCell ref="I423:I427"/>
    <mergeCell ref="B428:B432"/>
    <mergeCell ref="C428:C432"/>
    <mergeCell ref="D428:D432"/>
    <mergeCell ref="E428:E432"/>
    <mergeCell ref="I428:I432"/>
    <mergeCell ref="B433:B437"/>
    <mergeCell ref="C433:C437"/>
    <mergeCell ref="D433:D437"/>
    <mergeCell ref="E433:E437"/>
    <mergeCell ref="I433:I437"/>
    <mergeCell ref="B438:B442"/>
    <mergeCell ref="C438:C442"/>
    <mergeCell ref="D438:D442"/>
    <mergeCell ref="E438:E442"/>
    <mergeCell ref="I438:I442"/>
    <mergeCell ref="B443:B447"/>
    <mergeCell ref="C443:C447"/>
    <mergeCell ref="D443:D447"/>
    <mergeCell ref="E443:E447"/>
    <mergeCell ref="I443:I447"/>
    <mergeCell ref="B448:B452"/>
    <mergeCell ref="C448:C452"/>
    <mergeCell ref="D448:D452"/>
    <mergeCell ref="E448:E452"/>
    <mergeCell ref="I448:I452"/>
    <mergeCell ref="B453:B457"/>
    <mergeCell ref="C453:C457"/>
    <mergeCell ref="D453:D457"/>
    <mergeCell ref="E453:E457"/>
    <mergeCell ref="I453:I457"/>
    <mergeCell ref="B458:B462"/>
    <mergeCell ref="C458:C462"/>
    <mergeCell ref="D458:D462"/>
    <mergeCell ref="E458:E462"/>
    <mergeCell ref="I458:I462"/>
    <mergeCell ref="B463:B467"/>
    <mergeCell ref="C463:C467"/>
    <mergeCell ref="D463:D467"/>
    <mergeCell ref="E463:E467"/>
    <mergeCell ref="I463:I467"/>
    <mergeCell ref="B468:B472"/>
    <mergeCell ref="C468:C472"/>
    <mergeCell ref="D468:D472"/>
    <mergeCell ref="E468:E472"/>
    <mergeCell ref="I468:I472"/>
    <mergeCell ref="B473:B477"/>
    <mergeCell ref="C473:C477"/>
    <mergeCell ref="D473:D477"/>
    <mergeCell ref="E473:E477"/>
    <mergeCell ref="I473:I477"/>
    <mergeCell ref="B478:B482"/>
    <mergeCell ref="C478:C482"/>
    <mergeCell ref="D478:D482"/>
    <mergeCell ref="E478:E482"/>
    <mergeCell ref="I478:I482"/>
    <mergeCell ref="B483:B487"/>
    <mergeCell ref="C483:C487"/>
    <mergeCell ref="D483:D487"/>
    <mergeCell ref="E483:E487"/>
    <mergeCell ref="I483:I487"/>
    <mergeCell ref="B488:B492"/>
    <mergeCell ref="C488:C492"/>
    <mergeCell ref="D488:D492"/>
    <mergeCell ref="E488:E492"/>
    <mergeCell ref="I488:I492"/>
    <mergeCell ref="B493:B497"/>
    <mergeCell ref="C493:C497"/>
    <mergeCell ref="D493:D497"/>
    <mergeCell ref="E493:E497"/>
    <mergeCell ref="I493:I497"/>
    <mergeCell ref="C503:D504"/>
    <mergeCell ref="C509:D509"/>
    <mergeCell ref="B498:B502"/>
    <mergeCell ref="C498:C502"/>
    <mergeCell ref="D498:D502"/>
    <mergeCell ref="E498:E502"/>
    <mergeCell ref="I498:I502"/>
    <mergeCell ref="K503:L503"/>
    <mergeCell ref="K504:L504"/>
    <mergeCell ref="K505:L505"/>
    <mergeCell ref="K506:L506"/>
    <mergeCell ref="G503:I503"/>
    <mergeCell ref="G507:I507"/>
    <mergeCell ref="G508:I508"/>
    <mergeCell ref="G509:I509"/>
    <mergeCell ref="G515:I515"/>
    <mergeCell ref="G516:I516"/>
    <mergeCell ref="G517:I517"/>
    <mergeCell ref="G518:I518"/>
    <mergeCell ref="G519:I519"/>
    <mergeCell ref="K516:L516"/>
    <mergeCell ref="K520:L520"/>
    <mergeCell ref="K524:L524"/>
    <mergeCell ref="K514:L515"/>
    <mergeCell ref="G511:I511"/>
    <mergeCell ref="K511:L511"/>
    <mergeCell ref="C512:D513"/>
    <mergeCell ref="G510:I510"/>
    <mergeCell ref="K507:L507"/>
    <mergeCell ref="K508:L508"/>
    <mergeCell ref="K509:L509"/>
    <mergeCell ref="K510:L510"/>
    <mergeCell ref="C508:D508"/>
    <mergeCell ref="C510:D510"/>
    <mergeCell ref="C511:D511"/>
    <mergeCell ref="K512:L5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MH203"/>
  <sheetViews>
    <sheetView topLeftCell="A55" workbookViewId="0">
      <selection activeCell="C14" sqref="C14"/>
    </sheetView>
  </sheetViews>
  <sheetFormatPr defaultRowHeight="15"/>
  <cols>
    <col min="1" max="1" width="8.5703125" style="12" customWidth="1"/>
    <col min="2" max="2" width="18.42578125" style="8" customWidth="1"/>
    <col min="3" max="3" width="21.140625" style="8" customWidth="1"/>
    <col min="4" max="4" width="2.7109375" style="8" customWidth="1"/>
    <col min="5" max="5" width="22" style="8" bestFit="1" customWidth="1"/>
    <col min="6" max="6" width="9.85546875" style="8" customWidth="1"/>
    <col min="7" max="7" width="2.7109375" style="8" customWidth="1"/>
    <col min="8" max="8" width="11" style="8" customWidth="1"/>
    <col min="9" max="9" width="13.42578125" style="8" customWidth="1"/>
    <col min="10" max="10" width="13.85546875" style="8" customWidth="1"/>
    <col min="11" max="11" width="2.7109375" style="8" customWidth="1"/>
    <col min="12" max="12" width="22" style="8" bestFit="1" customWidth="1"/>
    <col min="13" max="1022" width="9.85546875" style="8" customWidth="1"/>
    <col min="1023" max="1023" width="10.28515625" customWidth="1"/>
  </cols>
  <sheetData>
    <row r="1" spans="1:13" ht="21.75" thickBot="1">
      <c r="A1" s="68" t="s">
        <v>73</v>
      </c>
      <c r="B1" s="68"/>
      <c r="C1" s="68"/>
      <c r="E1" s="9" t="s">
        <v>74</v>
      </c>
      <c r="F1" s="10">
        <f>COUNTA(V1.4[0th Holder])-F2</f>
        <v>77</v>
      </c>
      <c r="H1" s="68" t="s">
        <v>75</v>
      </c>
      <c r="I1" s="68"/>
      <c r="J1" s="68"/>
      <c r="L1" s="10" t="s">
        <v>74</v>
      </c>
      <c r="M1" s="10">
        <f>COUNTBLANK(Table4[Taken By])</f>
        <v>13</v>
      </c>
    </row>
    <row r="2" spans="1:13" ht="16.5" thickTop="1" thickBot="1">
      <c r="A2" s="33" t="s">
        <v>76</v>
      </c>
      <c r="B2" s="33" t="s">
        <v>77</v>
      </c>
      <c r="C2" s="33" t="s">
        <v>78</v>
      </c>
      <c r="E2" s="9" t="s">
        <v>79</v>
      </c>
      <c r="F2" s="10">
        <f>COUNTA(V1.4[Taken By])</f>
        <v>124</v>
      </c>
      <c r="H2" s="33" t="s">
        <v>80</v>
      </c>
      <c r="I2" s="33" t="s">
        <v>77</v>
      </c>
      <c r="J2" s="33" t="s">
        <v>78</v>
      </c>
      <c r="L2" s="10" t="s">
        <v>79</v>
      </c>
      <c r="M2" s="10">
        <f>COUNTA(Table4[Taken By])</f>
        <v>30</v>
      </c>
    </row>
    <row r="3" spans="1:13" ht="15.75" thickTop="1">
      <c r="A3" s="15" t="s">
        <v>81</v>
      </c>
      <c r="B3" s="15" t="s">
        <v>8</v>
      </c>
      <c r="C3" s="15" t="s">
        <v>17</v>
      </c>
      <c r="E3" s="11"/>
      <c r="F3" s="11"/>
      <c r="H3" s="15">
        <v>29</v>
      </c>
      <c r="I3" s="15" t="s">
        <v>7</v>
      </c>
      <c r="J3" s="15" t="s">
        <v>21</v>
      </c>
    </row>
    <row r="4" spans="1:13">
      <c r="A4" s="29" t="s">
        <v>82</v>
      </c>
      <c r="B4" s="29" t="s">
        <v>15</v>
      </c>
      <c r="C4" s="29" t="s">
        <v>83</v>
      </c>
      <c r="E4" s="11"/>
      <c r="F4" s="11"/>
      <c r="H4" s="29">
        <v>30</v>
      </c>
      <c r="I4" s="29" t="s">
        <v>68</v>
      </c>
      <c r="J4" s="29" t="s">
        <v>21</v>
      </c>
    </row>
    <row r="5" spans="1:13">
      <c r="A5" s="15" t="s">
        <v>84</v>
      </c>
      <c r="B5" s="15" t="s">
        <v>72</v>
      </c>
      <c r="C5" s="15" t="s">
        <v>17</v>
      </c>
      <c r="E5" s="11"/>
      <c r="F5" s="11"/>
      <c r="H5" s="15">
        <v>35</v>
      </c>
      <c r="I5" s="15" t="s">
        <v>85</v>
      </c>
      <c r="J5" s="15" t="s">
        <v>21</v>
      </c>
    </row>
    <row r="6" spans="1:13">
      <c r="A6" s="29" t="s">
        <v>86</v>
      </c>
      <c r="B6" s="29" t="s">
        <v>7</v>
      </c>
      <c r="C6" s="29" t="s">
        <v>358</v>
      </c>
      <c r="E6" s="11"/>
      <c r="F6" s="11"/>
      <c r="H6" s="29">
        <v>39</v>
      </c>
      <c r="I6" s="29" t="s">
        <v>7</v>
      </c>
      <c r="J6" s="29" t="s">
        <v>35</v>
      </c>
    </row>
    <row r="7" spans="1:13">
      <c r="A7" s="15" t="s">
        <v>87</v>
      </c>
      <c r="B7" s="15" t="s">
        <v>6</v>
      </c>
      <c r="C7" s="15"/>
      <c r="E7" s="11"/>
      <c r="F7" s="11"/>
      <c r="H7" s="15">
        <v>42</v>
      </c>
      <c r="I7" s="15" t="s">
        <v>38</v>
      </c>
      <c r="J7" s="15" t="s">
        <v>21</v>
      </c>
    </row>
    <row r="8" spans="1:13">
      <c r="A8" s="29" t="s">
        <v>88</v>
      </c>
      <c r="B8" s="29" t="s">
        <v>22</v>
      </c>
      <c r="C8" s="29"/>
      <c r="E8" s="11"/>
      <c r="F8" s="11"/>
      <c r="H8" s="29">
        <v>41</v>
      </c>
      <c r="I8" s="29" t="s">
        <v>7</v>
      </c>
      <c r="J8" s="29" t="s">
        <v>21</v>
      </c>
    </row>
    <row r="9" spans="1:13">
      <c r="A9" s="15" t="s">
        <v>89</v>
      </c>
      <c r="B9" s="15" t="s">
        <v>72</v>
      </c>
      <c r="C9" s="15" t="s">
        <v>368</v>
      </c>
      <c r="E9" s="11"/>
      <c r="F9" s="11"/>
      <c r="H9" s="15">
        <v>46</v>
      </c>
      <c r="I9" s="15" t="s">
        <v>7</v>
      </c>
      <c r="J9" s="15" t="s">
        <v>21</v>
      </c>
    </row>
    <row r="10" spans="1:13">
      <c r="A10" s="29" t="s">
        <v>90</v>
      </c>
      <c r="B10" s="29" t="s">
        <v>38</v>
      </c>
      <c r="C10" s="29" t="s">
        <v>17</v>
      </c>
      <c r="E10" s="11"/>
      <c r="F10" s="11"/>
      <c r="H10" s="29">
        <v>49</v>
      </c>
      <c r="I10" s="29" t="s">
        <v>7</v>
      </c>
      <c r="J10" s="29" t="s">
        <v>21</v>
      </c>
    </row>
    <row r="11" spans="1:13">
      <c r="A11" s="15" t="s">
        <v>91</v>
      </c>
      <c r="B11" s="15" t="s">
        <v>6</v>
      </c>
      <c r="C11" s="15" t="s">
        <v>92</v>
      </c>
      <c r="E11" s="11"/>
      <c r="F11" s="11"/>
      <c r="H11" s="15">
        <v>50</v>
      </c>
      <c r="I11" s="15" t="s">
        <v>37</v>
      </c>
      <c r="J11" s="15" t="s">
        <v>17</v>
      </c>
    </row>
    <row r="12" spans="1:13">
      <c r="A12" s="29" t="s">
        <v>93</v>
      </c>
      <c r="B12" s="29" t="s">
        <v>24</v>
      </c>
      <c r="C12" s="29" t="s">
        <v>24</v>
      </c>
      <c r="E12" s="11"/>
      <c r="F12" s="11"/>
      <c r="H12" s="29">
        <v>51</v>
      </c>
      <c r="I12" s="29" t="s">
        <v>37</v>
      </c>
      <c r="J12" s="29" t="s">
        <v>21</v>
      </c>
    </row>
    <row r="13" spans="1:13">
      <c r="A13" s="15" t="s">
        <v>94</v>
      </c>
      <c r="B13" s="15" t="s">
        <v>6</v>
      </c>
      <c r="C13" s="15"/>
      <c r="E13" s="11"/>
      <c r="F13" s="11"/>
      <c r="H13" s="15">
        <v>54</v>
      </c>
      <c r="I13" s="15" t="s">
        <v>37</v>
      </c>
      <c r="J13" s="15" t="s">
        <v>21</v>
      </c>
    </row>
    <row r="14" spans="1:13">
      <c r="A14" s="29" t="s">
        <v>95</v>
      </c>
      <c r="B14" s="29" t="s">
        <v>6</v>
      </c>
      <c r="C14" s="29" t="s">
        <v>17</v>
      </c>
      <c r="E14" s="11"/>
      <c r="F14" s="11"/>
      <c r="H14" s="29">
        <v>55</v>
      </c>
      <c r="I14" s="29" t="s">
        <v>37</v>
      </c>
      <c r="J14" s="29" t="s">
        <v>17</v>
      </c>
    </row>
    <row r="15" spans="1:13">
      <c r="A15" s="15" t="s">
        <v>96</v>
      </c>
      <c r="B15" s="15" t="s">
        <v>7</v>
      </c>
      <c r="C15" s="15" t="s">
        <v>354</v>
      </c>
      <c r="E15" s="11"/>
      <c r="F15" s="11"/>
      <c r="H15" s="15">
        <v>57</v>
      </c>
      <c r="I15" s="15" t="s">
        <v>7</v>
      </c>
      <c r="J15" s="15"/>
    </row>
    <row r="16" spans="1:13">
      <c r="A16" s="29" t="s">
        <v>97</v>
      </c>
      <c r="B16" s="29" t="s">
        <v>15</v>
      </c>
      <c r="C16" s="29" t="s">
        <v>17</v>
      </c>
      <c r="E16" s="11"/>
      <c r="F16" s="11"/>
      <c r="H16" s="29">
        <v>58</v>
      </c>
      <c r="I16" s="29" t="s">
        <v>7</v>
      </c>
      <c r="J16" s="29"/>
    </row>
    <row r="17" spans="1:10">
      <c r="A17" s="15" t="s">
        <v>98</v>
      </c>
      <c r="B17" s="15" t="s">
        <v>99</v>
      </c>
      <c r="C17" s="15" t="s">
        <v>6</v>
      </c>
      <c r="E17" s="11"/>
      <c r="F17" s="11"/>
      <c r="H17" s="15">
        <v>59</v>
      </c>
      <c r="I17" s="15" t="s">
        <v>37</v>
      </c>
      <c r="J17" s="15" t="s">
        <v>21</v>
      </c>
    </row>
    <row r="18" spans="1:10">
      <c r="A18" s="29" t="s">
        <v>100</v>
      </c>
      <c r="B18" s="29" t="s">
        <v>15</v>
      </c>
      <c r="C18" s="29" t="s">
        <v>358</v>
      </c>
      <c r="E18" s="11"/>
      <c r="F18" s="11"/>
      <c r="H18" s="29">
        <v>60</v>
      </c>
      <c r="I18" s="29" t="s">
        <v>37</v>
      </c>
      <c r="J18" s="29" t="s">
        <v>21</v>
      </c>
    </row>
    <row r="19" spans="1:10">
      <c r="A19" s="15" t="s">
        <v>101</v>
      </c>
      <c r="B19" s="15" t="s">
        <v>15</v>
      </c>
      <c r="C19" s="15"/>
      <c r="E19" s="11"/>
      <c r="F19" s="11"/>
      <c r="H19" s="15">
        <v>61</v>
      </c>
      <c r="I19" s="15" t="s">
        <v>37</v>
      </c>
      <c r="J19" s="15" t="s">
        <v>17</v>
      </c>
    </row>
    <row r="20" spans="1:10">
      <c r="A20" s="29" t="s">
        <v>102</v>
      </c>
      <c r="B20" s="29" t="s">
        <v>6</v>
      </c>
      <c r="C20" s="29"/>
      <c r="E20" s="11"/>
      <c r="F20" s="11"/>
      <c r="H20" s="29">
        <v>62</v>
      </c>
      <c r="I20" s="29" t="s">
        <v>37</v>
      </c>
      <c r="J20" s="29" t="s">
        <v>21</v>
      </c>
    </row>
    <row r="21" spans="1:10">
      <c r="A21" s="15" t="s">
        <v>103</v>
      </c>
      <c r="B21" s="15" t="s">
        <v>24</v>
      </c>
      <c r="C21" s="15"/>
      <c r="E21" s="11"/>
      <c r="F21" s="11"/>
      <c r="H21" s="15">
        <v>63</v>
      </c>
      <c r="I21" s="15" t="s">
        <v>37</v>
      </c>
      <c r="J21" s="15" t="s">
        <v>21</v>
      </c>
    </row>
    <row r="22" spans="1:10">
      <c r="A22" s="29" t="s">
        <v>104</v>
      </c>
      <c r="B22" s="29" t="s">
        <v>24</v>
      </c>
      <c r="C22" s="29"/>
      <c r="E22" s="11"/>
      <c r="F22" s="11"/>
      <c r="H22" s="29">
        <v>65</v>
      </c>
      <c r="I22" s="29" t="s">
        <v>37</v>
      </c>
      <c r="J22" s="29" t="s">
        <v>21</v>
      </c>
    </row>
    <row r="23" spans="1:10">
      <c r="A23" s="15" t="s">
        <v>105</v>
      </c>
      <c r="B23" s="15" t="s">
        <v>7</v>
      </c>
      <c r="C23" s="15"/>
      <c r="E23" s="11"/>
      <c r="F23" s="11"/>
      <c r="H23" s="15">
        <v>66</v>
      </c>
      <c r="I23" s="15" t="s">
        <v>37</v>
      </c>
      <c r="J23" s="15" t="s">
        <v>21</v>
      </c>
    </row>
    <row r="24" spans="1:10">
      <c r="A24" s="29" t="s">
        <v>106</v>
      </c>
      <c r="B24" s="29" t="s">
        <v>107</v>
      </c>
      <c r="C24" s="29" t="s">
        <v>17</v>
      </c>
      <c r="E24" s="11"/>
      <c r="F24" s="11"/>
      <c r="H24" s="29">
        <v>68</v>
      </c>
      <c r="I24" s="29" t="s">
        <v>37</v>
      </c>
      <c r="J24" s="29"/>
    </row>
    <row r="25" spans="1:10">
      <c r="A25" s="15" t="s">
        <v>108</v>
      </c>
      <c r="B25" s="15" t="s">
        <v>7</v>
      </c>
      <c r="C25" s="15" t="s">
        <v>358</v>
      </c>
      <c r="E25" s="11"/>
      <c r="F25" s="11"/>
      <c r="H25" s="15">
        <v>69</v>
      </c>
      <c r="I25" s="15" t="s">
        <v>7</v>
      </c>
      <c r="J25" s="15" t="s">
        <v>21</v>
      </c>
    </row>
    <row r="26" spans="1:10">
      <c r="A26" s="29" t="s">
        <v>109</v>
      </c>
      <c r="B26" s="29" t="s">
        <v>99</v>
      </c>
      <c r="C26" s="29" t="s">
        <v>26</v>
      </c>
      <c r="E26" s="11"/>
      <c r="F26" s="11"/>
      <c r="H26" s="29">
        <v>73</v>
      </c>
      <c r="I26" s="29" t="s">
        <v>7</v>
      </c>
      <c r="J26" s="29" t="s">
        <v>6</v>
      </c>
    </row>
    <row r="27" spans="1:10">
      <c r="A27" s="15" t="s">
        <v>110</v>
      </c>
      <c r="B27" s="15" t="s">
        <v>7</v>
      </c>
      <c r="C27" s="15" t="s">
        <v>17</v>
      </c>
      <c r="E27" s="11"/>
      <c r="F27" s="11"/>
      <c r="H27" s="15">
        <v>74</v>
      </c>
      <c r="I27" s="15" t="s">
        <v>6</v>
      </c>
      <c r="J27" s="15" t="s">
        <v>21</v>
      </c>
    </row>
    <row r="28" spans="1:10">
      <c r="A28" s="29" t="s">
        <v>111</v>
      </c>
      <c r="B28" s="29" t="s">
        <v>6</v>
      </c>
      <c r="C28" s="29" t="s">
        <v>17</v>
      </c>
      <c r="E28" s="11"/>
      <c r="F28" s="11"/>
      <c r="H28" s="29">
        <v>75</v>
      </c>
      <c r="I28" s="29" t="s">
        <v>7</v>
      </c>
      <c r="J28" s="29"/>
    </row>
    <row r="29" spans="1:10">
      <c r="A29" s="15" t="s">
        <v>112</v>
      </c>
      <c r="B29" s="15" t="s">
        <v>7</v>
      </c>
      <c r="C29" s="15" t="s">
        <v>17</v>
      </c>
      <c r="E29" s="11"/>
      <c r="F29" s="11"/>
      <c r="H29" s="15">
        <v>77</v>
      </c>
      <c r="I29" s="15" t="s">
        <v>7</v>
      </c>
      <c r="J29" s="15"/>
    </row>
    <row r="30" spans="1:10">
      <c r="A30" s="29" t="s">
        <v>113</v>
      </c>
      <c r="B30" s="29" t="s">
        <v>7</v>
      </c>
      <c r="C30" s="29" t="s">
        <v>17</v>
      </c>
      <c r="E30" s="11"/>
      <c r="F30" s="11"/>
      <c r="H30" s="29">
        <v>78</v>
      </c>
      <c r="I30" s="29" t="s">
        <v>7</v>
      </c>
      <c r="J30" s="29" t="s">
        <v>21</v>
      </c>
    </row>
    <row r="31" spans="1:10">
      <c r="A31" s="15" t="s">
        <v>114</v>
      </c>
      <c r="B31" s="15" t="s">
        <v>29</v>
      </c>
      <c r="C31" s="15"/>
      <c r="H31" s="15">
        <v>82</v>
      </c>
      <c r="I31" s="15" t="s">
        <v>39</v>
      </c>
      <c r="J31" s="15"/>
    </row>
    <row r="32" spans="1:10">
      <c r="A32" s="29" t="s">
        <v>115</v>
      </c>
      <c r="B32" s="29" t="s">
        <v>6</v>
      </c>
      <c r="C32" s="29" t="s">
        <v>17</v>
      </c>
      <c r="H32" s="29">
        <v>83</v>
      </c>
      <c r="I32" s="29" t="s">
        <v>7</v>
      </c>
      <c r="J32" s="29" t="s">
        <v>21</v>
      </c>
    </row>
    <row r="33" spans="1:10">
      <c r="A33" s="15" t="s">
        <v>116</v>
      </c>
      <c r="B33" s="15" t="s">
        <v>7</v>
      </c>
      <c r="C33" s="15" t="s">
        <v>17</v>
      </c>
      <c r="H33" s="15">
        <v>85</v>
      </c>
      <c r="I33" s="15" t="s">
        <v>7</v>
      </c>
      <c r="J33" s="15" t="s">
        <v>21</v>
      </c>
    </row>
    <row r="34" spans="1:10">
      <c r="A34" s="29" t="s">
        <v>117</v>
      </c>
      <c r="B34" s="29" t="s">
        <v>24</v>
      </c>
      <c r="C34" s="29" t="s">
        <v>358</v>
      </c>
      <c r="H34" s="29">
        <v>86</v>
      </c>
      <c r="I34" s="29" t="s">
        <v>363</v>
      </c>
      <c r="J34" s="29"/>
    </row>
    <row r="35" spans="1:10">
      <c r="A35" s="15" t="s">
        <v>118</v>
      </c>
      <c r="B35" s="15" t="s">
        <v>7</v>
      </c>
      <c r="C35" s="15"/>
      <c r="H35" s="15">
        <v>87</v>
      </c>
      <c r="I35" s="15" t="s">
        <v>7</v>
      </c>
      <c r="J35" s="15" t="s">
        <v>21</v>
      </c>
    </row>
    <row r="36" spans="1:10">
      <c r="A36" s="29" t="s">
        <v>119</v>
      </c>
      <c r="B36" s="29" t="s">
        <v>6</v>
      </c>
      <c r="C36" s="29" t="s">
        <v>17</v>
      </c>
      <c r="H36" s="29">
        <v>88</v>
      </c>
      <c r="I36" s="29" t="s">
        <v>7</v>
      </c>
      <c r="J36" s="29"/>
    </row>
    <row r="37" spans="1:10">
      <c r="A37" s="15" t="s">
        <v>120</v>
      </c>
      <c r="B37" s="15" t="s">
        <v>32</v>
      </c>
      <c r="C37" s="15" t="s">
        <v>17</v>
      </c>
      <c r="H37" s="15">
        <v>89</v>
      </c>
      <c r="I37" s="15" t="s">
        <v>7</v>
      </c>
      <c r="J37" s="15"/>
    </row>
    <row r="38" spans="1:10">
      <c r="A38" s="29" t="s">
        <v>121</v>
      </c>
      <c r="B38" s="29" t="s">
        <v>7</v>
      </c>
      <c r="C38" s="29" t="s">
        <v>21</v>
      </c>
      <c r="H38" s="29">
        <v>91</v>
      </c>
      <c r="I38" s="29" t="s">
        <v>7</v>
      </c>
      <c r="J38" s="29"/>
    </row>
    <row r="39" spans="1:10">
      <c r="A39" s="15" t="s">
        <v>122</v>
      </c>
      <c r="B39" s="15" t="s">
        <v>6</v>
      </c>
      <c r="C39" s="15"/>
      <c r="H39" s="15">
        <v>92</v>
      </c>
      <c r="I39" s="15" t="s">
        <v>7</v>
      </c>
      <c r="J39" s="15"/>
    </row>
    <row r="40" spans="1:10">
      <c r="A40" s="29" t="s">
        <v>123</v>
      </c>
      <c r="B40" s="29" t="s">
        <v>7</v>
      </c>
      <c r="C40" s="29" t="s">
        <v>358</v>
      </c>
      <c r="H40" s="29">
        <v>93</v>
      </c>
      <c r="I40" s="29" t="s">
        <v>7</v>
      </c>
      <c r="J40" s="29" t="s">
        <v>17</v>
      </c>
    </row>
    <row r="41" spans="1:10">
      <c r="A41" s="15" t="s">
        <v>124</v>
      </c>
      <c r="B41" s="15" t="s">
        <v>33</v>
      </c>
      <c r="C41" s="15" t="s">
        <v>6</v>
      </c>
      <c r="H41" s="15">
        <v>94</v>
      </c>
      <c r="I41" s="15" t="s">
        <v>7</v>
      </c>
      <c r="J41" s="15"/>
    </row>
    <row r="42" spans="1:10">
      <c r="A42" s="29" t="s">
        <v>125</v>
      </c>
      <c r="B42" s="29" t="s">
        <v>30</v>
      </c>
      <c r="C42" s="29"/>
      <c r="H42" s="29">
        <v>95</v>
      </c>
      <c r="I42" s="29" t="s">
        <v>7</v>
      </c>
      <c r="J42" s="29" t="s">
        <v>35</v>
      </c>
    </row>
    <row r="43" spans="1:10">
      <c r="A43" s="15" t="s">
        <v>126</v>
      </c>
      <c r="B43" s="15" t="s">
        <v>7</v>
      </c>
      <c r="C43" s="15"/>
      <c r="H43" s="15">
        <v>97</v>
      </c>
      <c r="I43" s="15" t="s">
        <v>7</v>
      </c>
      <c r="J43" s="15" t="s">
        <v>21</v>
      </c>
    </row>
    <row r="44" spans="1:10">
      <c r="A44" s="29" t="s">
        <v>127</v>
      </c>
      <c r="B44" s="29" t="s">
        <v>7</v>
      </c>
      <c r="C44" s="29" t="s">
        <v>21</v>
      </c>
      <c r="H44" s="29">
        <v>98</v>
      </c>
      <c r="I44" s="29" t="s">
        <v>7</v>
      </c>
      <c r="J44" s="29"/>
    </row>
    <row r="45" spans="1:10">
      <c r="A45" s="15" t="s">
        <v>128</v>
      </c>
      <c r="B45" s="15" t="s">
        <v>45</v>
      </c>
      <c r="C45" s="15" t="s">
        <v>6</v>
      </c>
      <c r="H45" s="15">
        <v>99</v>
      </c>
      <c r="I45" s="15" t="s">
        <v>7</v>
      </c>
      <c r="J45" s="15" t="s">
        <v>21</v>
      </c>
    </row>
    <row r="46" spans="1:10">
      <c r="A46" s="29" t="s">
        <v>129</v>
      </c>
      <c r="B46" s="29" t="s">
        <v>7</v>
      </c>
      <c r="C46" s="29"/>
    </row>
    <row r="47" spans="1:10">
      <c r="A47" s="15" t="s">
        <v>130</v>
      </c>
      <c r="B47" s="15" t="s">
        <v>6</v>
      </c>
      <c r="C47" s="15" t="s">
        <v>17</v>
      </c>
    </row>
    <row r="48" spans="1:10">
      <c r="A48" s="29" t="s">
        <v>131</v>
      </c>
      <c r="B48" s="29" t="s">
        <v>7</v>
      </c>
      <c r="C48" s="29"/>
    </row>
    <row r="49" spans="1:3">
      <c r="A49" s="15" t="s">
        <v>132</v>
      </c>
      <c r="B49" s="15" t="s">
        <v>36</v>
      </c>
      <c r="C49" s="15" t="s">
        <v>358</v>
      </c>
    </row>
    <row r="50" spans="1:3">
      <c r="A50" s="29" t="s">
        <v>133</v>
      </c>
      <c r="B50" s="29" t="s">
        <v>7</v>
      </c>
      <c r="C50" s="29" t="s">
        <v>17</v>
      </c>
    </row>
    <row r="51" spans="1:3">
      <c r="A51" s="15" t="s">
        <v>134</v>
      </c>
      <c r="B51" s="15" t="s">
        <v>7</v>
      </c>
      <c r="C51" s="15" t="s">
        <v>6</v>
      </c>
    </row>
    <row r="52" spans="1:3">
      <c r="A52" s="29" t="s">
        <v>135</v>
      </c>
      <c r="B52" s="29" t="s">
        <v>7</v>
      </c>
      <c r="C52" s="29"/>
    </row>
    <row r="53" spans="1:3">
      <c r="A53" s="15" t="s">
        <v>136</v>
      </c>
      <c r="B53" s="15" t="s">
        <v>24</v>
      </c>
      <c r="C53" s="15" t="s">
        <v>27</v>
      </c>
    </row>
    <row r="54" spans="1:3">
      <c r="A54" s="29" t="s">
        <v>137</v>
      </c>
      <c r="B54" s="29" t="s">
        <v>6</v>
      </c>
      <c r="C54" s="29" t="s">
        <v>17</v>
      </c>
    </row>
    <row r="55" spans="1:3">
      <c r="A55" s="15" t="s">
        <v>138</v>
      </c>
      <c r="B55" s="15" t="s">
        <v>33</v>
      </c>
      <c r="C55" s="15" t="s">
        <v>24</v>
      </c>
    </row>
    <row r="56" spans="1:3">
      <c r="A56" s="29" t="s">
        <v>139</v>
      </c>
      <c r="B56" s="29" t="s">
        <v>24</v>
      </c>
      <c r="C56" s="29" t="s">
        <v>17</v>
      </c>
    </row>
    <row r="57" spans="1:3">
      <c r="A57" s="15" t="s">
        <v>140</v>
      </c>
      <c r="B57" s="15" t="s">
        <v>22</v>
      </c>
      <c r="C57" s="15" t="s">
        <v>24</v>
      </c>
    </row>
    <row r="58" spans="1:3">
      <c r="A58" s="29" t="s">
        <v>141</v>
      </c>
      <c r="B58" s="29" t="s">
        <v>6</v>
      </c>
      <c r="C58" s="29" t="s">
        <v>17</v>
      </c>
    </row>
    <row r="59" spans="1:3">
      <c r="A59" s="15" t="s">
        <v>142</v>
      </c>
      <c r="B59" s="15" t="s">
        <v>22</v>
      </c>
      <c r="C59" s="15"/>
    </row>
    <row r="60" spans="1:3">
      <c r="A60" s="29" t="s">
        <v>143</v>
      </c>
      <c r="B60" s="29" t="s">
        <v>7</v>
      </c>
      <c r="C60" s="29"/>
    </row>
    <row r="61" spans="1:3">
      <c r="A61" s="15" t="s">
        <v>144</v>
      </c>
      <c r="B61" s="15" t="s">
        <v>37</v>
      </c>
      <c r="C61" s="15" t="s">
        <v>358</v>
      </c>
    </row>
    <row r="62" spans="1:3">
      <c r="A62" s="29" t="s">
        <v>145</v>
      </c>
      <c r="B62" s="29" t="s">
        <v>7</v>
      </c>
      <c r="C62" s="29" t="s">
        <v>6</v>
      </c>
    </row>
    <row r="63" spans="1:3">
      <c r="A63" s="15" t="s">
        <v>146</v>
      </c>
      <c r="B63" s="15" t="s">
        <v>38</v>
      </c>
      <c r="C63" s="15" t="s">
        <v>17</v>
      </c>
    </row>
    <row r="64" spans="1:3">
      <c r="A64" s="29" t="s">
        <v>147</v>
      </c>
      <c r="B64" s="29" t="s">
        <v>45</v>
      </c>
      <c r="C64" s="29"/>
    </row>
    <row r="65" spans="1:3">
      <c r="A65" s="15" t="s">
        <v>148</v>
      </c>
      <c r="B65" s="15" t="s">
        <v>24</v>
      </c>
      <c r="C65" s="15"/>
    </row>
    <row r="66" spans="1:3">
      <c r="A66" s="29" t="s">
        <v>149</v>
      </c>
      <c r="B66" s="29" t="s">
        <v>7</v>
      </c>
      <c r="C66" s="29"/>
    </row>
    <row r="67" spans="1:3">
      <c r="A67" s="15" t="s">
        <v>150</v>
      </c>
      <c r="B67" s="15" t="s">
        <v>6</v>
      </c>
      <c r="C67" s="15" t="s">
        <v>17</v>
      </c>
    </row>
    <row r="68" spans="1:3">
      <c r="A68" s="29" t="s">
        <v>151</v>
      </c>
      <c r="B68" s="29" t="s">
        <v>72</v>
      </c>
      <c r="C68" s="29"/>
    </row>
    <row r="69" spans="1:3">
      <c r="A69" s="15" t="s">
        <v>152</v>
      </c>
      <c r="B69" s="15" t="s">
        <v>7</v>
      </c>
      <c r="C69" s="15" t="s">
        <v>17</v>
      </c>
    </row>
    <row r="70" spans="1:3">
      <c r="A70" s="29" t="s">
        <v>153</v>
      </c>
      <c r="B70" s="29" t="s">
        <v>7</v>
      </c>
      <c r="C70" s="29"/>
    </row>
    <row r="71" spans="1:3">
      <c r="A71" s="15" t="s">
        <v>154</v>
      </c>
      <c r="B71" s="15" t="s">
        <v>6</v>
      </c>
      <c r="C71" s="15" t="s">
        <v>17</v>
      </c>
    </row>
    <row r="72" spans="1:3">
      <c r="A72" s="29" t="s">
        <v>155</v>
      </c>
      <c r="B72" s="29" t="s">
        <v>6</v>
      </c>
      <c r="C72" s="29" t="s">
        <v>17</v>
      </c>
    </row>
    <row r="73" spans="1:3">
      <c r="A73" s="15" t="s">
        <v>156</v>
      </c>
      <c r="B73" s="15" t="s">
        <v>6</v>
      </c>
      <c r="C73" s="15" t="s">
        <v>360</v>
      </c>
    </row>
    <row r="74" spans="1:3">
      <c r="A74" s="29" t="s">
        <v>157</v>
      </c>
      <c r="B74" s="29" t="s">
        <v>6</v>
      </c>
      <c r="C74" s="29"/>
    </row>
    <row r="75" spans="1:3">
      <c r="A75" s="15" t="s">
        <v>158</v>
      </c>
      <c r="B75" s="15" t="s">
        <v>40</v>
      </c>
      <c r="C75" s="15" t="s">
        <v>6</v>
      </c>
    </row>
    <row r="76" spans="1:3">
      <c r="A76" s="29" t="s">
        <v>159</v>
      </c>
      <c r="B76" s="29" t="s">
        <v>45</v>
      </c>
      <c r="C76" s="29" t="s">
        <v>17</v>
      </c>
    </row>
    <row r="77" spans="1:3">
      <c r="A77" s="15" t="s">
        <v>160</v>
      </c>
      <c r="B77" s="15" t="s">
        <v>7</v>
      </c>
      <c r="C77" s="15" t="s">
        <v>358</v>
      </c>
    </row>
    <row r="78" spans="1:3">
      <c r="A78" s="29" t="s">
        <v>161</v>
      </c>
      <c r="B78" s="29" t="s">
        <v>38</v>
      </c>
      <c r="C78" s="29" t="s">
        <v>21</v>
      </c>
    </row>
    <row r="79" spans="1:3">
      <c r="A79" s="15" t="s">
        <v>162</v>
      </c>
      <c r="B79" s="15" t="s">
        <v>38</v>
      </c>
      <c r="C79" s="15"/>
    </row>
    <row r="80" spans="1:3">
      <c r="A80" s="29" t="s">
        <v>163</v>
      </c>
      <c r="B80" s="29" t="s">
        <v>6</v>
      </c>
      <c r="C80" s="29" t="s">
        <v>41</v>
      </c>
    </row>
    <row r="81" spans="1:3">
      <c r="A81" s="15" t="s">
        <v>164</v>
      </c>
      <c r="B81" s="15" t="s">
        <v>8</v>
      </c>
      <c r="C81" s="15" t="s">
        <v>83</v>
      </c>
    </row>
    <row r="82" spans="1:3">
      <c r="A82" s="29" t="s">
        <v>165</v>
      </c>
      <c r="B82" s="29" t="s">
        <v>24</v>
      </c>
      <c r="C82" s="29"/>
    </row>
    <row r="83" spans="1:3">
      <c r="A83" s="15" t="s">
        <v>166</v>
      </c>
      <c r="B83" s="15" t="s">
        <v>7</v>
      </c>
      <c r="C83" s="15" t="s">
        <v>27</v>
      </c>
    </row>
    <row r="84" spans="1:3">
      <c r="A84" s="29" t="s">
        <v>167</v>
      </c>
      <c r="B84" s="29" t="s">
        <v>6</v>
      </c>
      <c r="C84" s="29" t="s">
        <v>27</v>
      </c>
    </row>
    <row r="85" spans="1:3">
      <c r="A85" s="15" t="s">
        <v>168</v>
      </c>
      <c r="B85" s="15" t="s">
        <v>7</v>
      </c>
      <c r="C85" s="15" t="s">
        <v>358</v>
      </c>
    </row>
    <row r="86" spans="1:3">
      <c r="A86" s="29" t="s">
        <v>169</v>
      </c>
      <c r="B86" s="29" t="s">
        <v>7</v>
      </c>
      <c r="C86" s="29" t="s">
        <v>6</v>
      </c>
    </row>
    <row r="87" spans="1:3">
      <c r="A87" s="15" t="s">
        <v>170</v>
      </c>
      <c r="B87" s="15" t="s">
        <v>42</v>
      </c>
      <c r="C87" s="15" t="s">
        <v>171</v>
      </c>
    </row>
    <row r="88" spans="1:3">
      <c r="A88" s="29" t="s">
        <v>172</v>
      </c>
      <c r="B88" s="29" t="s">
        <v>6</v>
      </c>
      <c r="C88" s="29" t="s">
        <v>24</v>
      </c>
    </row>
    <row r="89" spans="1:3">
      <c r="A89" s="15" t="s">
        <v>173</v>
      </c>
      <c r="B89" s="15" t="s">
        <v>45</v>
      </c>
      <c r="C89" s="15"/>
    </row>
    <row r="90" spans="1:3">
      <c r="A90" s="29" t="s">
        <v>174</v>
      </c>
      <c r="B90" s="29" t="s">
        <v>68</v>
      </c>
      <c r="C90" s="29" t="s">
        <v>17</v>
      </c>
    </row>
    <row r="91" spans="1:3">
      <c r="A91" s="15" t="s">
        <v>175</v>
      </c>
      <c r="B91" s="15" t="s">
        <v>6</v>
      </c>
      <c r="C91" s="15" t="s">
        <v>6</v>
      </c>
    </row>
    <row r="92" spans="1:3">
      <c r="A92" s="29" t="s">
        <v>176</v>
      </c>
      <c r="B92" s="29" t="s">
        <v>8</v>
      </c>
      <c r="C92" s="29"/>
    </row>
    <row r="93" spans="1:3">
      <c r="A93" s="15" t="s">
        <v>177</v>
      </c>
      <c r="B93" s="15" t="s">
        <v>7</v>
      </c>
      <c r="C93" s="15" t="s">
        <v>17</v>
      </c>
    </row>
    <row r="94" spans="1:3">
      <c r="A94" s="29" t="s">
        <v>178</v>
      </c>
      <c r="B94" s="29" t="s">
        <v>7</v>
      </c>
      <c r="C94" s="29" t="s">
        <v>17</v>
      </c>
    </row>
    <row r="95" spans="1:3">
      <c r="A95" s="15" t="s">
        <v>179</v>
      </c>
      <c r="B95" s="15" t="s">
        <v>6</v>
      </c>
      <c r="C95" s="15" t="s">
        <v>17</v>
      </c>
    </row>
    <row r="96" spans="1:3">
      <c r="A96" s="29" t="s">
        <v>180</v>
      </c>
      <c r="B96" s="29" t="s">
        <v>45</v>
      </c>
      <c r="C96" s="29" t="s">
        <v>17</v>
      </c>
    </row>
    <row r="97" spans="1:3">
      <c r="A97" s="15" t="s">
        <v>181</v>
      </c>
      <c r="B97" s="15" t="s">
        <v>6</v>
      </c>
      <c r="C97" s="15" t="s">
        <v>171</v>
      </c>
    </row>
    <row r="98" spans="1:3">
      <c r="A98" s="29" t="s">
        <v>182</v>
      </c>
      <c r="B98" s="29" t="s">
        <v>15</v>
      </c>
      <c r="C98" s="29"/>
    </row>
    <row r="99" spans="1:3">
      <c r="A99" s="15" t="s">
        <v>183</v>
      </c>
      <c r="B99" s="15" t="s">
        <v>33</v>
      </c>
      <c r="C99" s="15" t="s">
        <v>6</v>
      </c>
    </row>
    <row r="100" spans="1:3">
      <c r="A100" s="29" t="s">
        <v>184</v>
      </c>
      <c r="B100" s="29" t="s">
        <v>15</v>
      </c>
      <c r="C100" s="29"/>
    </row>
    <row r="101" spans="1:3">
      <c r="A101" s="15" t="s">
        <v>185</v>
      </c>
      <c r="B101" s="15" t="s">
        <v>45</v>
      </c>
      <c r="C101" s="15"/>
    </row>
    <row r="102" spans="1:3">
      <c r="A102" s="29" t="s">
        <v>186</v>
      </c>
      <c r="B102" s="29" t="s">
        <v>42</v>
      </c>
      <c r="C102" s="29" t="s">
        <v>17</v>
      </c>
    </row>
    <row r="103" spans="1:3">
      <c r="A103" s="15" t="s">
        <v>187</v>
      </c>
      <c r="B103" s="15" t="s">
        <v>6</v>
      </c>
      <c r="C103" s="15"/>
    </row>
    <row r="104" spans="1:3">
      <c r="A104" s="29" t="s">
        <v>188</v>
      </c>
      <c r="B104" s="29" t="s">
        <v>7</v>
      </c>
      <c r="C104" s="29" t="s">
        <v>17</v>
      </c>
    </row>
    <row r="105" spans="1:3">
      <c r="A105" s="15" t="s">
        <v>189</v>
      </c>
      <c r="B105" s="15" t="s">
        <v>37</v>
      </c>
      <c r="C105" s="15" t="s">
        <v>17</v>
      </c>
    </row>
    <row r="106" spans="1:3">
      <c r="A106" s="29" t="s">
        <v>190</v>
      </c>
      <c r="B106" s="29" t="s">
        <v>6</v>
      </c>
      <c r="C106" s="29" t="s">
        <v>17</v>
      </c>
    </row>
    <row r="107" spans="1:3">
      <c r="A107" s="15" t="s">
        <v>191</v>
      </c>
      <c r="B107" s="15" t="s">
        <v>6</v>
      </c>
      <c r="C107" s="15"/>
    </row>
    <row r="108" spans="1:3">
      <c r="A108" s="29" t="s">
        <v>192</v>
      </c>
      <c r="B108" s="29" t="s">
        <v>42</v>
      </c>
      <c r="C108" s="29"/>
    </row>
    <row r="109" spans="1:3">
      <c r="A109" s="15" t="s">
        <v>193</v>
      </c>
      <c r="B109" s="15" t="s">
        <v>7</v>
      </c>
      <c r="C109" s="15" t="s">
        <v>357</v>
      </c>
    </row>
    <row r="110" spans="1:3">
      <c r="A110" s="29" t="s">
        <v>194</v>
      </c>
      <c r="B110" s="29" t="s">
        <v>7</v>
      </c>
      <c r="C110" s="29"/>
    </row>
    <row r="111" spans="1:3">
      <c r="A111" s="15" t="s">
        <v>195</v>
      </c>
      <c r="B111" s="15" t="s">
        <v>7</v>
      </c>
      <c r="C111" s="15" t="s">
        <v>17</v>
      </c>
    </row>
    <row r="112" spans="1:3">
      <c r="A112" s="29" t="s">
        <v>196</v>
      </c>
      <c r="B112" s="29" t="s">
        <v>7</v>
      </c>
      <c r="C112" s="29"/>
    </row>
    <row r="113" spans="1:3">
      <c r="A113" s="15" t="s">
        <v>197</v>
      </c>
      <c r="B113" s="15" t="s">
        <v>7</v>
      </c>
      <c r="C113" s="15"/>
    </row>
    <row r="114" spans="1:3">
      <c r="A114" s="29" t="s">
        <v>198</v>
      </c>
      <c r="B114" s="29" t="s">
        <v>239</v>
      </c>
      <c r="C114" s="29" t="s">
        <v>17</v>
      </c>
    </row>
    <row r="115" spans="1:3">
      <c r="A115" s="15" t="s">
        <v>199</v>
      </c>
      <c r="B115" s="15" t="s">
        <v>6</v>
      </c>
      <c r="C115" s="15" t="s">
        <v>17</v>
      </c>
    </row>
    <row r="116" spans="1:3">
      <c r="A116" s="29" t="s">
        <v>200</v>
      </c>
      <c r="B116" s="29" t="s">
        <v>45</v>
      </c>
      <c r="C116" s="29"/>
    </row>
    <row r="117" spans="1:3">
      <c r="A117" s="15" t="s">
        <v>201</v>
      </c>
      <c r="B117" s="15" t="s">
        <v>33</v>
      </c>
      <c r="C117" s="15" t="s">
        <v>17</v>
      </c>
    </row>
    <row r="118" spans="1:3">
      <c r="A118" s="29" t="s">
        <v>202</v>
      </c>
      <c r="B118" s="29" t="s">
        <v>6</v>
      </c>
      <c r="C118" s="29" t="s">
        <v>17</v>
      </c>
    </row>
    <row r="119" spans="1:3">
      <c r="A119" s="15" t="s">
        <v>203</v>
      </c>
      <c r="B119" s="15" t="s">
        <v>6</v>
      </c>
      <c r="C119" s="15" t="s">
        <v>17</v>
      </c>
    </row>
    <row r="120" spans="1:3">
      <c r="A120" s="29" t="s">
        <v>204</v>
      </c>
      <c r="B120" s="29" t="s">
        <v>22</v>
      </c>
      <c r="C120" s="29"/>
    </row>
    <row r="121" spans="1:3">
      <c r="A121" s="15" t="s">
        <v>205</v>
      </c>
      <c r="B121" s="15" t="s">
        <v>7</v>
      </c>
      <c r="C121" s="15" t="s">
        <v>17</v>
      </c>
    </row>
    <row r="122" spans="1:3">
      <c r="A122" s="29" t="s">
        <v>206</v>
      </c>
      <c r="B122" s="29" t="s">
        <v>7</v>
      </c>
      <c r="C122" s="29" t="s">
        <v>27</v>
      </c>
    </row>
    <row r="123" spans="1:3">
      <c r="A123" s="15" t="s">
        <v>207</v>
      </c>
      <c r="B123" s="15" t="s">
        <v>72</v>
      </c>
      <c r="C123" s="15" t="s">
        <v>17</v>
      </c>
    </row>
    <row r="124" spans="1:3">
      <c r="A124" s="29" t="s">
        <v>208</v>
      </c>
      <c r="B124" s="29" t="s">
        <v>7</v>
      </c>
      <c r="C124" s="29" t="s">
        <v>21</v>
      </c>
    </row>
    <row r="125" spans="1:3">
      <c r="A125" s="15" t="s">
        <v>209</v>
      </c>
      <c r="B125" s="15" t="s">
        <v>7</v>
      </c>
      <c r="C125" s="15"/>
    </row>
    <row r="126" spans="1:3">
      <c r="A126" s="29" t="s">
        <v>210</v>
      </c>
      <c r="B126" s="29" t="s">
        <v>33</v>
      </c>
      <c r="C126" s="29"/>
    </row>
    <row r="127" spans="1:3">
      <c r="A127" s="15" t="s">
        <v>211</v>
      </c>
      <c r="B127" s="15" t="s">
        <v>6</v>
      </c>
      <c r="C127" s="15" t="s">
        <v>6</v>
      </c>
    </row>
    <row r="128" spans="1:3">
      <c r="A128" s="29" t="s">
        <v>212</v>
      </c>
      <c r="B128" s="29" t="s">
        <v>7</v>
      </c>
      <c r="C128" s="29"/>
    </row>
    <row r="129" spans="1:3">
      <c r="A129" s="15" t="s">
        <v>213</v>
      </c>
      <c r="B129" s="15" t="s">
        <v>7</v>
      </c>
      <c r="C129" s="15" t="s">
        <v>358</v>
      </c>
    </row>
    <row r="130" spans="1:3">
      <c r="A130" s="29" t="s">
        <v>214</v>
      </c>
      <c r="B130" s="29" t="s">
        <v>8</v>
      </c>
      <c r="C130" s="29" t="s">
        <v>21</v>
      </c>
    </row>
    <row r="131" spans="1:3">
      <c r="A131" s="15" t="s">
        <v>215</v>
      </c>
      <c r="B131" s="15" t="s">
        <v>44</v>
      </c>
      <c r="C131" s="15"/>
    </row>
    <row r="132" spans="1:3">
      <c r="A132" s="29" t="s">
        <v>216</v>
      </c>
      <c r="B132" s="29" t="s">
        <v>7</v>
      </c>
      <c r="C132" s="29"/>
    </row>
    <row r="133" spans="1:3">
      <c r="A133" s="15" t="s">
        <v>217</v>
      </c>
      <c r="B133" s="15" t="s">
        <v>7</v>
      </c>
      <c r="C133" s="15"/>
    </row>
    <row r="134" spans="1:3">
      <c r="A134" s="29" t="s">
        <v>218</v>
      </c>
      <c r="B134" s="29" t="s">
        <v>22</v>
      </c>
      <c r="C134" s="29" t="s">
        <v>17</v>
      </c>
    </row>
    <row r="135" spans="1:3">
      <c r="A135" s="15" t="s">
        <v>219</v>
      </c>
      <c r="B135" s="15" t="s">
        <v>45</v>
      </c>
      <c r="C135" s="15"/>
    </row>
    <row r="136" spans="1:3">
      <c r="A136" s="29" t="s">
        <v>220</v>
      </c>
      <c r="B136" s="29" t="s">
        <v>7</v>
      </c>
      <c r="C136" s="29"/>
    </row>
    <row r="137" spans="1:3">
      <c r="A137" s="15" t="s">
        <v>221</v>
      </c>
      <c r="B137" s="15" t="s">
        <v>7</v>
      </c>
      <c r="C137" s="15"/>
    </row>
    <row r="138" spans="1:3">
      <c r="A138" s="29" t="s">
        <v>222</v>
      </c>
      <c r="B138" s="29" t="s">
        <v>7</v>
      </c>
      <c r="C138" s="29" t="s">
        <v>6</v>
      </c>
    </row>
    <row r="139" spans="1:3">
      <c r="A139" s="15" t="s">
        <v>223</v>
      </c>
      <c r="B139" s="15" t="s">
        <v>7</v>
      </c>
      <c r="C139" s="15" t="s">
        <v>17</v>
      </c>
    </row>
    <row r="140" spans="1:3">
      <c r="A140" s="29" t="s">
        <v>224</v>
      </c>
      <c r="B140" s="29" t="s">
        <v>22</v>
      </c>
      <c r="C140" s="29"/>
    </row>
    <row r="141" spans="1:3">
      <c r="A141" s="15" t="s">
        <v>225</v>
      </c>
      <c r="B141" s="15" t="s">
        <v>7</v>
      </c>
      <c r="C141" s="15" t="s">
        <v>17</v>
      </c>
    </row>
    <row r="142" spans="1:3">
      <c r="A142" s="29" t="s">
        <v>226</v>
      </c>
      <c r="B142" s="29" t="s">
        <v>7</v>
      </c>
      <c r="C142" s="29" t="s">
        <v>17</v>
      </c>
    </row>
    <row r="143" spans="1:3">
      <c r="A143" s="15" t="s">
        <v>227</v>
      </c>
      <c r="B143" s="15" t="s">
        <v>7</v>
      </c>
      <c r="C143" s="15" t="s">
        <v>17</v>
      </c>
    </row>
    <row r="144" spans="1:3">
      <c r="A144" s="29" t="s">
        <v>228</v>
      </c>
      <c r="B144" s="29" t="s">
        <v>24</v>
      </c>
      <c r="C144" s="29" t="s">
        <v>17</v>
      </c>
    </row>
    <row r="145" spans="1:3">
      <c r="A145" s="15" t="s">
        <v>229</v>
      </c>
      <c r="B145" s="15" t="s">
        <v>7</v>
      </c>
      <c r="C145" s="15" t="s">
        <v>68</v>
      </c>
    </row>
    <row r="146" spans="1:3">
      <c r="A146" s="29" t="s">
        <v>230</v>
      </c>
      <c r="B146" s="29" t="s">
        <v>72</v>
      </c>
      <c r="C146" s="29"/>
    </row>
    <row r="147" spans="1:3">
      <c r="A147" s="15" t="s">
        <v>231</v>
      </c>
      <c r="B147" s="15" t="s">
        <v>24</v>
      </c>
      <c r="C147" s="15"/>
    </row>
    <row r="148" spans="1:3">
      <c r="A148" s="29" t="s">
        <v>232</v>
      </c>
      <c r="B148" s="29" t="s">
        <v>7</v>
      </c>
      <c r="C148" s="29" t="s">
        <v>17</v>
      </c>
    </row>
    <row r="149" spans="1:3">
      <c r="A149" s="15" t="s">
        <v>233</v>
      </c>
      <c r="B149" s="15" t="s">
        <v>6</v>
      </c>
      <c r="C149" s="15" t="s">
        <v>6</v>
      </c>
    </row>
    <row r="150" spans="1:3">
      <c r="A150" s="29" t="s">
        <v>234</v>
      </c>
      <c r="B150" s="29" t="s">
        <v>33</v>
      </c>
      <c r="C150" s="29" t="s">
        <v>21</v>
      </c>
    </row>
    <row r="151" spans="1:3">
      <c r="A151" s="15" t="s">
        <v>235</v>
      </c>
      <c r="B151" s="15" t="s">
        <v>7</v>
      </c>
      <c r="C151" s="15"/>
    </row>
    <row r="152" spans="1:3">
      <c r="A152" s="29" t="s">
        <v>236</v>
      </c>
      <c r="B152" s="29" t="s">
        <v>7</v>
      </c>
      <c r="C152" s="29"/>
    </row>
    <row r="153" spans="1:3">
      <c r="A153" s="15" t="s">
        <v>237</v>
      </c>
      <c r="B153" s="15" t="s">
        <v>6</v>
      </c>
      <c r="C153" s="15" t="s">
        <v>6</v>
      </c>
    </row>
    <row r="154" spans="1:3">
      <c r="A154" s="29" t="s">
        <v>238</v>
      </c>
      <c r="B154" s="29" t="s">
        <v>239</v>
      </c>
      <c r="C154" s="29" t="s">
        <v>35</v>
      </c>
    </row>
    <row r="155" spans="1:3">
      <c r="A155" s="15" t="s">
        <v>240</v>
      </c>
      <c r="B155" s="15" t="s">
        <v>241</v>
      </c>
      <c r="C155" s="15" t="s">
        <v>17</v>
      </c>
    </row>
    <row r="156" spans="1:3">
      <c r="A156" s="29" t="s">
        <v>242</v>
      </c>
      <c r="B156" s="29" t="s">
        <v>30</v>
      </c>
      <c r="C156" s="29" t="s">
        <v>21</v>
      </c>
    </row>
    <row r="157" spans="1:3">
      <c r="A157" s="15" t="s">
        <v>243</v>
      </c>
      <c r="B157" s="15" t="s">
        <v>7</v>
      </c>
      <c r="C157" s="15"/>
    </row>
    <row r="158" spans="1:3">
      <c r="A158" s="29" t="s">
        <v>244</v>
      </c>
      <c r="B158" s="29" t="s">
        <v>22</v>
      </c>
      <c r="C158" s="29"/>
    </row>
    <row r="159" spans="1:3">
      <c r="A159" s="15" t="s">
        <v>245</v>
      </c>
      <c r="B159" s="15" t="s">
        <v>7</v>
      </c>
      <c r="C159" s="15"/>
    </row>
    <row r="160" spans="1:3">
      <c r="A160" s="29" t="s">
        <v>246</v>
      </c>
      <c r="B160" s="29" t="s">
        <v>45</v>
      </c>
      <c r="C160" s="29" t="s">
        <v>24</v>
      </c>
    </row>
    <row r="161" spans="1:3">
      <c r="A161" s="15" t="s">
        <v>247</v>
      </c>
      <c r="B161" s="15" t="s">
        <v>7</v>
      </c>
      <c r="C161" s="15"/>
    </row>
    <row r="162" spans="1:3">
      <c r="A162" s="29" t="s">
        <v>248</v>
      </c>
      <c r="B162" s="29" t="s">
        <v>8</v>
      </c>
      <c r="C162" s="29" t="s">
        <v>6</v>
      </c>
    </row>
    <row r="163" spans="1:3">
      <c r="A163" s="15" t="s">
        <v>249</v>
      </c>
      <c r="B163" s="15" t="s">
        <v>46</v>
      </c>
      <c r="C163" s="15"/>
    </row>
    <row r="164" spans="1:3">
      <c r="A164" s="29" t="s">
        <v>250</v>
      </c>
      <c r="B164" s="29" t="s">
        <v>6</v>
      </c>
      <c r="C164" s="29" t="s">
        <v>17</v>
      </c>
    </row>
    <row r="165" spans="1:3">
      <c r="A165" s="15" t="s">
        <v>251</v>
      </c>
      <c r="B165" s="15" t="s">
        <v>252</v>
      </c>
      <c r="C165" s="15"/>
    </row>
    <row r="166" spans="1:3">
      <c r="A166" s="29" t="s">
        <v>253</v>
      </c>
      <c r="B166" s="29" t="s">
        <v>39</v>
      </c>
      <c r="C166" s="29"/>
    </row>
    <row r="167" spans="1:3">
      <c r="A167" s="15" t="s">
        <v>254</v>
      </c>
      <c r="B167" s="15" t="s">
        <v>7</v>
      </c>
      <c r="C167" s="15"/>
    </row>
    <row r="168" spans="1:3">
      <c r="A168" s="29" t="s">
        <v>255</v>
      </c>
      <c r="B168" s="29" t="s">
        <v>256</v>
      </c>
      <c r="C168" s="29" t="s">
        <v>17</v>
      </c>
    </row>
    <row r="169" spans="1:3">
      <c r="A169" s="15" t="s">
        <v>257</v>
      </c>
      <c r="B169" s="15" t="s">
        <v>6</v>
      </c>
      <c r="C169" s="15"/>
    </row>
    <row r="170" spans="1:3">
      <c r="A170" s="29" t="s">
        <v>258</v>
      </c>
      <c r="B170" s="29" t="s">
        <v>45</v>
      </c>
      <c r="C170" s="29"/>
    </row>
    <row r="171" spans="1:3">
      <c r="A171" s="15" t="s">
        <v>259</v>
      </c>
      <c r="B171" s="15" t="s">
        <v>7</v>
      </c>
      <c r="C171" s="15"/>
    </row>
    <row r="172" spans="1:3">
      <c r="A172" s="29" t="s">
        <v>260</v>
      </c>
      <c r="B172" s="29" t="s">
        <v>33</v>
      </c>
      <c r="C172" s="29" t="s">
        <v>6</v>
      </c>
    </row>
    <row r="173" spans="1:3">
      <c r="A173" s="15" t="s">
        <v>261</v>
      </c>
      <c r="B173" s="15" t="s">
        <v>45</v>
      </c>
      <c r="C173" s="15" t="s">
        <v>41</v>
      </c>
    </row>
    <row r="174" spans="1:3">
      <c r="A174" s="29" t="s">
        <v>262</v>
      </c>
      <c r="B174" s="29" t="s">
        <v>7</v>
      </c>
      <c r="C174" s="29" t="s">
        <v>17</v>
      </c>
    </row>
    <row r="175" spans="1:3">
      <c r="A175" s="15" t="s">
        <v>263</v>
      </c>
      <c r="B175" s="15" t="s">
        <v>7</v>
      </c>
      <c r="C175" s="15" t="s">
        <v>17</v>
      </c>
    </row>
    <row r="176" spans="1:3">
      <c r="A176" s="29" t="s">
        <v>264</v>
      </c>
      <c r="B176" s="29" t="s">
        <v>265</v>
      </c>
      <c r="C176" s="29" t="s">
        <v>17</v>
      </c>
    </row>
    <row r="177" spans="1:3">
      <c r="A177" s="15" t="s">
        <v>266</v>
      </c>
      <c r="B177" s="15" t="s">
        <v>7</v>
      </c>
      <c r="C177" s="15"/>
    </row>
    <row r="178" spans="1:3">
      <c r="A178" s="29" t="s">
        <v>267</v>
      </c>
      <c r="B178" s="29" t="s">
        <v>45</v>
      </c>
      <c r="C178" s="29"/>
    </row>
    <row r="179" spans="1:3">
      <c r="A179" s="15" t="s">
        <v>268</v>
      </c>
      <c r="B179" s="15" t="s">
        <v>6</v>
      </c>
      <c r="C179" s="15"/>
    </row>
    <row r="180" spans="1:3">
      <c r="A180" s="29" t="s">
        <v>269</v>
      </c>
      <c r="B180" s="29" t="s">
        <v>7</v>
      </c>
      <c r="C180" s="29" t="s">
        <v>17</v>
      </c>
    </row>
    <row r="181" spans="1:3">
      <c r="A181" s="15" t="s">
        <v>270</v>
      </c>
      <c r="B181" s="15" t="s">
        <v>42</v>
      </c>
      <c r="C181" s="15" t="s">
        <v>6</v>
      </c>
    </row>
    <row r="182" spans="1:3">
      <c r="A182" s="29" t="s">
        <v>271</v>
      </c>
      <c r="B182" s="29" t="s">
        <v>7</v>
      </c>
      <c r="C182" s="29" t="s">
        <v>17</v>
      </c>
    </row>
    <row r="183" spans="1:3">
      <c r="A183" s="15" t="s">
        <v>272</v>
      </c>
      <c r="B183" s="15" t="s">
        <v>46</v>
      </c>
      <c r="C183" s="15"/>
    </row>
    <row r="184" spans="1:3">
      <c r="A184" s="29" t="s">
        <v>273</v>
      </c>
      <c r="B184" s="29" t="s">
        <v>24</v>
      </c>
      <c r="C184" s="29" t="s">
        <v>17</v>
      </c>
    </row>
    <row r="185" spans="1:3">
      <c r="A185" s="15" t="s">
        <v>274</v>
      </c>
      <c r="B185" s="15" t="s">
        <v>45</v>
      </c>
      <c r="C185" s="15"/>
    </row>
    <row r="186" spans="1:3">
      <c r="A186" s="29" t="s">
        <v>275</v>
      </c>
      <c r="B186" s="29" t="s">
        <v>47</v>
      </c>
      <c r="C186" s="29"/>
    </row>
    <row r="187" spans="1:3">
      <c r="A187" s="15" t="s">
        <v>276</v>
      </c>
      <c r="B187" s="15" t="s">
        <v>37</v>
      </c>
      <c r="C187" s="15" t="s">
        <v>6</v>
      </c>
    </row>
    <row r="188" spans="1:3">
      <c r="A188" s="29" t="s">
        <v>277</v>
      </c>
      <c r="B188" s="29" t="s">
        <v>239</v>
      </c>
      <c r="C188" s="29"/>
    </row>
    <row r="189" spans="1:3">
      <c r="A189" s="15" t="s">
        <v>278</v>
      </c>
      <c r="B189" s="15" t="s">
        <v>45</v>
      </c>
      <c r="C189" s="15"/>
    </row>
    <row r="190" spans="1:3">
      <c r="A190" s="29" t="s">
        <v>279</v>
      </c>
      <c r="B190" s="29" t="s">
        <v>280</v>
      </c>
      <c r="C190" s="29" t="s">
        <v>35</v>
      </c>
    </row>
    <row r="191" spans="1:3">
      <c r="A191" s="15" t="s">
        <v>281</v>
      </c>
      <c r="B191" s="15" t="s">
        <v>7</v>
      </c>
      <c r="C191" s="15"/>
    </row>
    <row r="192" spans="1:3">
      <c r="A192" s="29" t="s">
        <v>282</v>
      </c>
      <c r="B192" s="29" t="s">
        <v>7</v>
      </c>
      <c r="C192" s="29" t="s">
        <v>17</v>
      </c>
    </row>
    <row r="193" spans="1:3">
      <c r="A193" s="15" t="s">
        <v>283</v>
      </c>
      <c r="B193" s="15" t="s">
        <v>7</v>
      </c>
      <c r="C193" s="15" t="s">
        <v>35</v>
      </c>
    </row>
    <row r="194" spans="1:3">
      <c r="A194" s="29" t="s">
        <v>284</v>
      </c>
      <c r="B194" s="29" t="s">
        <v>7</v>
      </c>
      <c r="C194" s="29"/>
    </row>
    <row r="195" spans="1:3">
      <c r="A195" s="15" t="s">
        <v>285</v>
      </c>
      <c r="B195" s="15" t="s">
        <v>7</v>
      </c>
      <c r="C195" s="15" t="s">
        <v>6</v>
      </c>
    </row>
    <row r="196" spans="1:3">
      <c r="A196" s="29" t="s">
        <v>286</v>
      </c>
      <c r="B196" s="29" t="s">
        <v>7</v>
      </c>
      <c r="C196" s="29"/>
    </row>
    <row r="197" spans="1:3">
      <c r="A197" s="15" t="s">
        <v>287</v>
      </c>
      <c r="B197" s="15" t="s">
        <v>37</v>
      </c>
      <c r="C197" s="15" t="s">
        <v>365</v>
      </c>
    </row>
    <row r="198" spans="1:3">
      <c r="A198" s="29" t="s">
        <v>288</v>
      </c>
      <c r="B198" s="29" t="s">
        <v>6</v>
      </c>
      <c r="C198" s="29" t="s">
        <v>358</v>
      </c>
    </row>
    <row r="199" spans="1:3">
      <c r="A199" s="15" t="s">
        <v>289</v>
      </c>
      <c r="B199" s="15" t="s">
        <v>6</v>
      </c>
      <c r="C199" s="15"/>
    </row>
    <row r="200" spans="1:3">
      <c r="A200" s="29" t="s">
        <v>290</v>
      </c>
      <c r="B200" s="29" t="s">
        <v>7</v>
      </c>
      <c r="C200" s="29" t="s">
        <v>17</v>
      </c>
    </row>
    <row r="201" spans="1:3">
      <c r="A201" s="15" t="s">
        <v>291</v>
      </c>
      <c r="B201" s="15" t="s">
        <v>33</v>
      </c>
      <c r="C201" s="15"/>
    </row>
    <row r="202" spans="1:3">
      <c r="A202" s="29" t="s">
        <v>292</v>
      </c>
      <c r="B202" s="29" t="s">
        <v>239</v>
      </c>
      <c r="C202" s="29" t="s">
        <v>17</v>
      </c>
    </row>
    <row r="203" spans="1:3">
      <c r="A203" s="15" t="s">
        <v>293</v>
      </c>
      <c r="B203" s="15" t="s">
        <v>239</v>
      </c>
      <c r="C203" s="15" t="s">
        <v>17</v>
      </c>
    </row>
  </sheetData>
  <mergeCells count="2">
    <mergeCell ref="A1:C1"/>
    <mergeCell ref="H1:J1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MK75"/>
  <sheetViews>
    <sheetView topLeftCell="A43" workbookViewId="0">
      <selection activeCell="G14" sqref="G14"/>
    </sheetView>
  </sheetViews>
  <sheetFormatPr defaultRowHeight="15"/>
  <cols>
    <col min="1" max="1" width="8.5703125" style="8" customWidth="1"/>
    <col min="2" max="2" width="8.7109375" style="8" customWidth="1"/>
    <col min="3" max="3" width="13.42578125" style="8" customWidth="1"/>
    <col min="4" max="4" width="16.140625" style="8" bestFit="1" customWidth="1"/>
    <col min="5" max="5" width="13.140625" style="8" bestFit="1" customWidth="1"/>
    <col min="6" max="6" width="2.7109375" style="8" customWidth="1"/>
    <col min="7" max="7" width="22.7109375" style="8" bestFit="1" customWidth="1"/>
    <col min="8" max="8" width="9.85546875" style="8" customWidth="1"/>
    <col min="9" max="9" width="2.7109375" style="8" customWidth="1"/>
    <col min="10" max="10" width="11" style="8" customWidth="1"/>
    <col min="11" max="11" width="8.7109375" style="8" customWidth="1"/>
    <col min="12" max="12" width="13.42578125" style="8" customWidth="1"/>
    <col min="13" max="13" width="13.85546875" style="8" customWidth="1"/>
    <col min="14" max="14" width="2.7109375" style="8" customWidth="1"/>
    <col min="15" max="15" width="22.7109375" style="8" bestFit="1" customWidth="1"/>
    <col min="16" max="1025" width="9.85546875" style="8" customWidth="1"/>
    <col min="1026" max="1026" width="10.28515625" customWidth="1"/>
  </cols>
  <sheetData>
    <row r="1" spans="1:16" ht="22.5" customHeight="1">
      <c r="A1" s="69" t="s">
        <v>294</v>
      </c>
      <c r="B1" s="69"/>
      <c r="C1" s="69"/>
      <c r="D1" s="69"/>
      <c r="E1" s="69"/>
      <c r="J1" s="69" t="s">
        <v>295</v>
      </c>
      <c r="K1" s="69"/>
      <c r="L1" s="69"/>
      <c r="M1" s="69"/>
    </row>
    <row r="2" spans="1:16" ht="22.5" customHeight="1">
      <c r="A2" s="69"/>
      <c r="B2" s="69"/>
      <c r="C2" s="69"/>
      <c r="D2" s="69"/>
      <c r="E2" s="69"/>
      <c r="J2" s="69"/>
      <c r="K2" s="69"/>
      <c r="L2" s="69"/>
      <c r="M2" s="69"/>
    </row>
    <row r="3" spans="1:16" ht="15.75" thickBot="1">
      <c r="A3" s="33" t="s">
        <v>76</v>
      </c>
      <c r="B3" s="33" t="s">
        <v>296</v>
      </c>
      <c r="C3" s="33" t="s">
        <v>77</v>
      </c>
      <c r="D3" s="33" t="s">
        <v>78</v>
      </c>
      <c r="E3" s="33" t="s">
        <v>352</v>
      </c>
      <c r="G3" s="10" t="s">
        <v>297</v>
      </c>
      <c r="H3" s="10">
        <f>COUNTA(fbf0ths[0th Holder])-H4</f>
        <v>38</v>
      </c>
      <c r="J3" s="32" t="s">
        <v>80</v>
      </c>
      <c r="K3" s="34" t="s">
        <v>296</v>
      </c>
      <c r="L3" s="32" t="s">
        <v>77</v>
      </c>
      <c r="M3" s="32" t="s">
        <v>78</v>
      </c>
      <c r="O3" s="10" t="s">
        <v>297</v>
      </c>
      <c r="P3" s="10">
        <v>0</v>
      </c>
    </row>
    <row r="4" spans="1:16" ht="16.5" thickTop="1" thickBot="1">
      <c r="A4" s="29" t="s">
        <v>370</v>
      </c>
      <c r="B4" s="43">
        <v>252.57499999999999</v>
      </c>
      <c r="C4" s="29" t="s">
        <v>34</v>
      </c>
      <c r="D4" s="29"/>
      <c r="E4" s="50"/>
      <c r="G4" s="10" t="s">
        <v>79</v>
      </c>
      <c r="H4" s="10">
        <f>COUNTA(fbf0ths[Taken By])</f>
        <v>34</v>
      </c>
      <c r="J4" s="15">
        <v>2</v>
      </c>
      <c r="K4" s="44">
        <v>226.97499999999999</v>
      </c>
      <c r="L4" s="15" t="s">
        <v>299</v>
      </c>
      <c r="M4" s="15" t="s">
        <v>17</v>
      </c>
      <c r="O4" s="10" t="s">
        <v>79</v>
      </c>
      <c r="P4" s="10">
        <f>COUNTA(Table219[Taken By])</f>
        <v>7</v>
      </c>
    </row>
    <row r="5" spans="1:16" ht="15.75" thickTop="1">
      <c r="A5" s="15" t="s">
        <v>298</v>
      </c>
      <c r="B5" s="42">
        <v>136</v>
      </c>
      <c r="C5" s="15" t="s">
        <v>13</v>
      </c>
      <c r="D5" s="15" t="s">
        <v>6</v>
      </c>
      <c r="E5" s="15"/>
      <c r="J5" s="29">
        <v>29</v>
      </c>
      <c r="K5" s="45">
        <v>274.2</v>
      </c>
      <c r="L5" s="29" t="s">
        <v>20</v>
      </c>
      <c r="M5" s="29" t="s">
        <v>35</v>
      </c>
    </row>
    <row r="6" spans="1:16">
      <c r="A6" s="29" t="s">
        <v>300</v>
      </c>
      <c r="B6" s="43">
        <v>164.32499999999999</v>
      </c>
      <c r="C6" s="29" t="s">
        <v>28</v>
      </c>
      <c r="D6" s="29"/>
      <c r="E6" s="29"/>
      <c r="J6" s="15">
        <v>54</v>
      </c>
      <c r="K6" s="44">
        <v>289.125</v>
      </c>
      <c r="L6" s="15" t="s">
        <v>28</v>
      </c>
      <c r="M6" s="15" t="s">
        <v>37</v>
      </c>
    </row>
    <row r="7" spans="1:16">
      <c r="A7" s="15" t="s">
        <v>301</v>
      </c>
      <c r="B7" s="42">
        <v>172.9</v>
      </c>
      <c r="C7" s="15" t="s">
        <v>299</v>
      </c>
      <c r="D7" s="15"/>
      <c r="E7" s="15"/>
      <c r="J7" s="29">
        <v>55</v>
      </c>
      <c r="K7" s="45">
        <v>289.3</v>
      </c>
      <c r="L7" s="29" t="s">
        <v>20</v>
      </c>
      <c r="M7" s="29" t="s">
        <v>37</v>
      </c>
    </row>
    <row r="8" spans="1:16">
      <c r="A8" s="29" t="s">
        <v>84</v>
      </c>
      <c r="B8" s="43">
        <v>64.625</v>
      </c>
      <c r="C8" s="29" t="s">
        <v>299</v>
      </c>
      <c r="D8" s="29"/>
      <c r="E8" s="29"/>
      <c r="J8" s="15">
        <v>65</v>
      </c>
      <c r="K8" s="44">
        <v>257.875</v>
      </c>
      <c r="L8" s="15" t="s">
        <v>28</v>
      </c>
      <c r="M8" s="15" t="s">
        <v>37</v>
      </c>
    </row>
    <row r="9" spans="1:16">
      <c r="A9" s="15" t="s">
        <v>302</v>
      </c>
      <c r="B9" s="42">
        <v>206.77500000000001</v>
      </c>
      <c r="C9" s="15" t="s">
        <v>20</v>
      </c>
      <c r="D9" s="15"/>
      <c r="E9" s="15"/>
      <c r="J9" s="29">
        <v>66</v>
      </c>
      <c r="K9" s="45">
        <v>443.92500000000001</v>
      </c>
      <c r="L9" s="29" t="s">
        <v>20</v>
      </c>
      <c r="M9" s="29" t="s">
        <v>37</v>
      </c>
    </row>
    <row r="10" spans="1:16">
      <c r="A10" s="29" t="s">
        <v>303</v>
      </c>
      <c r="B10" s="43">
        <v>117.675</v>
      </c>
      <c r="C10" s="29" t="s">
        <v>23</v>
      </c>
      <c r="D10" s="29" t="s">
        <v>17</v>
      </c>
      <c r="E10" s="29" t="s">
        <v>6</v>
      </c>
      <c r="J10" s="15">
        <v>87</v>
      </c>
      <c r="K10" s="44">
        <v>414.27499999999998</v>
      </c>
      <c r="L10" s="15" t="s">
        <v>20</v>
      </c>
      <c r="M10" s="15" t="s">
        <v>21</v>
      </c>
    </row>
    <row r="11" spans="1:16">
      <c r="A11" s="15" t="s">
        <v>304</v>
      </c>
      <c r="B11" s="42">
        <v>143.97499999999999</v>
      </c>
      <c r="C11" s="15" t="s">
        <v>20</v>
      </c>
      <c r="D11" s="15" t="s">
        <v>17</v>
      </c>
      <c r="E11" s="15"/>
    </row>
    <row r="12" spans="1:16">
      <c r="A12" s="29" t="s">
        <v>305</v>
      </c>
      <c r="B12" s="43">
        <v>193.65</v>
      </c>
      <c r="C12" s="29" t="s">
        <v>20</v>
      </c>
      <c r="D12" s="29" t="s">
        <v>17</v>
      </c>
      <c r="E12" s="29"/>
    </row>
    <row r="13" spans="1:16">
      <c r="A13" s="15" t="s">
        <v>89</v>
      </c>
      <c r="B13" s="42">
        <v>124.2</v>
      </c>
      <c r="C13" s="15" t="s">
        <v>23</v>
      </c>
      <c r="D13" s="15" t="s">
        <v>358</v>
      </c>
      <c r="E13" s="15"/>
    </row>
    <row r="14" spans="1:16">
      <c r="A14" s="29" t="s">
        <v>90</v>
      </c>
      <c r="B14" s="43">
        <v>107.1</v>
      </c>
      <c r="C14" s="29" t="s">
        <v>306</v>
      </c>
      <c r="D14" s="29"/>
      <c r="E14" s="29"/>
    </row>
    <row r="15" spans="1:16">
      <c r="A15" s="15" t="s">
        <v>98</v>
      </c>
      <c r="B15" s="42">
        <v>100.3</v>
      </c>
      <c r="C15" s="15" t="s">
        <v>23</v>
      </c>
      <c r="D15" s="15"/>
      <c r="E15" s="15"/>
    </row>
    <row r="16" spans="1:16">
      <c r="A16" s="29" t="s">
        <v>307</v>
      </c>
      <c r="B16" s="43">
        <v>127.85</v>
      </c>
      <c r="C16" s="29" t="s">
        <v>28</v>
      </c>
      <c r="D16" s="29"/>
      <c r="E16" s="29"/>
    </row>
    <row r="17" spans="1:5">
      <c r="A17" s="15" t="s">
        <v>308</v>
      </c>
      <c r="B17" s="42">
        <v>232.07499999999999</v>
      </c>
      <c r="C17" s="15" t="s">
        <v>23</v>
      </c>
      <c r="D17" s="15" t="s">
        <v>19</v>
      </c>
      <c r="E17" s="15" t="s">
        <v>19</v>
      </c>
    </row>
    <row r="18" spans="1:5">
      <c r="A18" s="29" t="s">
        <v>309</v>
      </c>
      <c r="B18" s="43">
        <v>133.15</v>
      </c>
      <c r="C18" s="29" t="s">
        <v>20</v>
      </c>
      <c r="D18" s="29" t="s">
        <v>24</v>
      </c>
      <c r="E18" s="29"/>
    </row>
    <row r="19" spans="1:5">
      <c r="A19" s="15" t="s">
        <v>310</v>
      </c>
      <c r="B19" s="42">
        <v>131.30000000000001</v>
      </c>
      <c r="C19" s="15" t="s">
        <v>23</v>
      </c>
      <c r="D19" s="15" t="s">
        <v>83</v>
      </c>
      <c r="E19" s="15"/>
    </row>
    <row r="20" spans="1:5">
      <c r="A20" s="29" t="s">
        <v>311</v>
      </c>
      <c r="B20" s="43">
        <v>128.02500000000001</v>
      </c>
      <c r="C20" s="29" t="s">
        <v>306</v>
      </c>
      <c r="D20" s="29" t="s">
        <v>17</v>
      </c>
      <c r="E20" s="29"/>
    </row>
    <row r="21" spans="1:5">
      <c r="A21" s="15" t="s">
        <v>312</v>
      </c>
      <c r="B21" s="42">
        <v>145.92500000000001</v>
      </c>
      <c r="C21" s="15" t="s">
        <v>13</v>
      </c>
      <c r="D21" s="15"/>
      <c r="E21" s="15" t="s">
        <v>6</v>
      </c>
    </row>
    <row r="22" spans="1:5">
      <c r="A22" s="29" t="s">
        <v>313</v>
      </c>
      <c r="B22" s="43">
        <v>139.35</v>
      </c>
      <c r="C22" s="29" t="s">
        <v>23</v>
      </c>
      <c r="D22" s="29" t="s">
        <v>17</v>
      </c>
      <c r="E22" s="29" t="s">
        <v>6</v>
      </c>
    </row>
    <row r="23" spans="1:5">
      <c r="A23" s="15" t="s">
        <v>314</v>
      </c>
      <c r="B23" s="42">
        <v>160.19999999999999</v>
      </c>
      <c r="C23" s="15" t="s">
        <v>23</v>
      </c>
      <c r="D23" s="15" t="s">
        <v>17</v>
      </c>
      <c r="E23" s="15"/>
    </row>
    <row r="24" spans="1:5">
      <c r="A24" s="29" t="s">
        <v>315</v>
      </c>
      <c r="B24" s="43">
        <v>140</v>
      </c>
      <c r="C24" s="29" t="s">
        <v>28</v>
      </c>
      <c r="D24" s="29" t="s">
        <v>360</v>
      </c>
      <c r="E24" s="29" t="s">
        <v>6</v>
      </c>
    </row>
    <row r="25" spans="1:5">
      <c r="A25" s="15" t="s">
        <v>316</v>
      </c>
      <c r="B25" s="42">
        <v>186.1</v>
      </c>
      <c r="C25" s="15" t="s">
        <v>20</v>
      </c>
      <c r="D25" s="15"/>
      <c r="E25" s="15"/>
    </row>
    <row r="26" spans="1:5">
      <c r="A26" s="29" t="s">
        <v>130</v>
      </c>
      <c r="B26" s="43">
        <v>126.325</v>
      </c>
      <c r="C26" s="29" t="s">
        <v>306</v>
      </c>
      <c r="D26" s="29" t="s">
        <v>17</v>
      </c>
      <c r="E26" s="29"/>
    </row>
    <row r="27" spans="1:5">
      <c r="A27" s="15" t="s">
        <v>317</v>
      </c>
      <c r="B27" s="42">
        <v>84.974999999999994</v>
      </c>
      <c r="C27" s="15" t="s">
        <v>34</v>
      </c>
      <c r="D27" s="15"/>
      <c r="E27" s="15"/>
    </row>
    <row r="28" spans="1:5">
      <c r="A28" s="29" t="s">
        <v>318</v>
      </c>
      <c r="B28" s="43">
        <v>213.1</v>
      </c>
      <c r="C28" s="29" t="s">
        <v>28</v>
      </c>
      <c r="D28" s="29"/>
      <c r="E28" s="29"/>
    </row>
    <row r="29" spans="1:5">
      <c r="A29" s="15" t="s">
        <v>319</v>
      </c>
      <c r="B29" s="42">
        <v>161.05000000000001</v>
      </c>
      <c r="C29" s="15" t="s">
        <v>13</v>
      </c>
      <c r="D29" s="15"/>
      <c r="E29" s="15"/>
    </row>
    <row r="30" spans="1:5">
      <c r="A30" s="29" t="s">
        <v>133</v>
      </c>
      <c r="B30" s="43">
        <v>133.75</v>
      </c>
      <c r="C30" s="29" t="s">
        <v>13</v>
      </c>
      <c r="D30" s="29" t="s">
        <v>17</v>
      </c>
      <c r="E30" s="29"/>
    </row>
    <row r="31" spans="1:5">
      <c r="A31" s="15" t="s">
        <v>320</v>
      </c>
      <c r="B31" s="42">
        <v>153.97499999999999</v>
      </c>
      <c r="C31" s="15" t="s">
        <v>23</v>
      </c>
      <c r="D31" s="15"/>
      <c r="E31" s="15" t="s">
        <v>321</v>
      </c>
    </row>
    <row r="32" spans="1:5">
      <c r="A32" s="29" t="s">
        <v>137</v>
      </c>
      <c r="B32" s="43">
        <v>134.22499999999999</v>
      </c>
      <c r="C32" s="29" t="s">
        <v>20</v>
      </c>
      <c r="D32" s="29" t="s">
        <v>6</v>
      </c>
      <c r="E32" s="29"/>
    </row>
    <row r="33" spans="1:5">
      <c r="A33" s="15" t="s">
        <v>141</v>
      </c>
      <c r="B33" s="42">
        <v>95.075000000000003</v>
      </c>
      <c r="C33" s="15" t="s">
        <v>13</v>
      </c>
      <c r="D33" s="15" t="s">
        <v>17</v>
      </c>
      <c r="E33" s="15"/>
    </row>
    <row r="34" spans="1:5">
      <c r="A34" s="29" t="s">
        <v>322</v>
      </c>
      <c r="B34" s="43">
        <v>114.575</v>
      </c>
      <c r="C34" s="29" t="s">
        <v>23</v>
      </c>
      <c r="D34" s="29"/>
      <c r="E34" s="29"/>
    </row>
    <row r="35" spans="1:5">
      <c r="A35" s="15" t="s">
        <v>323</v>
      </c>
      <c r="B35" s="42">
        <v>191.85</v>
      </c>
      <c r="C35" s="15" t="s">
        <v>28</v>
      </c>
      <c r="D35" s="15" t="s">
        <v>17</v>
      </c>
      <c r="E35" s="15"/>
    </row>
    <row r="36" spans="1:5">
      <c r="A36" s="29" t="s">
        <v>324</v>
      </c>
      <c r="B36" s="43">
        <v>129.1</v>
      </c>
      <c r="C36" s="29" t="s">
        <v>28</v>
      </c>
      <c r="D36" s="29"/>
      <c r="E36" s="29"/>
    </row>
    <row r="37" spans="1:5">
      <c r="A37" s="15" t="s">
        <v>325</v>
      </c>
      <c r="B37" s="42">
        <v>101.97499999999999</v>
      </c>
      <c r="C37" s="15" t="s">
        <v>28</v>
      </c>
      <c r="D37" s="15"/>
      <c r="E37" s="15"/>
    </row>
    <row r="38" spans="1:5">
      <c r="A38" s="29" t="s">
        <v>326</v>
      </c>
      <c r="B38" s="43">
        <v>143.07499999999999</v>
      </c>
      <c r="C38" s="29" t="s">
        <v>20</v>
      </c>
      <c r="D38" s="29" t="s">
        <v>6</v>
      </c>
      <c r="E38" s="29" t="s">
        <v>6</v>
      </c>
    </row>
    <row r="39" spans="1:5">
      <c r="A39" s="15" t="s">
        <v>157</v>
      </c>
      <c r="B39" s="42">
        <v>119.625</v>
      </c>
      <c r="C39" s="15" t="s">
        <v>28</v>
      </c>
      <c r="D39" s="15"/>
      <c r="E39" s="15"/>
    </row>
    <row r="40" spans="1:5">
      <c r="A40" s="29" t="s">
        <v>163</v>
      </c>
      <c r="B40" s="43">
        <v>137.65</v>
      </c>
      <c r="C40" s="29" t="s">
        <v>28</v>
      </c>
      <c r="D40" s="29" t="s">
        <v>41</v>
      </c>
      <c r="E40" s="29"/>
    </row>
    <row r="41" spans="1:5">
      <c r="A41" s="15" t="s">
        <v>170</v>
      </c>
      <c r="B41" s="42">
        <v>146.1</v>
      </c>
      <c r="C41" s="15" t="s">
        <v>20</v>
      </c>
      <c r="D41" s="15" t="s">
        <v>27</v>
      </c>
      <c r="E41" s="15"/>
    </row>
    <row r="42" spans="1:5">
      <c r="A42" s="29" t="s">
        <v>173</v>
      </c>
      <c r="B42" s="43">
        <v>119.675</v>
      </c>
      <c r="C42" s="29" t="s">
        <v>28</v>
      </c>
      <c r="D42" s="29"/>
      <c r="E42" s="29"/>
    </row>
    <row r="43" spans="1:5">
      <c r="A43" s="15" t="s">
        <v>327</v>
      </c>
      <c r="B43" s="42">
        <v>123.05</v>
      </c>
      <c r="C43" s="15" t="s">
        <v>28</v>
      </c>
      <c r="D43" s="15" t="s">
        <v>27</v>
      </c>
      <c r="E43" s="15" t="s">
        <v>6</v>
      </c>
    </row>
    <row r="44" spans="1:5">
      <c r="A44" s="29" t="s">
        <v>179</v>
      </c>
      <c r="B44" s="43">
        <v>181.55</v>
      </c>
      <c r="C44" s="29" t="s">
        <v>20</v>
      </c>
      <c r="D44" s="29"/>
      <c r="E44" s="29" t="s">
        <v>17</v>
      </c>
    </row>
    <row r="45" spans="1:5">
      <c r="A45" s="15" t="s">
        <v>328</v>
      </c>
      <c r="B45" s="42">
        <v>230.25</v>
      </c>
      <c r="C45" s="15" t="s">
        <v>23</v>
      </c>
      <c r="D45" s="15" t="s">
        <v>6</v>
      </c>
      <c r="E45" s="15"/>
    </row>
    <row r="46" spans="1:5">
      <c r="A46" s="29" t="s">
        <v>184</v>
      </c>
      <c r="B46" s="43">
        <v>117.4</v>
      </c>
      <c r="C46" s="29" t="s">
        <v>23</v>
      </c>
      <c r="D46" s="29"/>
      <c r="E46" s="29"/>
    </row>
    <row r="47" spans="1:5">
      <c r="A47" s="15" t="s">
        <v>188</v>
      </c>
      <c r="B47" s="42">
        <v>148.97499999999999</v>
      </c>
      <c r="C47" s="15" t="s">
        <v>20</v>
      </c>
      <c r="D47" s="15" t="s">
        <v>17</v>
      </c>
      <c r="E47" s="15"/>
    </row>
    <row r="48" spans="1:5">
      <c r="A48" s="29" t="s">
        <v>200</v>
      </c>
      <c r="B48" s="43">
        <v>152.94999999999999</v>
      </c>
      <c r="C48" s="29" t="s">
        <v>20</v>
      </c>
      <c r="D48" s="29" t="s">
        <v>45</v>
      </c>
      <c r="E48" s="29"/>
    </row>
    <row r="49" spans="1:5">
      <c r="A49" s="29" t="s">
        <v>207</v>
      </c>
      <c r="B49" s="43">
        <v>122.7</v>
      </c>
      <c r="C49" s="29" t="s">
        <v>20</v>
      </c>
      <c r="D49" s="29" t="s">
        <v>17</v>
      </c>
      <c r="E49" s="29"/>
    </row>
    <row r="50" spans="1:5">
      <c r="A50" s="15" t="s">
        <v>329</v>
      </c>
      <c r="B50" s="42">
        <v>91.85</v>
      </c>
      <c r="C50" s="15" t="s">
        <v>20</v>
      </c>
      <c r="D50" s="15"/>
      <c r="E50" s="15"/>
    </row>
    <row r="51" spans="1:5">
      <c r="A51" s="29" t="s">
        <v>330</v>
      </c>
      <c r="B51" s="43">
        <v>107.375</v>
      </c>
      <c r="C51" s="29" t="s">
        <v>28</v>
      </c>
      <c r="D51" s="29"/>
      <c r="E51" s="29"/>
    </row>
    <row r="52" spans="1:5">
      <c r="A52" s="15" t="s">
        <v>211</v>
      </c>
      <c r="B52" s="42">
        <v>121.05</v>
      </c>
      <c r="C52" s="15" t="s">
        <v>23</v>
      </c>
      <c r="D52" s="15"/>
      <c r="E52" s="15" t="s">
        <v>6</v>
      </c>
    </row>
    <row r="53" spans="1:5">
      <c r="A53" s="29" t="s">
        <v>331</v>
      </c>
      <c r="B53" s="43">
        <v>114.77500000000001</v>
      </c>
      <c r="C53" s="29" t="s">
        <v>28</v>
      </c>
      <c r="D53" s="29"/>
      <c r="E53" s="29" t="s">
        <v>6</v>
      </c>
    </row>
    <row r="54" spans="1:5">
      <c r="A54" s="15" t="s">
        <v>332</v>
      </c>
      <c r="B54" s="42">
        <v>190.875</v>
      </c>
      <c r="C54" s="15" t="s">
        <v>23</v>
      </c>
      <c r="D54" s="15"/>
      <c r="E54" s="15"/>
    </row>
    <row r="55" spans="1:5">
      <c r="A55" s="29" t="s">
        <v>225</v>
      </c>
      <c r="B55" s="43">
        <v>90.775000000000006</v>
      </c>
      <c r="C55" s="29" t="s">
        <v>23</v>
      </c>
      <c r="D55" s="29" t="s">
        <v>17</v>
      </c>
      <c r="E55" s="29"/>
    </row>
    <row r="56" spans="1:5">
      <c r="A56" s="15" t="s">
        <v>333</v>
      </c>
      <c r="B56" s="42">
        <v>106.075</v>
      </c>
      <c r="C56" s="15" t="s">
        <v>23</v>
      </c>
      <c r="D56" s="15"/>
      <c r="E56" s="15"/>
    </row>
    <row r="57" spans="1:5">
      <c r="A57" s="29" t="s">
        <v>334</v>
      </c>
      <c r="B57" s="43">
        <v>110.3</v>
      </c>
      <c r="C57" s="29" t="s">
        <v>28</v>
      </c>
      <c r="D57" s="29"/>
      <c r="E57" s="29"/>
    </row>
    <row r="58" spans="1:5">
      <c r="A58" s="15" t="s">
        <v>335</v>
      </c>
      <c r="B58" s="42">
        <v>105.05</v>
      </c>
      <c r="C58" s="15" t="s">
        <v>34</v>
      </c>
      <c r="D58" s="15" t="s">
        <v>17</v>
      </c>
      <c r="E58" s="15"/>
    </row>
    <row r="59" spans="1:5">
      <c r="A59" s="29" t="s">
        <v>336</v>
      </c>
      <c r="B59" s="43">
        <v>101.47499999999999</v>
      </c>
      <c r="C59" s="29" t="s">
        <v>23</v>
      </c>
      <c r="D59" s="29" t="s">
        <v>17</v>
      </c>
      <c r="E59" s="29"/>
    </row>
    <row r="60" spans="1:5">
      <c r="A60" s="15" t="s">
        <v>337</v>
      </c>
      <c r="B60" s="42">
        <v>140.82499999999999</v>
      </c>
      <c r="C60" s="15" t="s">
        <v>23</v>
      </c>
      <c r="D60" s="15"/>
      <c r="E60" s="15"/>
    </row>
    <row r="61" spans="1:5">
      <c r="A61" s="29" t="s">
        <v>248</v>
      </c>
      <c r="B61" s="43">
        <v>162.72499999999999</v>
      </c>
      <c r="C61" s="29" t="s">
        <v>34</v>
      </c>
      <c r="D61" s="29" t="s">
        <v>6</v>
      </c>
      <c r="E61" s="29"/>
    </row>
    <row r="62" spans="1:5">
      <c r="A62" s="15" t="s">
        <v>250</v>
      </c>
      <c r="B62" s="42">
        <v>146.47499999999999</v>
      </c>
      <c r="C62" s="15" t="s">
        <v>20</v>
      </c>
      <c r="D62" s="15" t="s">
        <v>17</v>
      </c>
      <c r="E62" s="15"/>
    </row>
    <row r="63" spans="1:5">
      <c r="A63" s="29" t="s">
        <v>338</v>
      </c>
      <c r="B63" s="43">
        <v>116.47499999999999</v>
      </c>
      <c r="C63" s="29" t="s">
        <v>20</v>
      </c>
      <c r="D63" s="29" t="s">
        <v>17</v>
      </c>
      <c r="E63" s="29"/>
    </row>
    <row r="64" spans="1:5">
      <c r="A64" s="15" t="s">
        <v>251</v>
      </c>
      <c r="B64" s="42">
        <v>138.57499999999999</v>
      </c>
      <c r="C64" s="15" t="s">
        <v>13</v>
      </c>
      <c r="D64" s="15"/>
      <c r="E64" s="15"/>
    </row>
    <row r="65" spans="1:5">
      <c r="A65" s="29" t="s">
        <v>339</v>
      </c>
      <c r="B65" s="43">
        <v>120.7</v>
      </c>
      <c r="C65" s="29" t="s">
        <v>20</v>
      </c>
      <c r="D65" s="29" t="s">
        <v>17</v>
      </c>
      <c r="E65" s="29"/>
    </row>
    <row r="66" spans="1:5">
      <c r="A66" s="15" t="s">
        <v>264</v>
      </c>
      <c r="B66" s="42">
        <v>102.45</v>
      </c>
      <c r="C66" s="15" t="s">
        <v>28</v>
      </c>
      <c r="D66" s="15"/>
      <c r="E66" s="15"/>
    </row>
    <row r="67" spans="1:5">
      <c r="A67" s="29" t="s">
        <v>340</v>
      </c>
      <c r="B67" s="43">
        <v>103.4</v>
      </c>
      <c r="C67" s="29" t="s">
        <v>20</v>
      </c>
      <c r="D67" s="29" t="s">
        <v>24</v>
      </c>
      <c r="E67" s="29" t="s">
        <v>17</v>
      </c>
    </row>
    <row r="68" spans="1:5">
      <c r="A68" s="15" t="s">
        <v>268</v>
      </c>
      <c r="B68" s="42">
        <v>118.27500000000001</v>
      </c>
      <c r="C68" s="15" t="s">
        <v>13</v>
      </c>
      <c r="D68" s="15"/>
      <c r="E68" s="15"/>
    </row>
    <row r="69" spans="1:5">
      <c r="A69" s="29" t="s">
        <v>272</v>
      </c>
      <c r="B69" s="43">
        <v>107.45</v>
      </c>
      <c r="C69" s="29" t="s">
        <v>20</v>
      </c>
      <c r="D69" s="29"/>
      <c r="E69" s="29"/>
    </row>
    <row r="70" spans="1:5">
      <c r="A70" s="15" t="s">
        <v>341</v>
      </c>
      <c r="B70" s="42">
        <v>179.35</v>
      </c>
      <c r="C70" s="15" t="s">
        <v>20</v>
      </c>
      <c r="D70" s="15"/>
      <c r="E70" s="15"/>
    </row>
    <row r="71" spans="1:5">
      <c r="A71" s="29" t="s">
        <v>342</v>
      </c>
      <c r="B71" s="43">
        <v>122.2</v>
      </c>
      <c r="C71" s="29" t="s">
        <v>23</v>
      </c>
      <c r="D71" s="29"/>
      <c r="E71" s="29"/>
    </row>
    <row r="72" spans="1:5">
      <c r="A72" s="15" t="s">
        <v>343</v>
      </c>
      <c r="B72" s="42">
        <v>105.375</v>
      </c>
      <c r="C72" s="15" t="s">
        <v>306</v>
      </c>
      <c r="D72" s="15"/>
      <c r="E72" s="15"/>
    </row>
    <row r="73" spans="1:5">
      <c r="A73" s="29" t="s">
        <v>344</v>
      </c>
      <c r="B73" s="43">
        <v>150.22499999999999</v>
      </c>
      <c r="C73" s="29" t="s">
        <v>23</v>
      </c>
      <c r="D73" s="29"/>
      <c r="E73" s="29"/>
    </row>
    <row r="74" spans="1:5">
      <c r="A74" s="15" t="s">
        <v>345</v>
      </c>
      <c r="B74" s="42">
        <v>220.47499999999999</v>
      </c>
      <c r="C74" s="15" t="s">
        <v>28</v>
      </c>
      <c r="D74" s="15"/>
      <c r="E74" s="15"/>
    </row>
    <row r="75" spans="1:5">
      <c r="A75" s="29" t="s">
        <v>346</v>
      </c>
      <c r="B75" s="43">
        <v>104.1</v>
      </c>
      <c r="C75" s="29" t="s">
        <v>20</v>
      </c>
      <c r="D75" s="29" t="s">
        <v>358</v>
      </c>
      <c r="E75" s="29"/>
    </row>
  </sheetData>
  <mergeCells count="2">
    <mergeCell ref="J1:M2"/>
    <mergeCell ref="A1:E2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 filterMode="1"/>
  <dimension ref="B1:J511"/>
  <sheetViews>
    <sheetView workbookViewId="0">
      <selection activeCell="E512" sqref="E512"/>
    </sheetView>
  </sheetViews>
  <sheetFormatPr defaultRowHeight="15"/>
  <cols>
    <col min="1" max="1" width="9.28515625" bestFit="1" customWidth="1"/>
    <col min="2" max="2" width="12.42578125" style="37" bestFit="1" customWidth="1"/>
    <col min="3" max="3" width="14.5703125" style="37" customWidth="1"/>
    <col min="5" max="5" width="9.140625" style="37"/>
    <col min="6" max="6" width="9.28515625" style="37" bestFit="1" customWidth="1"/>
    <col min="7" max="7" width="12.42578125" style="37" bestFit="1" customWidth="1"/>
    <col min="8" max="8" width="12.42578125" bestFit="1" customWidth="1"/>
  </cols>
  <sheetData>
    <row r="1" spans="2:10" s="48" customFormat="1">
      <c r="B1" s="37"/>
      <c r="C1" s="37"/>
      <c r="E1" s="37"/>
      <c r="F1" s="37"/>
      <c r="G1" s="37"/>
    </row>
    <row r="2" spans="2:10" ht="16.5" thickBot="1">
      <c r="B2" s="27" t="s">
        <v>80</v>
      </c>
      <c r="C2" s="27" t="s">
        <v>347</v>
      </c>
    </row>
    <row r="3" spans="2:10" ht="15.75" hidden="1" thickTop="1">
      <c r="B3" s="65">
        <f>Highscores!B3</f>
        <v>0</v>
      </c>
      <c r="C3" s="65" t="str">
        <f>IF(AND(Highscores!G3=Highscores!C3,Highscores!G4=Highscores!C3,Highscores!G5=Highscores!C3,Highscores!G6=Highscores!C3,Highscores!G7=Highscores!C3),Highscores!C3,"N/A")</f>
        <v>N/A</v>
      </c>
      <c r="E3" s="49"/>
      <c r="F3" s="14"/>
      <c r="G3" s="15"/>
    </row>
    <row r="4" spans="2:10" ht="15.75" hidden="1" thickTop="1">
      <c r="B4" s="65"/>
      <c r="C4" s="65"/>
      <c r="E4" s="49"/>
      <c r="F4" s="14"/>
      <c r="G4" s="15"/>
    </row>
    <row r="5" spans="2:10" ht="15.75" hidden="1" thickTop="1">
      <c r="B5" s="65"/>
      <c r="C5" s="65"/>
      <c r="E5" s="49"/>
      <c r="F5" s="14"/>
      <c r="G5" s="15"/>
      <c r="J5" s="48"/>
    </row>
    <row r="6" spans="2:10" ht="15.75" hidden="1" thickTop="1">
      <c r="B6" s="65"/>
      <c r="C6" s="65"/>
      <c r="E6" s="49"/>
      <c r="F6" s="14"/>
      <c r="G6" s="15"/>
    </row>
    <row r="7" spans="2:10" ht="15.75" hidden="1" thickTop="1">
      <c r="B7" s="65"/>
      <c r="C7" s="65"/>
      <c r="E7" s="49"/>
      <c r="F7" s="14"/>
      <c r="G7" s="15"/>
    </row>
    <row r="8" spans="2:10" ht="15.75" hidden="1" thickTop="1">
      <c r="B8" s="65">
        <f>Highscores!B8</f>
        <v>1</v>
      </c>
      <c r="C8" s="65" t="str">
        <f>IF(AND(Highscores!G8=Highscores!C8,Highscores!G9=Highscores!C8,Highscores!G10=Highscores!C8,Highscores!G11=Highscores!C8,Highscores!G12=Highscores!C8),Highscores!C8,"N/A")</f>
        <v>N/A</v>
      </c>
      <c r="E8" s="49"/>
      <c r="F8" s="14"/>
      <c r="G8" s="15"/>
    </row>
    <row r="9" spans="2:10" ht="15.75" hidden="1" thickTop="1">
      <c r="B9" s="65"/>
      <c r="C9" s="65"/>
      <c r="E9" s="49"/>
      <c r="F9" s="14"/>
      <c r="G9" s="15"/>
    </row>
    <row r="10" spans="2:10" ht="15.75" hidden="1" thickTop="1">
      <c r="B10" s="65"/>
      <c r="C10" s="65"/>
      <c r="E10" s="49"/>
      <c r="F10" s="14"/>
      <c r="G10" s="15"/>
    </row>
    <row r="11" spans="2:10" ht="15.75" hidden="1" thickTop="1">
      <c r="B11" s="65"/>
      <c r="C11" s="65"/>
      <c r="E11" s="49"/>
      <c r="F11" s="14"/>
      <c r="G11" s="15"/>
    </row>
    <row r="12" spans="2:10" ht="15.75" hidden="1" thickTop="1">
      <c r="B12" s="65"/>
      <c r="C12" s="65"/>
      <c r="E12" s="49"/>
      <c r="F12" s="14"/>
      <c r="G12" s="15"/>
    </row>
    <row r="13" spans="2:10" ht="15.75" hidden="1" thickTop="1">
      <c r="B13" s="65">
        <f>Highscores!B13</f>
        <v>2</v>
      </c>
      <c r="C13" s="65" t="str">
        <f>IF(AND(Highscores!G13=Highscores!C13,Highscores!G14=Highscores!C13,Highscores!G15=Highscores!C13,Highscores!G16=Highscores!C13,Highscores!G17=Highscores!C13),Highscores!C13,"N/A")</f>
        <v>N/A</v>
      </c>
      <c r="E13" s="49"/>
      <c r="F13" s="14"/>
      <c r="G13" s="15"/>
    </row>
    <row r="14" spans="2:10" ht="15.75" hidden="1" thickTop="1">
      <c r="B14" s="65"/>
      <c r="C14" s="65"/>
      <c r="E14" s="49"/>
      <c r="F14" s="14"/>
      <c r="G14" s="15"/>
    </row>
    <row r="15" spans="2:10" ht="15.75" hidden="1" thickTop="1">
      <c r="B15" s="65"/>
      <c r="C15" s="65"/>
      <c r="E15" s="49"/>
      <c r="F15" s="14"/>
      <c r="G15" s="15"/>
    </row>
    <row r="16" spans="2:10" ht="15.75" hidden="1" thickTop="1">
      <c r="B16" s="65"/>
      <c r="C16" s="65"/>
      <c r="E16" s="49"/>
      <c r="F16" s="14"/>
      <c r="G16" s="15"/>
    </row>
    <row r="17" spans="2:7" ht="15.75" hidden="1" thickTop="1">
      <c r="B17" s="65"/>
      <c r="C17" s="65"/>
      <c r="E17" s="49"/>
      <c r="F17" s="14"/>
      <c r="G17" s="15"/>
    </row>
    <row r="18" spans="2:7" ht="15.75" hidden="1" thickTop="1">
      <c r="B18" s="65">
        <f>Highscores!B18</f>
        <v>3</v>
      </c>
      <c r="C18" s="65" t="str">
        <f>IF(AND(Highscores!G18=Highscores!C18,Highscores!G19=Highscores!C18,Highscores!G20=Highscores!C18,Highscores!G21=Highscores!C18,Highscores!G22=Highscores!C18),Highscores!C18,"N/A")</f>
        <v>N/A</v>
      </c>
      <c r="E18" s="49"/>
      <c r="F18" s="14"/>
      <c r="G18" s="15"/>
    </row>
    <row r="19" spans="2:7" ht="15.75" hidden="1" thickTop="1">
      <c r="B19" s="65"/>
      <c r="C19" s="65"/>
      <c r="E19" s="49"/>
      <c r="F19" s="14"/>
      <c r="G19" s="15"/>
    </row>
    <row r="20" spans="2:7" ht="15.75" hidden="1" thickTop="1">
      <c r="B20" s="65"/>
      <c r="C20" s="65"/>
      <c r="E20" s="49"/>
      <c r="F20" s="14"/>
      <c r="G20" s="15"/>
    </row>
    <row r="21" spans="2:7" ht="15.75" hidden="1" thickTop="1">
      <c r="B21" s="65"/>
      <c r="C21" s="65"/>
      <c r="E21" s="49"/>
      <c r="F21" s="14"/>
      <c r="G21" s="15"/>
    </row>
    <row r="22" spans="2:7" ht="15.75" hidden="1" thickTop="1">
      <c r="B22" s="65"/>
      <c r="C22" s="65"/>
      <c r="E22" s="49"/>
      <c r="F22" s="14"/>
      <c r="G22" s="15"/>
    </row>
    <row r="23" spans="2:7" ht="15.75" hidden="1" thickTop="1">
      <c r="B23" s="65">
        <f>Highscores!B23</f>
        <v>4</v>
      </c>
      <c r="C23" s="65" t="str">
        <f>IF(AND(Highscores!G23=Highscores!C23,Highscores!G24=Highscores!C23,Highscores!G25=Highscores!C23,Highscores!G26=Highscores!C23,Highscores!G27=Highscores!C23),Highscores!C23,"N/A")</f>
        <v>N/A</v>
      </c>
      <c r="E23" s="49"/>
      <c r="F23" s="14"/>
      <c r="G23" s="15"/>
    </row>
    <row r="24" spans="2:7" ht="15.75" hidden="1" thickTop="1">
      <c r="B24" s="65"/>
      <c r="C24" s="65"/>
      <c r="E24" s="49"/>
      <c r="F24" s="14"/>
      <c r="G24" s="15"/>
    </row>
    <row r="25" spans="2:7" ht="15.75" hidden="1" thickTop="1">
      <c r="B25" s="65"/>
      <c r="C25" s="65"/>
      <c r="E25" s="49"/>
      <c r="F25" s="14"/>
      <c r="G25" s="15"/>
    </row>
    <row r="26" spans="2:7" ht="15.75" hidden="1" thickTop="1">
      <c r="B26" s="65"/>
      <c r="C26" s="65"/>
      <c r="E26" s="49"/>
      <c r="F26" s="14"/>
      <c r="G26" s="15"/>
    </row>
    <row r="27" spans="2:7" ht="15.75" hidden="1" thickTop="1">
      <c r="B27" s="65"/>
      <c r="C27" s="65"/>
      <c r="E27" s="49"/>
      <c r="F27" s="14"/>
      <c r="G27" s="15"/>
    </row>
    <row r="28" spans="2:7" ht="15.75" hidden="1" thickTop="1">
      <c r="B28" s="65">
        <f>Highscores!B28</f>
        <v>5</v>
      </c>
      <c r="C28" s="65" t="str">
        <f>IF(AND(Highscores!G28=Highscores!C28,Highscores!G29=Highscores!C28,Highscores!G30=Highscores!C28,Highscores!G31=Highscores!C28,Highscores!G32=Highscores!C28),Highscores!C28,"N/A")</f>
        <v>N/A</v>
      </c>
      <c r="E28" s="49"/>
      <c r="F28" s="14"/>
      <c r="G28" s="15"/>
    </row>
    <row r="29" spans="2:7" ht="15.75" hidden="1" thickTop="1">
      <c r="B29" s="65"/>
      <c r="C29" s="65"/>
      <c r="E29" s="49"/>
      <c r="F29" s="14"/>
      <c r="G29" s="15"/>
    </row>
    <row r="30" spans="2:7" ht="15.75" hidden="1" thickTop="1">
      <c r="B30" s="65"/>
      <c r="C30" s="65"/>
      <c r="E30" s="49"/>
      <c r="F30" s="14"/>
      <c r="G30" s="15"/>
    </row>
    <row r="31" spans="2:7" ht="15.75" hidden="1" thickTop="1">
      <c r="B31" s="65"/>
      <c r="C31" s="65"/>
      <c r="E31" s="49"/>
      <c r="F31" s="14"/>
      <c r="G31" s="15"/>
    </row>
    <row r="32" spans="2:7" ht="15.75" hidden="1" thickTop="1">
      <c r="B32" s="65"/>
      <c r="C32" s="65"/>
      <c r="E32" s="49"/>
      <c r="F32" s="14"/>
      <c r="G32" s="15"/>
    </row>
    <row r="33" spans="2:7" ht="15.75" hidden="1" thickTop="1">
      <c r="B33" s="65">
        <f>Highscores!B33</f>
        <v>6</v>
      </c>
      <c r="C33" s="65" t="str">
        <f>IF(AND(Highscores!G33=Highscores!C33,Highscores!G34=Highscores!C33,Highscores!G35=Highscores!C33,Highscores!G36=Highscores!C33,Highscores!G37=Highscores!C33),Highscores!C33,"N/A")</f>
        <v>N/A</v>
      </c>
      <c r="E33" s="49"/>
      <c r="F33" s="14"/>
      <c r="G33" s="15"/>
    </row>
    <row r="34" spans="2:7" ht="15.75" hidden="1" thickTop="1">
      <c r="B34" s="65"/>
      <c r="C34" s="65"/>
      <c r="E34" s="49"/>
      <c r="F34" s="14"/>
      <c r="G34" s="15"/>
    </row>
    <row r="35" spans="2:7" ht="15.75" hidden="1" thickTop="1">
      <c r="B35" s="65"/>
      <c r="C35" s="65"/>
      <c r="E35" s="49"/>
      <c r="F35" s="14"/>
      <c r="G35" s="15"/>
    </row>
    <row r="36" spans="2:7" ht="15.75" hidden="1" thickTop="1">
      <c r="B36" s="65"/>
      <c r="C36" s="65"/>
      <c r="E36" s="49"/>
      <c r="F36" s="14"/>
      <c r="G36" s="15"/>
    </row>
    <row r="37" spans="2:7" ht="15.75" hidden="1" thickTop="1">
      <c r="B37" s="65"/>
      <c r="C37" s="65"/>
      <c r="E37" s="49"/>
      <c r="F37" s="14"/>
      <c r="G37" s="15"/>
    </row>
    <row r="38" spans="2:7" ht="15.75" hidden="1" thickTop="1">
      <c r="B38" s="65">
        <f>Highscores!B38</f>
        <v>7</v>
      </c>
      <c r="C38" s="65" t="str">
        <f>IF(AND(Highscores!G38=Highscores!C38,Highscores!G39=Highscores!C38,Highscores!G40=Highscores!C38,Highscores!G41=Highscores!C38,Highscores!G42=Highscores!C38),Highscores!C38,"N/A")</f>
        <v>N/A</v>
      </c>
      <c r="E38" s="49"/>
      <c r="F38" s="14"/>
      <c r="G38" s="15"/>
    </row>
    <row r="39" spans="2:7" ht="15.75" hidden="1" thickTop="1">
      <c r="B39" s="65"/>
      <c r="C39" s="65"/>
      <c r="E39" s="49"/>
      <c r="F39" s="14"/>
      <c r="G39" s="15"/>
    </row>
    <row r="40" spans="2:7" ht="15.75" hidden="1" thickTop="1">
      <c r="B40" s="65"/>
      <c r="C40" s="65"/>
      <c r="E40" s="49"/>
      <c r="F40" s="14"/>
      <c r="G40" s="15"/>
    </row>
    <row r="41" spans="2:7" ht="15.75" hidden="1" thickTop="1">
      <c r="B41" s="65"/>
      <c r="C41" s="65"/>
      <c r="E41" s="49"/>
      <c r="F41" s="14"/>
      <c r="G41" s="15"/>
    </row>
    <row r="42" spans="2:7" ht="15.75" hidden="1" thickTop="1">
      <c r="B42" s="65"/>
      <c r="C42" s="65"/>
      <c r="E42" s="49"/>
      <c r="F42" s="14"/>
      <c r="G42" s="15"/>
    </row>
    <row r="43" spans="2:7" ht="15.75" hidden="1" thickTop="1">
      <c r="B43" s="65">
        <f>Highscores!B43</f>
        <v>8</v>
      </c>
      <c r="C43" s="65" t="str">
        <f>IF(AND(Highscores!G43=Highscores!C43,Highscores!G44=Highscores!C43,Highscores!G45=Highscores!C43,Highscores!G46=Highscores!C43,Highscores!G47=Highscores!C43),Highscores!C43,"N/A")</f>
        <v>N/A</v>
      </c>
      <c r="E43" s="49"/>
      <c r="F43" s="14"/>
      <c r="G43" s="15"/>
    </row>
    <row r="44" spans="2:7" ht="15.75" hidden="1" thickTop="1">
      <c r="B44" s="65"/>
      <c r="C44" s="65"/>
      <c r="E44" s="49"/>
      <c r="F44" s="14"/>
      <c r="G44" s="15"/>
    </row>
    <row r="45" spans="2:7" ht="15.75" hidden="1" thickTop="1">
      <c r="B45" s="65"/>
      <c r="C45" s="65"/>
      <c r="E45" s="49"/>
      <c r="F45" s="14"/>
      <c r="G45" s="15"/>
    </row>
    <row r="46" spans="2:7" ht="15.75" hidden="1" thickTop="1">
      <c r="B46" s="65"/>
      <c r="C46" s="65"/>
      <c r="E46" s="49"/>
      <c r="F46" s="14"/>
      <c r="G46" s="15"/>
    </row>
    <row r="47" spans="2:7" ht="15.75" hidden="1" thickTop="1">
      <c r="B47" s="65"/>
      <c r="C47" s="65"/>
      <c r="E47" s="49"/>
      <c r="F47" s="14"/>
      <c r="G47" s="15"/>
    </row>
    <row r="48" spans="2:7" ht="15.75" hidden="1" thickTop="1">
      <c r="B48" s="65">
        <f>Highscores!B48</f>
        <v>9</v>
      </c>
      <c r="C48" s="65" t="str">
        <f>IF(AND(Highscores!G48=Highscores!C48,Highscores!G49=Highscores!C48,Highscores!G50=Highscores!C48,Highscores!G51=Highscores!C48,Highscores!G52=Highscores!C48),Highscores!C48,"N/A")</f>
        <v>N/A</v>
      </c>
      <c r="E48" s="49"/>
      <c r="F48" s="14"/>
      <c r="G48" s="15"/>
    </row>
    <row r="49" spans="2:7" ht="15.75" hidden="1" thickTop="1">
      <c r="B49" s="65"/>
      <c r="C49" s="65"/>
      <c r="E49" s="49"/>
      <c r="F49" s="14"/>
      <c r="G49" s="15"/>
    </row>
    <row r="50" spans="2:7" ht="15.75" hidden="1" thickTop="1">
      <c r="B50" s="65"/>
      <c r="C50" s="65"/>
      <c r="E50" s="49"/>
      <c r="F50" s="14"/>
      <c r="G50" s="15"/>
    </row>
    <row r="51" spans="2:7" ht="15.75" hidden="1" thickTop="1">
      <c r="B51" s="65"/>
      <c r="C51" s="65"/>
      <c r="E51" s="49"/>
      <c r="F51" s="14"/>
      <c r="G51" s="15"/>
    </row>
    <row r="52" spans="2:7" ht="15.75" hidden="1" thickTop="1">
      <c r="B52" s="65"/>
      <c r="C52" s="65"/>
      <c r="E52" s="49"/>
      <c r="F52" s="14"/>
      <c r="G52" s="15"/>
    </row>
    <row r="53" spans="2:7" ht="15.75" hidden="1" thickTop="1">
      <c r="B53" s="65">
        <f>Highscores!B53</f>
        <v>10</v>
      </c>
      <c r="C53" s="65" t="str">
        <f>IF(AND(Highscores!G53=Highscores!C53,Highscores!G54=Highscores!C53,Highscores!G55=Highscores!C53,Highscores!G56=Highscores!C53,Highscores!G57=Highscores!C53),Highscores!C53,"N/A")</f>
        <v>N/A</v>
      </c>
      <c r="E53" s="49"/>
      <c r="F53" s="14"/>
      <c r="G53" s="15"/>
    </row>
    <row r="54" spans="2:7" ht="15.75" hidden="1" thickTop="1">
      <c r="B54" s="65"/>
      <c r="C54" s="65"/>
      <c r="E54" s="49"/>
      <c r="F54" s="14"/>
      <c r="G54" s="15"/>
    </row>
    <row r="55" spans="2:7" ht="15.75" hidden="1" thickTop="1">
      <c r="B55" s="65"/>
      <c r="C55" s="65"/>
      <c r="E55" s="49"/>
      <c r="F55" s="14"/>
      <c r="G55" s="15"/>
    </row>
    <row r="56" spans="2:7" ht="15.75" hidden="1" thickTop="1">
      <c r="B56" s="65"/>
      <c r="C56" s="65"/>
      <c r="E56" s="49"/>
      <c r="F56" s="14"/>
      <c r="G56" s="15"/>
    </row>
    <row r="57" spans="2:7" ht="15.75" hidden="1" thickTop="1">
      <c r="B57" s="65"/>
      <c r="C57" s="65"/>
      <c r="E57" s="49"/>
      <c r="F57" s="14"/>
      <c r="G57" s="15"/>
    </row>
    <row r="58" spans="2:7" ht="15.75" hidden="1" thickTop="1">
      <c r="B58" s="65">
        <f>Highscores!B58</f>
        <v>11</v>
      </c>
      <c r="C58" s="65" t="str">
        <f>IF(AND(Highscores!G58=Highscores!C58,Highscores!G59=Highscores!C58,Highscores!G60=Highscores!C58,Highscores!G61=Highscores!C58,Highscores!G62=Highscores!C58),Highscores!C58,"N/A")</f>
        <v>N/A</v>
      </c>
      <c r="E58" s="49"/>
      <c r="F58" s="14"/>
      <c r="G58" s="15"/>
    </row>
    <row r="59" spans="2:7" ht="15.75" hidden="1" thickTop="1">
      <c r="B59" s="65"/>
      <c r="C59" s="65"/>
      <c r="E59" s="49"/>
      <c r="F59" s="14"/>
      <c r="G59" s="15"/>
    </row>
    <row r="60" spans="2:7" ht="15.75" hidden="1" thickTop="1">
      <c r="B60" s="65"/>
      <c r="C60" s="65"/>
      <c r="E60" s="49"/>
      <c r="F60" s="14"/>
      <c r="G60" s="15"/>
    </row>
    <row r="61" spans="2:7" ht="15.75" hidden="1" thickTop="1">
      <c r="B61" s="65"/>
      <c r="C61" s="65"/>
      <c r="E61" s="49"/>
      <c r="F61" s="14"/>
      <c r="G61" s="15"/>
    </row>
    <row r="62" spans="2:7" ht="15.75" hidden="1" thickTop="1">
      <c r="B62" s="65"/>
      <c r="C62" s="65"/>
      <c r="E62" s="49"/>
      <c r="F62" s="14"/>
      <c r="G62" s="15"/>
    </row>
    <row r="63" spans="2:7" ht="15.75" hidden="1" thickTop="1">
      <c r="B63" s="65">
        <f>Highscores!B63</f>
        <v>12</v>
      </c>
      <c r="C63" s="65" t="str">
        <f>IF(AND(Highscores!G63=Highscores!C63,Highscores!G64=Highscores!C63,Highscores!G65=Highscores!C63,Highscores!G66=Highscores!C63,Highscores!G67=Highscores!C63),Highscores!C63,"N/A")</f>
        <v>N/A</v>
      </c>
      <c r="E63" s="49"/>
      <c r="F63" s="14"/>
      <c r="G63" s="15"/>
    </row>
    <row r="64" spans="2:7" ht="15.75" hidden="1" thickTop="1">
      <c r="B64" s="65"/>
      <c r="C64" s="65"/>
      <c r="E64" s="49"/>
      <c r="F64" s="14"/>
      <c r="G64" s="15"/>
    </row>
    <row r="65" spans="2:7" ht="15.75" hidden="1" thickTop="1">
      <c r="B65" s="65"/>
      <c r="C65" s="65"/>
      <c r="E65" s="49"/>
      <c r="F65" s="14"/>
      <c r="G65" s="15"/>
    </row>
    <row r="66" spans="2:7" ht="15.75" hidden="1" thickTop="1">
      <c r="B66" s="65"/>
      <c r="C66" s="65"/>
      <c r="E66" s="49"/>
      <c r="F66" s="14"/>
      <c r="G66" s="15"/>
    </row>
    <row r="67" spans="2:7" ht="15.75" hidden="1" thickTop="1">
      <c r="B67" s="65"/>
      <c r="C67" s="65"/>
      <c r="E67" s="49"/>
      <c r="F67" s="14"/>
      <c r="G67" s="15"/>
    </row>
    <row r="68" spans="2:7" ht="15.75" hidden="1" thickTop="1">
      <c r="B68" s="65">
        <f>Highscores!B68</f>
        <v>13</v>
      </c>
      <c r="C68" s="65" t="str">
        <f>IF(AND(Highscores!G68=Highscores!C68,Highscores!G69=Highscores!C68,Highscores!G70=Highscores!C68,Highscores!G71=Highscores!C68,Highscores!G72=Highscores!C68),Highscores!C68,"N/A")</f>
        <v>N/A</v>
      </c>
      <c r="E68" s="49"/>
      <c r="F68" s="14"/>
      <c r="G68" s="15"/>
    </row>
    <row r="69" spans="2:7" ht="15.75" hidden="1" thickTop="1">
      <c r="B69" s="65"/>
      <c r="C69" s="65"/>
      <c r="E69" s="49"/>
      <c r="F69" s="14"/>
      <c r="G69" s="15"/>
    </row>
    <row r="70" spans="2:7" ht="15.75" hidden="1" thickTop="1">
      <c r="B70" s="65"/>
      <c r="C70" s="65"/>
      <c r="E70" s="49"/>
      <c r="F70" s="14"/>
      <c r="G70" s="15"/>
    </row>
    <row r="71" spans="2:7" ht="15.75" hidden="1" thickTop="1">
      <c r="B71" s="65"/>
      <c r="C71" s="65"/>
      <c r="E71" s="49"/>
      <c r="F71" s="14"/>
      <c r="G71" s="15"/>
    </row>
    <row r="72" spans="2:7" ht="15.75" hidden="1" thickTop="1">
      <c r="B72" s="65"/>
      <c r="C72" s="65"/>
      <c r="E72" s="49"/>
      <c r="F72" s="14"/>
      <c r="G72" s="15"/>
    </row>
    <row r="73" spans="2:7" ht="15.75" hidden="1" thickTop="1">
      <c r="B73" s="65">
        <f>Highscores!B73</f>
        <v>14</v>
      </c>
      <c r="C73" s="65" t="str">
        <f>IF(AND(Highscores!G73=Highscores!C73,Highscores!G74=Highscores!C73,Highscores!G75=Highscores!C73,Highscores!G76=Highscores!C73,Highscores!G77=Highscores!C73),Highscores!C73,"N/A")</f>
        <v>N/A</v>
      </c>
      <c r="E73" s="49"/>
      <c r="F73" s="14"/>
      <c r="G73" s="15"/>
    </row>
    <row r="74" spans="2:7" ht="15.75" hidden="1" thickTop="1">
      <c r="B74" s="65"/>
      <c r="C74" s="65"/>
      <c r="E74" s="49"/>
      <c r="F74" s="14"/>
      <c r="G74" s="15"/>
    </row>
    <row r="75" spans="2:7" ht="15.75" hidden="1" thickTop="1">
      <c r="B75" s="65"/>
      <c r="C75" s="65"/>
      <c r="E75" s="49"/>
      <c r="F75" s="14"/>
      <c r="G75" s="15"/>
    </row>
    <row r="76" spans="2:7" ht="15.75" hidden="1" thickTop="1">
      <c r="B76" s="65"/>
      <c r="C76" s="65"/>
      <c r="E76" s="49"/>
      <c r="F76" s="14"/>
      <c r="G76" s="15"/>
    </row>
    <row r="77" spans="2:7" ht="15.75" hidden="1" thickTop="1">
      <c r="B77" s="65"/>
      <c r="C77" s="65"/>
      <c r="E77" s="49"/>
      <c r="F77" s="14"/>
      <c r="G77" s="15"/>
    </row>
    <row r="78" spans="2:7" ht="15.75" hidden="1" thickTop="1">
      <c r="B78" s="65">
        <f>Highscores!B78</f>
        <v>15</v>
      </c>
      <c r="C78" s="65" t="str">
        <f>IF(AND(Highscores!G78=Highscores!C78,Highscores!G79=Highscores!C78,Highscores!G80=Highscores!C78,Highscores!G81=Highscores!C78,Highscores!G82=Highscores!C78),Highscores!C78,"N/A")</f>
        <v>N/A</v>
      </c>
      <c r="E78" s="49"/>
      <c r="F78" s="14"/>
      <c r="G78" s="15"/>
    </row>
    <row r="79" spans="2:7" ht="15.75" hidden="1" thickTop="1">
      <c r="B79" s="65"/>
      <c r="C79" s="65"/>
      <c r="E79" s="49"/>
      <c r="F79" s="14"/>
      <c r="G79" s="15"/>
    </row>
    <row r="80" spans="2:7" ht="15.75" hidden="1" thickTop="1">
      <c r="B80" s="65"/>
      <c r="C80" s="65"/>
      <c r="E80" s="49"/>
      <c r="F80" s="14"/>
      <c r="G80" s="15"/>
    </row>
    <row r="81" spans="2:7" ht="15.75" hidden="1" thickTop="1">
      <c r="B81" s="65"/>
      <c r="C81" s="65"/>
      <c r="E81" s="49"/>
      <c r="F81" s="14"/>
      <c r="G81" s="15"/>
    </row>
    <row r="82" spans="2:7" ht="15.75" hidden="1" thickTop="1">
      <c r="B82" s="65"/>
      <c r="C82" s="65"/>
      <c r="E82" s="49"/>
      <c r="F82" s="14"/>
      <c r="G82" s="15"/>
    </row>
    <row r="83" spans="2:7" ht="15.75" hidden="1" thickTop="1">
      <c r="B83" s="65">
        <f>Highscores!B83</f>
        <v>16</v>
      </c>
      <c r="C83" s="65" t="str">
        <f>IF(AND(Highscores!G83=Highscores!C83,Highscores!G84=Highscores!C83,Highscores!G85=Highscores!C83,Highscores!G86=Highscores!C83,Highscores!G87=Highscores!C83),Highscores!C83,"N/A")</f>
        <v>N/A</v>
      </c>
      <c r="E83" s="49"/>
      <c r="F83" s="14"/>
      <c r="G83" s="15"/>
    </row>
    <row r="84" spans="2:7" ht="15.75" hidden="1" thickTop="1">
      <c r="B84" s="65"/>
      <c r="C84" s="65"/>
      <c r="E84" s="49"/>
      <c r="F84" s="14"/>
      <c r="G84" s="15"/>
    </row>
    <row r="85" spans="2:7" ht="15.75" hidden="1" thickTop="1">
      <c r="B85" s="65"/>
      <c r="C85" s="65"/>
      <c r="E85" s="49"/>
      <c r="F85" s="14"/>
      <c r="G85" s="15"/>
    </row>
    <row r="86" spans="2:7" ht="15.75" hidden="1" thickTop="1">
      <c r="B86" s="65"/>
      <c r="C86" s="65"/>
      <c r="E86" s="49"/>
      <c r="F86" s="14"/>
      <c r="G86" s="15"/>
    </row>
    <row r="87" spans="2:7" ht="15.75" hidden="1" thickTop="1">
      <c r="B87" s="65"/>
      <c r="C87" s="65"/>
      <c r="E87" s="49"/>
      <c r="F87" s="14"/>
      <c r="G87" s="15"/>
    </row>
    <row r="88" spans="2:7" ht="15.75" hidden="1" thickTop="1">
      <c r="B88" s="65">
        <f>Highscores!B88</f>
        <v>17</v>
      </c>
      <c r="C88" s="65" t="str">
        <f>IF(AND(Highscores!G88=Highscores!C88,Highscores!G89=Highscores!C88,Highscores!G90=Highscores!C88,Highscores!G91=Highscores!C88,Highscores!G92=Highscores!C88),Highscores!C88,"N/A")</f>
        <v>N/A</v>
      </c>
      <c r="E88" s="49"/>
      <c r="F88" s="14"/>
      <c r="G88" s="15"/>
    </row>
    <row r="89" spans="2:7" ht="15.75" hidden="1" thickTop="1">
      <c r="B89" s="65"/>
      <c r="C89" s="65"/>
      <c r="E89" s="49"/>
      <c r="F89" s="14"/>
      <c r="G89" s="15"/>
    </row>
    <row r="90" spans="2:7" ht="15.75" hidden="1" thickTop="1">
      <c r="B90" s="65"/>
      <c r="C90" s="65"/>
      <c r="E90" s="49"/>
      <c r="F90" s="14"/>
      <c r="G90" s="15"/>
    </row>
    <row r="91" spans="2:7" ht="15.75" hidden="1" thickTop="1">
      <c r="B91" s="65"/>
      <c r="C91" s="65"/>
      <c r="E91" s="49"/>
      <c r="F91" s="14"/>
      <c r="G91" s="15"/>
    </row>
    <row r="92" spans="2:7" ht="15.75" hidden="1" thickTop="1">
      <c r="B92" s="65"/>
      <c r="C92" s="65"/>
      <c r="E92" s="49"/>
      <c r="F92" s="14"/>
      <c r="G92" s="15"/>
    </row>
    <row r="93" spans="2:7" ht="15.75" hidden="1" thickTop="1">
      <c r="B93" s="65">
        <f>Highscores!B93</f>
        <v>18</v>
      </c>
      <c r="C93" s="65" t="str">
        <f>IF(AND(Highscores!G93=Highscores!C93,Highscores!G94=Highscores!C93,Highscores!G95=Highscores!C93,Highscores!G96=Highscores!C93,Highscores!G97=Highscores!C93),Highscores!C93,"N/A")</f>
        <v>N/A</v>
      </c>
      <c r="E93" s="49"/>
      <c r="F93" s="14"/>
      <c r="G93" s="15"/>
    </row>
    <row r="94" spans="2:7" ht="15.75" hidden="1" thickTop="1">
      <c r="B94" s="65"/>
      <c r="C94" s="65"/>
      <c r="E94" s="49"/>
      <c r="F94" s="14"/>
      <c r="G94" s="15"/>
    </row>
    <row r="95" spans="2:7" ht="15.75" hidden="1" thickTop="1">
      <c r="B95" s="65"/>
      <c r="C95" s="65"/>
      <c r="E95" s="49"/>
      <c r="F95" s="14"/>
      <c r="G95" s="15"/>
    </row>
    <row r="96" spans="2:7" ht="15.75" hidden="1" thickTop="1">
      <c r="B96" s="65"/>
      <c r="C96" s="65"/>
      <c r="E96" s="49"/>
      <c r="F96" s="14"/>
      <c r="G96" s="15"/>
    </row>
    <row r="97" spans="2:7" ht="15.75" hidden="1" thickTop="1">
      <c r="B97" s="65"/>
      <c r="C97" s="65"/>
      <c r="E97" s="49"/>
      <c r="F97" s="14"/>
      <c r="G97" s="15"/>
    </row>
    <row r="98" spans="2:7" ht="15.75" hidden="1" thickTop="1">
      <c r="B98" s="65">
        <f>Highscores!B98</f>
        <v>19</v>
      </c>
      <c r="C98" s="65" t="str">
        <f>IF(AND(Highscores!G98=Highscores!C98,Highscores!G99=Highscores!C98,Highscores!G100=Highscores!C98,Highscores!G101=Highscores!C98,Highscores!G102=Highscores!C98),Highscores!C98,"N/A")</f>
        <v>N/A</v>
      </c>
      <c r="E98" s="49"/>
      <c r="F98" s="14"/>
      <c r="G98" s="15"/>
    </row>
    <row r="99" spans="2:7" ht="15.75" hidden="1" thickTop="1">
      <c r="B99" s="65"/>
      <c r="C99" s="65"/>
      <c r="E99" s="49"/>
      <c r="F99" s="14"/>
      <c r="G99" s="15"/>
    </row>
    <row r="100" spans="2:7" ht="15.75" hidden="1" thickTop="1">
      <c r="B100" s="65"/>
      <c r="C100" s="65"/>
      <c r="E100" s="49"/>
      <c r="F100" s="14"/>
      <c r="G100" s="15"/>
    </row>
    <row r="101" spans="2:7" ht="15.75" hidden="1" thickTop="1">
      <c r="B101" s="65"/>
      <c r="C101" s="65"/>
      <c r="E101" s="49"/>
      <c r="F101" s="14"/>
      <c r="G101" s="15"/>
    </row>
    <row r="102" spans="2:7" ht="15.75" hidden="1" thickTop="1">
      <c r="B102" s="65"/>
      <c r="C102" s="65"/>
      <c r="E102" s="49"/>
      <c r="F102" s="14"/>
      <c r="G102" s="15"/>
    </row>
    <row r="103" spans="2:7" ht="15.75" hidden="1" thickTop="1">
      <c r="B103" s="65">
        <f>Highscores!B103</f>
        <v>20</v>
      </c>
      <c r="C103" s="65" t="str">
        <f>IF(AND(Highscores!G103=Highscores!C103,Highscores!G104=Highscores!C103,Highscores!G105=Highscores!C103,Highscores!G106=Highscores!C103,Highscores!G107=Highscores!C103),Highscores!C103,"N/A")</f>
        <v>N/A</v>
      </c>
      <c r="E103" s="49"/>
      <c r="F103" s="14"/>
      <c r="G103" s="15"/>
    </row>
    <row r="104" spans="2:7" ht="15.75" hidden="1" thickTop="1">
      <c r="B104" s="65"/>
      <c r="C104" s="65"/>
      <c r="E104" s="49"/>
      <c r="F104" s="14"/>
      <c r="G104" s="15"/>
    </row>
    <row r="105" spans="2:7" ht="15.75" hidden="1" thickTop="1">
      <c r="B105" s="65"/>
      <c r="C105" s="65"/>
      <c r="E105" s="49"/>
      <c r="F105" s="14"/>
      <c r="G105" s="15"/>
    </row>
    <row r="106" spans="2:7" ht="15.75" hidden="1" thickTop="1">
      <c r="B106" s="65"/>
      <c r="C106" s="65"/>
      <c r="E106" s="49"/>
      <c r="F106" s="14"/>
      <c r="G106" s="15"/>
    </row>
    <row r="107" spans="2:7" ht="15.75" hidden="1" thickTop="1">
      <c r="B107" s="65"/>
      <c r="C107" s="65"/>
      <c r="E107" s="49"/>
      <c r="F107" s="14"/>
      <c r="G107" s="15"/>
    </row>
    <row r="108" spans="2:7" ht="15.75" hidden="1" thickTop="1">
      <c r="B108" s="65">
        <f>Highscores!B108</f>
        <v>21</v>
      </c>
      <c r="C108" s="65" t="str">
        <f>IF(AND(Highscores!G108=Highscores!C108,Highscores!G109=Highscores!C108,Highscores!G110=Highscores!C108,Highscores!G111=Highscores!C108,Highscores!G112=Highscores!C108),Highscores!C108,"N/A")</f>
        <v>N/A</v>
      </c>
      <c r="E108" s="49"/>
      <c r="F108" s="14"/>
      <c r="G108" s="15"/>
    </row>
    <row r="109" spans="2:7" ht="15.75" hidden="1" thickTop="1">
      <c r="B109" s="65"/>
      <c r="C109" s="65"/>
      <c r="E109" s="49"/>
      <c r="F109" s="14"/>
      <c r="G109" s="15"/>
    </row>
    <row r="110" spans="2:7" ht="15.75" hidden="1" thickTop="1">
      <c r="B110" s="65"/>
      <c r="C110" s="65"/>
      <c r="E110" s="49"/>
      <c r="F110" s="14"/>
      <c r="G110" s="15"/>
    </row>
    <row r="111" spans="2:7" ht="15.75" hidden="1" thickTop="1">
      <c r="B111" s="65"/>
      <c r="C111" s="65"/>
      <c r="E111" s="49"/>
      <c r="F111" s="14"/>
      <c r="G111" s="15"/>
    </row>
    <row r="112" spans="2:7" ht="15.75" hidden="1" thickTop="1">
      <c r="B112" s="65"/>
      <c r="C112" s="65"/>
      <c r="E112" s="49"/>
      <c r="F112" s="14"/>
      <c r="G112" s="15"/>
    </row>
    <row r="113" spans="2:7" ht="15.75" hidden="1" thickTop="1">
      <c r="B113" s="65">
        <f>Highscores!B113</f>
        <v>22</v>
      </c>
      <c r="C113" s="65" t="str">
        <f>IF(AND(Highscores!G113=Highscores!C113,Highscores!G114=Highscores!C113,Highscores!G115=Highscores!C113,Highscores!G116=Highscores!C113,Highscores!G117=Highscores!C113),Highscores!C113,"N/A")</f>
        <v>N/A</v>
      </c>
      <c r="E113" s="49"/>
      <c r="F113" s="14"/>
      <c r="G113" s="15"/>
    </row>
    <row r="114" spans="2:7" ht="15.75" hidden="1" thickTop="1">
      <c r="B114" s="65"/>
      <c r="C114" s="65"/>
      <c r="E114" s="49"/>
      <c r="F114" s="14"/>
      <c r="G114" s="15"/>
    </row>
    <row r="115" spans="2:7" ht="15.75" hidden="1" thickTop="1">
      <c r="B115" s="65"/>
      <c r="C115" s="65"/>
      <c r="E115" s="49"/>
      <c r="F115" s="14"/>
      <c r="G115" s="15"/>
    </row>
    <row r="116" spans="2:7" ht="15.75" hidden="1" thickTop="1">
      <c r="B116" s="65"/>
      <c r="C116" s="65"/>
      <c r="E116" s="49"/>
      <c r="F116" s="14"/>
      <c r="G116" s="15"/>
    </row>
    <row r="117" spans="2:7" ht="15.75" hidden="1" thickTop="1">
      <c r="B117" s="65"/>
      <c r="C117" s="65"/>
      <c r="E117" s="49"/>
      <c r="F117" s="14"/>
      <c r="G117" s="15"/>
    </row>
    <row r="118" spans="2:7" ht="15.75" hidden="1" thickTop="1">
      <c r="B118" s="65">
        <f>Highscores!B118</f>
        <v>23</v>
      </c>
      <c r="C118" s="65" t="str">
        <f>IF(AND(Highscores!G118=Highscores!C118,Highscores!G119=Highscores!C118,Highscores!G120=Highscores!C118,Highscores!G121=Highscores!C118,Highscores!G122=Highscores!C118),Highscores!C118,"N/A")</f>
        <v>N/A</v>
      </c>
      <c r="E118" s="49"/>
      <c r="F118" s="14"/>
      <c r="G118" s="15"/>
    </row>
    <row r="119" spans="2:7" ht="15.75" hidden="1" thickTop="1">
      <c r="B119" s="65"/>
      <c r="C119" s="65"/>
      <c r="E119" s="49"/>
      <c r="F119" s="14"/>
      <c r="G119" s="15"/>
    </row>
    <row r="120" spans="2:7" ht="15.75" hidden="1" thickTop="1">
      <c r="B120" s="65"/>
      <c r="C120" s="65"/>
      <c r="E120" s="49"/>
      <c r="F120" s="14"/>
      <c r="G120" s="15"/>
    </row>
    <row r="121" spans="2:7" ht="15.75" hidden="1" thickTop="1">
      <c r="B121" s="65"/>
      <c r="C121" s="65"/>
      <c r="E121" s="49"/>
      <c r="F121" s="14"/>
      <c r="G121" s="15"/>
    </row>
    <row r="122" spans="2:7" ht="15.75" hidden="1" thickTop="1">
      <c r="B122" s="65"/>
      <c r="C122" s="65"/>
      <c r="E122" s="49"/>
      <c r="F122" s="14"/>
      <c r="G122" s="15"/>
    </row>
    <row r="123" spans="2:7" ht="15.75" hidden="1" thickTop="1">
      <c r="B123" s="65">
        <f>Highscores!B123</f>
        <v>24</v>
      </c>
      <c r="C123" s="65" t="str">
        <f>IF(AND(Highscores!G123=Highscores!C123,Highscores!G124=Highscores!C123,Highscores!G125=Highscores!C123,Highscores!G126=Highscores!C123,Highscores!G127=Highscores!C123),Highscores!C123,"N/A")</f>
        <v>N/A</v>
      </c>
      <c r="E123" s="49"/>
      <c r="F123" s="14"/>
      <c r="G123" s="15"/>
    </row>
    <row r="124" spans="2:7" ht="15.75" hidden="1" thickTop="1">
      <c r="B124" s="65"/>
      <c r="C124" s="65"/>
      <c r="E124" s="49"/>
      <c r="F124" s="14"/>
      <c r="G124" s="15"/>
    </row>
    <row r="125" spans="2:7" ht="15.75" hidden="1" thickTop="1">
      <c r="B125" s="65"/>
      <c r="C125" s="65"/>
      <c r="E125" s="49"/>
      <c r="F125" s="14"/>
      <c r="G125" s="15"/>
    </row>
    <row r="126" spans="2:7" ht="15.75" hidden="1" thickTop="1">
      <c r="B126" s="65"/>
      <c r="C126" s="65"/>
      <c r="E126" s="49"/>
      <c r="F126" s="14"/>
      <c r="G126" s="15"/>
    </row>
    <row r="127" spans="2:7" ht="15.75" hidden="1" thickTop="1">
      <c r="B127" s="65"/>
      <c r="C127" s="65"/>
      <c r="E127" s="49"/>
      <c r="F127" s="14"/>
      <c r="G127" s="15"/>
    </row>
    <row r="128" spans="2:7" ht="15.75" hidden="1" thickTop="1">
      <c r="B128" s="65">
        <f>Highscores!B128</f>
        <v>25</v>
      </c>
      <c r="C128" s="65" t="str">
        <f>IF(AND(Highscores!G128=Highscores!C128,Highscores!G129=Highscores!C128,Highscores!G130=Highscores!C128,Highscores!G131=Highscores!C128,Highscores!G132=Highscores!C128),Highscores!C128,"N/A")</f>
        <v>N/A</v>
      </c>
      <c r="E128" s="49"/>
      <c r="F128" s="14"/>
      <c r="G128" s="15"/>
    </row>
    <row r="129" spans="2:7" ht="15.75" hidden="1" thickTop="1">
      <c r="B129" s="65"/>
      <c r="C129" s="65"/>
      <c r="E129" s="49"/>
      <c r="F129" s="14"/>
      <c r="G129" s="15"/>
    </row>
    <row r="130" spans="2:7" ht="15.75" hidden="1" thickTop="1">
      <c r="B130" s="65"/>
      <c r="C130" s="65"/>
      <c r="E130" s="49"/>
      <c r="F130" s="14"/>
      <c r="G130" s="15"/>
    </row>
    <row r="131" spans="2:7" ht="15.75" hidden="1" thickTop="1">
      <c r="B131" s="65"/>
      <c r="C131" s="65"/>
      <c r="E131" s="49"/>
      <c r="F131" s="14"/>
      <c r="G131" s="15"/>
    </row>
    <row r="132" spans="2:7" ht="15.75" hidden="1" thickTop="1">
      <c r="B132" s="65"/>
      <c r="C132" s="65"/>
      <c r="E132" s="49"/>
      <c r="F132" s="14"/>
      <c r="G132" s="15"/>
    </row>
    <row r="133" spans="2:7" ht="15.75" hidden="1" thickTop="1">
      <c r="B133" s="65">
        <f>Highscores!B133</f>
        <v>26</v>
      </c>
      <c r="C133" s="65" t="str">
        <f>IF(AND(Highscores!G133=Highscores!C133,Highscores!G134=Highscores!C133,Highscores!G135=Highscores!C133,Highscores!G136=Highscores!C133,Highscores!G137=Highscores!C133),Highscores!C133,"N/A")</f>
        <v>N/A</v>
      </c>
      <c r="E133" s="49"/>
      <c r="F133" s="14"/>
      <c r="G133" s="15"/>
    </row>
    <row r="134" spans="2:7" ht="15.75" hidden="1" thickTop="1">
      <c r="B134" s="65"/>
      <c r="C134" s="65"/>
      <c r="E134" s="49"/>
      <c r="F134" s="14"/>
      <c r="G134" s="15"/>
    </row>
    <row r="135" spans="2:7" ht="15.75" hidden="1" thickTop="1">
      <c r="B135" s="65"/>
      <c r="C135" s="65"/>
      <c r="E135" s="49"/>
      <c r="F135" s="14"/>
      <c r="G135" s="15"/>
    </row>
    <row r="136" spans="2:7" ht="15.75" hidden="1" thickTop="1">
      <c r="B136" s="65"/>
      <c r="C136" s="65"/>
      <c r="E136" s="49"/>
      <c r="F136" s="14"/>
      <c r="G136" s="15"/>
    </row>
    <row r="137" spans="2:7" ht="15.75" hidden="1" thickTop="1">
      <c r="B137" s="65"/>
      <c r="C137" s="65"/>
      <c r="E137" s="49"/>
      <c r="F137" s="14"/>
      <c r="G137" s="15"/>
    </row>
    <row r="138" spans="2:7" ht="15.75" hidden="1" thickTop="1">
      <c r="B138" s="65">
        <f>Highscores!B138</f>
        <v>27</v>
      </c>
      <c r="C138" s="65" t="str">
        <f>IF(AND(Highscores!G138=Highscores!C138,Highscores!G139=Highscores!C138,Highscores!G140=Highscores!C138,Highscores!G141=Highscores!C138,Highscores!G142=Highscores!C138),Highscores!C138,"N/A")</f>
        <v>N/A</v>
      </c>
      <c r="E138" s="49"/>
      <c r="F138" s="14"/>
      <c r="G138" s="15"/>
    </row>
    <row r="139" spans="2:7" ht="15.75" hidden="1" thickTop="1">
      <c r="B139" s="65"/>
      <c r="C139" s="65"/>
      <c r="E139" s="49"/>
      <c r="F139" s="14"/>
      <c r="G139" s="15"/>
    </row>
    <row r="140" spans="2:7" ht="15.75" hidden="1" thickTop="1">
      <c r="B140" s="65"/>
      <c r="C140" s="65"/>
      <c r="E140" s="49"/>
      <c r="F140" s="14"/>
      <c r="G140" s="15"/>
    </row>
    <row r="141" spans="2:7" ht="15.75" hidden="1" thickTop="1">
      <c r="B141" s="65"/>
      <c r="C141" s="65"/>
      <c r="E141" s="49"/>
      <c r="F141" s="14"/>
      <c r="G141" s="15"/>
    </row>
    <row r="142" spans="2:7" ht="15.75" hidden="1" thickTop="1">
      <c r="B142" s="65"/>
      <c r="C142" s="65"/>
      <c r="E142" s="49"/>
      <c r="F142" s="14"/>
      <c r="G142" s="15"/>
    </row>
    <row r="143" spans="2:7" ht="15.75" hidden="1" thickTop="1">
      <c r="B143" s="65">
        <f>Highscores!B143</f>
        <v>28</v>
      </c>
      <c r="C143" s="65" t="str">
        <f>IF(AND(Highscores!G143=Highscores!C143,Highscores!G144=Highscores!C143,Highscores!G145=Highscores!C143,Highscores!G146=Highscores!C143,Highscores!G147=Highscores!C143),Highscores!C143,"N/A")</f>
        <v>N/A</v>
      </c>
      <c r="E143" s="49"/>
      <c r="F143" s="14"/>
      <c r="G143" s="15"/>
    </row>
    <row r="144" spans="2:7" ht="15.75" hidden="1" thickTop="1">
      <c r="B144" s="65"/>
      <c r="C144" s="65"/>
      <c r="E144" s="49"/>
      <c r="F144" s="14"/>
      <c r="G144" s="15"/>
    </row>
    <row r="145" spans="2:7" ht="15.75" hidden="1" thickTop="1">
      <c r="B145" s="65"/>
      <c r="C145" s="65"/>
      <c r="E145" s="49"/>
      <c r="F145" s="14"/>
      <c r="G145" s="15"/>
    </row>
    <row r="146" spans="2:7" ht="15.75" hidden="1" thickTop="1">
      <c r="B146" s="65"/>
      <c r="C146" s="65"/>
      <c r="E146" s="49"/>
      <c r="F146" s="14"/>
      <c r="G146" s="15"/>
    </row>
    <row r="147" spans="2:7" ht="15.75" hidden="1" thickTop="1">
      <c r="B147" s="65"/>
      <c r="C147" s="65"/>
      <c r="E147" s="49"/>
      <c r="F147" s="14"/>
      <c r="G147" s="15"/>
    </row>
    <row r="148" spans="2:7" ht="15.75" hidden="1" thickTop="1">
      <c r="B148" s="65">
        <f>Highscores!B148</f>
        <v>29</v>
      </c>
      <c r="C148" s="65" t="str">
        <f>IF(AND(Highscores!G148=Highscores!C148,Highscores!G149=Highscores!C148,Highscores!G150=Highscores!C148,Highscores!G151=Highscores!C148,Highscores!G152=Highscores!C148),Highscores!C148,"N/A")</f>
        <v>N/A</v>
      </c>
      <c r="E148" s="49"/>
      <c r="F148" s="14"/>
      <c r="G148" s="15"/>
    </row>
    <row r="149" spans="2:7" ht="15.75" hidden="1" thickTop="1">
      <c r="B149" s="65"/>
      <c r="C149" s="65"/>
      <c r="E149" s="49"/>
      <c r="F149" s="14"/>
      <c r="G149" s="15"/>
    </row>
    <row r="150" spans="2:7" ht="15.75" hidden="1" thickTop="1">
      <c r="B150" s="65"/>
      <c r="C150" s="65"/>
      <c r="E150" s="49"/>
      <c r="F150" s="14"/>
      <c r="G150" s="15"/>
    </row>
    <row r="151" spans="2:7" ht="15.75" hidden="1" thickTop="1">
      <c r="B151" s="65"/>
      <c r="C151" s="65"/>
      <c r="E151" s="49"/>
      <c r="F151" s="14"/>
      <c r="G151" s="15"/>
    </row>
    <row r="152" spans="2:7" ht="15.75" hidden="1" thickTop="1">
      <c r="B152" s="65"/>
      <c r="C152" s="65"/>
      <c r="E152" s="49"/>
      <c r="F152" s="14"/>
      <c r="G152" s="15"/>
    </row>
    <row r="153" spans="2:7" ht="15.75" hidden="1" thickTop="1">
      <c r="B153" s="65">
        <f>Highscores!B153</f>
        <v>30</v>
      </c>
      <c r="C153" s="65" t="str">
        <f>IF(AND(Highscores!G153=Highscores!C153,Highscores!G154=Highscores!C153,Highscores!G155=Highscores!C153,Highscores!G156=Highscores!C153,Highscores!G157=Highscores!C153),Highscores!C153,"N/A")</f>
        <v>N/A</v>
      </c>
      <c r="E153" s="49"/>
      <c r="F153" s="14"/>
      <c r="G153" s="15"/>
    </row>
    <row r="154" spans="2:7" ht="15.75" hidden="1" thickTop="1">
      <c r="B154" s="65"/>
      <c r="C154" s="65"/>
      <c r="E154" s="49"/>
      <c r="F154" s="14"/>
      <c r="G154" s="15"/>
    </row>
    <row r="155" spans="2:7" ht="15.75" hidden="1" thickTop="1">
      <c r="B155" s="65"/>
      <c r="C155" s="65"/>
      <c r="E155" s="49"/>
      <c r="F155" s="14"/>
      <c r="G155" s="15"/>
    </row>
    <row r="156" spans="2:7" ht="15.75" hidden="1" thickTop="1">
      <c r="B156" s="65"/>
      <c r="C156" s="65"/>
      <c r="E156" s="49"/>
      <c r="F156" s="14"/>
      <c r="G156" s="15"/>
    </row>
    <row r="157" spans="2:7" ht="15.75" hidden="1" thickTop="1">
      <c r="B157" s="65"/>
      <c r="C157" s="65"/>
      <c r="E157" s="49"/>
      <c r="F157" s="14"/>
      <c r="G157" s="15"/>
    </row>
    <row r="158" spans="2:7" ht="15.75" hidden="1" thickTop="1">
      <c r="B158" s="65">
        <f>Highscores!B158</f>
        <v>31</v>
      </c>
      <c r="C158" s="65" t="str">
        <f>IF(AND(Highscores!G158=Highscores!C158,Highscores!G159=Highscores!C158,Highscores!G160=Highscores!C158,Highscores!G161=Highscores!C158,Highscores!G162=Highscores!C158),Highscores!C158,"N/A")</f>
        <v>N/A</v>
      </c>
      <c r="E158" s="49"/>
      <c r="F158" s="14"/>
      <c r="G158" s="15"/>
    </row>
    <row r="159" spans="2:7" ht="15.75" hidden="1" thickTop="1">
      <c r="B159" s="65"/>
      <c r="C159" s="65"/>
      <c r="E159" s="49"/>
      <c r="F159" s="14"/>
      <c r="G159" s="15"/>
    </row>
    <row r="160" spans="2:7" ht="15.75" hidden="1" thickTop="1">
      <c r="B160" s="65"/>
      <c r="C160" s="65"/>
      <c r="E160" s="49"/>
      <c r="F160" s="14"/>
      <c r="G160" s="15"/>
    </row>
    <row r="161" spans="2:7" ht="15.75" hidden="1" thickTop="1">
      <c r="B161" s="65"/>
      <c r="C161" s="65"/>
      <c r="E161" s="49"/>
      <c r="F161" s="14"/>
      <c r="G161" s="15"/>
    </row>
    <row r="162" spans="2:7" ht="15.75" hidden="1" thickTop="1">
      <c r="B162" s="65"/>
      <c r="C162" s="65"/>
      <c r="E162" s="49"/>
      <c r="F162" s="14"/>
      <c r="G162" s="15"/>
    </row>
    <row r="163" spans="2:7" ht="15.75" hidden="1" thickTop="1">
      <c r="B163" s="65">
        <f>Highscores!B163</f>
        <v>32</v>
      </c>
      <c r="C163" s="65" t="str">
        <f>IF(AND(Highscores!G163=Highscores!C163,Highscores!G164=Highscores!C163,Highscores!G165=Highscores!C163,Highscores!G166=Highscores!C163,Highscores!G167=Highscores!C163),Highscores!C163,"N/A")</f>
        <v>N/A</v>
      </c>
      <c r="E163" s="49"/>
      <c r="F163" s="14"/>
      <c r="G163" s="15"/>
    </row>
    <row r="164" spans="2:7" ht="15.75" hidden="1" thickTop="1">
      <c r="B164" s="65"/>
      <c r="C164" s="65"/>
      <c r="E164" s="49"/>
      <c r="F164" s="14"/>
      <c r="G164" s="15"/>
    </row>
    <row r="165" spans="2:7" ht="15.75" hidden="1" thickTop="1">
      <c r="B165" s="65"/>
      <c r="C165" s="65"/>
      <c r="E165" s="49"/>
      <c r="F165" s="14"/>
      <c r="G165" s="15"/>
    </row>
    <row r="166" spans="2:7" ht="15.75" hidden="1" thickTop="1">
      <c r="B166" s="65"/>
      <c r="C166" s="65"/>
      <c r="E166" s="49"/>
      <c r="F166" s="14"/>
      <c r="G166" s="15"/>
    </row>
    <row r="167" spans="2:7" ht="15.75" hidden="1" thickTop="1">
      <c r="B167" s="65"/>
      <c r="C167" s="65"/>
      <c r="E167" s="49"/>
      <c r="F167" s="14"/>
      <c r="G167" s="15"/>
    </row>
    <row r="168" spans="2:7" ht="15.75" hidden="1" thickTop="1">
      <c r="B168" s="65">
        <f>Highscores!B168</f>
        <v>33</v>
      </c>
      <c r="C168" s="65" t="str">
        <f>IF(AND(Highscores!G168=Highscores!C168,Highscores!G169=Highscores!C168,Highscores!G170=Highscores!C168,Highscores!G171=Highscores!C168,Highscores!G172=Highscores!C168),Highscores!C168,"N/A")</f>
        <v>N/A</v>
      </c>
      <c r="E168" s="49"/>
      <c r="F168" s="14"/>
      <c r="G168" s="15"/>
    </row>
    <row r="169" spans="2:7" ht="15.75" hidden="1" thickTop="1">
      <c r="B169" s="65"/>
      <c r="C169" s="65"/>
      <c r="E169" s="49"/>
      <c r="F169" s="14"/>
      <c r="G169" s="15"/>
    </row>
    <row r="170" spans="2:7" ht="15.75" hidden="1" thickTop="1">
      <c r="B170" s="65"/>
      <c r="C170" s="65"/>
      <c r="E170" s="49"/>
      <c r="F170" s="14"/>
      <c r="G170" s="15"/>
    </row>
    <row r="171" spans="2:7" ht="15.75" hidden="1" thickTop="1">
      <c r="B171" s="65"/>
      <c r="C171" s="65"/>
      <c r="E171" s="49"/>
      <c r="F171" s="14"/>
      <c r="G171" s="15"/>
    </row>
    <row r="172" spans="2:7" ht="15.75" hidden="1" thickTop="1">
      <c r="B172" s="65"/>
      <c r="C172" s="65"/>
      <c r="E172" s="49"/>
      <c r="F172" s="14"/>
      <c r="G172" s="15"/>
    </row>
    <row r="173" spans="2:7" ht="15.75" hidden="1" thickTop="1">
      <c r="B173" s="65">
        <f>Highscores!B173</f>
        <v>34</v>
      </c>
      <c r="C173" s="65" t="str">
        <f>IF(AND(Highscores!G173=Highscores!C173,Highscores!G174=Highscores!C173,Highscores!G175=Highscores!C173,Highscores!G176=Highscores!C173,Highscores!G177=Highscores!C173),Highscores!C173,"N/A")</f>
        <v>N/A</v>
      </c>
      <c r="E173" s="49"/>
      <c r="F173" s="14"/>
      <c r="G173" s="15"/>
    </row>
    <row r="174" spans="2:7" ht="15.75" hidden="1" thickTop="1">
      <c r="B174" s="65"/>
      <c r="C174" s="65"/>
      <c r="E174" s="49"/>
      <c r="F174" s="14"/>
      <c r="G174" s="15"/>
    </row>
    <row r="175" spans="2:7" ht="15.75" hidden="1" thickTop="1">
      <c r="B175" s="65"/>
      <c r="C175" s="65"/>
      <c r="E175" s="49"/>
      <c r="F175" s="14"/>
      <c r="G175" s="15"/>
    </row>
    <row r="176" spans="2:7" ht="15.75" hidden="1" thickTop="1">
      <c r="B176" s="65"/>
      <c r="C176" s="65"/>
      <c r="E176" s="49"/>
      <c r="F176" s="14"/>
      <c r="G176" s="15"/>
    </row>
    <row r="177" spans="2:7" ht="15.75" hidden="1" thickTop="1">
      <c r="B177" s="65"/>
      <c r="C177" s="65"/>
      <c r="E177" s="49"/>
      <c r="F177" s="14"/>
      <c r="G177" s="15"/>
    </row>
    <row r="178" spans="2:7" ht="15.75" hidden="1" thickTop="1">
      <c r="B178" s="65">
        <f>Highscores!B178</f>
        <v>35</v>
      </c>
      <c r="C178" s="65" t="str">
        <f>IF(AND(Highscores!G178=Highscores!C178,Highscores!G179=Highscores!C178,Highscores!G180=Highscores!C178,Highscores!G181=Highscores!C178,Highscores!G182=Highscores!C178),Highscores!C178,"N/A")</f>
        <v>N/A</v>
      </c>
      <c r="E178" s="49"/>
      <c r="F178" s="14"/>
      <c r="G178" s="15"/>
    </row>
    <row r="179" spans="2:7" ht="15.75" hidden="1" thickTop="1">
      <c r="B179" s="65"/>
      <c r="C179" s="65"/>
      <c r="E179" s="49"/>
      <c r="F179" s="14"/>
      <c r="G179" s="15"/>
    </row>
    <row r="180" spans="2:7" ht="15.75" hidden="1" thickTop="1">
      <c r="B180" s="65"/>
      <c r="C180" s="65"/>
      <c r="E180" s="49"/>
      <c r="F180" s="14"/>
      <c r="G180" s="15"/>
    </row>
    <row r="181" spans="2:7" ht="15.75" hidden="1" thickTop="1">
      <c r="B181" s="65"/>
      <c r="C181" s="65"/>
      <c r="E181" s="49"/>
      <c r="F181" s="14"/>
      <c r="G181" s="15"/>
    </row>
    <row r="182" spans="2:7" ht="15.75" hidden="1" thickTop="1">
      <c r="B182" s="65"/>
      <c r="C182" s="65"/>
      <c r="E182" s="49"/>
      <c r="F182" s="14"/>
      <c r="G182" s="15"/>
    </row>
    <row r="183" spans="2:7" ht="15.75" hidden="1" thickTop="1">
      <c r="B183" s="65">
        <f>Highscores!B183</f>
        <v>36</v>
      </c>
      <c r="C183" s="65" t="str">
        <f>IF(AND(Highscores!G183=Highscores!C183,Highscores!G184=Highscores!C183,Highscores!G185=Highscores!C183,Highscores!G186=Highscores!C183,Highscores!G187=Highscores!C183),Highscores!C183,"N/A")</f>
        <v>N/A</v>
      </c>
      <c r="E183" s="49"/>
      <c r="F183" s="14"/>
      <c r="G183" s="15"/>
    </row>
    <row r="184" spans="2:7" ht="15.75" hidden="1" thickTop="1">
      <c r="B184" s="65"/>
      <c r="C184" s="65"/>
      <c r="E184" s="49"/>
      <c r="F184" s="14"/>
      <c r="G184" s="15"/>
    </row>
    <row r="185" spans="2:7" ht="15.75" hidden="1" thickTop="1">
      <c r="B185" s="65"/>
      <c r="C185" s="65"/>
      <c r="E185" s="49"/>
      <c r="F185" s="14"/>
      <c r="G185" s="15"/>
    </row>
    <row r="186" spans="2:7" ht="15.75" hidden="1" thickTop="1">
      <c r="B186" s="65"/>
      <c r="C186" s="65"/>
      <c r="E186" s="49"/>
      <c r="F186" s="14"/>
      <c r="G186" s="15"/>
    </row>
    <row r="187" spans="2:7" ht="15.75" hidden="1" thickTop="1">
      <c r="B187" s="65"/>
      <c r="C187" s="65"/>
      <c r="E187" s="49"/>
      <c r="F187" s="14"/>
      <c r="G187" s="15"/>
    </row>
    <row r="188" spans="2:7" ht="15.75" hidden="1" thickTop="1">
      <c r="B188" s="65">
        <f>Highscores!B188</f>
        <v>37</v>
      </c>
      <c r="C188" s="65" t="str">
        <f>IF(AND(Highscores!G188=Highscores!C188,Highscores!G189=Highscores!C188,Highscores!G190=Highscores!C188,Highscores!G191=Highscores!C188,Highscores!G192=Highscores!C188),Highscores!C188,"N/A")</f>
        <v>N/A</v>
      </c>
      <c r="E188" s="49"/>
      <c r="F188" s="14"/>
      <c r="G188" s="15"/>
    </row>
    <row r="189" spans="2:7" ht="15.75" hidden="1" thickTop="1">
      <c r="B189" s="65"/>
      <c r="C189" s="65"/>
      <c r="E189" s="49"/>
      <c r="F189" s="14"/>
      <c r="G189" s="15"/>
    </row>
    <row r="190" spans="2:7" ht="15.75" hidden="1" thickTop="1">
      <c r="B190" s="65"/>
      <c r="C190" s="65"/>
      <c r="E190" s="49"/>
      <c r="F190" s="14"/>
      <c r="G190" s="15"/>
    </row>
    <row r="191" spans="2:7" ht="15.75" hidden="1" thickTop="1">
      <c r="B191" s="65"/>
      <c r="C191" s="65"/>
      <c r="E191" s="49"/>
      <c r="F191" s="14"/>
      <c r="G191" s="15"/>
    </row>
    <row r="192" spans="2:7" ht="15.75" hidden="1" thickTop="1">
      <c r="B192" s="65"/>
      <c r="C192" s="65"/>
      <c r="E192" s="49"/>
      <c r="F192" s="14"/>
      <c r="G192" s="15"/>
    </row>
    <row r="193" spans="2:7" ht="15.75" hidden="1" thickTop="1">
      <c r="B193" s="65">
        <f>Highscores!B193</f>
        <v>38</v>
      </c>
      <c r="C193" s="65" t="str">
        <f>IF(AND(Highscores!G193=Highscores!C193,Highscores!G194=Highscores!C193,Highscores!G195=Highscores!C193,Highscores!G196=Highscores!C193,Highscores!G197=Highscores!C193),Highscores!C193,"N/A")</f>
        <v>N/A</v>
      </c>
      <c r="E193" s="49"/>
      <c r="F193" s="14"/>
      <c r="G193" s="15"/>
    </row>
    <row r="194" spans="2:7" ht="15.75" hidden="1" thickTop="1">
      <c r="B194" s="65"/>
      <c r="C194" s="65"/>
      <c r="E194" s="49"/>
      <c r="F194" s="14"/>
      <c r="G194" s="15"/>
    </row>
    <row r="195" spans="2:7" ht="15.75" hidden="1" thickTop="1">
      <c r="B195" s="65"/>
      <c r="C195" s="65"/>
      <c r="E195" s="49"/>
      <c r="F195" s="14"/>
      <c r="G195" s="15"/>
    </row>
    <row r="196" spans="2:7" ht="15.75" hidden="1" thickTop="1">
      <c r="B196" s="65"/>
      <c r="C196" s="65"/>
      <c r="E196" s="49"/>
      <c r="F196" s="14"/>
      <c r="G196" s="15"/>
    </row>
    <row r="197" spans="2:7" ht="15.75" hidden="1" thickTop="1">
      <c r="B197" s="65"/>
      <c r="C197" s="65"/>
      <c r="E197" s="49"/>
      <c r="F197" s="14"/>
      <c r="G197" s="15"/>
    </row>
    <row r="198" spans="2:7" ht="15.75" hidden="1" thickTop="1">
      <c r="B198" s="65">
        <f>Highscores!B198</f>
        <v>39</v>
      </c>
      <c r="C198" s="65" t="str">
        <f>IF(AND(Highscores!G198=Highscores!C198,Highscores!G199=Highscores!C198,Highscores!G200=Highscores!C198,Highscores!G201=Highscores!C198,Highscores!G202=Highscores!C198),Highscores!C198,"N/A")</f>
        <v>N/A</v>
      </c>
      <c r="E198" s="49"/>
      <c r="F198" s="14"/>
      <c r="G198" s="15"/>
    </row>
    <row r="199" spans="2:7" ht="15.75" hidden="1" thickTop="1">
      <c r="B199" s="65"/>
      <c r="C199" s="65"/>
      <c r="E199" s="49"/>
      <c r="F199" s="14"/>
      <c r="G199" s="15"/>
    </row>
    <row r="200" spans="2:7" ht="15.75" hidden="1" thickTop="1">
      <c r="B200" s="65"/>
      <c r="C200" s="65"/>
      <c r="E200" s="49"/>
      <c r="F200" s="14"/>
      <c r="G200" s="15"/>
    </row>
    <row r="201" spans="2:7" ht="15.75" hidden="1" thickTop="1">
      <c r="B201" s="65"/>
      <c r="C201" s="65"/>
      <c r="E201" s="49"/>
      <c r="F201" s="14"/>
      <c r="G201" s="15"/>
    </row>
    <row r="202" spans="2:7" ht="15.75" hidden="1" thickTop="1">
      <c r="B202" s="65"/>
      <c r="C202" s="65"/>
      <c r="E202" s="49"/>
      <c r="F202" s="14"/>
      <c r="G202" s="15"/>
    </row>
    <row r="203" spans="2:7" ht="15.75" hidden="1" thickTop="1">
      <c r="B203" s="65">
        <f>Highscores!B203</f>
        <v>40</v>
      </c>
      <c r="C203" s="65" t="str">
        <f>IF(AND(Highscores!G203=Highscores!C203,Highscores!G204=Highscores!C203,Highscores!G205=Highscores!C203,Highscores!G206=Highscores!C203,Highscores!G207=Highscores!C203),Highscores!C203,"N/A")</f>
        <v>N/A</v>
      </c>
      <c r="E203" s="49"/>
      <c r="F203" s="14"/>
      <c r="G203" s="15"/>
    </row>
    <row r="204" spans="2:7" ht="15.75" hidden="1" thickTop="1">
      <c r="B204" s="65"/>
      <c r="C204" s="65"/>
      <c r="E204" s="49"/>
      <c r="F204" s="14"/>
      <c r="G204" s="15"/>
    </row>
    <row r="205" spans="2:7" ht="15.75" hidden="1" thickTop="1">
      <c r="B205" s="65"/>
      <c r="C205" s="65"/>
      <c r="E205" s="49"/>
      <c r="F205" s="14"/>
      <c r="G205" s="15"/>
    </row>
    <row r="206" spans="2:7" ht="15.75" hidden="1" thickTop="1">
      <c r="B206" s="65"/>
      <c r="C206" s="65"/>
      <c r="E206" s="49"/>
      <c r="F206" s="14"/>
      <c r="G206" s="15"/>
    </row>
    <row r="207" spans="2:7" ht="15.75" hidden="1" thickTop="1">
      <c r="B207" s="65"/>
      <c r="C207" s="65"/>
      <c r="E207" s="49"/>
      <c r="F207" s="14"/>
      <c r="G207" s="15"/>
    </row>
    <row r="208" spans="2:7" ht="15.75" hidden="1" thickTop="1">
      <c r="B208" s="65">
        <f>Highscores!B208</f>
        <v>41</v>
      </c>
      <c r="C208" s="65" t="str">
        <f>IF(AND(Highscores!G208=Highscores!C208,Highscores!G209=Highscores!C208,Highscores!G210=Highscores!C208,Highscores!G211=Highscores!C208,Highscores!G212=Highscores!C208),Highscores!C208,"N/A")</f>
        <v>N/A</v>
      </c>
      <c r="E208" s="49"/>
      <c r="F208" s="14"/>
      <c r="G208" s="15"/>
    </row>
    <row r="209" spans="2:7" ht="15.75" hidden="1" thickTop="1">
      <c r="B209" s="65"/>
      <c r="C209" s="65"/>
      <c r="E209" s="49"/>
      <c r="F209" s="14"/>
      <c r="G209" s="15"/>
    </row>
    <row r="210" spans="2:7" ht="15.75" hidden="1" thickTop="1">
      <c r="B210" s="65"/>
      <c r="C210" s="65"/>
      <c r="E210" s="49"/>
      <c r="F210" s="14"/>
      <c r="G210" s="15"/>
    </row>
    <row r="211" spans="2:7" ht="15.75" hidden="1" thickTop="1">
      <c r="B211" s="65"/>
      <c r="C211" s="65"/>
      <c r="E211" s="49"/>
      <c r="F211" s="14"/>
      <c r="G211" s="15"/>
    </row>
    <row r="212" spans="2:7" ht="15.75" hidden="1" thickTop="1">
      <c r="B212" s="65"/>
      <c r="C212" s="65"/>
      <c r="E212" s="49"/>
      <c r="F212" s="14"/>
      <c r="G212" s="15"/>
    </row>
    <row r="213" spans="2:7" ht="15.75" hidden="1" thickTop="1">
      <c r="B213" s="65">
        <f>Highscores!B213</f>
        <v>42</v>
      </c>
      <c r="C213" s="65" t="str">
        <f>IF(AND(Highscores!G213=Highscores!C213,Highscores!G214=Highscores!C213,Highscores!G215=Highscores!C213,Highscores!G216=Highscores!C213,Highscores!G217=Highscores!C213),Highscores!C213,"N/A")</f>
        <v>N/A</v>
      </c>
      <c r="E213" s="49"/>
      <c r="F213" s="14"/>
      <c r="G213" s="15"/>
    </row>
    <row r="214" spans="2:7" ht="15.75" hidden="1" thickTop="1">
      <c r="B214" s="65"/>
      <c r="C214" s="65"/>
      <c r="E214" s="49"/>
      <c r="F214" s="14"/>
      <c r="G214" s="15"/>
    </row>
    <row r="215" spans="2:7" ht="15.75" hidden="1" thickTop="1">
      <c r="B215" s="65"/>
      <c r="C215" s="65"/>
      <c r="E215" s="49"/>
      <c r="F215" s="14"/>
      <c r="G215" s="15"/>
    </row>
    <row r="216" spans="2:7" ht="15.75" hidden="1" thickTop="1">
      <c r="B216" s="65"/>
      <c r="C216" s="65"/>
      <c r="E216" s="49"/>
      <c r="F216" s="14"/>
      <c r="G216" s="15"/>
    </row>
    <row r="217" spans="2:7" ht="15.75" hidden="1" thickTop="1">
      <c r="B217" s="65"/>
      <c r="C217" s="65"/>
      <c r="E217" s="49"/>
      <c r="F217" s="14"/>
      <c r="G217" s="15"/>
    </row>
    <row r="218" spans="2:7" ht="15.75" hidden="1" thickTop="1">
      <c r="B218" s="65">
        <f>Highscores!B218</f>
        <v>43</v>
      </c>
      <c r="C218" s="65" t="str">
        <f>IF(AND(Highscores!G218=Highscores!C218,Highscores!G219=Highscores!C218,Highscores!G220=Highscores!C218,Highscores!G221=Highscores!C218,Highscores!G222=Highscores!C218),Highscores!C218,"N/A")</f>
        <v>N/A</v>
      </c>
      <c r="E218" s="49"/>
      <c r="F218" s="14"/>
      <c r="G218" s="15"/>
    </row>
    <row r="219" spans="2:7" ht="15.75" hidden="1" thickTop="1">
      <c r="B219" s="65"/>
      <c r="C219" s="65"/>
      <c r="E219" s="49"/>
      <c r="F219" s="14"/>
      <c r="G219" s="15"/>
    </row>
    <row r="220" spans="2:7" ht="15.75" hidden="1" thickTop="1">
      <c r="B220" s="65"/>
      <c r="C220" s="65"/>
      <c r="E220" s="49"/>
      <c r="F220" s="14"/>
      <c r="G220" s="15"/>
    </row>
    <row r="221" spans="2:7" ht="15.75" hidden="1" thickTop="1">
      <c r="B221" s="65"/>
      <c r="C221" s="65"/>
      <c r="E221" s="49"/>
      <c r="F221" s="14"/>
      <c r="G221" s="15"/>
    </row>
    <row r="222" spans="2:7" ht="15.75" hidden="1" thickTop="1">
      <c r="B222" s="65"/>
      <c r="C222" s="65"/>
      <c r="E222" s="49"/>
      <c r="F222" s="14"/>
      <c r="G222" s="15"/>
    </row>
    <row r="223" spans="2:7" ht="15.75" hidden="1" thickTop="1">
      <c r="B223" s="65">
        <f>Highscores!B223</f>
        <v>44</v>
      </c>
      <c r="C223" s="65" t="str">
        <f>IF(AND(Highscores!G223=Highscores!C223,Highscores!G224=Highscores!C223,Highscores!G225=Highscores!C223,Highscores!G226=Highscores!C223,Highscores!G227=Highscores!C223),Highscores!C223,"N/A")</f>
        <v>N/A</v>
      </c>
      <c r="E223" s="49"/>
      <c r="F223" s="14"/>
      <c r="G223" s="15"/>
    </row>
    <row r="224" spans="2:7" ht="15.75" hidden="1" thickTop="1">
      <c r="B224" s="65"/>
      <c r="C224" s="65"/>
      <c r="E224" s="49"/>
      <c r="F224" s="14"/>
      <c r="G224" s="15"/>
    </row>
    <row r="225" spans="2:7" ht="15.75" hidden="1" thickTop="1">
      <c r="B225" s="65"/>
      <c r="C225" s="65"/>
      <c r="E225" s="49"/>
      <c r="F225" s="14"/>
      <c r="G225" s="15"/>
    </row>
    <row r="226" spans="2:7" ht="15.75" hidden="1" thickTop="1">
      <c r="B226" s="65"/>
      <c r="C226" s="65"/>
      <c r="E226" s="49"/>
      <c r="F226" s="14"/>
      <c r="G226" s="15"/>
    </row>
    <row r="227" spans="2:7" ht="15.75" hidden="1" thickTop="1">
      <c r="B227" s="65"/>
      <c r="C227" s="65"/>
      <c r="E227" s="49"/>
      <c r="F227" s="14"/>
      <c r="G227" s="15"/>
    </row>
    <row r="228" spans="2:7" ht="15.75" hidden="1" thickTop="1">
      <c r="B228" s="65">
        <f>Highscores!B228</f>
        <v>45</v>
      </c>
      <c r="C228" s="65" t="str">
        <f>IF(AND(Highscores!G228=Highscores!C228,Highscores!G229=Highscores!C228,Highscores!G230=Highscores!C228,Highscores!G231=Highscores!C228,Highscores!G232=Highscores!C228),Highscores!C228,"N/A")</f>
        <v>N/A</v>
      </c>
      <c r="E228" s="49"/>
      <c r="F228" s="14"/>
      <c r="G228" s="15"/>
    </row>
    <row r="229" spans="2:7" ht="15.75" hidden="1" thickTop="1">
      <c r="B229" s="65"/>
      <c r="C229" s="65"/>
      <c r="E229" s="49"/>
      <c r="F229" s="14"/>
      <c r="G229" s="15"/>
    </row>
    <row r="230" spans="2:7" ht="15.75" hidden="1" thickTop="1">
      <c r="B230" s="65"/>
      <c r="C230" s="65"/>
      <c r="E230" s="49"/>
      <c r="F230" s="14"/>
      <c r="G230" s="15"/>
    </row>
    <row r="231" spans="2:7" ht="15.75" hidden="1" thickTop="1">
      <c r="B231" s="65"/>
      <c r="C231" s="65"/>
      <c r="E231" s="49"/>
      <c r="F231" s="14"/>
      <c r="G231" s="15"/>
    </row>
    <row r="232" spans="2:7" ht="15.75" hidden="1" thickTop="1">
      <c r="B232" s="65"/>
      <c r="C232" s="65"/>
      <c r="E232" s="49"/>
      <c r="F232" s="14"/>
      <c r="G232" s="15"/>
    </row>
    <row r="233" spans="2:7" ht="15.75" hidden="1" thickTop="1">
      <c r="B233" s="65">
        <f>Highscores!B233</f>
        <v>46</v>
      </c>
      <c r="C233" s="65" t="str">
        <f>IF(AND(Highscores!G233=Highscores!C233,Highscores!G234=Highscores!C233,Highscores!G235=Highscores!C233,Highscores!G236=Highscores!C233,Highscores!G237=Highscores!C233),Highscores!C233,"N/A")</f>
        <v>N/A</v>
      </c>
      <c r="E233" s="49"/>
      <c r="F233" s="14"/>
      <c r="G233" s="15"/>
    </row>
    <row r="234" spans="2:7" ht="15.75" hidden="1" thickTop="1">
      <c r="B234" s="65"/>
      <c r="C234" s="65"/>
      <c r="E234" s="49"/>
      <c r="F234" s="14"/>
      <c r="G234" s="15"/>
    </row>
    <row r="235" spans="2:7" ht="15.75" hidden="1" thickTop="1">
      <c r="B235" s="65"/>
      <c r="C235" s="65"/>
      <c r="E235" s="49"/>
      <c r="F235" s="14"/>
      <c r="G235" s="15"/>
    </row>
    <row r="236" spans="2:7" ht="15.75" hidden="1" thickTop="1">
      <c r="B236" s="65"/>
      <c r="C236" s="65"/>
      <c r="E236" s="49"/>
      <c r="F236" s="14"/>
      <c r="G236" s="15"/>
    </row>
    <row r="237" spans="2:7" ht="15.75" hidden="1" thickTop="1">
      <c r="B237" s="65"/>
      <c r="C237" s="65"/>
      <c r="E237" s="49"/>
      <c r="F237" s="14"/>
      <c r="G237" s="15"/>
    </row>
    <row r="238" spans="2:7" ht="15.75" hidden="1" thickTop="1">
      <c r="B238" s="65">
        <f>Highscores!B238</f>
        <v>47</v>
      </c>
      <c r="C238" s="65" t="str">
        <f>IF(AND(Highscores!G238=Highscores!C238,Highscores!G239=Highscores!C238,Highscores!G240=Highscores!C238,Highscores!G241=Highscores!C238,Highscores!G242=Highscores!C238),Highscores!C238,"N/A")</f>
        <v>N/A</v>
      </c>
      <c r="E238" s="49"/>
      <c r="F238" s="14"/>
      <c r="G238" s="15"/>
    </row>
    <row r="239" spans="2:7" ht="15.75" hidden="1" thickTop="1">
      <c r="B239" s="65"/>
      <c r="C239" s="65"/>
      <c r="E239" s="49"/>
      <c r="F239" s="14"/>
      <c r="G239" s="15"/>
    </row>
    <row r="240" spans="2:7" ht="15.75" hidden="1" thickTop="1">
      <c r="B240" s="65"/>
      <c r="C240" s="65"/>
      <c r="E240" s="49"/>
      <c r="F240" s="14"/>
      <c r="G240" s="15"/>
    </row>
    <row r="241" spans="2:7" ht="15.75" hidden="1" thickTop="1">
      <c r="B241" s="65"/>
      <c r="C241" s="65"/>
      <c r="E241" s="49"/>
      <c r="F241" s="14"/>
      <c r="G241" s="15"/>
    </row>
    <row r="242" spans="2:7" ht="15.75" hidden="1" thickTop="1">
      <c r="B242" s="65"/>
      <c r="C242" s="65"/>
      <c r="E242" s="49"/>
      <c r="F242" s="14"/>
      <c r="G242" s="15"/>
    </row>
    <row r="243" spans="2:7" ht="15.75" thickTop="1">
      <c r="B243" s="65">
        <f>Highscores!B243</f>
        <v>48</v>
      </c>
      <c r="C243" s="65" t="str">
        <f>IF(AND(Highscores!G243=Highscores!C243,Highscores!G244=Highscores!C243,Highscores!G245=Highscores!C243,Highscores!G246=Highscores!C243,Highscores!G247=Highscores!C243),Highscores!C243,"N/A")</f>
        <v>vankusss</v>
      </c>
      <c r="E243" s="52"/>
      <c r="F243" s="14"/>
      <c r="G243" s="14"/>
    </row>
    <row r="244" spans="2:7" hidden="1">
      <c r="B244" s="65"/>
      <c r="C244" s="65"/>
      <c r="E244" s="49"/>
      <c r="F244" s="14"/>
      <c r="G244" s="15"/>
    </row>
    <row r="245" spans="2:7" hidden="1">
      <c r="B245" s="65"/>
      <c r="C245" s="65"/>
      <c r="E245" s="49"/>
      <c r="F245" s="14"/>
      <c r="G245" s="15"/>
    </row>
    <row r="246" spans="2:7" hidden="1">
      <c r="B246" s="65"/>
      <c r="C246" s="65"/>
      <c r="E246" s="49"/>
      <c r="F246" s="14"/>
      <c r="G246" s="15"/>
    </row>
    <row r="247" spans="2:7" hidden="1">
      <c r="B247" s="65"/>
      <c r="C247" s="65"/>
      <c r="E247" s="49"/>
      <c r="F247" s="14"/>
      <c r="G247" s="15"/>
    </row>
    <row r="248" spans="2:7" hidden="1">
      <c r="B248" s="65">
        <f>Highscores!B248</f>
        <v>49</v>
      </c>
      <c r="C248" s="65" t="str">
        <f>IF(AND(Highscores!G248=Highscores!C248,Highscores!G249=Highscores!C248,Highscores!G250=Highscores!C248,Highscores!G251=Highscores!C248,Highscores!G252=Highscores!C248),Highscores!C248,"N/A")</f>
        <v>N/A</v>
      </c>
      <c r="E248" s="49"/>
      <c r="F248" s="14"/>
      <c r="G248" s="15"/>
    </row>
    <row r="249" spans="2:7" hidden="1">
      <c r="B249" s="65"/>
      <c r="C249" s="65"/>
      <c r="E249" s="49"/>
      <c r="F249" s="14"/>
      <c r="G249" s="15"/>
    </row>
    <row r="250" spans="2:7" hidden="1">
      <c r="B250" s="65"/>
      <c r="C250" s="65"/>
      <c r="E250" s="49"/>
      <c r="F250" s="14"/>
      <c r="G250" s="15"/>
    </row>
    <row r="251" spans="2:7" hidden="1">
      <c r="B251" s="65"/>
      <c r="C251" s="65"/>
      <c r="E251" s="49"/>
      <c r="F251" s="14"/>
      <c r="G251" s="15"/>
    </row>
    <row r="252" spans="2:7" hidden="1">
      <c r="B252" s="65"/>
      <c r="C252" s="65"/>
      <c r="E252" s="49"/>
      <c r="F252" s="14"/>
      <c r="G252" s="15"/>
    </row>
    <row r="253" spans="2:7" hidden="1">
      <c r="B253" s="65">
        <f>Highscores!B253</f>
        <v>50</v>
      </c>
      <c r="C253" s="65" t="str">
        <f>IF(AND(Highscores!G253=Highscores!C253,Highscores!G254=Highscores!C253,Highscores!G255=Highscores!C253,Highscores!G256=Highscores!C253,Highscores!G257=Highscores!C253),Highscores!C253,"N/A")</f>
        <v>N/A</v>
      </c>
      <c r="E253" s="49"/>
      <c r="F253" s="14"/>
      <c r="G253" s="15"/>
    </row>
    <row r="254" spans="2:7" hidden="1">
      <c r="B254" s="65"/>
      <c r="C254" s="65"/>
      <c r="E254" s="49"/>
      <c r="F254" s="14"/>
      <c r="G254" s="15"/>
    </row>
    <row r="255" spans="2:7" hidden="1">
      <c r="B255" s="65"/>
      <c r="C255" s="65"/>
      <c r="E255" s="49"/>
      <c r="F255" s="14"/>
      <c r="G255" s="15"/>
    </row>
    <row r="256" spans="2:7" hidden="1">
      <c r="B256" s="65"/>
      <c r="C256" s="65"/>
      <c r="E256" s="49"/>
      <c r="F256" s="14"/>
      <c r="G256" s="15"/>
    </row>
    <row r="257" spans="2:7" hidden="1">
      <c r="B257" s="65"/>
      <c r="C257" s="65"/>
      <c r="E257" s="49"/>
      <c r="F257" s="14"/>
      <c r="G257" s="15"/>
    </row>
    <row r="258" spans="2:7" hidden="1">
      <c r="B258" s="65">
        <f>Highscores!B258</f>
        <v>51</v>
      </c>
      <c r="C258" s="65" t="str">
        <f>IF(AND(Highscores!G258=Highscores!C258,Highscores!G259=Highscores!C258,Highscores!G260=Highscores!C258,Highscores!G261=Highscores!C258,Highscores!G262=Highscores!C258),Highscores!C258,"N/A")</f>
        <v>N/A</v>
      </c>
      <c r="E258" s="49"/>
      <c r="F258" s="14"/>
      <c r="G258" s="15"/>
    </row>
    <row r="259" spans="2:7" hidden="1">
      <c r="B259" s="65"/>
      <c r="C259" s="65"/>
      <c r="E259" s="49"/>
      <c r="F259" s="14"/>
      <c r="G259" s="15"/>
    </row>
    <row r="260" spans="2:7" hidden="1">
      <c r="B260" s="65"/>
      <c r="C260" s="65"/>
      <c r="E260" s="49"/>
      <c r="F260" s="14"/>
      <c r="G260" s="15"/>
    </row>
    <row r="261" spans="2:7" hidden="1">
      <c r="B261" s="65"/>
      <c r="C261" s="65"/>
      <c r="E261" s="49"/>
      <c r="F261" s="14"/>
      <c r="G261" s="15"/>
    </row>
    <row r="262" spans="2:7" hidden="1">
      <c r="B262" s="65"/>
      <c r="C262" s="65"/>
      <c r="E262" s="49"/>
      <c r="F262" s="14"/>
      <c r="G262" s="15"/>
    </row>
    <row r="263" spans="2:7" hidden="1">
      <c r="B263" s="65">
        <f>Highscores!B263</f>
        <v>52</v>
      </c>
      <c r="C263" s="65" t="str">
        <f>IF(AND(Highscores!G263=Highscores!C263,Highscores!G264=Highscores!C263,Highscores!G265=Highscores!C263,Highscores!G266=Highscores!C263,Highscores!G267=Highscores!C263),Highscores!C263,"N/A")</f>
        <v>N/A</v>
      </c>
      <c r="E263" s="49"/>
      <c r="F263" s="14"/>
      <c r="G263" s="15"/>
    </row>
    <row r="264" spans="2:7" hidden="1">
      <c r="B264" s="65"/>
      <c r="C264" s="65"/>
      <c r="E264" s="49"/>
      <c r="F264" s="14"/>
      <c r="G264" s="15"/>
    </row>
    <row r="265" spans="2:7" hidden="1">
      <c r="B265" s="65"/>
      <c r="C265" s="65"/>
      <c r="E265" s="49"/>
      <c r="F265" s="14"/>
      <c r="G265" s="15"/>
    </row>
    <row r="266" spans="2:7" hidden="1">
      <c r="B266" s="65"/>
      <c r="C266" s="65"/>
      <c r="E266" s="49"/>
      <c r="F266" s="14"/>
      <c r="G266" s="15"/>
    </row>
    <row r="267" spans="2:7" hidden="1">
      <c r="B267" s="65"/>
      <c r="C267" s="65"/>
      <c r="E267" s="49"/>
      <c r="F267" s="14"/>
      <c r="G267" s="15"/>
    </row>
    <row r="268" spans="2:7" hidden="1">
      <c r="B268" s="65">
        <f>Highscores!B268</f>
        <v>53</v>
      </c>
      <c r="C268" s="65" t="str">
        <f>IF(AND(Highscores!G268=Highscores!C268,Highscores!G269=Highscores!C268,Highscores!G270=Highscores!C268,Highscores!G271=Highscores!C268,Highscores!G272=Highscores!C268),Highscores!C268,"N/A")</f>
        <v>N/A</v>
      </c>
      <c r="E268" s="49"/>
      <c r="F268" s="14"/>
      <c r="G268" s="15"/>
    </row>
    <row r="269" spans="2:7" hidden="1">
      <c r="B269" s="65"/>
      <c r="C269" s="65"/>
      <c r="E269" s="49"/>
      <c r="F269" s="14"/>
      <c r="G269" s="15"/>
    </row>
    <row r="270" spans="2:7" hidden="1">
      <c r="B270" s="65"/>
      <c r="C270" s="65"/>
      <c r="E270" s="49"/>
      <c r="F270" s="14"/>
      <c r="G270" s="15"/>
    </row>
    <row r="271" spans="2:7" hidden="1">
      <c r="B271" s="65"/>
      <c r="C271" s="65"/>
      <c r="E271" s="49"/>
      <c r="F271" s="14"/>
      <c r="G271" s="15"/>
    </row>
    <row r="272" spans="2:7" hidden="1">
      <c r="B272" s="65"/>
      <c r="C272" s="65"/>
      <c r="E272" s="49"/>
      <c r="F272" s="14"/>
      <c r="G272" s="15"/>
    </row>
    <row r="273" spans="2:7" hidden="1">
      <c r="B273" s="65">
        <f>Highscores!B273</f>
        <v>54</v>
      </c>
      <c r="C273" s="65" t="str">
        <f>IF(AND(Highscores!G273=Highscores!C273,Highscores!G274=Highscores!C273,Highscores!G275=Highscores!C273,Highscores!G276=Highscores!C273,Highscores!G277=Highscores!C273),Highscores!C273,"N/A")</f>
        <v>N/A</v>
      </c>
      <c r="E273" s="49"/>
      <c r="F273" s="14"/>
      <c r="G273" s="15"/>
    </row>
    <row r="274" spans="2:7" hidden="1">
      <c r="B274" s="65"/>
      <c r="C274" s="65"/>
      <c r="E274" s="49"/>
      <c r="F274" s="14"/>
      <c r="G274" s="15"/>
    </row>
    <row r="275" spans="2:7" hidden="1">
      <c r="B275" s="65"/>
      <c r="C275" s="65"/>
      <c r="E275" s="49"/>
      <c r="F275" s="14"/>
      <c r="G275" s="15"/>
    </row>
    <row r="276" spans="2:7" hidden="1">
      <c r="B276" s="65"/>
      <c r="C276" s="65"/>
      <c r="E276" s="49"/>
      <c r="F276" s="14"/>
      <c r="G276" s="15"/>
    </row>
    <row r="277" spans="2:7" hidden="1">
      <c r="B277" s="65"/>
      <c r="C277" s="65"/>
      <c r="E277" s="49"/>
      <c r="F277" s="14"/>
      <c r="G277" s="15"/>
    </row>
    <row r="278" spans="2:7" hidden="1">
      <c r="B278" s="65">
        <f>Highscores!B278</f>
        <v>55</v>
      </c>
      <c r="C278" s="65" t="str">
        <f>IF(AND(Highscores!G278=Highscores!C278,Highscores!G279=Highscores!C278,Highscores!G280=Highscores!C278,Highscores!G281=Highscores!C278,Highscores!G282=Highscores!C278),Highscores!C278,"N/A")</f>
        <v>N/A</v>
      </c>
      <c r="E278" s="49"/>
      <c r="F278" s="14"/>
      <c r="G278" s="15"/>
    </row>
    <row r="279" spans="2:7" hidden="1">
      <c r="B279" s="65"/>
      <c r="C279" s="65"/>
      <c r="E279" s="49"/>
      <c r="F279" s="14"/>
      <c r="G279" s="15"/>
    </row>
    <row r="280" spans="2:7" hidden="1">
      <c r="B280" s="65"/>
      <c r="C280" s="65"/>
      <c r="E280" s="49"/>
      <c r="F280" s="14"/>
      <c r="G280" s="15"/>
    </row>
    <row r="281" spans="2:7" hidden="1">
      <c r="B281" s="65"/>
      <c r="C281" s="65"/>
      <c r="E281" s="49"/>
      <c r="F281" s="14"/>
      <c r="G281" s="15"/>
    </row>
    <row r="282" spans="2:7" hidden="1">
      <c r="B282" s="65"/>
      <c r="C282" s="65"/>
      <c r="E282" s="49"/>
      <c r="F282" s="14"/>
      <c r="G282" s="15"/>
    </row>
    <row r="283" spans="2:7" hidden="1">
      <c r="B283" s="65">
        <f>Highscores!B283</f>
        <v>56</v>
      </c>
      <c r="C283" s="65" t="str">
        <f>IF(AND(Highscores!G283=Highscores!C283,Highscores!G284=Highscores!C283,Highscores!G285=Highscores!C283,Highscores!G286=Highscores!C283,Highscores!G287=Highscores!C283),Highscores!C283,"N/A")</f>
        <v>N/A</v>
      </c>
      <c r="E283" s="49"/>
      <c r="F283" s="14"/>
      <c r="G283" s="15"/>
    </row>
    <row r="284" spans="2:7" hidden="1">
      <c r="B284" s="65"/>
      <c r="C284" s="65"/>
      <c r="E284" s="49"/>
      <c r="F284" s="14"/>
      <c r="G284" s="15"/>
    </row>
    <row r="285" spans="2:7" hidden="1">
      <c r="B285" s="65"/>
      <c r="C285" s="65"/>
      <c r="E285" s="49"/>
      <c r="F285" s="14"/>
      <c r="G285" s="15"/>
    </row>
    <row r="286" spans="2:7" hidden="1">
      <c r="B286" s="65"/>
      <c r="C286" s="65"/>
      <c r="E286" s="49"/>
      <c r="F286" s="14"/>
      <c r="G286" s="15"/>
    </row>
    <row r="287" spans="2:7" hidden="1">
      <c r="B287" s="65"/>
      <c r="C287" s="65"/>
      <c r="E287" s="49"/>
      <c r="F287" s="14"/>
      <c r="G287" s="15"/>
    </row>
    <row r="288" spans="2:7" hidden="1">
      <c r="B288" s="65">
        <f>Highscores!B288</f>
        <v>57</v>
      </c>
      <c r="C288" s="65" t="str">
        <f>IF(AND(Highscores!G288=Highscores!C288,Highscores!G289=Highscores!C288,Highscores!G290=Highscores!C288,Highscores!G291=Highscores!C288,Highscores!G292=Highscores!C288),Highscores!C288,"N/A")</f>
        <v>N/A</v>
      </c>
      <c r="E288" s="49"/>
      <c r="F288" s="14"/>
      <c r="G288" s="15"/>
    </row>
    <row r="289" spans="2:7" hidden="1">
      <c r="B289" s="65"/>
      <c r="C289" s="65"/>
      <c r="E289" s="49"/>
      <c r="F289" s="14"/>
      <c r="G289" s="15"/>
    </row>
    <row r="290" spans="2:7" hidden="1">
      <c r="B290" s="65"/>
      <c r="C290" s="65"/>
      <c r="E290" s="49"/>
      <c r="F290" s="14"/>
      <c r="G290" s="15"/>
    </row>
    <row r="291" spans="2:7" hidden="1">
      <c r="B291" s="65"/>
      <c r="C291" s="65"/>
      <c r="E291" s="49"/>
      <c r="F291" s="14"/>
      <c r="G291" s="15"/>
    </row>
    <row r="292" spans="2:7" hidden="1">
      <c r="B292" s="65"/>
      <c r="C292" s="65"/>
      <c r="E292" s="49"/>
      <c r="F292" s="14"/>
      <c r="G292" s="15"/>
    </row>
    <row r="293" spans="2:7" hidden="1">
      <c r="B293" s="65">
        <f>Highscores!B293</f>
        <v>58</v>
      </c>
      <c r="C293" s="65" t="str">
        <f>IF(AND(Highscores!G293=Highscores!C293,Highscores!G294=Highscores!C293,Highscores!G295=Highscores!C293,Highscores!G296=Highscores!C293,Highscores!G297=Highscores!C293),Highscores!C293,"N/A")</f>
        <v>N/A</v>
      </c>
      <c r="E293" s="49"/>
      <c r="F293" s="14"/>
      <c r="G293" s="15"/>
    </row>
    <row r="294" spans="2:7" hidden="1">
      <c r="B294" s="65"/>
      <c r="C294" s="65"/>
      <c r="E294" s="49"/>
      <c r="F294" s="14"/>
      <c r="G294" s="15"/>
    </row>
    <row r="295" spans="2:7" hidden="1">
      <c r="B295" s="65"/>
      <c r="C295" s="65"/>
      <c r="E295" s="49"/>
      <c r="F295" s="14"/>
      <c r="G295" s="15"/>
    </row>
    <row r="296" spans="2:7" hidden="1">
      <c r="B296" s="65"/>
      <c r="C296" s="65"/>
      <c r="E296" s="49"/>
      <c r="F296" s="14"/>
      <c r="G296" s="15"/>
    </row>
    <row r="297" spans="2:7" hidden="1">
      <c r="B297" s="65"/>
      <c r="C297" s="65"/>
      <c r="E297" s="49"/>
      <c r="F297" s="14"/>
      <c r="G297" s="15"/>
    </row>
    <row r="298" spans="2:7" hidden="1">
      <c r="B298" s="65">
        <f>Highscores!B298</f>
        <v>59</v>
      </c>
      <c r="C298" s="65" t="str">
        <f>IF(AND(Highscores!G298=Highscores!C298,Highscores!G299=Highscores!C298,Highscores!G300=Highscores!C298,Highscores!G301=Highscores!C298,Highscores!G302=Highscores!C298),Highscores!C298,"N/A")</f>
        <v>N/A</v>
      </c>
      <c r="E298" s="49"/>
      <c r="F298" s="14"/>
      <c r="G298" s="15"/>
    </row>
    <row r="299" spans="2:7" hidden="1">
      <c r="B299" s="65"/>
      <c r="C299" s="65"/>
      <c r="E299" s="49"/>
      <c r="F299" s="14"/>
      <c r="G299" s="15"/>
    </row>
    <row r="300" spans="2:7" hidden="1">
      <c r="B300" s="65"/>
      <c r="C300" s="65"/>
      <c r="E300" s="49"/>
      <c r="F300" s="14"/>
      <c r="G300" s="15"/>
    </row>
    <row r="301" spans="2:7" hidden="1">
      <c r="B301" s="65"/>
      <c r="C301" s="65"/>
      <c r="E301" s="49"/>
      <c r="F301" s="14"/>
      <c r="G301" s="15"/>
    </row>
    <row r="302" spans="2:7" hidden="1">
      <c r="B302" s="65"/>
      <c r="C302" s="65"/>
      <c r="E302" s="49"/>
      <c r="F302" s="14"/>
      <c r="G302" s="15"/>
    </row>
    <row r="303" spans="2:7" hidden="1">
      <c r="B303" s="65">
        <f>Highscores!B303</f>
        <v>60</v>
      </c>
      <c r="C303" s="65" t="str">
        <f>IF(AND(Highscores!G303=Highscores!C303,Highscores!G304=Highscores!C303,Highscores!G305=Highscores!C303,Highscores!G306=Highscores!C303,Highscores!G307=Highscores!C303),Highscores!C303,"N/A")</f>
        <v>N/A</v>
      </c>
      <c r="E303" s="49"/>
      <c r="F303" s="14"/>
      <c r="G303" s="15"/>
    </row>
    <row r="304" spans="2:7" hidden="1">
      <c r="B304" s="65"/>
      <c r="C304" s="65"/>
      <c r="E304" s="49"/>
      <c r="F304" s="14"/>
      <c r="G304" s="15"/>
    </row>
    <row r="305" spans="2:7" hidden="1">
      <c r="B305" s="65"/>
      <c r="C305" s="65"/>
      <c r="E305" s="49"/>
      <c r="F305" s="14"/>
      <c r="G305" s="15"/>
    </row>
    <row r="306" spans="2:7" hidden="1">
      <c r="B306" s="65"/>
      <c r="C306" s="65"/>
      <c r="E306" s="49"/>
      <c r="F306" s="14"/>
      <c r="G306" s="15"/>
    </row>
    <row r="307" spans="2:7" hidden="1">
      <c r="B307" s="65"/>
      <c r="C307" s="65"/>
      <c r="E307" s="49"/>
      <c r="F307" s="14"/>
      <c r="G307" s="15"/>
    </row>
    <row r="308" spans="2:7" hidden="1">
      <c r="B308" s="65">
        <f>Highscores!B308</f>
        <v>61</v>
      </c>
      <c r="C308" s="65" t="str">
        <f>IF(AND(Highscores!G308=Highscores!C308,Highscores!G309=Highscores!C308,Highscores!G310=Highscores!C308,Highscores!G311=Highscores!C308,Highscores!G312=Highscores!C308),Highscores!C308,"N/A")</f>
        <v>N/A</v>
      </c>
      <c r="E308" s="49"/>
      <c r="F308" s="14"/>
      <c r="G308" s="15"/>
    </row>
    <row r="309" spans="2:7" hidden="1">
      <c r="B309" s="65"/>
      <c r="C309" s="65"/>
      <c r="E309" s="49"/>
      <c r="F309" s="14"/>
      <c r="G309" s="15"/>
    </row>
    <row r="310" spans="2:7" hidden="1">
      <c r="B310" s="65"/>
      <c r="C310" s="65"/>
      <c r="E310" s="49"/>
      <c r="F310" s="14"/>
      <c r="G310" s="15"/>
    </row>
    <row r="311" spans="2:7" hidden="1">
      <c r="B311" s="65"/>
      <c r="C311" s="65"/>
      <c r="E311" s="49"/>
      <c r="F311" s="14"/>
      <c r="G311" s="15"/>
    </row>
    <row r="312" spans="2:7" hidden="1">
      <c r="B312" s="65"/>
      <c r="C312" s="65"/>
      <c r="E312" s="49"/>
      <c r="F312" s="14"/>
      <c r="G312" s="15"/>
    </row>
    <row r="313" spans="2:7" hidden="1">
      <c r="B313" s="65">
        <f>Highscores!B313</f>
        <v>62</v>
      </c>
      <c r="C313" s="65" t="str">
        <f>IF(AND(Highscores!G313=Highscores!C313,Highscores!G314=Highscores!C313,Highscores!G315=Highscores!C313,Highscores!G316=Highscores!C313,Highscores!G317=Highscores!C313),Highscores!C313,"N/A")</f>
        <v>N/A</v>
      </c>
      <c r="E313" s="49"/>
      <c r="F313" s="14"/>
      <c r="G313" s="15"/>
    </row>
    <row r="314" spans="2:7" hidden="1">
      <c r="B314" s="65"/>
      <c r="C314" s="65"/>
      <c r="E314" s="49"/>
      <c r="F314" s="14"/>
      <c r="G314" s="15"/>
    </row>
    <row r="315" spans="2:7" hidden="1">
      <c r="B315" s="65"/>
      <c r="C315" s="65"/>
      <c r="E315" s="49"/>
      <c r="F315" s="14"/>
      <c r="G315" s="15"/>
    </row>
    <row r="316" spans="2:7" hidden="1">
      <c r="B316" s="65"/>
      <c r="C316" s="65"/>
      <c r="E316" s="49"/>
      <c r="F316" s="14"/>
      <c r="G316" s="15"/>
    </row>
    <row r="317" spans="2:7" hidden="1">
      <c r="B317" s="65"/>
      <c r="C317" s="65"/>
      <c r="E317" s="49"/>
      <c r="F317" s="14"/>
      <c r="G317" s="15"/>
    </row>
    <row r="318" spans="2:7" hidden="1">
      <c r="B318" s="65">
        <f>Highscores!B318</f>
        <v>63</v>
      </c>
      <c r="C318" s="65" t="str">
        <f>IF(AND(Highscores!G318=Highscores!C318,Highscores!G319=Highscores!C318,Highscores!G320=Highscores!C318,Highscores!G321=Highscores!C318,Highscores!G322=Highscores!C318),Highscores!C318,"N/A")</f>
        <v>N/A</v>
      </c>
      <c r="E318" s="49"/>
      <c r="F318" s="14"/>
      <c r="G318" s="15"/>
    </row>
    <row r="319" spans="2:7" hidden="1">
      <c r="B319" s="65"/>
      <c r="C319" s="65"/>
      <c r="E319" s="49"/>
      <c r="F319" s="14"/>
      <c r="G319" s="15"/>
    </row>
    <row r="320" spans="2:7" hidden="1">
      <c r="B320" s="65"/>
      <c r="C320" s="65"/>
      <c r="E320" s="49"/>
      <c r="F320" s="14"/>
      <c r="G320" s="15"/>
    </row>
    <row r="321" spans="2:7" hidden="1">
      <c r="B321" s="65"/>
      <c r="C321" s="65"/>
      <c r="E321" s="49"/>
      <c r="F321" s="14"/>
      <c r="G321" s="15"/>
    </row>
    <row r="322" spans="2:7" hidden="1">
      <c r="B322" s="65"/>
      <c r="C322" s="65"/>
      <c r="E322" s="49"/>
      <c r="F322" s="14"/>
      <c r="G322" s="15"/>
    </row>
    <row r="323" spans="2:7">
      <c r="B323" s="65">
        <f>Highscores!B323</f>
        <v>64</v>
      </c>
      <c r="C323" s="65" t="str">
        <f>IF(AND(Highscores!G323=Highscores!C323,Highscores!G324=Highscores!C323,Highscores!G325=Highscores!C323,Highscores!G326=Highscores!C323,Highscores!G327=Highscores!C323),Highscores!C323,"N/A")</f>
        <v>vankusss</v>
      </c>
      <c r="E323" s="52"/>
      <c r="F323" s="14"/>
      <c r="G323" s="14"/>
    </row>
    <row r="324" spans="2:7" hidden="1">
      <c r="B324" s="65"/>
      <c r="C324" s="65"/>
      <c r="E324" s="49"/>
      <c r="F324" s="14"/>
      <c r="G324" s="15"/>
    </row>
    <row r="325" spans="2:7" hidden="1">
      <c r="B325" s="65"/>
      <c r="C325" s="65"/>
      <c r="E325" s="49"/>
      <c r="F325" s="14"/>
      <c r="G325" s="15"/>
    </row>
    <row r="326" spans="2:7" hidden="1">
      <c r="B326" s="65"/>
      <c r="C326" s="65"/>
      <c r="E326" s="49"/>
      <c r="F326" s="14"/>
      <c r="G326" s="15"/>
    </row>
    <row r="327" spans="2:7" hidden="1">
      <c r="B327" s="65"/>
      <c r="C327" s="65"/>
      <c r="E327" s="49"/>
      <c r="F327" s="14"/>
      <c r="G327" s="15"/>
    </row>
    <row r="328" spans="2:7" hidden="1">
      <c r="B328" s="65">
        <f>Highscores!B328</f>
        <v>65</v>
      </c>
      <c r="C328" s="65" t="str">
        <f>IF(AND(Highscores!G328=Highscores!C328,Highscores!G329=Highscores!C328,Highscores!G330=Highscores!C328,Highscores!G331=Highscores!C328,Highscores!G332=Highscores!C328),Highscores!C328,"N/A")</f>
        <v>N/A</v>
      </c>
      <c r="E328" s="49"/>
      <c r="F328" s="14"/>
      <c r="G328" s="15"/>
    </row>
    <row r="329" spans="2:7" hidden="1">
      <c r="B329" s="65"/>
      <c r="C329" s="65"/>
      <c r="E329" s="49"/>
      <c r="F329" s="14"/>
      <c r="G329" s="15"/>
    </row>
    <row r="330" spans="2:7" hidden="1">
      <c r="B330" s="65"/>
      <c r="C330" s="65"/>
      <c r="E330" s="49"/>
      <c r="F330" s="14"/>
      <c r="G330" s="15"/>
    </row>
    <row r="331" spans="2:7" hidden="1">
      <c r="B331" s="65"/>
      <c r="C331" s="65"/>
      <c r="E331" s="49"/>
      <c r="F331" s="14"/>
      <c r="G331" s="15"/>
    </row>
    <row r="332" spans="2:7" hidden="1">
      <c r="B332" s="65"/>
      <c r="C332" s="65"/>
      <c r="E332" s="49"/>
      <c r="F332" s="14"/>
      <c r="G332" s="15"/>
    </row>
    <row r="333" spans="2:7" hidden="1">
      <c r="B333" s="65">
        <f>Highscores!B333</f>
        <v>66</v>
      </c>
      <c r="C333" s="65" t="str">
        <f>IF(AND(Highscores!G333=Highscores!C333,Highscores!G334=Highscores!C333,Highscores!G335=Highscores!C333,Highscores!G336=Highscores!C333,Highscores!G337=Highscores!C333),Highscores!C333,"N/A")</f>
        <v>N/A</v>
      </c>
      <c r="E333" s="49"/>
      <c r="F333" s="14"/>
      <c r="G333" s="15"/>
    </row>
    <row r="334" spans="2:7" hidden="1">
      <c r="B334" s="65"/>
      <c r="C334" s="65"/>
      <c r="E334" s="49"/>
      <c r="F334" s="14"/>
      <c r="G334" s="15"/>
    </row>
    <row r="335" spans="2:7" hidden="1">
      <c r="B335" s="65"/>
      <c r="C335" s="65"/>
      <c r="E335" s="49"/>
      <c r="F335" s="14"/>
      <c r="G335" s="15"/>
    </row>
    <row r="336" spans="2:7" hidden="1">
      <c r="B336" s="65"/>
      <c r="C336" s="65"/>
      <c r="E336" s="49"/>
      <c r="F336" s="14"/>
      <c r="G336" s="15"/>
    </row>
    <row r="337" spans="2:7" hidden="1">
      <c r="B337" s="65"/>
      <c r="C337" s="65"/>
      <c r="E337" s="49"/>
      <c r="F337" s="14"/>
      <c r="G337" s="15"/>
    </row>
    <row r="338" spans="2:7" hidden="1">
      <c r="B338" s="65">
        <f>Highscores!B338</f>
        <v>67</v>
      </c>
      <c r="C338" s="65" t="str">
        <f>IF(AND(Highscores!G338=Highscores!C338,Highscores!G339=Highscores!C338,Highscores!G340=Highscores!C338,Highscores!G341=Highscores!C338,Highscores!G342=Highscores!C338),Highscores!C338,"N/A")</f>
        <v>N/A</v>
      </c>
      <c r="E338" s="49"/>
      <c r="F338" s="14"/>
      <c r="G338" s="15"/>
    </row>
    <row r="339" spans="2:7" hidden="1">
      <c r="B339" s="65"/>
      <c r="C339" s="65"/>
      <c r="E339" s="49"/>
      <c r="F339" s="14"/>
      <c r="G339" s="15"/>
    </row>
    <row r="340" spans="2:7" hidden="1">
      <c r="B340" s="65"/>
      <c r="C340" s="65"/>
      <c r="E340" s="49"/>
      <c r="F340" s="14"/>
      <c r="G340" s="15"/>
    </row>
    <row r="341" spans="2:7" hidden="1">
      <c r="B341" s="65"/>
      <c r="C341" s="65"/>
      <c r="E341" s="49"/>
      <c r="F341" s="14"/>
      <c r="G341" s="15"/>
    </row>
    <row r="342" spans="2:7" hidden="1">
      <c r="B342" s="65"/>
      <c r="C342" s="65"/>
      <c r="E342" s="49"/>
      <c r="F342" s="14"/>
      <c r="G342" s="15"/>
    </row>
    <row r="343" spans="2:7" hidden="1">
      <c r="B343" s="65">
        <f>Highscores!B343</f>
        <v>68</v>
      </c>
      <c r="C343" s="65" t="str">
        <f>IF(AND(Highscores!G343=Highscores!C343,Highscores!G344=Highscores!C343,Highscores!G345=Highscores!C343,Highscores!G346=Highscores!C343,Highscores!G347=Highscores!C343),Highscores!C343,"N/A")</f>
        <v>N/A</v>
      </c>
      <c r="E343" s="49"/>
      <c r="F343" s="14"/>
      <c r="G343" s="15"/>
    </row>
    <row r="344" spans="2:7" hidden="1">
      <c r="B344" s="65"/>
      <c r="C344" s="65"/>
      <c r="E344" s="49"/>
      <c r="F344" s="14"/>
      <c r="G344" s="15"/>
    </row>
    <row r="345" spans="2:7" hidden="1">
      <c r="B345" s="65"/>
      <c r="C345" s="65"/>
      <c r="E345" s="49"/>
      <c r="F345" s="14"/>
      <c r="G345" s="15"/>
    </row>
    <row r="346" spans="2:7" hidden="1">
      <c r="B346" s="65"/>
      <c r="C346" s="65"/>
      <c r="E346" s="49"/>
      <c r="F346" s="14"/>
      <c r="G346" s="15"/>
    </row>
    <row r="347" spans="2:7" hidden="1">
      <c r="B347" s="65"/>
      <c r="C347" s="65"/>
      <c r="E347" s="49"/>
      <c r="F347" s="14"/>
      <c r="G347" s="15"/>
    </row>
    <row r="348" spans="2:7" hidden="1">
      <c r="B348" s="65">
        <f>Highscores!B348</f>
        <v>69</v>
      </c>
      <c r="C348" s="65" t="str">
        <f>IF(AND(Highscores!G348=Highscores!C348,Highscores!G349=Highscores!C348,Highscores!G350=Highscores!C348,Highscores!G351=Highscores!C348,Highscores!G352=Highscores!C348),Highscores!C348,"N/A")</f>
        <v>N/A</v>
      </c>
      <c r="E348" s="49"/>
      <c r="F348" s="14"/>
      <c r="G348" s="15"/>
    </row>
    <row r="349" spans="2:7" hidden="1">
      <c r="B349" s="65"/>
      <c r="C349" s="65"/>
      <c r="E349" s="49"/>
      <c r="F349" s="14"/>
      <c r="G349" s="15"/>
    </row>
    <row r="350" spans="2:7" hidden="1">
      <c r="B350" s="65"/>
      <c r="C350" s="65"/>
      <c r="E350" s="49"/>
      <c r="F350" s="14"/>
      <c r="G350" s="15"/>
    </row>
    <row r="351" spans="2:7" hidden="1">
      <c r="B351" s="65"/>
      <c r="C351" s="65"/>
      <c r="E351" s="49"/>
      <c r="F351" s="14"/>
      <c r="G351" s="15"/>
    </row>
    <row r="352" spans="2:7" hidden="1">
      <c r="B352" s="65"/>
      <c r="C352" s="65"/>
      <c r="E352" s="49"/>
      <c r="F352" s="14"/>
      <c r="G352" s="15"/>
    </row>
    <row r="353" spans="2:7" hidden="1">
      <c r="B353" s="65">
        <f>Highscores!B353</f>
        <v>70</v>
      </c>
      <c r="C353" s="65" t="str">
        <f>IF(AND(Highscores!G353=Highscores!C353,Highscores!G354=Highscores!C353,Highscores!G355=Highscores!C353,Highscores!G356=Highscores!C353,Highscores!G357=Highscores!C353),Highscores!C353,"N/A")</f>
        <v>N/A</v>
      </c>
      <c r="E353" s="49"/>
      <c r="F353" s="14"/>
      <c r="G353" s="15"/>
    </row>
    <row r="354" spans="2:7" hidden="1">
      <c r="B354" s="65"/>
      <c r="C354" s="65"/>
      <c r="E354" s="49"/>
      <c r="F354" s="14"/>
      <c r="G354" s="15"/>
    </row>
    <row r="355" spans="2:7" hidden="1">
      <c r="B355" s="65"/>
      <c r="C355" s="65"/>
      <c r="E355" s="49"/>
      <c r="F355" s="14"/>
      <c r="G355" s="15"/>
    </row>
    <row r="356" spans="2:7" hidden="1">
      <c r="B356" s="65"/>
      <c r="C356" s="65"/>
      <c r="E356" s="49"/>
      <c r="F356" s="14"/>
      <c r="G356" s="15"/>
    </row>
    <row r="357" spans="2:7" hidden="1">
      <c r="B357" s="65"/>
      <c r="C357" s="65"/>
      <c r="E357" s="49"/>
      <c r="F357" s="14"/>
      <c r="G357" s="15"/>
    </row>
    <row r="358" spans="2:7">
      <c r="B358" s="65">
        <f>Highscores!B358</f>
        <v>71</v>
      </c>
      <c r="C358" s="65" t="str">
        <f>IF(AND(Highscores!G358=Highscores!C358,Highscores!G359=Highscores!C358,Highscores!G360=Highscores!C358,Highscores!G361=Highscores!C358,Highscores!G362=Highscores!C358),Highscores!C358,"N/A")</f>
        <v>xaelar</v>
      </c>
      <c r="E358" s="52"/>
      <c r="F358" s="14"/>
      <c r="G358" s="14"/>
    </row>
    <row r="359" spans="2:7" hidden="1">
      <c r="B359" s="65"/>
      <c r="C359" s="65"/>
      <c r="E359" s="49"/>
      <c r="F359" s="14"/>
      <c r="G359" s="15"/>
    </row>
    <row r="360" spans="2:7" hidden="1">
      <c r="B360" s="65"/>
      <c r="C360" s="65"/>
      <c r="E360" s="49"/>
      <c r="F360" s="14"/>
      <c r="G360" s="15"/>
    </row>
    <row r="361" spans="2:7" hidden="1">
      <c r="B361" s="65"/>
      <c r="C361" s="65"/>
      <c r="E361" s="49"/>
      <c r="F361" s="14"/>
      <c r="G361" s="15"/>
    </row>
    <row r="362" spans="2:7" hidden="1">
      <c r="B362" s="65"/>
      <c r="C362" s="65"/>
      <c r="E362" s="49"/>
      <c r="F362" s="14"/>
      <c r="G362" s="15"/>
    </row>
    <row r="363" spans="2:7" hidden="1">
      <c r="B363" s="65">
        <f>Highscores!B363</f>
        <v>72</v>
      </c>
      <c r="C363" s="65" t="str">
        <f>IF(AND(Highscores!G363=Highscores!C363,Highscores!G364=Highscores!C363,Highscores!G365=Highscores!C363,Highscores!G366=Highscores!C363,Highscores!G367=Highscores!C363),Highscores!C363,"N/A")</f>
        <v>N/A</v>
      </c>
      <c r="E363" s="49"/>
      <c r="F363" s="14"/>
      <c r="G363" s="15"/>
    </row>
    <row r="364" spans="2:7" hidden="1">
      <c r="B364" s="65"/>
      <c r="C364" s="65"/>
      <c r="E364" s="49"/>
      <c r="F364" s="14"/>
      <c r="G364" s="15"/>
    </row>
    <row r="365" spans="2:7" hidden="1">
      <c r="B365" s="65"/>
      <c r="C365" s="65"/>
      <c r="E365" s="49"/>
      <c r="F365" s="14"/>
      <c r="G365" s="15"/>
    </row>
    <row r="366" spans="2:7" hidden="1">
      <c r="B366" s="65"/>
      <c r="C366" s="65"/>
      <c r="E366" s="49"/>
      <c r="F366" s="14"/>
      <c r="G366" s="15"/>
    </row>
    <row r="367" spans="2:7" hidden="1">
      <c r="B367" s="65"/>
      <c r="C367" s="65"/>
      <c r="E367" s="49"/>
      <c r="F367" s="14"/>
      <c r="G367" s="15"/>
    </row>
    <row r="368" spans="2:7">
      <c r="B368" s="65">
        <f>Highscores!B368</f>
        <v>73</v>
      </c>
      <c r="C368" s="65" t="str">
        <f>IF(AND(Highscores!G368=Highscores!C368,Highscores!G369=Highscores!C368,Highscores!G370=Highscores!C368,Highscores!G371=Highscores!C368,Highscores!G372=Highscores!C368),Highscores!C368,"N/A")</f>
        <v>xaelar</v>
      </c>
      <c r="E368" s="52"/>
      <c r="F368" s="14"/>
      <c r="G368" s="14"/>
    </row>
    <row r="369" spans="2:7" hidden="1">
      <c r="B369" s="65"/>
      <c r="C369" s="65"/>
      <c r="E369" s="49"/>
      <c r="F369" s="14"/>
      <c r="G369" s="15"/>
    </row>
    <row r="370" spans="2:7" hidden="1">
      <c r="B370" s="65"/>
      <c r="C370" s="65"/>
      <c r="E370" s="49"/>
      <c r="F370" s="14"/>
      <c r="G370" s="15"/>
    </row>
    <row r="371" spans="2:7" hidden="1">
      <c r="B371" s="65"/>
      <c r="C371" s="65"/>
      <c r="E371" s="49"/>
      <c r="F371" s="14"/>
      <c r="G371" s="15"/>
    </row>
    <row r="372" spans="2:7" hidden="1">
      <c r="B372" s="65"/>
      <c r="C372" s="65"/>
      <c r="E372" s="49"/>
      <c r="F372" s="14"/>
      <c r="G372" s="15"/>
    </row>
    <row r="373" spans="2:7" hidden="1">
      <c r="B373" s="65">
        <f>Highscores!B373</f>
        <v>74</v>
      </c>
      <c r="C373" s="65" t="str">
        <f>IF(AND(Highscores!G373=Highscores!C373,Highscores!G374=Highscores!C373,Highscores!G375=Highscores!C373,Highscores!G376=Highscores!C373,Highscores!G377=Highscores!C373),Highscores!C373,"N/A")</f>
        <v>N/A</v>
      </c>
      <c r="E373" s="49"/>
      <c r="F373" s="14"/>
      <c r="G373" s="15"/>
    </row>
    <row r="374" spans="2:7" hidden="1">
      <c r="B374" s="65"/>
      <c r="C374" s="65"/>
      <c r="E374" s="49"/>
      <c r="F374" s="14"/>
      <c r="G374" s="15"/>
    </row>
    <row r="375" spans="2:7" hidden="1">
      <c r="B375" s="65"/>
      <c r="C375" s="65"/>
      <c r="E375" s="49"/>
      <c r="F375" s="14"/>
      <c r="G375" s="15"/>
    </row>
    <row r="376" spans="2:7" hidden="1">
      <c r="B376" s="65"/>
      <c r="C376" s="65"/>
      <c r="E376" s="49"/>
      <c r="F376" s="14"/>
      <c r="G376" s="15"/>
    </row>
    <row r="377" spans="2:7" hidden="1">
      <c r="B377" s="65"/>
      <c r="C377" s="65"/>
      <c r="E377" s="49"/>
      <c r="F377" s="14"/>
      <c r="G377" s="15"/>
    </row>
    <row r="378" spans="2:7" hidden="1">
      <c r="B378" s="65">
        <f>Highscores!B378</f>
        <v>75</v>
      </c>
      <c r="C378" s="65" t="str">
        <f>IF(AND(Highscores!G378=Highscores!C378,Highscores!G379=Highscores!C378,Highscores!G380=Highscores!C378,Highscores!G381=Highscores!C378,Highscores!G382=Highscores!C378),Highscores!C378,"N/A")</f>
        <v>N/A</v>
      </c>
      <c r="E378" s="49"/>
      <c r="F378" s="14"/>
      <c r="G378" s="15"/>
    </row>
    <row r="379" spans="2:7" hidden="1">
      <c r="B379" s="65"/>
      <c r="C379" s="65"/>
      <c r="E379" s="49"/>
      <c r="F379" s="14"/>
      <c r="G379" s="15"/>
    </row>
    <row r="380" spans="2:7" hidden="1">
      <c r="B380" s="65"/>
      <c r="C380" s="65"/>
      <c r="E380" s="49"/>
      <c r="F380" s="14"/>
      <c r="G380" s="15"/>
    </row>
    <row r="381" spans="2:7" hidden="1">
      <c r="B381" s="65"/>
      <c r="C381" s="65"/>
      <c r="E381" s="49"/>
      <c r="F381" s="14"/>
      <c r="G381" s="15"/>
    </row>
    <row r="382" spans="2:7" hidden="1">
      <c r="B382" s="65"/>
      <c r="C382" s="65"/>
      <c r="E382" s="49"/>
      <c r="F382" s="14"/>
      <c r="G382" s="15"/>
    </row>
    <row r="383" spans="2:7">
      <c r="B383" s="65">
        <f>Highscores!B383</f>
        <v>76</v>
      </c>
      <c r="C383" s="65" t="str">
        <f>IF(AND(Highscores!G383=Highscores!C383,Highscores!G384=Highscores!C383,Highscores!G385=Highscores!C383,Highscores!G386=Highscores!C383,Highscores!G387=Highscores!C383),Highscores!C383,"N/A")</f>
        <v>xaelar</v>
      </c>
      <c r="E383" s="52"/>
      <c r="F383" s="14"/>
      <c r="G383" s="14"/>
    </row>
    <row r="384" spans="2:7" hidden="1">
      <c r="B384" s="65"/>
      <c r="C384" s="65"/>
      <c r="E384" s="49"/>
      <c r="F384" s="14"/>
      <c r="G384" s="15"/>
    </row>
    <row r="385" spans="2:7" hidden="1">
      <c r="B385" s="65"/>
      <c r="C385" s="65"/>
      <c r="E385" s="49"/>
      <c r="F385" s="14"/>
      <c r="G385" s="15"/>
    </row>
    <row r="386" spans="2:7" hidden="1">
      <c r="B386" s="65"/>
      <c r="C386" s="65"/>
      <c r="E386" s="49"/>
      <c r="F386" s="14"/>
      <c r="G386" s="15"/>
    </row>
    <row r="387" spans="2:7" hidden="1">
      <c r="B387" s="65"/>
      <c r="C387" s="65"/>
      <c r="E387" s="49"/>
      <c r="F387" s="14"/>
      <c r="G387" s="15"/>
    </row>
    <row r="388" spans="2:7" hidden="1">
      <c r="B388" s="65">
        <f>Highscores!B388</f>
        <v>77</v>
      </c>
      <c r="C388" s="65" t="str">
        <f>IF(AND(Highscores!G388=Highscores!C388,Highscores!G389=Highscores!C388,Highscores!G390=Highscores!C388,Highscores!G391=Highscores!C388,Highscores!G392=Highscores!C388),Highscores!C388,"N/A")</f>
        <v>N/A</v>
      </c>
      <c r="E388" s="49"/>
      <c r="F388" s="14"/>
      <c r="G388" s="15"/>
    </row>
    <row r="389" spans="2:7" hidden="1">
      <c r="B389" s="65"/>
      <c r="C389" s="65"/>
      <c r="E389" s="49"/>
      <c r="F389" s="14"/>
      <c r="G389" s="15"/>
    </row>
    <row r="390" spans="2:7" hidden="1">
      <c r="B390" s="65"/>
      <c r="C390" s="65"/>
      <c r="E390" s="49"/>
      <c r="F390" s="14"/>
      <c r="G390" s="15"/>
    </row>
    <row r="391" spans="2:7" hidden="1">
      <c r="B391" s="65"/>
      <c r="C391" s="65"/>
      <c r="E391" s="49"/>
      <c r="F391" s="14"/>
      <c r="G391" s="15"/>
    </row>
    <row r="392" spans="2:7" hidden="1">
      <c r="B392" s="65"/>
      <c r="C392" s="65"/>
      <c r="E392" s="49"/>
      <c r="F392" s="14"/>
      <c r="G392" s="15"/>
    </row>
    <row r="393" spans="2:7" hidden="1">
      <c r="B393" s="65">
        <f>Highscores!B393</f>
        <v>78</v>
      </c>
      <c r="C393" s="65" t="str">
        <f>IF(AND(Highscores!G393=Highscores!C393,Highscores!G394=Highscores!C393,Highscores!G395=Highscores!C393,Highscores!G396=Highscores!C393,Highscores!G397=Highscores!C393),Highscores!C393,"N/A")</f>
        <v>N/A</v>
      </c>
      <c r="E393" s="49"/>
      <c r="F393" s="14"/>
      <c r="G393" s="15"/>
    </row>
    <row r="394" spans="2:7" hidden="1">
      <c r="B394" s="65"/>
      <c r="C394" s="65"/>
      <c r="E394" s="49"/>
      <c r="F394" s="14"/>
      <c r="G394" s="15"/>
    </row>
    <row r="395" spans="2:7" hidden="1">
      <c r="B395" s="65"/>
      <c r="C395" s="65"/>
      <c r="E395" s="49"/>
      <c r="F395" s="14"/>
      <c r="G395" s="15"/>
    </row>
    <row r="396" spans="2:7" hidden="1">
      <c r="B396" s="65"/>
      <c r="C396" s="65"/>
      <c r="E396" s="49"/>
      <c r="F396" s="14"/>
      <c r="G396" s="15"/>
    </row>
    <row r="397" spans="2:7" hidden="1">
      <c r="B397" s="65"/>
      <c r="C397" s="65"/>
      <c r="E397" s="49"/>
      <c r="F397" s="14"/>
      <c r="G397" s="15"/>
    </row>
    <row r="398" spans="2:7" hidden="1">
      <c r="B398" s="65">
        <f>Highscores!B398</f>
        <v>79</v>
      </c>
      <c r="C398" s="65" t="str">
        <f>IF(AND(Highscores!G398=Highscores!C398,Highscores!G399=Highscores!C398,Highscores!G400=Highscores!C398,Highscores!G401=Highscores!C398,Highscores!G402=Highscores!C398),Highscores!C398,"N/A")</f>
        <v>N/A</v>
      </c>
      <c r="E398" s="49"/>
      <c r="F398" s="14"/>
      <c r="G398" s="15"/>
    </row>
    <row r="399" spans="2:7" hidden="1">
      <c r="B399" s="65"/>
      <c r="C399" s="65"/>
      <c r="E399" s="49"/>
      <c r="F399" s="14"/>
      <c r="G399" s="15"/>
    </row>
    <row r="400" spans="2:7" hidden="1">
      <c r="B400" s="65"/>
      <c r="C400" s="65"/>
      <c r="E400" s="49"/>
      <c r="F400" s="14"/>
      <c r="G400" s="15"/>
    </row>
    <row r="401" spans="2:7" hidden="1">
      <c r="B401" s="65"/>
      <c r="C401" s="65"/>
      <c r="E401" s="49"/>
      <c r="F401" s="14"/>
      <c r="G401" s="15"/>
    </row>
    <row r="402" spans="2:7" hidden="1">
      <c r="B402" s="65"/>
      <c r="C402" s="65"/>
      <c r="E402" s="49"/>
      <c r="F402" s="14"/>
      <c r="G402" s="15"/>
    </row>
    <row r="403" spans="2:7" hidden="1">
      <c r="B403" s="65">
        <f>Highscores!B403</f>
        <v>80</v>
      </c>
      <c r="C403" s="65" t="str">
        <f>IF(AND(Highscores!G403=Highscores!C403,Highscores!G404=Highscores!C403,Highscores!G405=Highscores!C403,Highscores!G406=Highscores!C403,Highscores!G407=Highscores!C403),Highscores!C403,"N/A")</f>
        <v>N/A</v>
      </c>
      <c r="E403" s="49"/>
      <c r="F403" s="14"/>
      <c r="G403" s="15"/>
    </row>
    <row r="404" spans="2:7" hidden="1">
      <c r="B404" s="65"/>
      <c r="C404" s="65"/>
      <c r="E404" s="49"/>
      <c r="F404" s="14"/>
      <c r="G404" s="15"/>
    </row>
    <row r="405" spans="2:7" hidden="1">
      <c r="B405" s="65"/>
      <c r="C405" s="65"/>
      <c r="E405" s="49"/>
      <c r="F405" s="14"/>
      <c r="G405" s="15"/>
    </row>
    <row r="406" spans="2:7" hidden="1">
      <c r="B406" s="65"/>
      <c r="C406" s="65"/>
      <c r="E406" s="49"/>
      <c r="F406" s="14"/>
      <c r="G406" s="15"/>
    </row>
    <row r="407" spans="2:7" hidden="1">
      <c r="B407" s="65"/>
      <c r="C407" s="65"/>
      <c r="E407" s="49"/>
      <c r="F407" s="14"/>
      <c r="G407" s="15"/>
    </row>
    <row r="408" spans="2:7" hidden="1">
      <c r="B408" s="65">
        <f>Highscores!B408</f>
        <v>81</v>
      </c>
      <c r="C408" s="65" t="str">
        <f>IF(AND(Highscores!G408=Highscores!C408,Highscores!G409=Highscores!C408,Highscores!G410=Highscores!C408,Highscores!G411=Highscores!C408,Highscores!G412=Highscores!C408),Highscores!C408,"N/A")</f>
        <v>N/A</v>
      </c>
      <c r="E408" s="49"/>
      <c r="F408" s="14"/>
      <c r="G408" s="15"/>
    </row>
    <row r="409" spans="2:7" hidden="1">
      <c r="B409" s="65"/>
      <c r="C409" s="65"/>
      <c r="E409" s="49"/>
      <c r="F409" s="14"/>
      <c r="G409" s="15"/>
    </row>
    <row r="410" spans="2:7" hidden="1">
      <c r="B410" s="65"/>
      <c r="C410" s="65"/>
      <c r="E410" s="49"/>
      <c r="F410" s="14"/>
      <c r="G410" s="15"/>
    </row>
    <row r="411" spans="2:7" hidden="1">
      <c r="B411" s="65"/>
      <c r="C411" s="65"/>
      <c r="E411" s="49"/>
      <c r="F411" s="14"/>
      <c r="G411" s="15"/>
    </row>
    <row r="412" spans="2:7" hidden="1">
      <c r="B412" s="65"/>
      <c r="C412" s="65"/>
      <c r="E412" s="49"/>
      <c r="F412" s="14"/>
      <c r="G412" s="15"/>
    </row>
    <row r="413" spans="2:7" hidden="1">
      <c r="B413" s="65">
        <f>Highscores!B413</f>
        <v>82</v>
      </c>
      <c r="C413" s="65" t="str">
        <f>IF(AND(Highscores!G413=Highscores!C413,Highscores!G414=Highscores!C413,Highscores!G415=Highscores!C413,Highscores!G416=Highscores!C413,Highscores!G417=Highscores!C413),Highscores!C413,"N/A")</f>
        <v>N/A</v>
      </c>
      <c r="E413" s="49"/>
      <c r="F413" s="14"/>
      <c r="G413" s="15"/>
    </row>
    <row r="414" spans="2:7" hidden="1">
      <c r="B414" s="65"/>
      <c r="C414" s="65"/>
      <c r="E414" s="49"/>
      <c r="F414" s="14"/>
      <c r="G414" s="15"/>
    </row>
    <row r="415" spans="2:7" hidden="1">
      <c r="B415" s="65"/>
      <c r="C415" s="65"/>
      <c r="E415" s="49"/>
      <c r="F415" s="14"/>
      <c r="G415" s="15"/>
    </row>
    <row r="416" spans="2:7" hidden="1">
      <c r="B416" s="65"/>
      <c r="C416" s="65"/>
      <c r="E416" s="49"/>
      <c r="F416" s="14"/>
      <c r="G416" s="15"/>
    </row>
    <row r="417" spans="2:7" hidden="1">
      <c r="B417" s="65"/>
      <c r="C417" s="65"/>
      <c r="E417" s="49"/>
      <c r="F417" s="14"/>
      <c r="G417" s="15"/>
    </row>
    <row r="418" spans="2:7" hidden="1">
      <c r="B418" s="65">
        <f>Highscores!B418</f>
        <v>83</v>
      </c>
      <c r="C418" s="65" t="str">
        <f>IF(AND(Highscores!G418=Highscores!C418,Highscores!G419=Highscores!C418,Highscores!G420=Highscores!C418,Highscores!G421=Highscores!C418,Highscores!G422=Highscores!C418),Highscores!C418,"N/A")</f>
        <v>N/A</v>
      </c>
      <c r="E418" s="49"/>
      <c r="F418" s="14"/>
      <c r="G418" s="15"/>
    </row>
    <row r="419" spans="2:7" hidden="1">
      <c r="B419" s="65"/>
      <c r="C419" s="65"/>
      <c r="E419" s="49"/>
      <c r="F419" s="14"/>
      <c r="G419" s="15"/>
    </row>
    <row r="420" spans="2:7" hidden="1">
      <c r="B420" s="65"/>
      <c r="C420" s="65"/>
      <c r="E420" s="49"/>
      <c r="F420" s="14"/>
      <c r="G420" s="15"/>
    </row>
    <row r="421" spans="2:7" hidden="1">
      <c r="B421" s="65"/>
      <c r="C421" s="65"/>
      <c r="E421" s="49"/>
      <c r="F421" s="14"/>
      <c r="G421" s="15"/>
    </row>
    <row r="422" spans="2:7" hidden="1">
      <c r="B422" s="65"/>
      <c r="C422" s="65"/>
      <c r="E422" s="49"/>
      <c r="F422" s="14"/>
      <c r="G422" s="15"/>
    </row>
    <row r="423" spans="2:7" hidden="1">
      <c r="B423" s="65">
        <f>Highscores!B423</f>
        <v>84</v>
      </c>
      <c r="C423" s="65" t="str">
        <f>IF(AND(Highscores!G423=Highscores!C423,Highscores!G424=Highscores!C423,Highscores!G425=Highscores!C423,Highscores!G426=Highscores!C423,Highscores!G427=Highscores!C423),Highscores!C423,"N/A")</f>
        <v>N/A</v>
      </c>
      <c r="E423" s="49"/>
      <c r="F423" s="14"/>
      <c r="G423" s="15"/>
    </row>
    <row r="424" spans="2:7" hidden="1">
      <c r="B424" s="65"/>
      <c r="C424" s="65"/>
      <c r="E424" s="49"/>
      <c r="F424" s="14"/>
      <c r="G424" s="15"/>
    </row>
    <row r="425" spans="2:7" hidden="1">
      <c r="B425" s="65"/>
      <c r="C425" s="65"/>
      <c r="E425" s="49"/>
      <c r="F425" s="14"/>
      <c r="G425" s="15"/>
    </row>
    <row r="426" spans="2:7" hidden="1">
      <c r="B426" s="65"/>
      <c r="C426" s="65"/>
      <c r="E426" s="49"/>
      <c r="F426" s="14"/>
      <c r="G426" s="15"/>
    </row>
    <row r="427" spans="2:7" hidden="1">
      <c r="B427" s="65"/>
      <c r="C427" s="65"/>
      <c r="E427" s="49"/>
      <c r="F427" s="14"/>
      <c r="G427" s="15"/>
    </row>
    <row r="428" spans="2:7" hidden="1">
      <c r="B428" s="65">
        <f>Highscores!B428</f>
        <v>85</v>
      </c>
      <c r="C428" s="65" t="str">
        <f>IF(AND(Highscores!G428=Highscores!C428,Highscores!G429=Highscores!C428,Highscores!G430=Highscores!C428,Highscores!G431=Highscores!C428,Highscores!G432=Highscores!C428),Highscores!C428,"N/A")</f>
        <v>N/A</v>
      </c>
      <c r="E428" s="49"/>
      <c r="F428" s="14"/>
      <c r="G428" s="15"/>
    </row>
    <row r="429" spans="2:7" hidden="1">
      <c r="B429" s="65"/>
      <c r="C429" s="65"/>
      <c r="E429" s="49"/>
      <c r="F429" s="14"/>
      <c r="G429" s="15"/>
    </row>
    <row r="430" spans="2:7" hidden="1">
      <c r="B430" s="65"/>
      <c r="C430" s="65"/>
      <c r="E430" s="49"/>
      <c r="F430" s="14"/>
      <c r="G430" s="15"/>
    </row>
    <row r="431" spans="2:7" hidden="1">
      <c r="B431" s="65"/>
      <c r="C431" s="65"/>
      <c r="E431" s="49"/>
      <c r="F431" s="14"/>
      <c r="G431" s="15"/>
    </row>
    <row r="432" spans="2:7" hidden="1">
      <c r="B432" s="65"/>
      <c r="C432" s="65"/>
      <c r="E432" s="49"/>
      <c r="F432" s="14"/>
      <c r="G432" s="15"/>
    </row>
    <row r="433" spans="2:7" hidden="1">
      <c r="B433" s="65">
        <f>Highscores!B433</f>
        <v>86</v>
      </c>
      <c r="C433" s="65" t="str">
        <f>IF(AND(Highscores!G433=Highscores!C433,Highscores!G434=Highscores!C433,Highscores!G435=Highscores!C433,Highscores!G436=Highscores!C433,Highscores!G437=Highscores!C433),Highscores!C433,"N/A")</f>
        <v>N/A</v>
      </c>
      <c r="E433" s="49"/>
      <c r="F433" s="14"/>
      <c r="G433" s="15"/>
    </row>
    <row r="434" spans="2:7" hidden="1">
      <c r="B434" s="65"/>
      <c r="C434" s="65"/>
      <c r="E434" s="49"/>
      <c r="F434" s="14"/>
      <c r="G434" s="15"/>
    </row>
    <row r="435" spans="2:7" hidden="1">
      <c r="B435" s="65"/>
      <c r="C435" s="65"/>
      <c r="E435" s="49"/>
      <c r="F435" s="14"/>
      <c r="G435" s="15"/>
    </row>
    <row r="436" spans="2:7" hidden="1">
      <c r="B436" s="65"/>
      <c r="C436" s="65"/>
      <c r="E436" s="49"/>
      <c r="F436" s="14"/>
      <c r="G436" s="15"/>
    </row>
    <row r="437" spans="2:7" hidden="1">
      <c r="B437" s="65"/>
      <c r="C437" s="65"/>
      <c r="E437" s="49"/>
      <c r="F437" s="14"/>
      <c r="G437" s="15"/>
    </row>
    <row r="438" spans="2:7" hidden="1">
      <c r="B438" s="65">
        <f>Highscores!B438</f>
        <v>87</v>
      </c>
      <c r="C438" s="65" t="str">
        <f>IF(AND(Highscores!G438=Highscores!C438,Highscores!G439=Highscores!C438,Highscores!G440=Highscores!C438,Highscores!G441=Highscores!C438,Highscores!G442=Highscores!C438),Highscores!C438,"N/A")</f>
        <v>N/A</v>
      </c>
      <c r="E438" s="49"/>
      <c r="F438" s="14"/>
      <c r="G438" s="15"/>
    </row>
    <row r="439" spans="2:7" hidden="1">
      <c r="B439" s="65"/>
      <c r="C439" s="65"/>
      <c r="E439" s="49"/>
      <c r="F439" s="14"/>
      <c r="G439" s="15"/>
    </row>
    <row r="440" spans="2:7" hidden="1">
      <c r="B440" s="65"/>
      <c r="C440" s="65"/>
      <c r="E440" s="49"/>
      <c r="F440" s="14"/>
      <c r="G440" s="15"/>
    </row>
    <row r="441" spans="2:7" hidden="1">
      <c r="B441" s="65"/>
      <c r="C441" s="65"/>
      <c r="E441" s="49"/>
      <c r="F441" s="14"/>
      <c r="G441" s="15"/>
    </row>
    <row r="442" spans="2:7" hidden="1">
      <c r="B442" s="65"/>
      <c r="C442" s="65"/>
      <c r="E442" s="49"/>
      <c r="F442" s="14"/>
      <c r="G442" s="15"/>
    </row>
    <row r="443" spans="2:7" hidden="1">
      <c r="B443" s="65">
        <f>Highscores!B443</f>
        <v>88</v>
      </c>
      <c r="C443" s="65" t="str">
        <f>IF(AND(Highscores!G443=Highscores!C443,Highscores!G444=Highscores!C443,Highscores!G445=Highscores!C443,Highscores!G446=Highscores!C443,Highscores!G447=Highscores!C443),Highscores!C443,"N/A")</f>
        <v>N/A</v>
      </c>
      <c r="E443" s="49"/>
      <c r="F443" s="14"/>
      <c r="G443" s="15"/>
    </row>
    <row r="444" spans="2:7" hidden="1">
      <c r="B444" s="65"/>
      <c r="C444" s="65"/>
      <c r="E444" s="49"/>
      <c r="F444" s="14"/>
      <c r="G444" s="15"/>
    </row>
    <row r="445" spans="2:7" hidden="1">
      <c r="B445" s="65"/>
      <c r="C445" s="65"/>
      <c r="E445" s="49"/>
      <c r="F445" s="14"/>
      <c r="G445" s="15"/>
    </row>
    <row r="446" spans="2:7" hidden="1">
      <c r="B446" s="65"/>
      <c r="C446" s="65"/>
      <c r="E446" s="49"/>
      <c r="F446" s="14"/>
      <c r="G446" s="15"/>
    </row>
    <row r="447" spans="2:7" hidden="1">
      <c r="B447" s="65"/>
      <c r="C447" s="65"/>
      <c r="E447" s="49"/>
      <c r="F447" s="14"/>
      <c r="G447" s="15"/>
    </row>
    <row r="448" spans="2:7" hidden="1">
      <c r="B448" s="65">
        <f>Highscores!B448</f>
        <v>89</v>
      </c>
      <c r="C448" s="65" t="str">
        <f>IF(AND(Highscores!G448=Highscores!C448,Highscores!G449=Highscores!C448,Highscores!G450=Highscores!C448,Highscores!G451=Highscores!C448,Highscores!G452=Highscores!C448),Highscores!C448,"N/A")</f>
        <v>N/A</v>
      </c>
      <c r="E448" s="49"/>
      <c r="F448" s="14"/>
      <c r="G448" s="15"/>
    </row>
    <row r="449" spans="2:7" hidden="1">
      <c r="B449" s="65"/>
      <c r="C449" s="65"/>
      <c r="E449" s="49"/>
      <c r="F449" s="14"/>
      <c r="G449" s="15"/>
    </row>
    <row r="450" spans="2:7" hidden="1">
      <c r="B450" s="65"/>
      <c r="C450" s="65"/>
      <c r="E450" s="49"/>
      <c r="F450" s="14"/>
      <c r="G450" s="15"/>
    </row>
    <row r="451" spans="2:7" hidden="1">
      <c r="B451" s="65"/>
      <c r="C451" s="65"/>
      <c r="E451" s="49"/>
      <c r="F451" s="14"/>
      <c r="G451" s="15"/>
    </row>
    <row r="452" spans="2:7" hidden="1">
      <c r="B452" s="65"/>
      <c r="C452" s="65"/>
      <c r="E452" s="49"/>
      <c r="F452" s="14"/>
      <c r="G452" s="15"/>
    </row>
    <row r="453" spans="2:7" hidden="1">
      <c r="B453" s="65">
        <f>Highscores!B453</f>
        <v>90</v>
      </c>
      <c r="C453" s="65" t="str">
        <f>IF(AND(Highscores!G453=Highscores!C453,Highscores!G454=Highscores!C453,Highscores!G455=Highscores!C453,Highscores!G456=Highscores!C453,Highscores!G457=Highscores!C453),Highscores!C453,"N/A")</f>
        <v>N/A</v>
      </c>
      <c r="E453" s="49"/>
      <c r="F453" s="14"/>
      <c r="G453" s="15"/>
    </row>
    <row r="454" spans="2:7" hidden="1">
      <c r="B454" s="65"/>
      <c r="C454" s="65"/>
      <c r="E454" s="49"/>
      <c r="F454" s="14"/>
      <c r="G454" s="15"/>
    </row>
    <row r="455" spans="2:7" hidden="1">
      <c r="B455" s="65"/>
      <c r="C455" s="65"/>
      <c r="E455" s="49"/>
      <c r="F455" s="14"/>
      <c r="G455" s="15"/>
    </row>
    <row r="456" spans="2:7" hidden="1">
      <c r="B456" s="65"/>
      <c r="C456" s="65"/>
      <c r="E456" s="49"/>
      <c r="F456" s="14"/>
      <c r="G456" s="15"/>
    </row>
    <row r="457" spans="2:7" hidden="1">
      <c r="B457" s="65"/>
      <c r="C457" s="65"/>
      <c r="E457" s="49"/>
      <c r="F457" s="14"/>
      <c r="G457" s="15"/>
    </row>
    <row r="458" spans="2:7" hidden="1">
      <c r="B458" s="65">
        <f>Highscores!B458</f>
        <v>91</v>
      </c>
      <c r="C458" s="65" t="str">
        <f>IF(AND(Highscores!G458=Highscores!C458,Highscores!G459=Highscores!C458,Highscores!G460=Highscores!C458,Highscores!G461=Highscores!C458,Highscores!G462=Highscores!C458),Highscores!C458,"N/A")</f>
        <v>N/A</v>
      </c>
      <c r="E458" s="49"/>
      <c r="F458" s="14"/>
      <c r="G458" s="15"/>
    </row>
    <row r="459" spans="2:7" hidden="1">
      <c r="B459" s="65"/>
      <c r="C459" s="65"/>
      <c r="E459" s="49"/>
      <c r="F459" s="14"/>
      <c r="G459" s="15"/>
    </row>
    <row r="460" spans="2:7" hidden="1">
      <c r="B460" s="65"/>
      <c r="C460" s="65"/>
      <c r="E460" s="49"/>
      <c r="F460" s="14"/>
      <c r="G460" s="15"/>
    </row>
    <row r="461" spans="2:7" hidden="1">
      <c r="B461" s="65"/>
      <c r="C461" s="65"/>
      <c r="E461" s="49"/>
      <c r="F461" s="14"/>
      <c r="G461" s="15"/>
    </row>
    <row r="462" spans="2:7" hidden="1">
      <c r="B462" s="65"/>
      <c r="C462" s="65"/>
      <c r="E462" s="49"/>
      <c r="F462" s="14"/>
      <c r="G462" s="15"/>
    </row>
    <row r="463" spans="2:7" hidden="1">
      <c r="B463" s="65">
        <f>Highscores!B463</f>
        <v>92</v>
      </c>
      <c r="C463" s="65" t="str">
        <f>IF(AND(Highscores!G463=Highscores!C463,Highscores!G464=Highscores!C463,Highscores!G465=Highscores!C463,Highscores!G466=Highscores!C463,Highscores!G467=Highscores!C463),Highscores!C463,"N/A")</f>
        <v>N/A</v>
      </c>
      <c r="E463" s="49"/>
      <c r="F463" s="14"/>
      <c r="G463" s="15"/>
    </row>
    <row r="464" spans="2:7" hidden="1">
      <c r="B464" s="65"/>
      <c r="C464" s="65"/>
      <c r="E464" s="49"/>
      <c r="F464" s="14"/>
      <c r="G464" s="15"/>
    </row>
    <row r="465" spans="2:7" hidden="1">
      <c r="B465" s="65"/>
      <c r="C465" s="65"/>
      <c r="E465" s="49"/>
      <c r="F465" s="14"/>
      <c r="G465" s="15"/>
    </row>
    <row r="466" spans="2:7" hidden="1">
      <c r="B466" s="65"/>
      <c r="C466" s="65"/>
      <c r="E466" s="49"/>
      <c r="F466" s="14"/>
      <c r="G466" s="15"/>
    </row>
    <row r="467" spans="2:7" hidden="1">
      <c r="B467" s="65"/>
      <c r="C467" s="65"/>
      <c r="E467" s="49"/>
      <c r="F467" s="14"/>
      <c r="G467" s="15"/>
    </row>
    <row r="468" spans="2:7" hidden="1">
      <c r="B468" s="65">
        <f>Highscores!B468</f>
        <v>93</v>
      </c>
      <c r="C468" s="65" t="str">
        <f>IF(AND(Highscores!G468=Highscores!C468,Highscores!G469=Highscores!C468,Highscores!G470=Highscores!C468,Highscores!G471=Highscores!C468,Highscores!G472=Highscores!C468),Highscores!C468,"N/A")</f>
        <v>N/A</v>
      </c>
      <c r="E468" s="49"/>
      <c r="F468" s="14"/>
      <c r="G468" s="15"/>
    </row>
    <row r="469" spans="2:7" hidden="1">
      <c r="B469" s="65"/>
      <c r="C469" s="65"/>
      <c r="E469" s="49"/>
      <c r="F469" s="14"/>
      <c r="G469" s="15"/>
    </row>
    <row r="470" spans="2:7" hidden="1">
      <c r="B470" s="65"/>
      <c r="C470" s="65"/>
      <c r="E470" s="49"/>
      <c r="F470" s="14"/>
      <c r="G470" s="15"/>
    </row>
    <row r="471" spans="2:7" hidden="1">
      <c r="B471" s="65"/>
      <c r="C471" s="65"/>
      <c r="E471" s="49"/>
      <c r="F471" s="14"/>
      <c r="G471" s="15"/>
    </row>
    <row r="472" spans="2:7" hidden="1">
      <c r="B472" s="65"/>
      <c r="C472" s="65"/>
      <c r="E472" s="49"/>
      <c r="F472" s="14"/>
      <c r="G472" s="15"/>
    </row>
    <row r="473" spans="2:7" hidden="1">
      <c r="B473" s="65">
        <f>Highscores!B473</f>
        <v>94</v>
      </c>
      <c r="C473" s="65" t="str">
        <f>IF(AND(Highscores!G473=Highscores!C473,Highscores!G474=Highscores!C473,Highscores!G475=Highscores!C473,Highscores!G476=Highscores!C473,Highscores!G477=Highscores!C473),Highscores!C473,"N/A")</f>
        <v>N/A</v>
      </c>
      <c r="E473" s="49"/>
      <c r="F473" s="14"/>
      <c r="G473" s="15"/>
    </row>
    <row r="474" spans="2:7" hidden="1">
      <c r="B474" s="65"/>
      <c r="C474" s="65"/>
      <c r="E474" s="49"/>
      <c r="F474" s="14"/>
      <c r="G474" s="15"/>
    </row>
    <row r="475" spans="2:7" hidden="1">
      <c r="B475" s="65"/>
      <c r="C475" s="65"/>
      <c r="E475" s="49"/>
      <c r="F475" s="14"/>
      <c r="G475" s="15"/>
    </row>
    <row r="476" spans="2:7" hidden="1">
      <c r="B476" s="65"/>
      <c r="C476" s="65"/>
      <c r="E476" s="49"/>
      <c r="F476" s="14"/>
      <c r="G476" s="15"/>
    </row>
    <row r="477" spans="2:7" hidden="1">
      <c r="B477" s="65"/>
      <c r="C477" s="65"/>
      <c r="E477" s="49"/>
      <c r="F477" s="14"/>
      <c r="G477" s="15"/>
    </row>
    <row r="478" spans="2:7" hidden="1">
      <c r="B478" s="65">
        <f>Highscores!B478</f>
        <v>95</v>
      </c>
      <c r="C478" s="65" t="str">
        <f>IF(AND(Highscores!G478=Highscores!C478,Highscores!G479=Highscores!C478,Highscores!G480=Highscores!C478,Highscores!G481=Highscores!C478,Highscores!G482=Highscores!C478),Highscores!C478,"N/A")</f>
        <v>N/A</v>
      </c>
      <c r="E478" s="49"/>
      <c r="F478" s="14"/>
      <c r="G478" s="15"/>
    </row>
    <row r="479" spans="2:7" hidden="1">
      <c r="B479" s="65"/>
      <c r="C479" s="65"/>
      <c r="E479" s="49"/>
      <c r="F479" s="14"/>
      <c r="G479" s="15"/>
    </row>
    <row r="480" spans="2:7" hidden="1">
      <c r="B480" s="65"/>
      <c r="C480" s="65"/>
      <c r="E480" s="49"/>
      <c r="F480" s="14"/>
      <c r="G480" s="15"/>
    </row>
    <row r="481" spans="2:7" hidden="1">
      <c r="B481" s="65"/>
      <c r="C481" s="65"/>
      <c r="E481" s="49"/>
      <c r="F481" s="14"/>
      <c r="G481" s="15"/>
    </row>
    <row r="482" spans="2:7" hidden="1">
      <c r="B482" s="65"/>
      <c r="C482" s="65"/>
      <c r="E482" s="49"/>
      <c r="F482" s="14"/>
      <c r="G482" s="15"/>
    </row>
    <row r="483" spans="2:7" hidden="1">
      <c r="B483" s="65">
        <f>Highscores!B483</f>
        <v>96</v>
      </c>
      <c r="C483" s="65" t="str">
        <f>IF(AND(Highscores!G483=Highscores!C483,Highscores!G484=Highscores!C483,Highscores!G485=Highscores!C483,Highscores!G486=Highscores!C483,Highscores!G487=Highscores!C483),Highscores!C483,"N/A")</f>
        <v>N/A</v>
      </c>
      <c r="E483" s="49"/>
      <c r="F483" s="14"/>
      <c r="G483" s="15"/>
    </row>
    <row r="484" spans="2:7" hidden="1">
      <c r="B484" s="65"/>
      <c r="C484" s="65"/>
      <c r="E484" s="49"/>
      <c r="F484" s="14"/>
      <c r="G484" s="15"/>
    </row>
    <row r="485" spans="2:7" hidden="1">
      <c r="B485" s="65"/>
      <c r="C485" s="65"/>
      <c r="E485" s="49"/>
      <c r="F485" s="14"/>
      <c r="G485" s="15"/>
    </row>
    <row r="486" spans="2:7" hidden="1">
      <c r="B486" s="65"/>
      <c r="C486" s="65"/>
      <c r="E486" s="49"/>
      <c r="F486" s="14"/>
      <c r="G486" s="15"/>
    </row>
    <row r="487" spans="2:7" hidden="1">
      <c r="B487" s="65"/>
      <c r="C487" s="65"/>
      <c r="E487" s="49"/>
      <c r="F487" s="14"/>
      <c r="G487" s="15"/>
    </row>
    <row r="488" spans="2:7" hidden="1">
      <c r="B488" s="65">
        <f>Highscores!B488</f>
        <v>97</v>
      </c>
      <c r="C488" s="65" t="str">
        <f>IF(AND(Highscores!G488=Highscores!C488,Highscores!G489=Highscores!C488,Highscores!G490=Highscores!C488,Highscores!G491=Highscores!C488,Highscores!G492=Highscores!C488),Highscores!C488,"N/A")</f>
        <v>N/A</v>
      </c>
      <c r="E488" s="49"/>
      <c r="F488" s="14"/>
      <c r="G488" s="15"/>
    </row>
    <row r="489" spans="2:7" hidden="1">
      <c r="B489" s="65"/>
      <c r="C489" s="65"/>
      <c r="E489" s="49"/>
      <c r="F489" s="14"/>
      <c r="G489" s="15"/>
    </row>
    <row r="490" spans="2:7" hidden="1">
      <c r="B490" s="65"/>
      <c r="C490" s="65"/>
      <c r="E490" s="49"/>
      <c r="F490" s="14"/>
      <c r="G490" s="15"/>
    </row>
    <row r="491" spans="2:7" hidden="1">
      <c r="B491" s="65"/>
      <c r="C491" s="65"/>
      <c r="E491" s="49"/>
      <c r="F491" s="14"/>
      <c r="G491" s="15"/>
    </row>
    <row r="492" spans="2:7" hidden="1">
      <c r="B492" s="65"/>
      <c r="C492" s="65"/>
      <c r="E492" s="49"/>
      <c r="F492" s="14"/>
      <c r="G492" s="15"/>
    </row>
    <row r="493" spans="2:7" hidden="1">
      <c r="B493" s="65">
        <f>Highscores!B493</f>
        <v>98</v>
      </c>
      <c r="C493" s="65" t="str">
        <f>IF(AND(Highscores!G493=Highscores!C493,Highscores!G494=Highscores!C493,Highscores!G495=Highscores!C493,Highscores!G496=Highscores!C493,Highscores!G497=Highscores!C493),Highscores!C493,"N/A")</f>
        <v>N/A</v>
      </c>
      <c r="E493" s="49"/>
      <c r="F493" s="14"/>
      <c r="G493" s="15"/>
    </row>
    <row r="494" spans="2:7" hidden="1">
      <c r="B494" s="65"/>
      <c r="C494" s="65"/>
      <c r="E494" s="49"/>
      <c r="F494" s="14"/>
      <c r="G494" s="15"/>
    </row>
    <row r="495" spans="2:7" hidden="1">
      <c r="B495" s="65"/>
      <c r="C495" s="65"/>
      <c r="E495" s="49"/>
      <c r="F495" s="14"/>
      <c r="G495" s="15"/>
    </row>
    <row r="496" spans="2:7" hidden="1">
      <c r="B496" s="65"/>
      <c r="C496" s="65"/>
      <c r="E496" s="49"/>
      <c r="F496" s="14"/>
      <c r="G496" s="15"/>
    </row>
    <row r="497" spans="2:7" hidden="1">
      <c r="B497" s="65"/>
      <c r="C497" s="65"/>
      <c r="E497" s="49"/>
      <c r="F497" s="14"/>
      <c r="G497" s="15"/>
    </row>
    <row r="498" spans="2:7" hidden="1">
      <c r="B498" s="65">
        <f>Highscores!B498</f>
        <v>99</v>
      </c>
      <c r="C498" s="65" t="str">
        <f>IF(AND(Highscores!G498=Highscores!C498,Highscores!G499=Highscores!C498,Highscores!G500=Highscores!C498,Highscores!G501=Highscores!C498,Highscores!G502=Highscores!C498),Highscores!C498,"N/A")</f>
        <v>N/A</v>
      </c>
      <c r="E498" s="49"/>
      <c r="F498" s="14"/>
      <c r="G498" s="15"/>
    </row>
    <row r="499" spans="2:7" hidden="1">
      <c r="B499" s="65"/>
      <c r="C499" s="65"/>
      <c r="E499" s="49"/>
      <c r="F499" s="14"/>
      <c r="G499" s="15"/>
    </row>
    <row r="500" spans="2:7" hidden="1">
      <c r="B500" s="65"/>
      <c r="C500" s="65"/>
      <c r="E500" s="49"/>
      <c r="F500" s="14"/>
      <c r="G500" s="15"/>
    </row>
    <row r="501" spans="2:7" hidden="1">
      <c r="B501" s="65"/>
      <c r="C501" s="65"/>
      <c r="E501" s="49"/>
      <c r="F501" s="14"/>
      <c r="G501" s="15"/>
    </row>
    <row r="502" spans="2:7" hidden="1">
      <c r="B502" s="65"/>
      <c r="C502" s="65"/>
      <c r="E502" s="49"/>
      <c r="F502" s="14"/>
      <c r="G502" s="15"/>
    </row>
    <row r="503" spans="2:7">
      <c r="E503" s="52"/>
      <c r="F503" s="14"/>
      <c r="G503" s="14"/>
    </row>
    <row r="504" spans="2:7">
      <c r="B504" s="53" t="s">
        <v>367</v>
      </c>
      <c r="C504" s="53"/>
      <c r="D504" s="35"/>
      <c r="E504" s="53" t="s">
        <v>353</v>
      </c>
      <c r="F504" s="53"/>
      <c r="G504" s="53"/>
    </row>
    <row r="505" spans="2:7">
      <c r="D505" s="48"/>
    </row>
    <row r="506" spans="2:7">
      <c r="B506" s="36" t="s">
        <v>80</v>
      </c>
      <c r="C506" s="36" t="s">
        <v>347</v>
      </c>
      <c r="D506" s="13"/>
      <c r="E506" s="36" t="s">
        <v>80</v>
      </c>
      <c r="F506" s="36" t="s">
        <v>347</v>
      </c>
      <c r="G506" s="36" t="s">
        <v>348</v>
      </c>
    </row>
    <row r="507" spans="2:7">
      <c r="B507" s="37">
        <v>98</v>
      </c>
      <c r="C507" s="37" t="s">
        <v>17</v>
      </c>
      <c r="D507" s="48"/>
      <c r="E507" s="37">
        <v>2</v>
      </c>
      <c r="F507" s="37" t="s">
        <v>17</v>
      </c>
      <c r="G507" s="37">
        <v>3</v>
      </c>
    </row>
    <row r="508" spans="2:7">
      <c r="D508" s="48"/>
    </row>
    <row r="509" spans="2:7">
      <c r="E509" s="37">
        <v>8</v>
      </c>
      <c r="F509" s="37" t="s">
        <v>17</v>
      </c>
      <c r="G509" s="4">
        <v>1</v>
      </c>
    </row>
    <row r="510" spans="2:7">
      <c r="E510" s="4">
        <v>30</v>
      </c>
      <c r="F510" s="4" t="s">
        <v>17</v>
      </c>
      <c r="G510" s="4">
        <v>1</v>
      </c>
    </row>
    <row r="511" spans="2:7">
      <c r="E511" s="4">
        <v>55</v>
      </c>
      <c r="F511" s="4" t="s">
        <v>17</v>
      </c>
      <c r="G511" s="4">
        <v>1</v>
      </c>
    </row>
  </sheetData>
  <autoFilter ref="B2:C502">
    <filterColumn colId="1">
      <filters>
        <filter val="vankusss"/>
        <filter val="xaelar"/>
      </filters>
    </filterColumn>
  </autoFilter>
  <mergeCells count="202">
    <mergeCell ref="C498:C502"/>
    <mergeCell ref="B498:B502"/>
    <mergeCell ref="B504:C504"/>
    <mergeCell ref="C488:C492"/>
    <mergeCell ref="B488:B492"/>
    <mergeCell ref="C493:C497"/>
    <mergeCell ref="B493:B497"/>
    <mergeCell ref="C478:C482"/>
    <mergeCell ref="B478:B482"/>
    <mergeCell ref="C483:C487"/>
    <mergeCell ref="B483:B487"/>
    <mergeCell ref="C468:C472"/>
    <mergeCell ref="B468:B472"/>
    <mergeCell ref="C473:C477"/>
    <mergeCell ref="B473:B477"/>
    <mergeCell ref="C458:C462"/>
    <mergeCell ref="B458:B462"/>
    <mergeCell ref="C463:C467"/>
    <mergeCell ref="B463:B467"/>
    <mergeCell ref="C448:C452"/>
    <mergeCell ref="B448:B452"/>
    <mergeCell ref="C453:C457"/>
    <mergeCell ref="B453:B457"/>
    <mergeCell ref="C438:C442"/>
    <mergeCell ref="B438:B442"/>
    <mergeCell ref="C443:C447"/>
    <mergeCell ref="B443:B447"/>
    <mergeCell ref="C428:C432"/>
    <mergeCell ref="B428:B432"/>
    <mergeCell ref="C433:C437"/>
    <mergeCell ref="B433:B437"/>
    <mergeCell ref="C418:C422"/>
    <mergeCell ref="B418:B422"/>
    <mergeCell ref="C423:C427"/>
    <mergeCell ref="B423:B427"/>
    <mergeCell ref="C408:C412"/>
    <mergeCell ref="B408:B412"/>
    <mergeCell ref="C413:C417"/>
    <mergeCell ref="B413:B417"/>
    <mergeCell ref="C398:C402"/>
    <mergeCell ref="B398:B402"/>
    <mergeCell ref="C403:C407"/>
    <mergeCell ref="B403:B407"/>
    <mergeCell ref="C388:C392"/>
    <mergeCell ref="B388:B392"/>
    <mergeCell ref="C393:C397"/>
    <mergeCell ref="B393:B397"/>
    <mergeCell ref="C378:C382"/>
    <mergeCell ref="B378:B382"/>
    <mergeCell ref="C383:C387"/>
    <mergeCell ref="B383:B387"/>
    <mergeCell ref="C368:C372"/>
    <mergeCell ref="B368:B372"/>
    <mergeCell ref="C373:C377"/>
    <mergeCell ref="B373:B377"/>
    <mergeCell ref="C358:C362"/>
    <mergeCell ref="B358:B362"/>
    <mergeCell ref="C363:C367"/>
    <mergeCell ref="B363:B367"/>
    <mergeCell ref="C348:C352"/>
    <mergeCell ref="B348:B352"/>
    <mergeCell ref="C353:C357"/>
    <mergeCell ref="B353:B357"/>
    <mergeCell ref="C338:C342"/>
    <mergeCell ref="B338:B342"/>
    <mergeCell ref="C343:C347"/>
    <mergeCell ref="B343:B347"/>
    <mergeCell ref="C328:C332"/>
    <mergeCell ref="B328:B332"/>
    <mergeCell ref="C333:C337"/>
    <mergeCell ref="B333:B337"/>
    <mergeCell ref="C318:C322"/>
    <mergeCell ref="B318:B322"/>
    <mergeCell ref="C323:C327"/>
    <mergeCell ref="B323:B327"/>
    <mergeCell ref="C308:C312"/>
    <mergeCell ref="B308:B312"/>
    <mergeCell ref="C313:C317"/>
    <mergeCell ref="B313:B317"/>
    <mergeCell ref="C298:C302"/>
    <mergeCell ref="B298:B302"/>
    <mergeCell ref="C303:C307"/>
    <mergeCell ref="B303:B307"/>
    <mergeCell ref="C288:C292"/>
    <mergeCell ref="B288:B292"/>
    <mergeCell ref="C293:C297"/>
    <mergeCell ref="B293:B297"/>
    <mergeCell ref="C278:C282"/>
    <mergeCell ref="B278:B282"/>
    <mergeCell ref="C283:C287"/>
    <mergeCell ref="B283:B287"/>
    <mergeCell ref="C268:C272"/>
    <mergeCell ref="B268:B272"/>
    <mergeCell ref="C273:C277"/>
    <mergeCell ref="B273:B277"/>
    <mergeCell ref="C258:C262"/>
    <mergeCell ref="B258:B262"/>
    <mergeCell ref="C263:C267"/>
    <mergeCell ref="B263:B267"/>
    <mergeCell ref="C248:C252"/>
    <mergeCell ref="B248:B252"/>
    <mergeCell ref="C253:C257"/>
    <mergeCell ref="B253:B257"/>
    <mergeCell ref="C238:C242"/>
    <mergeCell ref="B238:B242"/>
    <mergeCell ref="C243:C247"/>
    <mergeCell ref="B243:B247"/>
    <mergeCell ref="C228:C232"/>
    <mergeCell ref="B228:B232"/>
    <mergeCell ref="C233:C237"/>
    <mergeCell ref="B233:B237"/>
    <mergeCell ref="C218:C222"/>
    <mergeCell ref="B218:B222"/>
    <mergeCell ref="C223:C227"/>
    <mergeCell ref="B223:B227"/>
    <mergeCell ref="C208:C212"/>
    <mergeCell ref="B208:B212"/>
    <mergeCell ref="C213:C217"/>
    <mergeCell ref="B213:B217"/>
    <mergeCell ref="C198:C202"/>
    <mergeCell ref="B198:B202"/>
    <mergeCell ref="C203:C207"/>
    <mergeCell ref="B203:B207"/>
    <mergeCell ref="C188:C192"/>
    <mergeCell ref="B188:B192"/>
    <mergeCell ref="C193:C197"/>
    <mergeCell ref="B193:B197"/>
    <mergeCell ref="C178:C182"/>
    <mergeCell ref="B178:B182"/>
    <mergeCell ref="C183:C187"/>
    <mergeCell ref="B183:B187"/>
    <mergeCell ref="C168:C172"/>
    <mergeCell ref="B168:B172"/>
    <mergeCell ref="C173:C177"/>
    <mergeCell ref="B173:B177"/>
    <mergeCell ref="C158:C162"/>
    <mergeCell ref="B158:B162"/>
    <mergeCell ref="C163:C167"/>
    <mergeCell ref="B163:B167"/>
    <mergeCell ref="C148:C152"/>
    <mergeCell ref="B148:B152"/>
    <mergeCell ref="C153:C157"/>
    <mergeCell ref="B153:B157"/>
    <mergeCell ref="C138:C142"/>
    <mergeCell ref="B138:B142"/>
    <mergeCell ref="C143:C147"/>
    <mergeCell ref="B143:B147"/>
    <mergeCell ref="C128:C132"/>
    <mergeCell ref="B128:B132"/>
    <mergeCell ref="C133:C137"/>
    <mergeCell ref="B133:B137"/>
    <mergeCell ref="C118:C122"/>
    <mergeCell ref="B118:B122"/>
    <mergeCell ref="C123:C127"/>
    <mergeCell ref="B123:B127"/>
    <mergeCell ref="B113:B117"/>
    <mergeCell ref="C98:C102"/>
    <mergeCell ref="B98:B102"/>
    <mergeCell ref="C103:C107"/>
    <mergeCell ref="B103:B107"/>
    <mergeCell ref="C88:C92"/>
    <mergeCell ref="B88:B92"/>
    <mergeCell ref="C93:C97"/>
    <mergeCell ref="B93:B97"/>
    <mergeCell ref="C3:C7"/>
    <mergeCell ref="B3:B7"/>
    <mergeCell ref="C48:C52"/>
    <mergeCell ref="B48:B52"/>
    <mergeCell ref="C53:C57"/>
    <mergeCell ref="B53:B57"/>
    <mergeCell ref="C38:C42"/>
    <mergeCell ref="B38:B42"/>
    <mergeCell ref="C43:C47"/>
    <mergeCell ref="B43:B47"/>
    <mergeCell ref="C28:C32"/>
    <mergeCell ref="B28:B32"/>
    <mergeCell ref="C33:C37"/>
    <mergeCell ref="B33:B37"/>
    <mergeCell ref="E504:G504"/>
    <mergeCell ref="C18:C22"/>
    <mergeCell ref="B18:B22"/>
    <mergeCell ref="C23:C27"/>
    <mergeCell ref="B23:B27"/>
    <mergeCell ref="C8:C12"/>
    <mergeCell ref="B8:B12"/>
    <mergeCell ref="C13:C17"/>
    <mergeCell ref="B13:B17"/>
    <mergeCell ref="C78:C82"/>
    <mergeCell ref="B78:B82"/>
    <mergeCell ref="C83:C87"/>
    <mergeCell ref="B83:B87"/>
    <mergeCell ref="C68:C72"/>
    <mergeCell ref="B68:B72"/>
    <mergeCell ref="C73:C77"/>
    <mergeCell ref="B73:B77"/>
    <mergeCell ref="C58:C62"/>
    <mergeCell ref="B58:B62"/>
    <mergeCell ref="C63:C67"/>
    <mergeCell ref="B63:B67"/>
    <mergeCell ref="C108:C112"/>
    <mergeCell ref="B108:B112"/>
    <mergeCell ref="C113:C117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B2:N502"/>
  <sheetViews>
    <sheetView workbookViewId="0">
      <selection activeCell="F2" sqref="F2"/>
    </sheetView>
  </sheetViews>
  <sheetFormatPr defaultRowHeight="15"/>
  <cols>
    <col min="1" max="1" width="7.5703125" customWidth="1"/>
    <col min="2" max="2" width="5.7109375" customWidth="1"/>
    <col min="3" max="3" width="12.5703125" bestFit="1" customWidth="1"/>
    <col min="4" max="4" width="11" bestFit="1" customWidth="1"/>
    <col min="5" max="5" width="8.7109375" customWidth="1"/>
    <col min="8" max="8" width="15.28515625" bestFit="1" customWidth="1"/>
    <col min="9" max="9" width="10.42578125" customWidth="1"/>
  </cols>
  <sheetData>
    <row r="2" spans="2:14" ht="16.5" thickBot="1">
      <c r="B2" s="26" t="s">
        <v>0</v>
      </c>
      <c r="C2" s="26" t="s">
        <v>5</v>
      </c>
      <c r="D2" s="26" t="s">
        <v>356</v>
      </c>
      <c r="E2" s="26" t="s">
        <v>355</v>
      </c>
      <c r="H2" s="53" t="s">
        <v>359</v>
      </c>
      <c r="I2" s="53"/>
    </row>
    <row r="3" spans="2:14" ht="15.75" thickTop="1">
      <c r="B3" s="62">
        <v>50</v>
      </c>
      <c r="C3" s="62" t="str">
        <f>Highscores!C253</f>
        <v>vankusss</v>
      </c>
      <c r="D3" s="63">
        <f>Highscores!E253</f>
        <v>0.47499999999996589</v>
      </c>
      <c r="E3" s="62">
        <f>RANK(Highscores!E253,Highscores!$E$3:$E$502,1)</f>
        <v>1</v>
      </c>
      <c r="G3" s="14" t="s">
        <v>355</v>
      </c>
      <c r="H3" s="14" t="s">
        <v>347</v>
      </c>
      <c r="I3" s="14" t="s">
        <v>371</v>
      </c>
    </row>
    <row r="4" spans="2:14">
      <c r="B4" s="62"/>
      <c r="C4" s="62"/>
      <c r="D4" s="63"/>
      <c r="E4" s="62"/>
      <c r="G4">
        <v>0</v>
      </c>
      <c r="H4" s="38" t="s">
        <v>21</v>
      </c>
      <c r="I4" s="38">
        <f t="shared" ref="I4:I15" si="0">COUNTIF($C$3:$C$502,H4)</f>
        <v>47</v>
      </c>
    </row>
    <row r="5" spans="2:14">
      <c r="B5" s="62"/>
      <c r="C5" s="62"/>
      <c r="D5" s="63"/>
      <c r="E5" s="62"/>
      <c r="G5">
        <v>1</v>
      </c>
      <c r="H5" s="38" t="s">
        <v>17</v>
      </c>
      <c r="I5" s="39">
        <f t="shared" si="0"/>
        <v>15</v>
      </c>
      <c r="M5" s="38"/>
      <c r="N5" s="38"/>
    </row>
    <row r="6" spans="2:14">
      <c r="B6" s="62"/>
      <c r="C6" s="62"/>
      <c r="D6" s="63"/>
      <c r="E6" s="62"/>
      <c r="G6">
        <v>2</v>
      </c>
      <c r="H6" s="38" t="s">
        <v>6</v>
      </c>
      <c r="I6" s="39">
        <f t="shared" si="0"/>
        <v>14</v>
      </c>
      <c r="M6" s="38"/>
      <c r="N6" s="38"/>
    </row>
    <row r="7" spans="2:14">
      <c r="B7" s="62"/>
      <c r="C7" s="62"/>
      <c r="D7" s="63"/>
      <c r="E7" s="62"/>
      <c r="G7" s="47">
        <v>3</v>
      </c>
      <c r="H7" s="38" t="s">
        <v>7</v>
      </c>
      <c r="I7" s="39">
        <f t="shared" si="0"/>
        <v>8</v>
      </c>
      <c r="M7" s="38"/>
      <c r="N7" s="38"/>
    </row>
    <row r="8" spans="2:14">
      <c r="B8" s="62">
        <v>84</v>
      </c>
      <c r="C8" s="62" t="str">
        <f>Highscores!C423</f>
        <v>vankusss</v>
      </c>
      <c r="D8" s="63">
        <f>Highscores!E423</f>
        <v>0.875</v>
      </c>
      <c r="E8" s="62">
        <f>RANK(Highscores!E423,Highscores!$E$3:$E$502,1)</f>
        <v>2</v>
      </c>
      <c r="G8" s="47">
        <v>4</v>
      </c>
      <c r="H8" s="38" t="s">
        <v>35</v>
      </c>
      <c r="I8" s="39">
        <f t="shared" si="0"/>
        <v>6</v>
      </c>
      <c r="M8" s="38"/>
      <c r="N8" s="38"/>
    </row>
    <row r="9" spans="2:14">
      <c r="B9" s="62"/>
      <c r="C9" s="62"/>
      <c r="D9" s="63"/>
      <c r="E9" s="62"/>
      <c r="G9" s="47">
        <v>5</v>
      </c>
      <c r="H9" s="38" t="s">
        <v>26</v>
      </c>
      <c r="I9" s="39">
        <f t="shared" si="0"/>
        <v>3</v>
      </c>
      <c r="M9" s="38"/>
      <c r="N9" s="38"/>
    </row>
    <row r="10" spans="2:14">
      <c r="B10" s="62"/>
      <c r="C10" s="62"/>
      <c r="D10" s="63"/>
      <c r="E10" s="62"/>
      <c r="G10" s="47">
        <v>6</v>
      </c>
      <c r="H10" s="38" t="s">
        <v>39</v>
      </c>
      <c r="I10" s="39">
        <f t="shared" si="0"/>
        <v>2</v>
      </c>
      <c r="M10" s="38"/>
      <c r="N10" s="38"/>
    </row>
    <row r="11" spans="2:14">
      <c r="B11" s="62"/>
      <c r="C11" s="62"/>
      <c r="D11" s="63"/>
      <c r="E11" s="62"/>
      <c r="G11" s="47">
        <v>7</v>
      </c>
      <c r="H11" s="38" t="s">
        <v>37</v>
      </c>
      <c r="I11" s="39">
        <f t="shared" si="0"/>
        <v>1</v>
      </c>
    </row>
    <row r="12" spans="2:14">
      <c r="B12" s="62"/>
      <c r="C12" s="62"/>
      <c r="D12" s="63"/>
      <c r="E12" s="62"/>
      <c r="G12" s="47">
        <v>8</v>
      </c>
      <c r="H12" s="41" t="s">
        <v>363</v>
      </c>
      <c r="I12">
        <f t="shared" si="0"/>
        <v>1</v>
      </c>
    </row>
    <row r="13" spans="2:14">
      <c r="B13" s="62">
        <v>76</v>
      </c>
      <c r="C13" s="62" t="str">
        <f>Highscores!C383</f>
        <v>xaelar</v>
      </c>
      <c r="D13" s="63">
        <f>Highscores!E383</f>
        <v>0.94999999999998863</v>
      </c>
      <c r="E13" s="62">
        <f>RANK(Highscores!E383,Highscores!$E$3:$E$502,1)</f>
        <v>3</v>
      </c>
      <c r="G13" s="47">
        <v>9</v>
      </c>
      <c r="H13" s="46" t="s">
        <v>24</v>
      </c>
      <c r="I13">
        <f t="shared" si="0"/>
        <v>1</v>
      </c>
    </row>
    <row r="14" spans="2:14">
      <c r="B14" s="62"/>
      <c r="C14" s="62"/>
      <c r="D14" s="63"/>
      <c r="E14" s="62"/>
      <c r="G14" s="47">
        <v>10</v>
      </c>
      <c r="H14" s="46" t="s">
        <v>171</v>
      </c>
      <c r="I14">
        <f t="shared" si="0"/>
        <v>1</v>
      </c>
    </row>
    <row r="15" spans="2:14">
      <c r="B15" s="62"/>
      <c r="C15" s="62"/>
      <c r="D15" s="63"/>
      <c r="E15" s="62"/>
      <c r="G15">
        <v>11</v>
      </c>
      <c r="H15" s="51" t="s">
        <v>358</v>
      </c>
      <c r="I15">
        <f t="shared" si="0"/>
        <v>1</v>
      </c>
    </row>
    <row r="16" spans="2:14">
      <c r="B16" s="62"/>
      <c r="C16" s="62"/>
      <c r="D16" s="63"/>
      <c r="E16" s="62"/>
    </row>
    <row r="17" spans="2:9">
      <c r="B17" s="62"/>
      <c r="C17" s="62"/>
      <c r="D17" s="63"/>
      <c r="E17" s="62"/>
      <c r="H17" s="33" t="s">
        <v>364</v>
      </c>
      <c r="I17" s="33">
        <f>SUM(I4:I15)</f>
        <v>100</v>
      </c>
    </row>
    <row r="18" spans="2:9">
      <c r="B18" s="62">
        <v>26</v>
      </c>
      <c r="C18" s="62" t="str">
        <f>Highscores!C133</f>
        <v>xaelar</v>
      </c>
      <c r="D18" s="63">
        <f>Highscores!E133</f>
        <v>1.2749999999999773</v>
      </c>
      <c r="E18" s="62">
        <f>RANK(Highscores!E133,Highscores!$E$3:$E$502,1)</f>
        <v>4</v>
      </c>
    </row>
    <row r="19" spans="2:9">
      <c r="B19" s="62"/>
      <c r="C19" s="62"/>
      <c r="D19" s="63"/>
      <c r="E19" s="62"/>
    </row>
    <row r="20" spans="2:9">
      <c r="B20" s="62"/>
      <c r="C20" s="62"/>
      <c r="D20" s="63"/>
      <c r="E20" s="62"/>
    </row>
    <row r="21" spans="2:9">
      <c r="B21" s="62"/>
      <c r="C21" s="62"/>
      <c r="D21" s="63"/>
      <c r="E21" s="62"/>
    </row>
    <row r="22" spans="2:9">
      <c r="B22" s="62"/>
      <c r="C22" s="62"/>
      <c r="D22" s="63"/>
      <c r="E22" s="62"/>
    </row>
    <row r="23" spans="2:9">
      <c r="B23" s="62">
        <v>18</v>
      </c>
      <c r="C23" s="62" t="str">
        <f>Highscores!C93</f>
        <v>vankusss</v>
      </c>
      <c r="D23" s="63">
        <f>Highscores!E93</f>
        <v>1.2749999999999773</v>
      </c>
      <c r="E23" s="62">
        <f>RANK(Highscores!E93,Highscores!$E$3:$E$502,1)</f>
        <v>4</v>
      </c>
    </row>
    <row r="24" spans="2:9">
      <c r="B24" s="62"/>
      <c r="C24" s="62"/>
      <c r="D24" s="63"/>
      <c r="E24" s="62"/>
    </row>
    <row r="25" spans="2:9">
      <c r="B25" s="62"/>
      <c r="C25" s="62"/>
      <c r="D25" s="63"/>
      <c r="E25" s="62"/>
    </row>
    <row r="26" spans="2:9">
      <c r="B26" s="62"/>
      <c r="C26" s="62"/>
      <c r="D26" s="63"/>
      <c r="E26" s="62"/>
    </row>
    <row r="27" spans="2:9">
      <c r="B27" s="62"/>
      <c r="C27" s="62"/>
      <c r="D27" s="63"/>
      <c r="E27" s="62"/>
    </row>
    <row r="28" spans="2:9">
      <c r="B28" s="62">
        <v>10</v>
      </c>
      <c r="C28" s="62" t="str">
        <f>Highscores!C53</f>
        <v>lookatthis</v>
      </c>
      <c r="D28" s="63">
        <f>Highscores!E53</f>
        <v>1.3500000000000227</v>
      </c>
      <c r="E28" s="62">
        <f>RANK(Highscores!E53,Highscores!$E$3:$E$502,1)</f>
        <v>6</v>
      </c>
    </row>
    <row r="29" spans="2:9">
      <c r="B29" s="62"/>
      <c r="C29" s="62"/>
      <c r="D29" s="63"/>
      <c r="E29" s="62"/>
    </row>
    <row r="30" spans="2:9">
      <c r="B30" s="62"/>
      <c r="C30" s="62"/>
      <c r="D30" s="63"/>
      <c r="E30" s="62"/>
    </row>
    <row r="31" spans="2:9">
      <c r="B31" s="62"/>
      <c r="C31" s="62"/>
      <c r="D31" s="63"/>
      <c r="E31" s="62"/>
    </row>
    <row r="32" spans="2:9">
      <c r="B32" s="62"/>
      <c r="C32" s="62"/>
      <c r="D32" s="63"/>
      <c r="E32" s="62"/>
    </row>
    <row r="33" spans="2:5">
      <c r="B33" s="62">
        <v>71</v>
      </c>
      <c r="C33" s="62" t="str">
        <f>Highscores!C358</f>
        <v>xaelar</v>
      </c>
      <c r="D33" s="63">
        <f>Highscores!E358</f>
        <v>1.7000000000000455</v>
      </c>
      <c r="E33" s="62">
        <f>RANK(Highscores!E358,Highscores!$E$3:$E$502,1)</f>
        <v>7</v>
      </c>
    </row>
    <row r="34" spans="2:5">
      <c r="B34" s="62"/>
      <c r="C34" s="62"/>
      <c r="D34" s="63"/>
      <c r="E34" s="62"/>
    </row>
    <row r="35" spans="2:5">
      <c r="B35" s="62"/>
      <c r="C35" s="62"/>
      <c r="D35" s="63"/>
      <c r="E35" s="62"/>
    </row>
    <row r="36" spans="2:5">
      <c r="B36" s="62"/>
      <c r="C36" s="62"/>
      <c r="D36" s="63"/>
      <c r="E36" s="62"/>
    </row>
    <row r="37" spans="2:5">
      <c r="B37" s="62"/>
      <c r="C37" s="62"/>
      <c r="D37" s="63"/>
      <c r="E37" s="62"/>
    </row>
    <row r="38" spans="2:5">
      <c r="B38" s="62">
        <v>17</v>
      </c>
      <c r="C38" s="62" t="str">
        <f>Highscores!C88</f>
        <v>EddyMataGallos</v>
      </c>
      <c r="D38" s="63">
        <f>Highscores!E88</f>
        <v>1.7500000000000284</v>
      </c>
      <c r="E38" s="62">
        <f>RANK(Highscores!E88,Highscores!$E$3:$E$502,1)</f>
        <v>8</v>
      </c>
    </row>
    <row r="39" spans="2:5">
      <c r="B39" s="62"/>
      <c r="C39" s="62"/>
      <c r="D39" s="63"/>
      <c r="E39" s="62"/>
    </row>
    <row r="40" spans="2:5">
      <c r="B40" s="62"/>
      <c r="C40" s="62"/>
      <c r="D40" s="63"/>
      <c r="E40" s="62"/>
    </row>
    <row r="41" spans="2:5">
      <c r="B41" s="62"/>
      <c r="C41" s="62"/>
      <c r="D41" s="63"/>
      <c r="E41" s="62"/>
    </row>
    <row r="42" spans="2:5">
      <c r="B42" s="62"/>
      <c r="C42" s="62"/>
      <c r="D42" s="63"/>
      <c r="E42" s="62"/>
    </row>
    <row r="43" spans="2:5">
      <c r="B43" s="62">
        <v>48</v>
      </c>
      <c r="C43" s="62" t="str">
        <f>Highscores!C243</f>
        <v>vankusss</v>
      </c>
      <c r="D43" s="63">
        <f>Highscores!E243</f>
        <v>1.7999999999999545</v>
      </c>
      <c r="E43" s="62">
        <f>RANK(Highscores!E243,Highscores!$E$3:$E$502,1)</f>
        <v>9</v>
      </c>
    </row>
    <row r="44" spans="2:5">
      <c r="B44" s="62"/>
      <c r="C44" s="62"/>
      <c r="D44" s="63"/>
      <c r="E44" s="62"/>
    </row>
    <row r="45" spans="2:5">
      <c r="B45" s="62"/>
      <c r="C45" s="62"/>
      <c r="D45" s="63"/>
      <c r="E45" s="62"/>
    </row>
    <row r="46" spans="2:5">
      <c r="B46" s="62"/>
      <c r="C46" s="62"/>
      <c r="D46" s="63"/>
      <c r="E46" s="62"/>
    </row>
    <row r="47" spans="2:5">
      <c r="B47" s="62"/>
      <c r="C47" s="62"/>
      <c r="D47" s="63"/>
      <c r="E47" s="62"/>
    </row>
    <row r="48" spans="2:5">
      <c r="B48" s="62">
        <v>36</v>
      </c>
      <c r="C48" s="62" t="str">
        <f>Highscores!C183</f>
        <v>vankusss</v>
      </c>
      <c r="D48" s="63">
        <f>Highscores!E183</f>
        <v>2.0249999999999773</v>
      </c>
      <c r="E48" s="62">
        <f>RANK(Highscores!E183,Highscores!$E$3:$E$502,1)</f>
        <v>10</v>
      </c>
    </row>
    <row r="49" spans="2:5">
      <c r="B49" s="62"/>
      <c r="C49" s="62"/>
      <c r="D49" s="63"/>
      <c r="E49" s="62"/>
    </row>
    <row r="50" spans="2:5">
      <c r="B50" s="62"/>
      <c r="C50" s="62"/>
      <c r="D50" s="63"/>
      <c r="E50" s="62"/>
    </row>
    <row r="51" spans="2:5">
      <c r="B51" s="62"/>
      <c r="C51" s="62"/>
      <c r="D51" s="63"/>
      <c r="E51" s="62"/>
    </row>
    <row r="52" spans="2:5">
      <c r="B52" s="62"/>
      <c r="C52" s="62"/>
      <c r="D52" s="63"/>
      <c r="E52" s="62"/>
    </row>
    <row r="53" spans="2:5">
      <c r="B53" s="62">
        <v>23</v>
      </c>
      <c r="C53" s="62" t="str">
        <f>Highscores!C118</f>
        <v>vankusss</v>
      </c>
      <c r="D53" s="63">
        <f>Highscores!E118</f>
        <v>2.2749999999999773</v>
      </c>
      <c r="E53" s="62">
        <f>RANK(Highscores!E118,Highscores!$E$3:$E$502,1)</f>
        <v>12</v>
      </c>
    </row>
    <row r="54" spans="2:5">
      <c r="B54" s="62"/>
      <c r="C54" s="62"/>
      <c r="D54" s="63"/>
      <c r="E54" s="62"/>
    </row>
    <row r="55" spans="2:5">
      <c r="B55" s="62"/>
      <c r="C55" s="62"/>
      <c r="D55" s="63"/>
      <c r="E55" s="62"/>
    </row>
    <row r="56" spans="2:5">
      <c r="B56" s="62"/>
      <c r="C56" s="62"/>
      <c r="D56" s="63"/>
      <c r="E56" s="62"/>
    </row>
    <row r="57" spans="2:5">
      <c r="B57" s="62"/>
      <c r="C57" s="62"/>
      <c r="D57" s="63"/>
      <c r="E57" s="62"/>
    </row>
    <row r="58" spans="2:5">
      <c r="B58" s="62">
        <v>43</v>
      </c>
      <c r="C58" s="62" t="str">
        <f>Highscores!C218</f>
        <v>eru_bahagon</v>
      </c>
      <c r="D58" s="63">
        <f>Highscores!E218</f>
        <v>2.1750000000000114</v>
      </c>
      <c r="E58" s="62">
        <f>RANK(Highscores!E218,Highscores!$E$3:$E$502,1)</f>
        <v>11</v>
      </c>
    </row>
    <row r="59" spans="2:5">
      <c r="B59" s="62"/>
      <c r="C59" s="62"/>
      <c r="D59" s="63"/>
      <c r="E59" s="62"/>
    </row>
    <row r="60" spans="2:5">
      <c r="B60" s="62"/>
      <c r="C60" s="62"/>
      <c r="D60" s="63"/>
      <c r="E60" s="62"/>
    </row>
    <row r="61" spans="2:5">
      <c r="B61" s="62"/>
      <c r="C61" s="62"/>
      <c r="D61" s="63"/>
      <c r="E61" s="62"/>
    </row>
    <row r="62" spans="2:5">
      <c r="B62" s="62"/>
      <c r="C62" s="62"/>
      <c r="D62" s="63"/>
      <c r="E62" s="62"/>
    </row>
    <row r="63" spans="2:5">
      <c r="B63" s="62">
        <v>8</v>
      </c>
      <c r="C63" s="62" t="str">
        <f>Highscores!C43</f>
        <v>vankusss</v>
      </c>
      <c r="D63" s="63">
        <f>Highscores!E43</f>
        <v>2.4249999999999545</v>
      </c>
      <c r="E63" s="62">
        <f>RANK(Highscores!E43,Highscores!$E$3:$E$502,1)</f>
        <v>13</v>
      </c>
    </row>
    <row r="64" spans="2:5">
      <c r="B64" s="62"/>
      <c r="C64" s="62"/>
      <c r="D64" s="63"/>
      <c r="E64" s="62"/>
    </row>
    <row r="65" spans="2:5">
      <c r="B65" s="62"/>
      <c r="C65" s="62"/>
      <c r="D65" s="63"/>
      <c r="E65" s="62"/>
    </row>
    <row r="66" spans="2:5">
      <c r="B66" s="62"/>
      <c r="C66" s="62"/>
      <c r="D66" s="63"/>
      <c r="E66" s="62"/>
    </row>
    <row r="67" spans="2:5">
      <c r="B67" s="62"/>
      <c r="C67" s="62"/>
      <c r="D67" s="63"/>
      <c r="E67" s="62"/>
    </row>
    <row r="68" spans="2:5">
      <c r="B68" s="62">
        <v>25</v>
      </c>
      <c r="C68" s="62" t="str">
        <f>Highscores!C128</f>
        <v>xaelar</v>
      </c>
      <c r="D68" s="63">
        <f>Highscores!E128</f>
        <v>2.4749999999999091</v>
      </c>
      <c r="E68" s="62">
        <f>RANK(Highscores!E128,Highscores!$E$3:$E$502,1)</f>
        <v>14</v>
      </c>
    </row>
    <row r="69" spans="2:5">
      <c r="B69" s="62"/>
      <c r="C69" s="62"/>
      <c r="D69" s="63"/>
      <c r="E69" s="62"/>
    </row>
    <row r="70" spans="2:5">
      <c r="B70" s="62"/>
      <c r="C70" s="62"/>
      <c r="D70" s="63"/>
      <c r="E70" s="62"/>
    </row>
    <row r="71" spans="2:5">
      <c r="B71" s="62"/>
      <c r="C71" s="62"/>
      <c r="D71" s="63"/>
      <c r="E71" s="62"/>
    </row>
    <row r="72" spans="2:5">
      <c r="B72" s="62"/>
      <c r="C72" s="62"/>
      <c r="D72" s="63"/>
      <c r="E72" s="62"/>
    </row>
    <row r="73" spans="2:5">
      <c r="B73" s="62">
        <v>60</v>
      </c>
      <c r="C73" s="62" t="str">
        <f>Highscores!C303</f>
        <v>eru_bahagon</v>
      </c>
      <c r="D73" s="63">
        <f>Highscores!E303</f>
        <v>2.4750000000000227</v>
      </c>
      <c r="E73" s="62">
        <f>RANK(Highscores!E303,Highscores!$E$3:$E$502,1)</f>
        <v>15</v>
      </c>
    </row>
    <row r="74" spans="2:5">
      <c r="B74" s="62"/>
      <c r="C74" s="62"/>
      <c r="D74" s="63"/>
      <c r="E74" s="62"/>
    </row>
    <row r="75" spans="2:5">
      <c r="B75" s="62"/>
      <c r="C75" s="62"/>
      <c r="D75" s="63"/>
      <c r="E75" s="62"/>
    </row>
    <row r="76" spans="2:5">
      <c r="B76" s="62"/>
      <c r="C76" s="62"/>
      <c r="D76" s="63"/>
      <c r="E76" s="62"/>
    </row>
    <row r="77" spans="2:5">
      <c r="B77" s="62"/>
      <c r="C77" s="62"/>
      <c r="D77" s="63"/>
      <c r="E77" s="62"/>
    </row>
    <row r="78" spans="2:5">
      <c r="B78" s="62">
        <v>77</v>
      </c>
      <c r="C78" s="62" t="str">
        <f>Highscores!C388</f>
        <v>Mr_Lim</v>
      </c>
      <c r="D78" s="63">
        <f>Highscores!E388</f>
        <v>2.5500000000000114</v>
      </c>
      <c r="E78" s="62">
        <f>RANK(Highscores!E388,Highscores!$E$3:$E$502,1)</f>
        <v>16</v>
      </c>
    </row>
    <row r="79" spans="2:5">
      <c r="B79" s="62"/>
      <c r="C79" s="62"/>
      <c r="D79" s="63"/>
      <c r="E79" s="62"/>
    </row>
    <row r="80" spans="2:5">
      <c r="B80" s="62"/>
      <c r="C80" s="62"/>
      <c r="D80" s="63"/>
      <c r="E80" s="62"/>
    </row>
    <row r="81" spans="2:5">
      <c r="B81" s="62"/>
      <c r="C81" s="62"/>
      <c r="D81" s="63"/>
      <c r="E81" s="62"/>
    </row>
    <row r="82" spans="2:5">
      <c r="B82" s="62"/>
      <c r="C82" s="62"/>
      <c r="D82" s="63"/>
      <c r="E82" s="62"/>
    </row>
    <row r="83" spans="2:5">
      <c r="B83" s="62">
        <v>11</v>
      </c>
      <c r="C83" s="62" t="str">
        <f>Highscores!C58</f>
        <v>eru_bahagon</v>
      </c>
      <c r="D83" s="63">
        <f>Highscores!E58</f>
        <v>2.5750000000000455</v>
      </c>
      <c r="E83" s="62">
        <f>RANK(Highscores!E58,Highscores!$E$3:$E$502,1)</f>
        <v>17</v>
      </c>
    </row>
    <row r="84" spans="2:5">
      <c r="B84" s="62"/>
      <c r="C84" s="62"/>
      <c r="D84" s="63"/>
      <c r="E84" s="62"/>
    </row>
    <row r="85" spans="2:5">
      <c r="B85" s="62"/>
      <c r="C85" s="62"/>
      <c r="D85" s="63"/>
      <c r="E85" s="62"/>
    </row>
    <row r="86" spans="2:5">
      <c r="B86" s="62"/>
      <c r="C86" s="62"/>
      <c r="D86" s="63"/>
      <c r="E86" s="62"/>
    </row>
    <row r="87" spans="2:5">
      <c r="B87" s="62"/>
      <c r="C87" s="62"/>
      <c r="D87" s="63"/>
      <c r="E87" s="62"/>
    </row>
    <row r="88" spans="2:5">
      <c r="B88" s="62">
        <v>41</v>
      </c>
      <c r="C88" s="62" t="str">
        <f>Highscores!C208</f>
        <v>eru_bahagon</v>
      </c>
      <c r="D88" s="63">
        <f>Highscores!E208</f>
        <v>2.9249999999999545</v>
      </c>
      <c r="E88" s="62">
        <f>RANK(Highscores!E208,Highscores!$E$3:$E$502,1)</f>
        <v>18</v>
      </c>
    </row>
    <row r="89" spans="2:5">
      <c r="B89" s="62"/>
      <c r="C89" s="62"/>
      <c r="D89" s="63"/>
      <c r="E89" s="62"/>
    </row>
    <row r="90" spans="2:5">
      <c r="B90" s="62"/>
      <c r="C90" s="62"/>
      <c r="D90" s="63"/>
      <c r="E90" s="62"/>
    </row>
    <row r="91" spans="2:5">
      <c r="B91" s="62"/>
      <c r="C91" s="62"/>
      <c r="D91" s="63"/>
      <c r="E91" s="62"/>
    </row>
    <row r="92" spans="2:5">
      <c r="B92" s="62"/>
      <c r="C92" s="62"/>
      <c r="D92" s="63"/>
      <c r="E92" s="62"/>
    </row>
    <row r="93" spans="2:5">
      <c r="B93" s="62">
        <v>47</v>
      </c>
      <c r="C93" s="62" t="str">
        <f>Highscores!C238</f>
        <v>xaelar</v>
      </c>
      <c r="D93" s="63">
        <f>Highscores!E238</f>
        <v>2.9749999999999659</v>
      </c>
      <c r="E93" s="62">
        <f>RANK(Highscores!E238,Highscores!$E$3:$E$502,1)</f>
        <v>19</v>
      </c>
    </row>
    <row r="94" spans="2:5">
      <c r="B94" s="62"/>
      <c r="C94" s="62"/>
      <c r="D94" s="63"/>
      <c r="E94" s="62"/>
    </row>
    <row r="95" spans="2:5">
      <c r="B95" s="62"/>
      <c r="C95" s="62"/>
      <c r="D95" s="63"/>
      <c r="E95" s="62"/>
    </row>
    <row r="96" spans="2:5">
      <c r="B96" s="62"/>
      <c r="C96" s="62"/>
      <c r="D96" s="63"/>
      <c r="E96" s="62"/>
    </row>
    <row r="97" spans="2:5">
      <c r="B97" s="62"/>
      <c r="C97" s="62"/>
      <c r="D97" s="63"/>
      <c r="E97" s="62"/>
    </row>
    <row r="98" spans="2:5">
      <c r="B98" s="62">
        <v>61</v>
      </c>
      <c r="C98" s="62" t="str">
        <f>Highscores!C308</f>
        <v>vankusss</v>
      </c>
      <c r="D98" s="63">
        <f>Highscores!E308</f>
        <v>3</v>
      </c>
      <c r="E98" s="62">
        <f>RANK(Highscores!E308,Highscores!$E$3:$E$502,1)</f>
        <v>20</v>
      </c>
    </row>
    <row r="99" spans="2:5">
      <c r="B99" s="62"/>
      <c r="C99" s="62"/>
      <c r="D99" s="63"/>
      <c r="E99" s="62"/>
    </row>
    <row r="100" spans="2:5">
      <c r="B100" s="62"/>
      <c r="C100" s="62"/>
      <c r="D100" s="63"/>
      <c r="E100" s="62"/>
    </row>
    <row r="101" spans="2:5">
      <c r="B101" s="62"/>
      <c r="C101" s="62"/>
      <c r="D101" s="63"/>
      <c r="E101" s="62"/>
    </row>
    <row r="102" spans="2:5">
      <c r="B102" s="62"/>
      <c r="C102" s="62"/>
      <c r="D102" s="63"/>
      <c r="E102" s="62"/>
    </row>
    <row r="103" spans="2:5">
      <c r="B103" s="62">
        <v>0</v>
      </c>
      <c r="C103" s="62" t="str">
        <f>Highscores!C3</f>
        <v>xaelar</v>
      </c>
      <c r="D103" s="63">
        <f>Highscores!E3</f>
        <v>3.0000000000000568</v>
      </c>
      <c r="E103" s="62">
        <f>RANK(Highscores!E3,Highscores!$E$3:$E$502,1)</f>
        <v>21</v>
      </c>
    </row>
    <row r="104" spans="2:5">
      <c r="B104" s="62"/>
      <c r="C104" s="62"/>
      <c r="D104" s="63"/>
      <c r="E104" s="62"/>
    </row>
    <row r="105" spans="2:5">
      <c r="B105" s="62"/>
      <c r="C105" s="62"/>
      <c r="D105" s="63"/>
      <c r="E105" s="62"/>
    </row>
    <row r="106" spans="2:5">
      <c r="B106" s="62"/>
      <c r="C106" s="62"/>
      <c r="D106" s="63"/>
      <c r="E106" s="62"/>
    </row>
    <row r="107" spans="2:5">
      <c r="B107" s="62"/>
      <c r="C107" s="62"/>
      <c r="D107" s="63"/>
      <c r="E107" s="62"/>
    </row>
    <row r="108" spans="2:5">
      <c r="B108" s="62">
        <v>65</v>
      </c>
      <c r="C108" s="62" t="str">
        <f>Highscores!C328</f>
        <v>vankusss</v>
      </c>
      <c r="D108" s="63">
        <f>Highscores!E328</f>
        <v>3.0500000000000114</v>
      </c>
      <c r="E108" s="62">
        <f>RANK(Highscores!E328,Highscores!$E$3:$E$502,1)</f>
        <v>22</v>
      </c>
    </row>
    <row r="109" spans="2:5">
      <c r="B109" s="62"/>
      <c r="C109" s="62"/>
      <c r="D109" s="63"/>
      <c r="E109" s="62"/>
    </row>
    <row r="110" spans="2:5">
      <c r="B110" s="62"/>
      <c r="C110" s="62"/>
      <c r="D110" s="63"/>
      <c r="E110" s="62"/>
    </row>
    <row r="111" spans="2:5">
      <c r="B111" s="62"/>
      <c r="C111" s="62"/>
      <c r="D111" s="63"/>
      <c r="E111" s="62"/>
    </row>
    <row r="112" spans="2:5">
      <c r="B112" s="62"/>
      <c r="C112" s="62"/>
      <c r="D112" s="63"/>
      <c r="E112" s="62"/>
    </row>
    <row r="113" spans="2:5">
      <c r="B113" s="62">
        <v>14</v>
      </c>
      <c r="C113" s="62" t="str">
        <f>Highscores!C73</f>
        <v>eru_bahagon</v>
      </c>
      <c r="D113" s="63">
        <f>Highscores!E73</f>
        <v>3.2749999999999773</v>
      </c>
      <c r="E113" s="62">
        <f>RANK(Highscores!E73,Highscores!$E$3:$E$502,1)</f>
        <v>23</v>
      </c>
    </row>
    <row r="114" spans="2:5">
      <c r="B114" s="62"/>
      <c r="C114" s="62"/>
      <c r="D114" s="63"/>
      <c r="E114" s="62"/>
    </row>
    <row r="115" spans="2:5">
      <c r="B115" s="62"/>
      <c r="C115" s="62"/>
      <c r="D115" s="63"/>
      <c r="E115" s="62"/>
    </row>
    <row r="116" spans="2:5">
      <c r="B116" s="62"/>
      <c r="C116" s="62"/>
      <c r="D116" s="63"/>
      <c r="E116" s="62"/>
    </row>
    <row r="117" spans="2:5">
      <c r="B117" s="62"/>
      <c r="C117" s="62"/>
      <c r="D117" s="63"/>
      <c r="E117" s="62"/>
    </row>
    <row r="118" spans="2:5">
      <c r="B118" s="62">
        <v>24</v>
      </c>
      <c r="C118" s="62" t="str">
        <f>Highscores!C123</f>
        <v>eru_bahagon</v>
      </c>
      <c r="D118" s="63">
        <f>Highscores!E123</f>
        <v>3.3500000000000227</v>
      </c>
      <c r="E118" s="62">
        <f>RANK(Highscores!E123,Highscores!$E$3:$E$502,1)</f>
        <v>24</v>
      </c>
    </row>
    <row r="119" spans="2:5">
      <c r="B119" s="62"/>
      <c r="C119" s="62"/>
      <c r="D119" s="63"/>
      <c r="E119" s="62"/>
    </row>
    <row r="120" spans="2:5">
      <c r="B120" s="62"/>
      <c r="C120" s="62"/>
      <c r="D120" s="63"/>
      <c r="E120" s="62"/>
    </row>
    <row r="121" spans="2:5">
      <c r="B121" s="62"/>
      <c r="C121" s="62"/>
      <c r="D121" s="63"/>
      <c r="E121" s="62"/>
    </row>
    <row r="122" spans="2:5">
      <c r="B122" s="62"/>
      <c r="C122" s="62"/>
      <c r="D122" s="63"/>
      <c r="E122" s="62"/>
    </row>
    <row r="123" spans="2:5">
      <c r="B123" s="62">
        <v>16</v>
      </c>
      <c r="C123" s="62" t="str">
        <f>Highscores!C83</f>
        <v>eru_bahagon</v>
      </c>
      <c r="D123" s="63">
        <f>Highscores!E83</f>
        <v>3.375</v>
      </c>
      <c r="E123" s="62">
        <f>RANK(Highscores!E83,Highscores!$E$3:$E$502,1)</f>
        <v>25</v>
      </c>
    </row>
    <row r="124" spans="2:5">
      <c r="B124" s="62"/>
      <c r="C124" s="62"/>
      <c r="D124" s="63"/>
      <c r="E124" s="62"/>
    </row>
    <row r="125" spans="2:5">
      <c r="B125" s="62"/>
      <c r="C125" s="62"/>
      <c r="D125" s="63"/>
      <c r="E125" s="62"/>
    </row>
    <row r="126" spans="2:5">
      <c r="B126" s="62"/>
      <c r="C126" s="62"/>
      <c r="D126" s="63"/>
      <c r="E126" s="62"/>
    </row>
    <row r="127" spans="2:5">
      <c r="B127" s="62"/>
      <c r="C127" s="62"/>
      <c r="D127" s="63"/>
      <c r="E127" s="62"/>
    </row>
    <row r="128" spans="2:5">
      <c r="B128" s="62">
        <v>1</v>
      </c>
      <c r="C128" s="62" t="str">
        <f>Highscores!C8</f>
        <v>golfkid</v>
      </c>
      <c r="D128" s="63">
        <f>Highscores!E8</f>
        <v>3.4499999999999886</v>
      </c>
      <c r="E128" s="62">
        <f>RANK(Highscores!E8,Highscores!$E$3:$E$502,1)</f>
        <v>26</v>
      </c>
    </row>
    <row r="129" spans="2:5">
      <c r="B129" s="62"/>
      <c r="C129" s="62"/>
      <c r="D129" s="63"/>
      <c r="E129" s="62"/>
    </row>
    <row r="130" spans="2:5">
      <c r="B130" s="62"/>
      <c r="C130" s="62"/>
      <c r="D130" s="63"/>
      <c r="E130" s="62"/>
    </row>
    <row r="131" spans="2:5">
      <c r="B131" s="62"/>
      <c r="C131" s="62"/>
      <c r="D131" s="63"/>
      <c r="E131" s="62"/>
    </row>
    <row r="132" spans="2:5">
      <c r="B132" s="62"/>
      <c r="C132" s="62"/>
      <c r="D132" s="63"/>
      <c r="E132" s="62"/>
    </row>
    <row r="133" spans="2:5">
      <c r="B133" s="62">
        <v>22</v>
      </c>
      <c r="C133" s="62" t="str">
        <f>Highscores!C113</f>
        <v>xaelar</v>
      </c>
      <c r="D133" s="63">
        <f>Highscores!E113</f>
        <v>3.9249999999999545</v>
      </c>
      <c r="E133" s="62">
        <f>RANK(Highscores!E113,Highscores!$E$3:$E$502,1)</f>
        <v>31</v>
      </c>
    </row>
    <row r="134" spans="2:5">
      <c r="B134" s="62"/>
      <c r="C134" s="62"/>
      <c r="D134" s="63"/>
      <c r="E134" s="62"/>
    </row>
    <row r="135" spans="2:5">
      <c r="B135" s="62"/>
      <c r="C135" s="62"/>
      <c r="D135" s="63"/>
      <c r="E135" s="62"/>
    </row>
    <row r="136" spans="2:5">
      <c r="B136" s="62"/>
      <c r="C136" s="62"/>
      <c r="D136" s="63"/>
      <c r="E136" s="62"/>
    </row>
    <row r="137" spans="2:5">
      <c r="B137" s="62"/>
      <c r="C137" s="62"/>
      <c r="D137" s="63"/>
      <c r="E137" s="62"/>
    </row>
    <row r="138" spans="2:5">
      <c r="B138" s="62">
        <v>34</v>
      </c>
      <c r="C138" s="62" t="str">
        <f>Highscores!C173</f>
        <v>Ben_Schultz_11</v>
      </c>
      <c r="D138" s="63">
        <f>Highscores!E173</f>
        <v>3.5999999999999943</v>
      </c>
      <c r="E138" s="62">
        <f>RANK(Highscores!E173,Highscores!$E$3:$E$502,1)</f>
        <v>27</v>
      </c>
    </row>
    <row r="139" spans="2:5">
      <c r="B139" s="62"/>
      <c r="C139" s="62"/>
      <c r="D139" s="63"/>
      <c r="E139" s="62"/>
    </row>
    <row r="140" spans="2:5">
      <c r="B140" s="62"/>
      <c r="C140" s="62"/>
      <c r="D140" s="63"/>
      <c r="E140" s="62"/>
    </row>
    <row r="141" spans="2:5">
      <c r="B141" s="62"/>
      <c r="C141" s="62"/>
      <c r="D141" s="63"/>
      <c r="E141" s="62"/>
    </row>
    <row r="142" spans="2:5">
      <c r="B142" s="62"/>
      <c r="C142" s="62"/>
      <c r="D142" s="63"/>
      <c r="E142" s="62"/>
    </row>
    <row r="143" spans="2:5">
      <c r="B143" s="62">
        <v>2</v>
      </c>
      <c r="C143" s="62" t="str">
        <f>Highscores!C13</f>
        <v>vankusss</v>
      </c>
      <c r="D143" s="63">
        <f>Highscores!E13</f>
        <v>3.5999999999999943</v>
      </c>
      <c r="E143" s="62">
        <f>RANK(Highscores!E13,Highscores!$E$3:$E$502,1)</f>
        <v>27</v>
      </c>
    </row>
    <row r="144" spans="2:5">
      <c r="B144" s="62"/>
      <c r="C144" s="62"/>
      <c r="D144" s="63"/>
      <c r="E144" s="62"/>
    </row>
    <row r="145" spans="2:5">
      <c r="B145" s="62"/>
      <c r="C145" s="62"/>
      <c r="D145" s="63"/>
      <c r="E145" s="62"/>
    </row>
    <row r="146" spans="2:5">
      <c r="B146" s="62"/>
      <c r="C146" s="62"/>
      <c r="D146" s="63"/>
      <c r="E146" s="62"/>
    </row>
    <row r="147" spans="2:5">
      <c r="B147" s="62"/>
      <c r="C147" s="62"/>
      <c r="D147" s="63"/>
      <c r="E147" s="62"/>
    </row>
    <row r="148" spans="2:5">
      <c r="B148" s="62">
        <v>94</v>
      </c>
      <c r="C148" s="62" t="str">
        <f>Highscores!C473</f>
        <v>Mr_Lim</v>
      </c>
      <c r="D148" s="63">
        <f>Highscores!E473</f>
        <v>3.625</v>
      </c>
      <c r="E148" s="62">
        <f>RANK(Highscores!E473,Highscores!$E$3:$E$502,1)</f>
        <v>29</v>
      </c>
    </row>
    <row r="149" spans="2:5">
      <c r="B149" s="62"/>
      <c r="C149" s="62"/>
      <c r="D149" s="63"/>
      <c r="E149" s="62"/>
    </row>
    <row r="150" spans="2:5">
      <c r="B150" s="62"/>
      <c r="C150" s="62"/>
      <c r="D150" s="63"/>
      <c r="E150" s="62"/>
    </row>
    <row r="151" spans="2:5">
      <c r="B151" s="62"/>
      <c r="C151" s="62"/>
      <c r="D151" s="63"/>
      <c r="E151" s="62"/>
    </row>
    <row r="152" spans="2:5">
      <c r="B152" s="62"/>
      <c r="C152" s="62"/>
      <c r="D152" s="63"/>
      <c r="E152" s="62"/>
    </row>
    <row r="153" spans="2:5">
      <c r="B153" s="62">
        <v>9</v>
      </c>
      <c r="C153" s="62" t="str">
        <f>Highscores!C48</f>
        <v>xaelar</v>
      </c>
      <c r="D153" s="63">
        <f>Highscores!E48</f>
        <v>3.6500000000000909</v>
      </c>
      <c r="E153" s="62">
        <f>RANK(Highscores!E48,Highscores!$E$3:$E$502,1)</f>
        <v>30</v>
      </c>
    </row>
    <row r="154" spans="2:5">
      <c r="B154" s="62"/>
      <c r="C154" s="62"/>
      <c r="D154" s="63"/>
      <c r="E154" s="62"/>
    </row>
    <row r="155" spans="2:5">
      <c r="B155" s="62"/>
      <c r="C155" s="62"/>
      <c r="D155" s="63"/>
      <c r="E155" s="62"/>
    </row>
    <row r="156" spans="2:5">
      <c r="B156" s="62"/>
      <c r="C156" s="62"/>
      <c r="D156" s="63"/>
      <c r="E156" s="62"/>
    </row>
    <row r="157" spans="2:5">
      <c r="B157" s="62"/>
      <c r="C157" s="62"/>
      <c r="D157" s="63"/>
      <c r="E157" s="62"/>
    </row>
    <row r="158" spans="2:5">
      <c r="B158" s="62">
        <v>73</v>
      </c>
      <c r="C158" s="62" t="str">
        <f>Highscores!C368</f>
        <v>xaelar</v>
      </c>
      <c r="D158" s="63">
        <f>Highscores!E368</f>
        <v>3.9499999999999318</v>
      </c>
      <c r="E158" s="62">
        <f>RANK(Highscores!E368,Highscores!$E$3:$E$502,1)</f>
        <v>32</v>
      </c>
    </row>
    <row r="159" spans="2:5">
      <c r="B159" s="62"/>
      <c r="C159" s="62"/>
      <c r="D159" s="63"/>
      <c r="E159" s="62"/>
    </row>
    <row r="160" spans="2:5">
      <c r="B160" s="62"/>
      <c r="C160" s="62"/>
      <c r="D160" s="63"/>
      <c r="E160" s="62"/>
    </row>
    <row r="161" spans="2:5">
      <c r="B161" s="62"/>
      <c r="C161" s="62"/>
      <c r="D161" s="63"/>
      <c r="E161" s="62"/>
    </row>
    <row r="162" spans="2:5">
      <c r="B162" s="62"/>
      <c r="C162" s="62"/>
      <c r="D162" s="63"/>
      <c r="E162" s="62"/>
    </row>
    <row r="163" spans="2:5">
      <c r="B163" s="62">
        <v>28</v>
      </c>
      <c r="C163" s="62" t="str">
        <f>Highscores!C143</f>
        <v>eru_bahagon</v>
      </c>
      <c r="D163" s="63">
        <f>Highscores!E143</f>
        <v>4.0250000000000057</v>
      </c>
      <c r="E163" s="62">
        <f>RANK(Highscores!E143,Highscores!$E$3:$E$502,1)</f>
        <v>33</v>
      </c>
    </row>
    <row r="164" spans="2:5">
      <c r="B164" s="62"/>
      <c r="C164" s="62"/>
      <c r="D164" s="63"/>
      <c r="E164" s="62"/>
    </row>
    <row r="165" spans="2:5">
      <c r="B165" s="62"/>
      <c r="C165" s="62"/>
      <c r="D165" s="63"/>
      <c r="E165" s="62"/>
    </row>
    <row r="166" spans="2:5">
      <c r="B166" s="62"/>
      <c r="C166" s="62"/>
      <c r="D166" s="63"/>
      <c r="E166" s="62"/>
    </row>
    <row r="167" spans="2:5">
      <c r="B167" s="62"/>
      <c r="C167" s="62"/>
      <c r="D167" s="63"/>
      <c r="E167" s="62"/>
    </row>
    <row r="168" spans="2:5">
      <c r="B168" s="62">
        <v>64</v>
      </c>
      <c r="C168" s="62" t="str">
        <f>Highscores!C323</f>
        <v>vankusss</v>
      </c>
      <c r="D168" s="63">
        <f>Highscores!E323</f>
        <v>4.0749999999999318</v>
      </c>
      <c r="E168" s="62">
        <f>RANK(Highscores!E323,Highscores!$E$3:$E$502,1)</f>
        <v>34</v>
      </c>
    </row>
    <row r="169" spans="2:5">
      <c r="B169" s="62"/>
      <c r="C169" s="62"/>
      <c r="D169" s="63"/>
      <c r="E169" s="62"/>
    </row>
    <row r="170" spans="2:5">
      <c r="B170" s="62"/>
      <c r="C170" s="62"/>
      <c r="D170" s="63"/>
      <c r="E170" s="62"/>
    </row>
    <row r="171" spans="2:5">
      <c r="B171" s="62"/>
      <c r="C171" s="62"/>
      <c r="D171" s="63"/>
      <c r="E171" s="62"/>
    </row>
    <row r="172" spans="2:5">
      <c r="B172" s="62"/>
      <c r="C172" s="62"/>
      <c r="D172" s="63"/>
      <c r="E172" s="62"/>
    </row>
    <row r="173" spans="2:5">
      <c r="B173" s="62">
        <v>63</v>
      </c>
      <c r="C173" s="62" t="str">
        <f>Highscores!C318</f>
        <v>eru_bahagon</v>
      </c>
      <c r="D173" s="63">
        <f>Highscores!E318</f>
        <v>4.1000000000000227</v>
      </c>
      <c r="E173" s="62">
        <f>RANK(Highscores!E318,Highscores!$E$3:$E$502,1)</f>
        <v>35</v>
      </c>
    </row>
    <row r="174" spans="2:5">
      <c r="B174" s="62"/>
      <c r="C174" s="62"/>
      <c r="D174" s="63"/>
      <c r="E174" s="62"/>
    </row>
    <row r="175" spans="2:5">
      <c r="B175" s="62"/>
      <c r="C175" s="62"/>
      <c r="D175" s="63"/>
      <c r="E175" s="62"/>
    </row>
    <row r="176" spans="2:5">
      <c r="B176" s="62"/>
      <c r="C176" s="62"/>
      <c r="D176" s="63"/>
      <c r="E176" s="62"/>
    </row>
    <row r="177" spans="2:5">
      <c r="B177" s="62"/>
      <c r="C177" s="62"/>
      <c r="D177" s="63"/>
      <c r="E177" s="62"/>
    </row>
    <row r="178" spans="2:5">
      <c r="B178" s="62">
        <v>20</v>
      </c>
      <c r="C178" s="62" t="str">
        <f>Highscores!C103</f>
        <v>xaelar</v>
      </c>
      <c r="D178" s="63">
        <f>Highscores!E103</f>
        <v>4.1249999999999432</v>
      </c>
      <c r="E178" s="62">
        <f>RANK(Highscores!E103,Highscores!$E$3:$E$502,1)</f>
        <v>36</v>
      </c>
    </row>
    <row r="179" spans="2:5">
      <c r="B179" s="62"/>
      <c r="C179" s="62"/>
      <c r="D179" s="63"/>
      <c r="E179" s="62"/>
    </row>
    <row r="180" spans="2:5">
      <c r="B180" s="62"/>
      <c r="C180" s="62"/>
      <c r="D180" s="63"/>
      <c r="E180" s="62"/>
    </row>
    <row r="181" spans="2:5">
      <c r="B181" s="62"/>
      <c r="C181" s="62"/>
      <c r="D181" s="63"/>
      <c r="E181" s="62"/>
    </row>
    <row r="182" spans="2:5">
      <c r="B182" s="62"/>
      <c r="C182" s="62"/>
      <c r="D182" s="63"/>
      <c r="E182" s="62"/>
    </row>
    <row r="183" spans="2:5">
      <c r="B183" s="62">
        <v>19</v>
      </c>
      <c r="C183" s="62" t="str">
        <f>Highscores!C98</f>
        <v>eru_bahagon</v>
      </c>
      <c r="D183" s="63">
        <f>Highscores!E98</f>
        <v>6.0749999999999318</v>
      </c>
      <c r="E183" s="62">
        <f>RANK(Highscores!E98,Highscores!$E$3:$E$502,1)</f>
        <v>61</v>
      </c>
    </row>
    <row r="184" spans="2:5">
      <c r="B184" s="62"/>
      <c r="C184" s="62"/>
      <c r="D184" s="63"/>
      <c r="E184" s="62"/>
    </row>
    <row r="185" spans="2:5">
      <c r="B185" s="62"/>
      <c r="C185" s="62"/>
      <c r="D185" s="63"/>
      <c r="E185" s="62"/>
    </row>
    <row r="186" spans="2:5">
      <c r="B186" s="62"/>
      <c r="C186" s="62"/>
      <c r="D186" s="63"/>
      <c r="E186" s="62"/>
    </row>
    <row r="187" spans="2:5">
      <c r="B187" s="62"/>
      <c r="C187" s="62"/>
      <c r="D187" s="63"/>
      <c r="E187" s="62"/>
    </row>
    <row r="188" spans="2:5">
      <c r="B188" s="62">
        <v>21</v>
      </c>
      <c r="C188" s="62" t="str">
        <f>Highscores!C108</f>
        <v>eru_bahagon</v>
      </c>
      <c r="D188" s="63">
        <f>Highscores!E108</f>
        <v>5.0750000000000455</v>
      </c>
      <c r="E188" s="62">
        <f>RANK(Highscores!E108,Highscores!$E$3:$E$502,1)</f>
        <v>48</v>
      </c>
    </row>
    <row r="189" spans="2:5">
      <c r="B189" s="62"/>
      <c r="C189" s="62"/>
      <c r="D189" s="63"/>
      <c r="E189" s="62"/>
    </row>
    <row r="190" spans="2:5">
      <c r="B190" s="62"/>
      <c r="C190" s="62"/>
      <c r="D190" s="63"/>
      <c r="E190" s="62"/>
    </row>
    <row r="191" spans="2:5">
      <c r="B191" s="62"/>
      <c r="C191" s="62"/>
      <c r="D191" s="63"/>
      <c r="E191" s="62"/>
    </row>
    <row r="192" spans="2:5">
      <c r="B192" s="62"/>
      <c r="C192" s="62"/>
      <c r="D192" s="63"/>
      <c r="E192" s="62"/>
    </row>
    <row r="193" spans="2:5">
      <c r="B193" s="62">
        <v>42</v>
      </c>
      <c r="C193" s="62" t="str">
        <f>Highscores!C213</f>
        <v>eru_bahagon</v>
      </c>
      <c r="D193" s="63">
        <f>Highscores!E213</f>
        <v>4.6500000000000341</v>
      </c>
      <c r="E193" s="62">
        <f>RANK(Highscores!E213,Highscores!$E$3:$E$502,1)</f>
        <v>37</v>
      </c>
    </row>
    <row r="194" spans="2:5">
      <c r="B194" s="62"/>
      <c r="C194" s="62"/>
      <c r="D194" s="63"/>
      <c r="E194" s="62"/>
    </row>
    <row r="195" spans="2:5">
      <c r="B195" s="62"/>
      <c r="C195" s="62"/>
      <c r="D195" s="63"/>
      <c r="E195" s="62"/>
    </row>
    <row r="196" spans="2:5">
      <c r="B196" s="62"/>
      <c r="C196" s="62"/>
      <c r="D196" s="63"/>
      <c r="E196" s="62"/>
    </row>
    <row r="197" spans="2:5">
      <c r="B197" s="62"/>
      <c r="C197" s="62"/>
      <c r="D197" s="63"/>
      <c r="E197" s="62"/>
    </row>
    <row r="198" spans="2:5">
      <c r="B198" s="62">
        <v>13</v>
      </c>
      <c r="C198" s="62" t="str">
        <f>Highscores!C68</f>
        <v>eru_bahagon</v>
      </c>
      <c r="D198" s="63">
        <f>Highscores!E68</f>
        <v>4.6749999999999545</v>
      </c>
      <c r="E198" s="62">
        <f>RANK(Highscores!E68,Highscores!$E$3:$E$502,1)</f>
        <v>38</v>
      </c>
    </row>
    <row r="199" spans="2:5">
      <c r="B199" s="62"/>
      <c r="C199" s="62"/>
      <c r="D199" s="63"/>
      <c r="E199" s="62"/>
    </row>
    <row r="200" spans="2:5">
      <c r="B200" s="62"/>
      <c r="C200" s="62"/>
      <c r="D200" s="63"/>
      <c r="E200" s="62"/>
    </row>
    <row r="201" spans="2:5">
      <c r="B201" s="62"/>
      <c r="C201" s="62"/>
      <c r="D201" s="63"/>
      <c r="E201" s="62"/>
    </row>
    <row r="202" spans="2:5">
      <c r="B202" s="62"/>
      <c r="C202" s="62"/>
      <c r="D202" s="63"/>
      <c r="E202" s="62"/>
    </row>
    <row r="203" spans="2:5">
      <c r="B203" s="62">
        <v>38</v>
      </c>
      <c r="C203" s="62" t="str">
        <f>Highscores!C193</f>
        <v>xaelar</v>
      </c>
      <c r="D203" s="63">
        <f>Highscores!E193</f>
        <v>4.6749999999999545</v>
      </c>
      <c r="E203" s="62">
        <f>RANK(Highscores!E193,Highscores!$E$3:$E$502,1)</f>
        <v>38</v>
      </c>
    </row>
    <row r="204" spans="2:5">
      <c r="B204" s="62"/>
      <c r="C204" s="62"/>
      <c r="D204" s="63"/>
      <c r="E204" s="62"/>
    </row>
    <row r="205" spans="2:5">
      <c r="B205" s="62"/>
      <c r="C205" s="62"/>
      <c r="D205" s="63"/>
      <c r="E205" s="62"/>
    </row>
    <row r="206" spans="2:5">
      <c r="B206" s="62"/>
      <c r="C206" s="62"/>
      <c r="D206" s="63"/>
      <c r="E206" s="62"/>
    </row>
    <row r="207" spans="2:5">
      <c r="B207" s="62"/>
      <c r="C207" s="62"/>
      <c r="D207" s="63"/>
      <c r="E207" s="62"/>
    </row>
    <row r="208" spans="2:5">
      <c r="B208" s="62">
        <v>90</v>
      </c>
      <c r="C208" s="62" t="str">
        <f>Highscores!C453</f>
        <v>eru_bahagon</v>
      </c>
      <c r="D208" s="63">
        <f>Highscores!E453</f>
        <v>4.6999999999999318</v>
      </c>
      <c r="E208" s="62">
        <f>RANK(Highscores!E453,Highscores!$E$3:$E$502,1)</f>
        <v>40</v>
      </c>
    </row>
    <row r="209" spans="2:5">
      <c r="B209" s="62"/>
      <c r="C209" s="62"/>
      <c r="D209" s="63"/>
      <c r="E209" s="62"/>
    </row>
    <row r="210" spans="2:5">
      <c r="B210" s="62"/>
      <c r="C210" s="62"/>
      <c r="D210" s="63"/>
      <c r="E210" s="62"/>
    </row>
    <row r="211" spans="2:5">
      <c r="B211" s="62"/>
      <c r="C211" s="62"/>
      <c r="D211" s="63"/>
      <c r="E211" s="62"/>
    </row>
    <row r="212" spans="2:5">
      <c r="B212" s="62"/>
      <c r="C212" s="62"/>
      <c r="D212" s="63"/>
      <c r="E212" s="62"/>
    </row>
    <row r="213" spans="2:5">
      <c r="B213" s="62">
        <v>55</v>
      </c>
      <c r="C213" s="62" t="str">
        <f>Highscores!C278</f>
        <v>vankusss</v>
      </c>
      <c r="D213" s="63">
        <f>Highscores!E278</f>
        <v>4.7250000000000227</v>
      </c>
      <c r="E213" s="62">
        <f>RANK(Highscores!E278,Highscores!$E$3:$E$502,1)</f>
        <v>41</v>
      </c>
    </row>
    <row r="214" spans="2:5">
      <c r="B214" s="62"/>
      <c r="C214" s="62"/>
      <c r="D214" s="63"/>
      <c r="E214" s="62"/>
    </row>
    <row r="215" spans="2:5">
      <c r="B215" s="62"/>
      <c r="C215" s="62"/>
      <c r="D215" s="63"/>
      <c r="E215" s="62"/>
    </row>
    <row r="216" spans="2:5">
      <c r="B216" s="62"/>
      <c r="C216" s="62"/>
      <c r="D216" s="63"/>
      <c r="E216" s="62"/>
    </row>
    <row r="217" spans="2:5">
      <c r="B217" s="62"/>
      <c r="C217" s="62"/>
      <c r="D217" s="63"/>
      <c r="E217" s="62"/>
    </row>
    <row r="218" spans="2:5">
      <c r="B218" s="62">
        <v>95</v>
      </c>
      <c r="C218" s="62" t="str">
        <f>Highscores!C478</f>
        <v>golfkid</v>
      </c>
      <c r="D218" s="63">
        <f>Highscores!E478</f>
        <v>4.7500000000000568</v>
      </c>
      <c r="E218" s="62">
        <f>RANK(Highscores!E478,Highscores!$E$3:$E$502,1)</f>
        <v>42</v>
      </c>
    </row>
    <row r="219" spans="2:5">
      <c r="B219" s="62"/>
      <c r="C219" s="62"/>
      <c r="D219" s="63"/>
      <c r="E219" s="62"/>
    </row>
    <row r="220" spans="2:5">
      <c r="B220" s="62"/>
      <c r="C220" s="62"/>
      <c r="D220" s="63"/>
      <c r="E220" s="62"/>
    </row>
    <row r="221" spans="2:5">
      <c r="B221" s="62"/>
      <c r="C221" s="62"/>
      <c r="D221" s="63"/>
      <c r="E221" s="62"/>
    </row>
    <row r="222" spans="2:5">
      <c r="B222" s="62"/>
      <c r="C222" s="62"/>
      <c r="D222" s="63"/>
      <c r="E222" s="62"/>
    </row>
    <row r="223" spans="2:5">
      <c r="B223" s="62">
        <v>62</v>
      </c>
      <c r="C223" s="62" t="str">
        <f>Highscores!C313</f>
        <v>eru_bahagon</v>
      </c>
      <c r="D223" s="63">
        <f>Highscores!E313</f>
        <v>4.7749999999999773</v>
      </c>
      <c r="E223" s="62">
        <f>RANK(Highscores!E313,Highscores!$E$3:$E$502,1)</f>
        <v>43</v>
      </c>
    </row>
    <row r="224" spans="2:5">
      <c r="B224" s="62"/>
      <c r="C224" s="62"/>
      <c r="D224" s="63"/>
      <c r="E224" s="62"/>
    </row>
    <row r="225" spans="2:5">
      <c r="B225" s="62"/>
      <c r="C225" s="62"/>
      <c r="D225" s="63"/>
      <c r="E225" s="62"/>
    </row>
    <row r="226" spans="2:5">
      <c r="B226" s="62"/>
      <c r="C226" s="62"/>
      <c r="D226" s="63"/>
      <c r="E226" s="62"/>
    </row>
    <row r="227" spans="2:5">
      <c r="B227" s="62"/>
      <c r="C227" s="62"/>
      <c r="D227" s="63"/>
      <c r="E227" s="62"/>
    </row>
    <row r="228" spans="2:5">
      <c r="B228" s="62">
        <v>6</v>
      </c>
      <c r="C228" s="62" t="str">
        <f>Highscores!C33</f>
        <v>eru_bahagon</v>
      </c>
      <c r="D228" s="63">
        <f>Highscores!E33</f>
        <v>4.7999999999999545</v>
      </c>
      <c r="E228" s="62">
        <f>RANK(Highscores!E33,Highscores!$E$3:$E$502,1)</f>
        <v>44</v>
      </c>
    </row>
    <row r="229" spans="2:5">
      <c r="B229" s="62"/>
      <c r="C229" s="62"/>
      <c r="D229" s="63"/>
      <c r="E229" s="62"/>
    </row>
    <row r="230" spans="2:5">
      <c r="B230" s="62"/>
      <c r="C230" s="62"/>
      <c r="D230" s="63"/>
      <c r="E230" s="62"/>
    </row>
    <row r="231" spans="2:5">
      <c r="B231" s="62"/>
      <c r="C231" s="62"/>
      <c r="D231" s="63"/>
      <c r="E231" s="62"/>
    </row>
    <row r="232" spans="2:5">
      <c r="B232" s="62"/>
      <c r="C232" s="62"/>
      <c r="D232" s="63"/>
      <c r="E232" s="62"/>
    </row>
    <row r="233" spans="2:5">
      <c r="B233" s="62">
        <v>67</v>
      </c>
      <c r="C233" s="62" t="str">
        <f>Highscores!C338</f>
        <v>lookatthis</v>
      </c>
      <c r="D233" s="63">
        <f>Highscores!E338</f>
        <v>4.7999999999999545</v>
      </c>
      <c r="E233" s="62">
        <f>RANK(Highscores!E338,Highscores!$E$3:$E$502,1)</f>
        <v>44</v>
      </c>
    </row>
    <row r="234" spans="2:5">
      <c r="B234" s="62"/>
      <c r="C234" s="62"/>
      <c r="D234" s="63"/>
      <c r="E234" s="62"/>
    </row>
    <row r="235" spans="2:5">
      <c r="B235" s="62"/>
      <c r="C235" s="62"/>
      <c r="D235" s="63"/>
      <c r="E235" s="62"/>
    </row>
    <row r="236" spans="2:5">
      <c r="B236" s="62"/>
      <c r="C236" s="62"/>
      <c r="D236" s="63"/>
      <c r="E236" s="62"/>
    </row>
    <row r="237" spans="2:5">
      <c r="B237" s="62"/>
      <c r="C237" s="62"/>
      <c r="D237" s="63"/>
      <c r="E237" s="62"/>
    </row>
    <row r="238" spans="2:5">
      <c r="B238" s="62">
        <v>5</v>
      </c>
      <c r="C238" s="62" t="str">
        <f>Highscores!C28</f>
        <v>xaelar</v>
      </c>
      <c r="D238" s="63">
        <f>Highscores!E28</f>
        <v>6.0500000000000114</v>
      </c>
      <c r="E238" s="62">
        <f>RANK(Highscores!E28,Highscores!$E$3:$E$502,1)</f>
        <v>59</v>
      </c>
    </row>
    <row r="239" spans="2:5">
      <c r="B239" s="62"/>
      <c r="C239" s="62"/>
      <c r="D239" s="63"/>
      <c r="E239" s="62"/>
    </row>
    <row r="240" spans="2:5">
      <c r="B240" s="62"/>
      <c r="C240" s="62"/>
      <c r="D240" s="63"/>
      <c r="E240" s="62"/>
    </row>
    <row r="241" spans="2:5">
      <c r="B241" s="62"/>
      <c r="C241" s="62"/>
      <c r="D241" s="63"/>
      <c r="E241" s="62"/>
    </row>
    <row r="242" spans="2:5">
      <c r="B242" s="62"/>
      <c r="C242" s="62"/>
      <c r="D242" s="63"/>
      <c r="E242" s="62"/>
    </row>
    <row r="243" spans="2:5">
      <c r="B243" s="62">
        <v>80</v>
      </c>
      <c r="C243" s="62" t="str">
        <f>Highscores!C403</f>
        <v>lookatthis</v>
      </c>
      <c r="D243" s="63">
        <f>Highscores!E403</f>
        <v>4.875</v>
      </c>
      <c r="E243" s="62">
        <f>RANK(Highscores!E403,Highscores!$E$3:$E$502,1)</f>
        <v>46</v>
      </c>
    </row>
    <row r="244" spans="2:5">
      <c r="B244" s="62"/>
      <c r="C244" s="62"/>
      <c r="D244" s="63"/>
      <c r="E244" s="62"/>
    </row>
    <row r="245" spans="2:5">
      <c r="B245" s="62"/>
      <c r="C245" s="62"/>
      <c r="D245" s="63"/>
      <c r="E245" s="62"/>
    </row>
    <row r="246" spans="2:5">
      <c r="B246" s="62"/>
      <c r="C246" s="62"/>
      <c r="D246" s="63"/>
      <c r="E246" s="62"/>
    </row>
    <row r="247" spans="2:5">
      <c r="B247" s="62"/>
      <c r="C247" s="62"/>
      <c r="D247" s="63"/>
      <c r="E247" s="62"/>
    </row>
    <row r="248" spans="2:5">
      <c r="B248" s="62">
        <v>98</v>
      </c>
      <c r="C248" s="62" t="str">
        <f>Highscores!C493</f>
        <v>vankusss</v>
      </c>
      <c r="D248" s="63">
        <f>Highscores!E493</f>
        <v>4.9499999999999318</v>
      </c>
      <c r="E248" s="62">
        <f>RANK(Highscores!E493,Highscores!$E$3:$E$502,1)</f>
        <v>47</v>
      </c>
    </row>
    <row r="249" spans="2:5">
      <c r="B249" s="62"/>
      <c r="C249" s="62"/>
      <c r="D249" s="63"/>
      <c r="E249" s="62"/>
    </row>
    <row r="250" spans="2:5">
      <c r="B250" s="62"/>
      <c r="C250" s="62"/>
      <c r="D250" s="63"/>
      <c r="E250" s="62"/>
    </row>
    <row r="251" spans="2:5">
      <c r="B251" s="62"/>
      <c r="C251" s="62"/>
      <c r="D251" s="63"/>
      <c r="E251" s="62"/>
    </row>
    <row r="252" spans="2:5">
      <c r="B252" s="62"/>
      <c r="C252" s="62"/>
      <c r="D252" s="63"/>
      <c r="E252" s="62"/>
    </row>
    <row r="253" spans="2:5">
      <c r="B253" s="62">
        <v>37</v>
      </c>
      <c r="C253" s="62" t="str">
        <f>Highscores!C188</f>
        <v>eru_bahagon</v>
      </c>
      <c r="D253" s="63">
        <f>Highscores!E188</f>
        <v>5.0750000000000455</v>
      </c>
      <c r="E253" s="62">
        <f>RANK(Highscores!E188,Highscores!$E$3:$E$502,1)</f>
        <v>48</v>
      </c>
    </row>
    <row r="254" spans="2:5">
      <c r="B254" s="62"/>
      <c r="C254" s="62"/>
      <c r="D254" s="63"/>
      <c r="E254" s="62"/>
    </row>
    <row r="255" spans="2:5">
      <c r="B255" s="62"/>
      <c r="C255" s="62"/>
      <c r="D255" s="63"/>
      <c r="E255" s="62"/>
    </row>
    <row r="256" spans="2:5">
      <c r="B256" s="62"/>
      <c r="C256" s="62"/>
      <c r="D256" s="63"/>
      <c r="E256" s="62"/>
    </row>
    <row r="257" spans="2:5">
      <c r="B257" s="62"/>
      <c r="C257" s="62"/>
      <c r="D257" s="63"/>
      <c r="E257" s="62"/>
    </row>
    <row r="258" spans="2:5">
      <c r="B258" s="62">
        <v>78</v>
      </c>
      <c r="C258" s="62" t="str">
        <f>Highscores!C393</f>
        <v>eru_bahagon</v>
      </c>
      <c r="D258" s="63">
        <f>Highscores!E393</f>
        <v>5.1750000000000114</v>
      </c>
      <c r="E258" s="62">
        <f>RANK(Highscores!E393,Highscores!$E$3:$E$502,1)</f>
        <v>50</v>
      </c>
    </row>
    <row r="259" spans="2:5">
      <c r="B259" s="62"/>
      <c r="C259" s="62"/>
      <c r="D259" s="63"/>
      <c r="E259" s="62"/>
    </row>
    <row r="260" spans="2:5">
      <c r="B260" s="62"/>
      <c r="C260" s="62"/>
      <c r="D260" s="63"/>
      <c r="E260" s="62"/>
    </row>
    <row r="261" spans="2:5">
      <c r="B261" s="62"/>
      <c r="C261" s="62"/>
      <c r="D261" s="63"/>
      <c r="E261" s="62"/>
    </row>
    <row r="262" spans="2:5">
      <c r="B262" s="62"/>
      <c r="C262" s="62"/>
      <c r="D262" s="63"/>
      <c r="E262" s="62"/>
    </row>
    <row r="263" spans="2:5">
      <c r="B263" s="62">
        <v>56</v>
      </c>
      <c r="C263" s="62" t="str">
        <f>Highscores!C283</f>
        <v>eru_bahagon</v>
      </c>
      <c r="D263" s="63">
        <f>Highscores!E283</f>
        <v>5.1999999999999886</v>
      </c>
      <c r="E263" s="62">
        <f>RANK(Highscores!E283,Highscores!$E$3:$E$502,1)</f>
        <v>51</v>
      </c>
    </row>
    <row r="264" spans="2:5">
      <c r="B264" s="62"/>
      <c r="C264" s="62"/>
      <c r="D264" s="63"/>
      <c r="E264" s="62"/>
    </row>
    <row r="265" spans="2:5">
      <c r="B265" s="62"/>
      <c r="C265" s="62"/>
      <c r="D265" s="63"/>
      <c r="E265" s="62"/>
    </row>
    <row r="266" spans="2:5">
      <c r="B266" s="62"/>
      <c r="C266" s="62"/>
      <c r="D266" s="63"/>
      <c r="E266" s="62"/>
    </row>
    <row r="267" spans="2:5">
      <c r="B267" s="62"/>
      <c r="C267" s="62"/>
      <c r="D267" s="63"/>
      <c r="E267" s="62"/>
    </row>
    <row r="268" spans="2:5">
      <c r="B268" s="62">
        <v>7</v>
      </c>
      <c r="C268" s="62" t="str">
        <f>Highscores!C38</f>
        <v>xaelar</v>
      </c>
      <c r="D268" s="63">
        <f>Highscores!E38</f>
        <v>5.3000000000000114</v>
      </c>
      <c r="E268" s="62">
        <f>RANK(Highscores!E38,Highscores!$E$3:$E$502,1)</f>
        <v>52</v>
      </c>
    </row>
    <row r="269" spans="2:5">
      <c r="B269" s="62"/>
      <c r="C269" s="62"/>
      <c r="D269" s="63"/>
      <c r="E269" s="62"/>
    </row>
    <row r="270" spans="2:5">
      <c r="B270" s="62"/>
      <c r="C270" s="62"/>
      <c r="D270" s="63"/>
      <c r="E270" s="62"/>
    </row>
    <row r="271" spans="2:5">
      <c r="B271" s="62"/>
      <c r="C271" s="62"/>
      <c r="D271" s="63"/>
      <c r="E271" s="62"/>
    </row>
    <row r="272" spans="2:5">
      <c r="B272" s="62"/>
      <c r="C272" s="62"/>
      <c r="D272" s="63"/>
      <c r="E272" s="62"/>
    </row>
    <row r="273" spans="2:5">
      <c r="B273" s="62">
        <v>44</v>
      </c>
      <c r="C273" s="62" t="str">
        <f>Highscores!C223</f>
        <v>golfkid</v>
      </c>
      <c r="D273" s="63">
        <f>Highscores!E223</f>
        <v>5.5500000000000114</v>
      </c>
      <c r="E273" s="62">
        <f>RANK(Highscores!E223,Highscores!$E$3:$E$502,1)</f>
        <v>54</v>
      </c>
    </row>
    <row r="274" spans="2:5">
      <c r="B274" s="62"/>
      <c r="C274" s="62"/>
      <c r="D274" s="63"/>
      <c r="E274" s="62"/>
    </row>
    <row r="275" spans="2:5">
      <c r="B275" s="62"/>
      <c r="C275" s="62"/>
      <c r="D275" s="63"/>
      <c r="E275" s="62"/>
    </row>
    <row r="276" spans="2:5">
      <c r="B276" s="62"/>
      <c r="C276" s="62"/>
      <c r="D276" s="63"/>
      <c r="E276" s="62"/>
    </row>
    <row r="277" spans="2:5">
      <c r="B277" s="62"/>
      <c r="C277" s="62"/>
      <c r="D277" s="63"/>
      <c r="E277" s="62"/>
    </row>
    <row r="278" spans="2:5">
      <c r="B278" s="62">
        <v>75</v>
      </c>
      <c r="C278" s="62" t="str">
        <f>Highscores!C378</f>
        <v>Mr_Lim</v>
      </c>
      <c r="D278" s="63">
        <f>Highscores!E378</f>
        <v>5.3500000000000227</v>
      </c>
      <c r="E278" s="62">
        <f>RANK(Highscores!E378,Highscores!$E$3:$E$502,1)</f>
        <v>53</v>
      </c>
    </row>
    <row r="279" spans="2:5">
      <c r="B279" s="62"/>
      <c r="C279" s="62"/>
      <c r="D279" s="63"/>
      <c r="E279" s="62"/>
    </row>
    <row r="280" spans="2:5">
      <c r="B280" s="62"/>
      <c r="C280" s="62"/>
      <c r="D280" s="63"/>
      <c r="E280" s="62"/>
    </row>
    <row r="281" spans="2:5">
      <c r="B281" s="62"/>
      <c r="C281" s="62"/>
      <c r="D281" s="63"/>
      <c r="E281" s="62"/>
    </row>
    <row r="282" spans="2:5">
      <c r="B282" s="62"/>
      <c r="C282" s="62"/>
      <c r="D282" s="63"/>
      <c r="E282" s="62"/>
    </row>
    <row r="283" spans="2:5">
      <c r="B283" s="62">
        <v>45</v>
      </c>
      <c r="C283" s="62" t="str">
        <f>Highscores!C228</f>
        <v>eru_bahagon</v>
      </c>
      <c r="D283" s="63">
        <f>Highscores!E228</f>
        <v>5.7000000000000171</v>
      </c>
      <c r="E283" s="62">
        <f>RANK(Highscores!E228,Highscores!$E$3:$E$502,1)</f>
        <v>55</v>
      </c>
    </row>
    <row r="284" spans="2:5">
      <c r="B284" s="62"/>
      <c r="C284" s="62"/>
      <c r="D284" s="63"/>
      <c r="E284" s="62"/>
    </row>
    <row r="285" spans="2:5">
      <c r="B285" s="62"/>
      <c r="C285" s="62"/>
      <c r="D285" s="63"/>
      <c r="E285" s="62"/>
    </row>
    <row r="286" spans="2:5">
      <c r="B286" s="62"/>
      <c r="C286" s="62"/>
      <c r="D286" s="63"/>
      <c r="E286" s="62"/>
    </row>
    <row r="287" spans="2:5">
      <c r="B287" s="62"/>
      <c r="C287" s="62"/>
      <c r="D287" s="63"/>
      <c r="E287" s="62"/>
    </row>
    <row r="288" spans="2:5">
      <c r="B288" s="62">
        <v>30</v>
      </c>
      <c r="C288" s="62" t="str">
        <f>Highscores!C153</f>
        <v>golfkid</v>
      </c>
      <c r="D288" s="63">
        <f>Highscores!E153</f>
        <v>5.8000000000000114</v>
      </c>
      <c r="E288" s="62">
        <f>RANK(Highscores!E153,Highscores!$E$3:$E$502,1)</f>
        <v>57</v>
      </c>
    </row>
    <row r="289" spans="2:5">
      <c r="B289" s="62"/>
      <c r="C289" s="62"/>
      <c r="D289" s="63"/>
      <c r="E289" s="62"/>
    </row>
    <row r="290" spans="2:5">
      <c r="B290" s="62"/>
      <c r="C290" s="62"/>
      <c r="D290" s="63"/>
      <c r="E290" s="62"/>
    </row>
    <row r="291" spans="2:5">
      <c r="B291" s="62"/>
      <c r="C291" s="62"/>
      <c r="D291" s="63"/>
      <c r="E291" s="62"/>
    </row>
    <row r="292" spans="2:5">
      <c r="B292" s="62"/>
      <c r="C292" s="62"/>
      <c r="D292" s="63"/>
      <c r="E292" s="62"/>
    </row>
    <row r="293" spans="2:5">
      <c r="B293" s="62">
        <v>35</v>
      </c>
      <c r="C293" s="62" t="str">
        <f>Highscores!C178</f>
        <v>eru_bahagon</v>
      </c>
      <c r="D293" s="63">
        <f>Highscores!E178</f>
        <v>5.7750000000000341</v>
      </c>
      <c r="E293" s="62">
        <f>RANK(Highscores!E178,Highscores!$E$3:$E$502,1)</f>
        <v>56</v>
      </c>
    </row>
    <row r="294" spans="2:5">
      <c r="B294" s="62"/>
      <c r="C294" s="62"/>
      <c r="D294" s="63"/>
      <c r="E294" s="62"/>
    </row>
    <row r="295" spans="2:5">
      <c r="B295" s="62"/>
      <c r="C295" s="62"/>
      <c r="D295" s="63"/>
      <c r="E295" s="62"/>
    </row>
    <row r="296" spans="2:5">
      <c r="B296" s="62"/>
      <c r="C296" s="62"/>
      <c r="D296" s="63"/>
      <c r="E296" s="62"/>
    </row>
    <row r="297" spans="2:5">
      <c r="B297" s="62"/>
      <c r="C297" s="62"/>
      <c r="D297" s="63"/>
      <c r="E297" s="62"/>
    </row>
    <row r="298" spans="2:5">
      <c r="B298" s="62">
        <v>87</v>
      </c>
      <c r="C298" s="62" t="str">
        <f>Highscores!C438</f>
        <v>vankusss</v>
      </c>
      <c r="D298" s="63">
        <f>Highscores!E438</f>
        <v>5.8999999999999204</v>
      </c>
      <c r="E298" s="62">
        <f>RANK(Highscores!E438,Highscores!$E$3:$E$502,1)</f>
        <v>58</v>
      </c>
    </row>
    <row r="299" spans="2:5">
      <c r="B299" s="62"/>
      <c r="C299" s="62"/>
      <c r="D299" s="63"/>
      <c r="E299" s="62"/>
    </row>
    <row r="300" spans="2:5">
      <c r="B300" s="62"/>
      <c r="C300" s="62"/>
      <c r="D300" s="63"/>
      <c r="E300" s="62"/>
    </row>
    <row r="301" spans="2:5">
      <c r="B301" s="62"/>
      <c r="C301" s="62"/>
      <c r="D301" s="63"/>
      <c r="E301" s="62"/>
    </row>
    <row r="302" spans="2:5">
      <c r="B302" s="62"/>
      <c r="C302" s="62"/>
      <c r="D302" s="63"/>
      <c r="E302" s="62"/>
    </row>
    <row r="303" spans="2:5">
      <c r="B303" s="62">
        <v>39</v>
      </c>
      <c r="C303" s="62" t="str">
        <f>Highscores!C198</f>
        <v>golfkid</v>
      </c>
      <c r="D303" s="63">
        <f>Highscores!E198</f>
        <v>6.0500000000000114</v>
      </c>
      <c r="E303" s="62">
        <f>RANK(Highscores!E198,Highscores!$E$3:$E$502,1)</f>
        <v>59</v>
      </c>
    </row>
    <row r="304" spans="2:5">
      <c r="B304" s="62"/>
      <c r="C304" s="62"/>
      <c r="D304" s="63"/>
      <c r="E304" s="62"/>
    </row>
    <row r="305" spans="2:5">
      <c r="B305" s="62"/>
      <c r="C305" s="62"/>
      <c r="D305" s="63"/>
      <c r="E305" s="62"/>
    </row>
    <row r="306" spans="2:5">
      <c r="B306" s="62"/>
      <c r="C306" s="62"/>
      <c r="D306" s="63"/>
      <c r="E306" s="62"/>
    </row>
    <row r="307" spans="2:5">
      <c r="B307" s="62"/>
      <c r="C307" s="62"/>
      <c r="D307" s="63"/>
      <c r="E307" s="62"/>
    </row>
    <row r="308" spans="2:5">
      <c r="B308" s="62">
        <v>27</v>
      </c>
      <c r="C308" s="62" t="str">
        <f>Highscores!C138</f>
        <v>eru_bahagon</v>
      </c>
      <c r="D308" s="63">
        <f>Highscores!E138</f>
        <v>6.125</v>
      </c>
      <c r="E308" s="62">
        <f>RANK(Highscores!E138,Highscores!$E$3:$E$502,1)</f>
        <v>62</v>
      </c>
    </row>
    <row r="309" spans="2:5">
      <c r="B309" s="62"/>
      <c r="C309" s="62"/>
      <c r="D309" s="63"/>
      <c r="E309" s="62"/>
    </row>
    <row r="310" spans="2:5">
      <c r="B310" s="62"/>
      <c r="C310" s="62"/>
      <c r="D310" s="63"/>
      <c r="E310" s="62"/>
    </row>
    <row r="311" spans="2:5">
      <c r="B311" s="62"/>
      <c r="C311" s="62"/>
      <c r="D311" s="63"/>
      <c r="E311" s="62"/>
    </row>
    <row r="312" spans="2:5">
      <c r="B312" s="62"/>
      <c r="C312" s="62"/>
      <c r="D312" s="63"/>
      <c r="E312" s="62"/>
    </row>
    <row r="313" spans="2:5">
      <c r="B313" s="62">
        <v>29</v>
      </c>
      <c r="C313" s="62" t="str">
        <f>Highscores!C148</f>
        <v>golfkid</v>
      </c>
      <c r="D313" s="63">
        <f>Highscores!E148</f>
        <v>6.1749999999999545</v>
      </c>
      <c r="E313" s="62">
        <f>RANK(Highscores!E148,Highscores!$E$3:$E$502,1)</f>
        <v>63</v>
      </c>
    </row>
    <row r="314" spans="2:5">
      <c r="B314" s="62"/>
      <c r="C314" s="62"/>
      <c r="D314" s="63"/>
      <c r="E314" s="62"/>
    </row>
    <row r="315" spans="2:5">
      <c r="B315" s="62"/>
      <c r="C315" s="62"/>
      <c r="D315" s="63"/>
      <c r="E315" s="62"/>
    </row>
    <row r="316" spans="2:5">
      <c r="B316" s="62"/>
      <c r="C316" s="62"/>
      <c r="D316" s="63"/>
      <c r="E316" s="62"/>
    </row>
    <row r="317" spans="2:5">
      <c r="B317" s="62"/>
      <c r="C317" s="62"/>
      <c r="D317" s="63"/>
      <c r="E317" s="62"/>
    </row>
    <row r="318" spans="2:5">
      <c r="B318" s="62">
        <v>58</v>
      </c>
      <c r="C318" s="62" t="str">
        <f>Highscores!C293</f>
        <v>Mr_Lim</v>
      </c>
      <c r="D318" s="63">
        <f>Highscores!E293</f>
        <v>6.2499999999999432</v>
      </c>
      <c r="E318" s="62">
        <f>RANK(Highscores!E293,Highscores!$E$3:$E$502,1)</f>
        <v>64</v>
      </c>
    </row>
    <row r="319" spans="2:5">
      <c r="B319" s="62"/>
      <c r="C319" s="62"/>
      <c r="D319" s="63"/>
      <c r="E319" s="62"/>
    </row>
    <row r="320" spans="2:5">
      <c r="B320" s="62"/>
      <c r="C320" s="62"/>
      <c r="D320" s="63"/>
      <c r="E320" s="62"/>
    </row>
    <row r="321" spans="2:5">
      <c r="B321" s="62"/>
      <c r="C321" s="62"/>
      <c r="D321" s="63"/>
      <c r="E321" s="62"/>
    </row>
    <row r="322" spans="2:5">
      <c r="B322" s="62"/>
      <c r="C322" s="62"/>
      <c r="D322" s="63"/>
      <c r="E322" s="62"/>
    </row>
    <row r="323" spans="2:5">
      <c r="B323" s="62">
        <v>74</v>
      </c>
      <c r="C323" s="62" t="str">
        <f>Highscores!C373</f>
        <v>eru_bahagon</v>
      </c>
      <c r="D323" s="63">
        <f>Highscores!E373</f>
        <v>6.25</v>
      </c>
      <c r="E323" s="62">
        <f>RANK(Highscores!E373,Highscores!$E$3:$E$502,1)</f>
        <v>65</v>
      </c>
    </row>
    <row r="324" spans="2:5">
      <c r="B324" s="62"/>
      <c r="C324" s="62"/>
      <c r="D324" s="63"/>
      <c r="E324" s="62"/>
    </row>
    <row r="325" spans="2:5">
      <c r="B325" s="62"/>
      <c r="C325" s="62"/>
      <c r="D325" s="63"/>
      <c r="E325" s="62"/>
    </row>
    <row r="326" spans="2:5">
      <c r="B326" s="62"/>
      <c r="C326" s="62"/>
      <c r="D326" s="63"/>
      <c r="E326" s="62"/>
    </row>
    <row r="327" spans="2:5">
      <c r="B327" s="62"/>
      <c r="C327" s="62"/>
      <c r="D327" s="63"/>
      <c r="E327" s="62"/>
    </row>
    <row r="328" spans="2:5">
      <c r="B328" s="62">
        <v>93</v>
      </c>
      <c r="C328" s="62" t="str">
        <f>Highscores!C468</f>
        <v>vankusss</v>
      </c>
      <c r="D328" s="63">
        <f>Highscores!E468</f>
        <v>6.25</v>
      </c>
      <c r="E328" s="62">
        <f>RANK(Highscores!E468,Highscores!$E$3:$E$502,1)</f>
        <v>65</v>
      </c>
    </row>
    <row r="329" spans="2:5">
      <c r="B329" s="62"/>
      <c r="C329" s="62"/>
      <c r="D329" s="63"/>
      <c r="E329" s="62"/>
    </row>
    <row r="330" spans="2:5">
      <c r="B330" s="62"/>
      <c r="C330" s="62"/>
      <c r="D330" s="63"/>
      <c r="E330" s="62"/>
    </row>
    <row r="331" spans="2:5">
      <c r="B331" s="62"/>
      <c r="C331" s="62"/>
      <c r="D331" s="63"/>
      <c r="E331" s="62"/>
    </row>
    <row r="332" spans="2:5">
      <c r="B332" s="62"/>
      <c r="C332" s="62"/>
      <c r="D332" s="63"/>
      <c r="E332" s="62"/>
    </row>
    <row r="333" spans="2:5">
      <c r="B333" s="62">
        <v>54</v>
      </c>
      <c r="C333" s="62" t="str">
        <f>Highscores!C273</f>
        <v>eru_bahagon</v>
      </c>
      <c r="D333" s="63">
        <f>Highscores!E273</f>
        <v>6.3000000000000682</v>
      </c>
      <c r="E333" s="62">
        <f>RANK(Highscores!E273,Highscores!$E$3:$E$502,1)</f>
        <v>67</v>
      </c>
    </row>
    <row r="334" spans="2:5">
      <c r="B334" s="62"/>
      <c r="C334" s="62"/>
      <c r="D334" s="63"/>
      <c r="E334" s="62"/>
    </row>
    <row r="335" spans="2:5">
      <c r="B335" s="62"/>
      <c r="C335" s="62"/>
      <c r="D335" s="63"/>
      <c r="E335" s="62"/>
    </row>
    <row r="336" spans="2:5">
      <c r="B336" s="62"/>
      <c r="C336" s="62"/>
      <c r="D336" s="63"/>
      <c r="E336" s="62"/>
    </row>
    <row r="337" spans="2:5">
      <c r="B337" s="62"/>
      <c r="C337" s="62"/>
      <c r="D337" s="63"/>
      <c r="E337" s="62"/>
    </row>
    <row r="338" spans="2:5">
      <c r="B338" s="62">
        <v>53</v>
      </c>
      <c r="C338" s="62" t="str">
        <f>Highscores!C268</f>
        <v>eru_bahagon</v>
      </c>
      <c r="D338" s="63">
        <f>Highscores!E268</f>
        <v>6.5250000000000341</v>
      </c>
      <c r="E338" s="62">
        <f>RANK(Highscores!E268,Highscores!$E$3:$E$502,1)</f>
        <v>68</v>
      </c>
    </row>
    <row r="339" spans="2:5">
      <c r="B339" s="62"/>
      <c r="C339" s="62"/>
      <c r="D339" s="63"/>
      <c r="E339" s="62"/>
    </row>
    <row r="340" spans="2:5">
      <c r="B340" s="62"/>
      <c r="C340" s="62"/>
      <c r="D340" s="63"/>
      <c r="E340" s="62"/>
    </row>
    <row r="341" spans="2:5">
      <c r="B341" s="62"/>
      <c r="C341" s="62"/>
      <c r="D341" s="63"/>
      <c r="E341" s="62"/>
    </row>
    <row r="342" spans="2:5">
      <c r="B342" s="62"/>
      <c r="C342" s="62"/>
      <c r="D342" s="63"/>
      <c r="E342" s="62"/>
    </row>
    <row r="343" spans="2:5">
      <c r="B343" s="62">
        <v>97</v>
      </c>
      <c r="C343" s="62" t="str">
        <f>Highscores!C488</f>
        <v>eru_bahagon</v>
      </c>
      <c r="D343" s="63">
        <f>Highscores!E488</f>
        <v>6.8000000000000682</v>
      </c>
      <c r="E343" s="62">
        <f>RANK(Highscores!E488,Highscores!$E$3:$E$502,1)</f>
        <v>69</v>
      </c>
    </row>
    <row r="344" spans="2:5">
      <c r="B344" s="62"/>
      <c r="C344" s="62"/>
      <c r="D344" s="63"/>
      <c r="E344" s="62"/>
    </row>
    <row r="345" spans="2:5">
      <c r="B345" s="62"/>
      <c r="C345" s="62"/>
      <c r="D345" s="63"/>
      <c r="E345" s="62"/>
    </row>
    <row r="346" spans="2:5">
      <c r="B346" s="62"/>
      <c r="C346" s="62"/>
      <c r="D346" s="63"/>
      <c r="E346" s="62"/>
    </row>
    <row r="347" spans="2:5">
      <c r="B347" s="62"/>
      <c r="C347" s="62"/>
      <c r="D347" s="63"/>
      <c r="E347" s="62"/>
    </row>
    <row r="348" spans="2:5">
      <c r="B348" s="62">
        <v>69</v>
      </c>
      <c r="C348" s="62" t="str">
        <f>Highscores!C348</f>
        <v>eru_bahagon</v>
      </c>
      <c r="D348" s="63">
        <f>Highscores!E348</f>
        <v>6.9499999999999886</v>
      </c>
      <c r="E348" s="62">
        <f>RANK(Highscores!E348,Highscores!$E$3:$E$502,1)</f>
        <v>70</v>
      </c>
    </row>
    <row r="349" spans="2:5">
      <c r="B349" s="62"/>
      <c r="C349" s="62"/>
      <c r="D349" s="63"/>
      <c r="E349" s="62"/>
    </row>
    <row r="350" spans="2:5">
      <c r="B350" s="62"/>
      <c r="C350" s="62"/>
      <c r="D350" s="63"/>
      <c r="E350" s="62"/>
    </row>
    <row r="351" spans="2:5">
      <c r="B351" s="62"/>
      <c r="C351" s="62"/>
      <c r="D351" s="63"/>
      <c r="E351" s="62"/>
    </row>
    <row r="352" spans="2:5">
      <c r="B352" s="62"/>
      <c r="C352" s="62"/>
      <c r="D352" s="63"/>
      <c r="E352" s="62"/>
    </row>
    <row r="353" spans="2:5">
      <c r="B353" s="62">
        <v>3</v>
      </c>
      <c r="C353" s="62" t="str">
        <f>Highscores!C18</f>
        <v>xaelar</v>
      </c>
      <c r="D353" s="63">
        <f>Highscores!E18</f>
        <v>7.0999999999999659</v>
      </c>
      <c r="E353" s="62">
        <f>RANK(Highscores!E18,Highscores!$E$3:$E$502,1)</f>
        <v>71</v>
      </c>
    </row>
    <row r="354" spans="2:5">
      <c r="B354" s="62"/>
      <c r="C354" s="62"/>
      <c r="D354" s="63"/>
      <c r="E354" s="62"/>
    </row>
    <row r="355" spans="2:5">
      <c r="B355" s="62"/>
      <c r="C355" s="62"/>
      <c r="D355" s="63"/>
      <c r="E355" s="62"/>
    </row>
    <row r="356" spans="2:5">
      <c r="B356" s="62"/>
      <c r="C356" s="62"/>
      <c r="D356" s="63"/>
      <c r="E356" s="62"/>
    </row>
    <row r="357" spans="2:5">
      <c r="B357" s="62"/>
      <c r="C357" s="62"/>
      <c r="D357" s="63"/>
      <c r="E357" s="62"/>
    </row>
    <row r="358" spans="2:5">
      <c r="B358" s="62">
        <v>51</v>
      </c>
      <c r="C358" s="62" t="str">
        <f>Highscores!C258</f>
        <v>eru_bahagon</v>
      </c>
      <c r="D358" s="63">
        <f>Highscores!E258</f>
        <v>7.125</v>
      </c>
      <c r="E358" s="62">
        <f>RANK(Highscores!E258,Highscores!$E$3:$E$502,1)</f>
        <v>72</v>
      </c>
    </row>
    <row r="359" spans="2:5">
      <c r="B359" s="62"/>
      <c r="C359" s="62"/>
      <c r="D359" s="63"/>
      <c r="E359" s="62"/>
    </row>
    <row r="360" spans="2:5">
      <c r="B360" s="62"/>
      <c r="C360" s="62"/>
      <c r="D360" s="63"/>
      <c r="E360" s="62"/>
    </row>
    <row r="361" spans="2:5">
      <c r="B361" s="62"/>
      <c r="C361" s="62"/>
      <c r="D361" s="63"/>
      <c r="E361" s="62"/>
    </row>
    <row r="362" spans="2:5">
      <c r="B362" s="62"/>
      <c r="C362" s="62"/>
      <c r="D362" s="63"/>
      <c r="E362" s="62"/>
    </row>
    <row r="363" spans="2:5">
      <c r="B363" s="62">
        <v>52</v>
      </c>
      <c r="C363" s="62" t="str">
        <f>Highscores!C263</f>
        <v>eru_bahagon</v>
      </c>
      <c r="D363" s="63">
        <f>Highscores!E263</f>
        <v>7.1500000000000341</v>
      </c>
      <c r="E363" s="62">
        <f>RANK(Highscores!E263,Highscores!$E$3:$E$502,1)</f>
        <v>73</v>
      </c>
    </row>
    <row r="364" spans="2:5">
      <c r="B364" s="62"/>
      <c r="C364" s="62"/>
      <c r="D364" s="63"/>
      <c r="E364" s="62"/>
    </row>
    <row r="365" spans="2:5">
      <c r="B365" s="62"/>
      <c r="C365" s="62"/>
      <c r="D365" s="63"/>
      <c r="E365" s="62"/>
    </row>
    <row r="366" spans="2:5">
      <c r="B366" s="62"/>
      <c r="C366" s="62"/>
      <c r="D366" s="63"/>
      <c r="E366" s="62"/>
    </row>
    <row r="367" spans="2:5">
      <c r="B367" s="62"/>
      <c r="C367" s="62"/>
      <c r="D367" s="63"/>
      <c r="E367" s="62"/>
    </row>
    <row r="368" spans="2:5">
      <c r="B368" s="62">
        <v>31</v>
      </c>
      <c r="C368" s="62" t="str">
        <f>Highscores!C158</f>
        <v>eru_bahagon</v>
      </c>
      <c r="D368" s="63">
        <f>Highscores!E158</f>
        <v>8.1749999999999545</v>
      </c>
      <c r="E368" s="62">
        <f>RANK(Highscores!E158,Highscores!$E$3:$E$502,1)</f>
        <v>74</v>
      </c>
    </row>
    <row r="369" spans="2:5">
      <c r="B369" s="62"/>
      <c r="C369" s="62"/>
      <c r="D369" s="63"/>
      <c r="E369" s="62"/>
    </row>
    <row r="370" spans="2:5">
      <c r="B370" s="62"/>
      <c r="C370" s="62"/>
      <c r="D370" s="63"/>
      <c r="E370" s="62"/>
    </row>
    <row r="371" spans="2:5">
      <c r="B371" s="62"/>
      <c r="C371" s="62"/>
      <c r="D371" s="63"/>
      <c r="E371" s="62"/>
    </row>
    <row r="372" spans="2:5">
      <c r="B372" s="62"/>
      <c r="C372" s="62"/>
      <c r="D372" s="63"/>
      <c r="E372" s="62"/>
    </row>
    <row r="373" spans="2:5">
      <c r="B373" s="62">
        <v>15</v>
      </c>
      <c r="C373" s="62" t="str">
        <f>Highscores!C78</f>
        <v>eru_bahagon</v>
      </c>
      <c r="D373" s="63">
        <f>Highscores!E78</f>
        <v>8.2749999999999773</v>
      </c>
      <c r="E373" s="62">
        <f>RANK(Highscores!E78,Highscores!$E$3:$E$502,1)</f>
        <v>75</v>
      </c>
    </row>
    <row r="374" spans="2:5">
      <c r="B374" s="62"/>
      <c r="C374" s="62"/>
      <c r="D374" s="63"/>
      <c r="E374" s="62"/>
    </row>
    <row r="375" spans="2:5">
      <c r="B375" s="62"/>
      <c r="C375" s="62"/>
      <c r="D375" s="63"/>
      <c r="E375" s="62"/>
    </row>
    <row r="376" spans="2:5">
      <c r="B376" s="62"/>
      <c r="C376" s="62"/>
      <c r="D376" s="63"/>
      <c r="E376" s="62"/>
    </row>
    <row r="377" spans="2:5">
      <c r="B377" s="62"/>
      <c r="C377" s="62"/>
      <c r="D377" s="63"/>
      <c r="E377" s="62"/>
    </row>
    <row r="378" spans="2:5">
      <c r="B378" s="62">
        <v>12</v>
      </c>
      <c r="C378" s="62" t="str">
        <f>Highscores!C63</f>
        <v>eru_bahagon</v>
      </c>
      <c r="D378" s="63">
        <f>Highscores!E63</f>
        <v>8.3500000000000227</v>
      </c>
      <c r="E378" s="62">
        <f>RANK(Highscores!E63,Highscores!$E$3:$E$502,1)</f>
        <v>76</v>
      </c>
    </row>
    <row r="379" spans="2:5">
      <c r="B379" s="62"/>
      <c r="C379" s="62"/>
      <c r="D379" s="63"/>
      <c r="E379" s="62"/>
    </row>
    <row r="380" spans="2:5">
      <c r="B380" s="62"/>
      <c r="C380" s="62"/>
      <c r="D380" s="63"/>
      <c r="E380" s="62"/>
    </row>
    <row r="381" spans="2:5">
      <c r="B381" s="62"/>
      <c r="C381" s="62"/>
      <c r="D381" s="63"/>
      <c r="E381" s="62"/>
    </row>
    <row r="382" spans="2:5">
      <c r="B382" s="62"/>
      <c r="C382" s="62"/>
      <c r="D382" s="63"/>
      <c r="E382" s="62"/>
    </row>
    <row r="383" spans="2:5">
      <c r="B383" s="62">
        <v>66</v>
      </c>
      <c r="C383" s="62" t="str">
        <f>Highscores!C333</f>
        <v>eru_bahagon</v>
      </c>
      <c r="D383" s="63">
        <f>Highscores!E333</f>
        <v>8.8250000000000455</v>
      </c>
      <c r="E383" s="62">
        <f>RANK(Highscores!E333,Highscores!$E$3:$E$502,1)</f>
        <v>81</v>
      </c>
    </row>
    <row r="384" spans="2:5">
      <c r="B384" s="62"/>
      <c r="C384" s="62"/>
      <c r="D384" s="63"/>
      <c r="E384" s="62"/>
    </row>
    <row r="385" spans="2:5">
      <c r="B385" s="62"/>
      <c r="C385" s="62"/>
      <c r="D385" s="63"/>
      <c r="E385" s="62"/>
    </row>
    <row r="386" spans="2:5">
      <c r="B386" s="62"/>
      <c r="C386" s="62"/>
      <c r="D386" s="63"/>
      <c r="E386" s="62"/>
    </row>
    <row r="387" spans="2:5">
      <c r="B387" s="62"/>
      <c r="C387" s="62"/>
      <c r="D387" s="63"/>
      <c r="E387" s="62"/>
    </row>
    <row r="388" spans="2:5">
      <c r="B388" s="62">
        <v>57</v>
      </c>
      <c r="C388" s="62" t="str">
        <f>Highscores!C288</f>
        <v>eru_bahagon</v>
      </c>
      <c r="D388" s="63">
        <f>Highscores!E288</f>
        <v>8.4499999999999886</v>
      </c>
      <c r="E388" s="62">
        <f>RANK(Highscores!E288,Highscores!$E$3:$E$502,1)</f>
        <v>77</v>
      </c>
    </row>
    <row r="389" spans="2:5">
      <c r="B389" s="62"/>
      <c r="C389" s="62"/>
      <c r="D389" s="63"/>
      <c r="E389" s="62"/>
    </row>
    <row r="390" spans="2:5">
      <c r="B390" s="62"/>
      <c r="C390" s="62"/>
      <c r="D390" s="63"/>
      <c r="E390" s="62"/>
    </row>
    <row r="391" spans="2:5">
      <c r="B391" s="62"/>
      <c r="C391" s="62"/>
      <c r="D391" s="63"/>
      <c r="E391" s="62"/>
    </row>
    <row r="392" spans="2:5">
      <c r="B392" s="62"/>
      <c r="C392" s="62"/>
      <c r="D392" s="63"/>
      <c r="E392" s="62"/>
    </row>
    <row r="393" spans="2:5">
      <c r="B393" s="62">
        <v>99</v>
      </c>
      <c r="C393" s="62" t="str">
        <f>Highscores!C498</f>
        <v>eru_bahagon</v>
      </c>
      <c r="D393" s="63">
        <f>Highscores!E498</f>
        <v>8.4750000000000227</v>
      </c>
      <c r="E393" s="62">
        <f>RANK(Highscores!E498,Highscores!$E$3:$E$502,1)</f>
        <v>78</v>
      </c>
    </row>
    <row r="394" spans="2:5">
      <c r="B394" s="62"/>
      <c r="C394" s="62"/>
      <c r="D394" s="63"/>
      <c r="E394" s="62"/>
    </row>
    <row r="395" spans="2:5">
      <c r="B395" s="62"/>
      <c r="C395" s="62"/>
      <c r="D395" s="63"/>
      <c r="E395" s="62"/>
    </row>
    <row r="396" spans="2:5">
      <c r="B396" s="62"/>
      <c r="C396" s="62"/>
      <c r="D396" s="63"/>
      <c r="E396" s="62"/>
    </row>
    <row r="397" spans="2:5">
      <c r="B397" s="62"/>
      <c r="C397" s="62"/>
      <c r="D397" s="63"/>
      <c r="E397" s="62"/>
    </row>
    <row r="398" spans="2:5">
      <c r="B398" s="62">
        <v>68</v>
      </c>
      <c r="C398" s="62" t="str">
        <f>Highscores!C343</f>
        <v>Hendor</v>
      </c>
      <c r="D398" s="63">
        <f>Highscores!E343</f>
        <v>8.5249999999999773</v>
      </c>
      <c r="E398" s="62">
        <f>RANK(Highscores!E343,Highscores!$E$3:$E$502,1)</f>
        <v>79</v>
      </c>
    </row>
    <row r="399" spans="2:5">
      <c r="B399" s="62"/>
      <c r="C399" s="62"/>
      <c r="D399" s="63"/>
      <c r="E399" s="62"/>
    </row>
    <row r="400" spans="2:5">
      <c r="B400" s="62"/>
      <c r="C400" s="62"/>
      <c r="D400" s="63"/>
      <c r="E400" s="62"/>
    </row>
    <row r="401" spans="2:5">
      <c r="B401" s="62"/>
      <c r="C401" s="62"/>
      <c r="D401" s="63"/>
      <c r="E401" s="62"/>
    </row>
    <row r="402" spans="2:5">
      <c r="B402" s="62"/>
      <c r="C402" s="62"/>
      <c r="D402" s="63"/>
      <c r="E402" s="62"/>
    </row>
    <row r="403" spans="2:5">
      <c r="B403" s="62">
        <v>33</v>
      </c>
      <c r="C403" s="62" t="str">
        <f>Highscores!C168</f>
        <v>999_Springs</v>
      </c>
      <c r="D403" s="63">
        <f>Highscores!E168</f>
        <v>8.6499999999999773</v>
      </c>
      <c r="E403" s="62">
        <f>RANK(Highscores!E168,Highscores!$E$3:$E$502,1)</f>
        <v>80</v>
      </c>
    </row>
    <row r="404" spans="2:5">
      <c r="B404" s="62"/>
      <c r="C404" s="62"/>
      <c r="D404" s="63"/>
      <c r="E404" s="62"/>
    </row>
    <row r="405" spans="2:5">
      <c r="B405" s="62"/>
      <c r="C405" s="62"/>
      <c r="D405" s="63"/>
      <c r="E405" s="62"/>
    </row>
    <row r="406" spans="2:5">
      <c r="B406" s="62"/>
      <c r="C406" s="62"/>
      <c r="D406" s="63"/>
      <c r="E406" s="62"/>
    </row>
    <row r="407" spans="2:5">
      <c r="B407" s="62"/>
      <c r="C407" s="62"/>
      <c r="D407" s="63"/>
      <c r="E407" s="62"/>
    </row>
    <row r="408" spans="2:5">
      <c r="B408" s="62">
        <v>81</v>
      </c>
      <c r="C408" s="62" t="str">
        <f>Highscores!C408</f>
        <v>Analu</v>
      </c>
      <c r="D408" s="63">
        <f>Highscores!E408</f>
        <v>9.0749999999999886</v>
      </c>
      <c r="E408" s="62">
        <f>RANK(Highscores!E408,Highscores!$E$3:$E$502,1)</f>
        <v>82</v>
      </c>
    </row>
    <row r="409" spans="2:5">
      <c r="B409" s="62"/>
      <c r="C409" s="62"/>
      <c r="D409" s="63"/>
      <c r="E409" s="62"/>
    </row>
    <row r="410" spans="2:5">
      <c r="B410" s="62"/>
      <c r="C410" s="62"/>
      <c r="D410" s="63"/>
      <c r="E410" s="62"/>
    </row>
    <row r="411" spans="2:5">
      <c r="B411" s="62"/>
      <c r="C411" s="62"/>
      <c r="D411" s="63"/>
      <c r="E411" s="62"/>
    </row>
    <row r="412" spans="2:5">
      <c r="B412" s="62"/>
      <c r="C412" s="62"/>
      <c r="D412" s="63"/>
      <c r="E412" s="62"/>
    </row>
    <row r="413" spans="2:5">
      <c r="B413" s="62">
        <v>4</v>
      </c>
      <c r="C413" s="62" t="str">
        <f>Highscores!C23</f>
        <v>eru_bahagon</v>
      </c>
      <c r="D413" s="63">
        <f>Highscores!E23</f>
        <v>9.4500000000000455</v>
      </c>
      <c r="E413" s="62">
        <f>RANK(Highscores!E23,Highscores!$E$3:$E$502,1)</f>
        <v>85</v>
      </c>
    </row>
    <row r="414" spans="2:5">
      <c r="B414" s="62"/>
      <c r="C414" s="62"/>
      <c r="D414" s="63"/>
      <c r="E414" s="62"/>
    </row>
    <row r="415" spans="2:5">
      <c r="B415" s="62"/>
      <c r="C415" s="62"/>
      <c r="D415" s="63"/>
      <c r="E415" s="62"/>
    </row>
    <row r="416" spans="2:5">
      <c r="B416" s="62"/>
      <c r="C416" s="62"/>
      <c r="D416" s="63"/>
      <c r="E416" s="62"/>
    </row>
    <row r="417" spans="2:5">
      <c r="B417" s="62"/>
      <c r="C417" s="62"/>
      <c r="D417" s="63"/>
      <c r="E417" s="62"/>
    </row>
    <row r="418" spans="2:5">
      <c r="B418" s="62">
        <v>83</v>
      </c>
      <c r="C418" s="62" t="str">
        <f>Highscores!C418</f>
        <v>eru_bahagon</v>
      </c>
      <c r="D418" s="63">
        <f>Highscores!E418</f>
        <v>9.2249999999999659</v>
      </c>
      <c r="E418" s="62">
        <f>RANK(Highscores!E418,Highscores!$E$3:$E$502,1)</f>
        <v>83</v>
      </c>
    </row>
    <row r="419" spans="2:5">
      <c r="B419" s="62"/>
      <c r="C419" s="62"/>
      <c r="D419" s="63"/>
      <c r="E419" s="62"/>
    </row>
    <row r="420" spans="2:5">
      <c r="B420" s="62"/>
      <c r="C420" s="62"/>
      <c r="D420" s="63"/>
      <c r="E420" s="62"/>
    </row>
    <row r="421" spans="2:5">
      <c r="B421" s="62"/>
      <c r="C421" s="62"/>
      <c r="D421" s="63"/>
      <c r="E421" s="62"/>
    </row>
    <row r="422" spans="2:5">
      <c r="B422" s="62"/>
      <c r="C422" s="62"/>
      <c r="D422" s="63"/>
      <c r="E422" s="62"/>
    </row>
    <row r="423" spans="2:5">
      <c r="B423" s="62">
        <v>59</v>
      </c>
      <c r="C423" s="62" t="str">
        <f>Highscores!C298</f>
        <v>eru_bahagon</v>
      </c>
      <c r="D423" s="63">
        <f>Highscores!E298</f>
        <v>9.2750000000000057</v>
      </c>
      <c r="E423" s="62">
        <f>RANK(Highscores!E298,Highscores!$E$3:$E$502,1)</f>
        <v>84</v>
      </c>
    </row>
    <row r="424" spans="2:5">
      <c r="B424" s="62"/>
      <c r="C424" s="62"/>
      <c r="D424" s="63"/>
      <c r="E424" s="62"/>
    </row>
    <row r="425" spans="2:5">
      <c r="B425" s="62"/>
      <c r="C425" s="62"/>
      <c r="D425" s="63"/>
      <c r="E425" s="62"/>
    </row>
    <row r="426" spans="2:5">
      <c r="B426" s="62"/>
      <c r="C426" s="62"/>
      <c r="D426" s="63"/>
      <c r="E426" s="62"/>
    </row>
    <row r="427" spans="2:5">
      <c r="B427" s="62"/>
      <c r="C427" s="62"/>
      <c r="D427" s="63"/>
      <c r="E427" s="62"/>
    </row>
    <row r="428" spans="2:5">
      <c r="B428" s="62">
        <v>40</v>
      </c>
      <c r="C428" s="62" t="str">
        <f>Highscores!C203</f>
        <v>eru_bahagon</v>
      </c>
      <c r="D428" s="63">
        <f>Highscores!E203</f>
        <v>9.5249999999999773</v>
      </c>
      <c r="E428" s="62">
        <f>RANK(Highscores!E203,Highscores!$E$3:$E$502,1)</f>
        <v>86</v>
      </c>
    </row>
    <row r="429" spans="2:5">
      <c r="B429" s="62"/>
      <c r="C429" s="62"/>
      <c r="D429" s="63"/>
      <c r="E429" s="62"/>
    </row>
    <row r="430" spans="2:5">
      <c r="B430" s="62"/>
      <c r="C430" s="62"/>
      <c r="D430" s="63"/>
      <c r="E430" s="62"/>
    </row>
    <row r="431" spans="2:5">
      <c r="B431" s="62"/>
      <c r="C431" s="62"/>
      <c r="D431" s="63"/>
      <c r="E431" s="62"/>
    </row>
    <row r="432" spans="2:5">
      <c r="B432" s="62"/>
      <c r="C432" s="62"/>
      <c r="D432" s="63"/>
      <c r="E432" s="62"/>
    </row>
    <row r="433" spans="2:5">
      <c r="B433" s="62">
        <v>79</v>
      </c>
      <c r="C433" s="62" t="str">
        <f>Highscores!C398</f>
        <v>eru_bahagon</v>
      </c>
      <c r="D433" s="63">
        <f>Highscores!E398</f>
        <v>9.5499999999999545</v>
      </c>
      <c r="E433" s="62">
        <f>RANK(Highscores!E398,Highscores!$E$3:$E$502,1)</f>
        <v>87</v>
      </c>
    </row>
    <row r="434" spans="2:5">
      <c r="B434" s="62"/>
      <c r="C434" s="62"/>
      <c r="D434" s="63"/>
      <c r="E434" s="62"/>
    </row>
    <row r="435" spans="2:5">
      <c r="B435" s="62"/>
      <c r="C435" s="62"/>
      <c r="D435" s="63"/>
      <c r="E435" s="62"/>
    </row>
    <row r="436" spans="2:5">
      <c r="B436" s="62"/>
      <c r="C436" s="62"/>
      <c r="D436" s="63"/>
      <c r="E436" s="62"/>
    </row>
    <row r="437" spans="2:5">
      <c r="B437" s="62"/>
      <c r="C437" s="62"/>
      <c r="D437" s="63"/>
      <c r="E437" s="62"/>
    </row>
    <row r="438" spans="2:5">
      <c r="B438" s="62">
        <v>46</v>
      </c>
      <c r="C438" s="62" t="str">
        <f>Highscores!C233</f>
        <v>eru_bahagon</v>
      </c>
      <c r="D438" s="63">
        <f>Highscores!E233</f>
        <v>9.5750000000000455</v>
      </c>
      <c r="E438" s="62">
        <f>RANK(Highscores!E233,Highscores!$E$3:$E$502,1)</f>
        <v>88</v>
      </c>
    </row>
    <row r="439" spans="2:5">
      <c r="B439" s="62"/>
      <c r="C439" s="62"/>
      <c r="D439" s="63"/>
      <c r="E439" s="62"/>
    </row>
    <row r="440" spans="2:5">
      <c r="B440" s="62"/>
      <c r="C440" s="62"/>
      <c r="D440" s="63"/>
      <c r="E440" s="62"/>
    </row>
    <row r="441" spans="2:5">
      <c r="B441" s="62"/>
      <c r="C441" s="62"/>
      <c r="D441" s="63"/>
      <c r="E441" s="62"/>
    </row>
    <row r="442" spans="2:5">
      <c r="B442" s="62"/>
      <c r="C442" s="62"/>
      <c r="D442" s="63"/>
      <c r="E442" s="62"/>
    </row>
    <row r="443" spans="2:5">
      <c r="B443" s="62">
        <v>89</v>
      </c>
      <c r="C443" s="62" t="str">
        <f>Highscores!C448</f>
        <v>Mr_Lim</v>
      </c>
      <c r="D443" s="63">
        <f>Highscores!E448</f>
        <v>10.050000000000068</v>
      </c>
      <c r="E443" s="62">
        <f>RANK(Highscores!E448,Highscores!$E$3:$E$502,1)</f>
        <v>89</v>
      </c>
    </row>
    <row r="444" spans="2:5">
      <c r="B444" s="62"/>
      <c r="C444" s="62"/>
      <c r="D444" s="63"/>
      <c r="E444" s="62"/>
    </row>
    <row r="445" spans="2:5">
      <c r="B445" s="62"/>
      <c r="C445" s="62"/>
      <c r="D445" s="63"/>
      <c r="E445" s="62"/>
    </row>
    <row r="446" spans="2:5">
      <c r="B446" s="62"/>
      <c r="C446" s="62"/>
      <c r="D446" s="63"/>
      <c r="E446" s="62"/>
    </row>
    <row r="447" spans="2:5">
      <c r="B447" s="62"/>
      <c r="C447" s="62"/>
      <c r="D447" s="63"/>
      <c r="E447" s="62"/>
    </row>
    <row r="448" spans="2:5">
      <c r="B448" s="62">
        <v>86</v>
      </c>
      <c r="C448" s="62" t="str">
        <f>Highscores!C433</f>
        <v>esp</v>
      </c>
      <c r="D448" s="63">
        <f>Highscores!E433</f>
        <v>10.174999999999955</v>
      </c>
      <c r="E448" s="62">
        <f>RANK(Highscores!E433,Highscores!$E$3:$E$502,1)</f>
        <v>90</v>
      </c>
    </row>
    <row r="449" spans="2:5">
      <c r="B449" s="62"/>
      <c r="C449" s="62"/>
      <c r="D449" s="63"/>
      <c r="E449" s="62"/>
    </row>
    <row r="450" spans="2:5">
      <c r="B450" s="62"/>
      <c r="C450" s="62"/>
      <c r="D450" s="63"/>
      <c r="E450" s="62"/>
    </row>
    <row r="451" spans="2:5">
      <c r="B451" s="62"/>
      <c r="C451" s="62"/>
      <c r="D451" s="63"/>
      <c r="E451" s="62"/>
    </row>
    <row r="452" spans="2:5">
      <c r="B452" s="62"/>
      <c r="C452" s="62"/>
      <c r="D452" s="63"/>
      <c r="E452" s="62"/>
    </row>
    <row r="453" spans="2:5">
      <c r="B453" s="62">
        <v>82</v>
      </c>
      <c r="C453" s="62" t="str">
        <f>Highscores!C413</f>
        <v>Analu</v>
      </c>
      <c r="D453" s="63">
        <f>Highscores!E413</f>
        <v>10.350000000000023</v>
      </c>
      <c r="E453" s="62">
        <f>RANK(Highscores!E413,Highscores!$E$3:$E$502,1)</f>
        <v>91</v>
      </c>
    </row>
    <row r="454" spans="2:5">
      <c r="B454" s="62"/>
      <c r="C454" s="62"/>
      <c r="D454" s="63"/>
      <c r="E454" s="62"/>
    </row>
    <row r="455" spans="2:5">
      <c r="B455" s="62"/>
      <c r="C455" s="62"/>
      <c r="D455" s="63"/>
      <c r="E455" s="62"/>
    </row>
    <row r="456" spans="2:5">
      <c r="B456" s="62"/>
      <c r="C456" s="62"/>
      <c r="D456" s="63"/>
      <c r="E456" s="62"/>
    </row>
    <row r="457" spans="2:5">
      <c r="B457" s="62"/>
      <c r="C457" s="62"/>
      <c r="D457" s="63"/>
      <c r="E457" s="62"/>
    </row>
    <row r="458" spans="2:5">
      <c r="B458" s="62">
        <v>32</v>
      </c>
      <c r="C458" s="62" t="str">
        <f>Highscores!C163</f>
        <v>eru_bahagon</v>
      </c>
      <c r="D458" s="63">
        <f>Highscores!E163</f>
        <v>10.449999999999989</v>
      </c>
      <c r="E458" s="62">
        <f>RANK(Highscores!E163,Highscores!$E$3:$E$502,1)</f>
        <v>92</v>
      </c>
    </row>
    <row r="459" spans="2:5">
      <c r="B459" s="62"/>
      <c r="C459" s="62"/>
      <c r="D459" s="63"/>
      <c r="E459" s="62"/>
    </row>
    <row r="460" spans="2:5">
      <c r="B460" s="62"/>
      <c r="C460" s="62"/>
      <c r="D460" s="63"/>
      <c r="E460" s="62"/>
    </row>
    <row r="461" spans="2:5">
      <c r="B461" s="62"/>
      <c r="C461" s="62"/>
      <c r="D461" s="63"/>
      <c r="E461" s="62"/>
    </row>
    <row r="462" spans="2:5">
      <c r="B462" s="62"/>
      <c r="C462" s="62"/>
      <c r="D462" s="63"/>
      <c r="E462" s="62"/>
    </row>
    <row r="463" spans="2:5">
      <c r="B463" s="62">
        <v>49</v>
      </c>
      <c r="C463" s="62" t="str">
        <f>Highscores!C248</f>
        <v>eru_bahagon</v>
      </c>
      <c r="D463" s="63">
        <f>Highscores!E248</f>
        <v>10.75</v>
      </c>
      <c r="E463" s="62">
        <f>RANK(Highscores!E248,Highscores!$E$3:$E$502,1)</f>
        <v>93</v>
      </c>
    </row>
    <row r="464" spans="2:5">
      <c r="B464" s="62"/>
      <c r="C464" s="62"/>
      <c r="D464" s="63"/>
      <c r="E464" s="62"/>
    </row>
    <row r="465" spans="2:5">
      <c r="B465" s="62"/>
      <c r="C465" s="62"/>
      <c r="D465" s="63"/>
      <c r="E465" s="62"/>
    </row>
    <row r="466" spans="2:5">
      <c r="B466" s="62"/>
      <c r="C466" s="62"/>
      <c r="D466" s="63"/>
      <c r="E466" s="62"/>
    </row>
    <row r="467" spans="2:5">
      <c r="B467" s="62"/>
      <c r="C467" s="62"/>
      <c r="D467" s="63"/>
      <c r="E467" s="62"/>
    </row>
    <row r="468" spans="2:5">
      <c r="B468" s="62">
        <v>92</v>
      </c>
      <c r="C468" s="62" t="str">
        <f>Highscores!C463</f>
        <v>Mr_Lim</v>
      </c>
      <c r="D468" s="63">
        <f>Highscores!E463</f>
        <v>11.150000000000034</v>
      </c>
      <c r="E468" s="62">
        <f>RANK(Highscores!E463,Highscores!$E$3:$E$502,1)</f>
        <v>94</v>
      </c>
    </row>
    <row r="469" spans="2:5">
      <c r="B469" s="62"/>
      <c r="C469" s="62"/>
      <c r="D469" s="63"/>
      <c r="E469" s="62"/>
    </row>
    <row r="470" spans="2:5">
      <c r="B470" s="62"/>
      <c r="C470" s="62"/>
      <c r="D470" s="63"/>
      <c r="E470" s="62"/>
    </row>
    <row r="471" spans="2:5">
      <c r="B471" s="62"/>
      <c r="C471" s="62"/>
      <c r="D471" s="63"/>
      <c r="E471" s="62"/>
    </row>
    <row r="472" spans="2:5">
      <c r="B472" s="62"/>
      <c r="C472" s="62"/>
      <c r="D472" s="63"/>
      <c r="E472" s="62"/>
    </row>
    <row r="473" spans="2:5">
      <c r="B473" s="62">
        <v>88</v>
      </c>
      <c r="C473" s="62" t="str">
        <f>Highscores!C443</f>
        <v>eru_bahagon</v>
      </c>
      <c r="D473" s="63">
        <f>Highscores!E443</f>
        <v>11.699999999999989</v>
      </c>
      <c r="E473" s="62">
        <f>RANK(Highscores!E443,Highscores!$E$3:$E$502,1)</f>
        <v>95</v>
      </c>
    </row>
    <row r="474" spans="2:5">
      <c r="B474" s="62"/>
      <c r="C474" s="62"/>
      <c r="D474" s="63"/>
      <c r="E474" s="62"/>
    </row>
    <row r="475" spans="2:5">
      <c r="B475" s="62"/>
      <c r="C475" s="62"/>
      <c r="D475" s="63"/>
      <c r="E475" s="62"/>
    </row>
    <row r="476" spans="2:5">
      <c r="B476" s="62"/>
      <c r="C476" s="62"/>
      <c r="D476" s="63"/>
      <c r="E476" s="62"/>
    </row>
    <row r="477" spans="2:5">
      <c r="B477" s="62"/>
      <c r="C477" s="62"/>
      <c r="D477" s="63"/>
      <c r="E477" s="62"/>
    </row>
    <row r="478" spans="2:5">
      <c r="B478" s="62">
        <v>70</v>
      </c>
      <c r="C478" s="62" t="str">
        <f>Highscores!C353</f>
        <v>eru_bahagon</v>
      </c>
      <c r="D478" s="63">
        <f>Highscores!E353</f>
        <v>11.974999999999966</v>
      </c>
      <c r="E478" s="62">
        <f>RANK(Highscores!E353,Highscores!$E$3:$E$502,1)</f>
        <v>96</v>
      </c>
    </row>
    <row r="479" spans="2:5">
      <c r="B479" s="62"/>
      <c r="C479" s="62"/>
      <c r="D479" s="63"/>
      <c r="E479" s="62"/>
    </row>
    <row r="480" spans="2:5">
      <c r="B480" s="62"/>
      <c r="C480" s="62"/>
      <c r="D480" s="63"/>
      <c r="E480" s="62"/>
    </row>
    <row r="481" spans="2:5">
      <c r="B481" s="62"/>
      <c r="C481" s="62"/>
      <c r="D481" s="63"/>
      <c r="E481" s="62"/>
    </row>
    <row r="482" spans="2:5">
      <c r="B482" s="62"/>
      <c r="C482" s="62"/>
      <c r="D482" s="63"/>
      <c r="E482" s="62"/>
    </row>
    <row r="483" spans="2:5">
      <c r="B483" s="62">
        <v>72</v>
      </c>
      <c r="C483" s="62" t="str">
        <f>Highscores!C363</f>
        <v>Mr_Lim</v>
      </c>
      <c r="D483" s="63">
        <f>Highscores!E363</f>
        <v>12.475000000000023</v>
      </c>
      <c r="E483" s="62">
        <f>RANK(Highscores!E363,Highscores!$E$3:$E$502,1)</f>
        <v>97</v>
      </c>
    </row>
    <row r="484" spans="2:5">
      <c r="B484" s="62"/>
      <c r="C484" s="62"/>
      <c r="D484" s="63"/>
      <c r="E484" s="62"/>
    </row>
    <row r="485" spans="2:5">
      <c r="B485" s="62"/>
      <c r="C485" s="62"/>
      <c r="D485" s="63"/>
      <c r="E485" s="62"/>
    </row>
    <row r="486" spans="2:5">
      <c r="B486" s="62"/>
      <c r="C486" s="62"/>
      <c r="D486" s="63"/>
      <c r="E486" s="62"/>
    </row>
    <row r="487" spans="2:5">
      <c r="B487" s="62"/>
      <c r="C487" s="62"/>
      <c r="D487" s="63"/>
      <c r="E487" s="62"/>
    </row>
    <row r="488" spans="2:5">
      <c r="B488" s="62">
        <v>91</v>
      </c>
      <c r="C488" s="62" t="str">
        <f>Highscores!C458</f>
        <v>Mr_Lim</v>
      </c>
      <c r="D488" s="63">
        <f>Highscores!E458</f>
        <v>13.774999999999977</v>
      </c>
      <c r="E488" s="62">
        <f>RANK(Highscores!E458,Highscores!$E$3:$E$502,1)</f>
        <v>98</v>
      </c>
    </row>
    <row r="489" spans="2:5">
      <c r="B489" s="62"/>
      <c r="C489" s="62"/>
      <c r="D489" s="63"/>
      <c r="E489" s="62"/>
    </row>
    <row r="490" spans="2:5">
      <c r="B490" s="62"/>
      <c r="C490" s="62"/>
      <c r="D490" s="63"/>
      <c r="E490" s="62"/>
    </row>
    <row r="491" spans="2:5">
      <c r="B491" s="62"/>
      <c r="C491" s="62"/>
      <c r="D491" s="63"/>
      <c r="E491" s="62"/>
    </row>
    <row r="492" spans="2:5">
      <c r="B492" s="62"/>
      <c r="C492" s="62"/>
      <c r="D492" s="63"/>
      <c r="E492" s="62"/>
    </row>
    <row r="493" spans="2:5">
      <c r="B493" s="62">
        <v>85</v>
      </c>
      <c r="C493" s="62" t="str">
        <f>Highscores!C428</f>
        <v>eru_bahagon</v>
      </c>
      <c r="D493" s="63">
        <f>Highscores!E428</f>
        <v>13.925000000000011</v>
      </c>
      <c r="E493" s="62">
        <f>RANK(Highscores!E428,Highscores!$E$3:$E$502,1)</f>
        <v>99</v>
      </c>
    </row>
    <row r="494" spans="2:5">
      <c r="B494" s="62"/>
      <c r="C494" s="62"/>
      <c r="D494" s="63"/>
      <c r="E494" s="62"/>
    </row>
    <row r="495" spans="2:5">
      <c r="B495" s="62"/>
      <c r="C495" s="62"/>
      <c r="D495" s="63"/>
      <c r="E495" s="62"/>
    </row>
    <row r="496" spans="2:5">
      <c r="B496" s="62"/>
      <c r="C496" s="62"/>
      <c r="D496" s="63"/>
      <c r="E496" s="62"/>
    </row>
    <row r="497" spans="2:5">
      <c r="B497" s="62"/>
      <c r="C497" s="62"/>
      <c r="D497" s="63"/>
      <c r="E497" s="62"/>
    </row>
    <row r="498" spans="2:5">
      <c r="B498" s="62">
        <v>96</v>
      </c>
      <c r="C498" s="62" t="str">
        <f>Highscores!C483</f>
        <v>eru_bahagon</v>
      </c>
      <c r="D498" s="63">
        <f>Highscores!E483</f>
        <v>21.225000000000023</v>
      </c>
      <c r="E498" s="62">
        <f>RANK(Highscores!E483,Highscores!$E$3:$E$502,1)</f>
        <v>100</v>
      </c>
    </row>
    <row r="499" spans="2:5">
      <c r="B499" s="62"/>
      <c r="C499" s="62"/>
      <c r="D499" s="63"/>
      <c r="E499" s="62"/>
    </row>
    <row r="500" spans="2:5">
      <c r="B500" s="62"/>
      <c r="C500" s="62"/>
      <c r="D500" s="63"/>
      <c r="E500" s="62"/>
    </row>
    <row r="501" spans="2:5">
      <c r="B501" s="62"/>
      <c r="C501" s="62"/>
      <c r="D501" s="63"/>
      <c r="E501" s="62"/>
    </row>
    <row r="502" spans="2:5">
      <c r="B502" s="62"/>
      <c r="C502" s="62"/>
      <c r="D502" s="63"/>
      <c r="E502" s="62"/>
    </row>
  </sheetData>
  <autoFilter ref="B2:E2"/>
  <mergeCells count="401">
    <mergeCell ref="B3:B7"/>
    <mergeCell ref="C3:C7"/>
    <mergeCell ref="B138:B142"/>
    <mergeCell ref="C138:C142"/>
    <mergeCell ref="B123:B127"/>
    <mergeCell ref="C123:C127"/>
    <mergeCell ref="B108:B112"/>
    <mergeCell ref="C108:C112"/>
    <mergeCell ref="B93:B97"/>
    <mergeCell ref="C93:C97"/>
    <mergeCell ref="B78:B82"/>
    <mergeCell ref="C78:C82"/>
    <mergeCell ref="B38:B42"/>
    <mergeCell ref="C38:C42"/>
    <mergeCell ref="B43:B47"/>
    <mergeCell ref="C43:C47"/>
    <mergeCell ref="B23:B27"/>
    <mergeCell ref="C23:C27"/>
    <mergeCell ref="B28:B32"/>
    <mergeCell ref="C28:C32"/>
    <mergeCell ref="B8:B12"/>
    <mergeCell ref="C8:C12"/>
    <mergeCell ref="B13:B17"/>
    <mergeCell ref="C13:C17"/>
    <mergeCell ref="C168:C172"/>
    <mergeCell ref="B173:B177"/>
    <mergeCell ref="C173:C177"/>
    <mergeCell ref="B178:B182"/>
    <mergeCell ref="C178:C182"/>
    <mergeCell ref="B218:B222"/>
    <mergeCell ref="C218:C222"/>
    <mergeCell ref="B203:B207"/>
    <mergeCell ref="C203:C207"/>
    <mergeCell ref="B208:B212"/>
    <mergeCell ref="C208:C212"/>
    <mergeCell ref="B188:B192"/>
    <mergeCell ref="C188:C192"/>
    <mergeCell ref="B193:B197"/>
    <mergeCell ref="C193:C197"/>
    <mergeCell ref="B168:B172"/>
    <mergeCell ref="C353:C357"/>
    <mergeCell ref="B358:B362"/>
    <mergeCell ref="B293:B297"/>
    <mergeCell ref="C293:C297"/>
    <mergeCell ref="B298:B302"/>
    <mergeCell ref="C298:C302"/>
    <mergeCell ref="B278:B282"/>
    <mergeCell ref="C278:C282"/>
    <mergeCell ref="B283:B287"/>
    <mergeCell ref="C283:C287"/>
    <mergeCell ref="B288:B292"/>
    <mergeCell ref="C288:C292"/>
    <mergeCell ref="C358:C362"/>
    <mergeCell ref="B373:B377"/>
    <mergeCell ref="C373:C377"/>
    <mergeCell ref="B363:B367"/>
    <mergeCell ref="C363:C367"/>
    <mergeCell ref="B348:B352"/>
    <mergeCell ref="C348:C352"/>
    <mergeCell ref="C378:C382"/>
    <mergeCell ref="B308:B312"/>
    <mergeCell ref="C308:C312"/>
    <mergeCell ref="B313:B317"/>
    <mergeCell ref="C313:C317"/>
    <mergeCell ref="B318:B322"/>
    <mergeCell ref="C318:C322"/>
    <mergeCell ref="B343:B347"/>
    <mergeCell ref="C343:C347"/>
    <mergeCell ref="B323:B327"/>
    <mergeCell ref="C323:C327"/>
    <mergeCell ref="B328:B332"/>
    <mergeCell ref="C328:C332"/>
    <mergeCell ref="B333:B337"/>
    <mergeCell ref="C333:C337"/>
    <mergeCell ref="B338:B342"/>
    <mergeCell ref="C338:C342"/>
    <mergeCell ref="B353:B357"/>
    <mergeCell ref="B478:B482"/>
    <mergeCell ref="C478:C482"/>
    <mergeCell ref="B458:B462"/>
    <mergeCell ref="C458:C462"/>
    <mergeCell ref="B463:B467"/>
    <mergeCell ref="C463:C467"/>
    <mergeCell ref="B443:B447"/>
    <mergeCell ref="C443:C447"/>
    <mergeCell ref="B398:B402"/>
    <mergeCell ref="C398:C402"/>
    <mergeCell ref="B403:B407"/>
    <mergeCell ref="C403:C407"/>
    <mergeCell ref="B448:B452"/>
    <mergeCell ref="C448:C452"/>
    <mergeCell ref="B428:B432"/>
    <mergeCell ref="C428:C432"/>
    <mergeCell ref="B433:B437"/>
    <mergeCell ref="C433:C437"/>
    <mergeCell ref="B413:B417"/>
    <mergeCell ref="C413:C417"/>
    <mergeCell ref="B418:B422"/>
    <mergeCell ref="C418:C422"/>
    <mergeCell ref="B423:B427"/>
    <mergeCell ref="C423:C427"/>
    <mergeCell ref="B73:B77"/>
    <mergeCell ref="C73:C77"/>
    <mergeCell ref="B53:B57"/>
    <mergeCell ref="C53:C57"/>
    <mergeCell ref="B58:B62"/>
    <mergeCell ref="C58:C62"/>
    <mergeCell ref="B63:B67"/>
    <mergeCell ref="C63:C67"/>
    <mergeCell ref="B498:B502"/>
    <mergeCell ref="C498:C502"/>
    <mergeCell ref="B483:B487"/>
    <mergeCell ref="C483:C487"/>
    <mergeCell ref="B468:B472"/>
    <mergeCell ref="C468:C472"/>
    <mergeCell ref="B453:B457"/>
    <mergeCell ref="C453:C457"/>
    <mergeCell ref="B438:B442"/>
    <mergeCell ref="C438:C442"/>
    <mergeCell ref="B488:B492"/>
    <mergeCell ref="C488:C492"/>
    <mergeCell ref="B493:B497"/>
    <mergeCell ref="C493:C497"/>
    <mergeCell ref="B473:B477"/>
    <mergeCell ref="C473:C477"/>
    <mergeCell ref="B48:B52"/>
    <mergeCell ref="C48:C52"/>
    <mergeCell ref="B33:B37"/>
    <mergeCell ref="C33:C37"/>
    <mergeCell ref="B18:B22"/>
    <mergeCell ref="C18:C22"/>
    <mergeCell ref="B128:B132"/>
    <mergeCell ref="C128:C132"/>
    <mergeCell ref="B133:B137"/>
    <mergeCell ref="C133:C137"/>
    <mergeCell ref="B113:B117"/>
    <mergeCell ref="C113:C117"/>
    <mergeCell ref="B118:B122"/>
    <mergeCell ref="C118:C122"/>
    <mergeCell ref="B98:B102"/>
    <mergeCell ref="C98:C102"/>
    <mergeCell ref="B103:B107"/>
    <mergeCell ref="C103:C107"/>
    <mergeCell ref="B83:B87"/>
    <mergeCell ref="C83:C87"/>
    <mergeCell ref="B88:B92"/>
    <mergeCell ref="C88:C92"/>
    <mergeCell ref="B68:B72"/>
    <mergeCell ref="C68:C72"/>
    <mergeCell ref="B273:B277"/>
    <mergeCell ref="C273:C277"/>
    <mergeCell ref="B258:B262"/>
    <mergeCell ref="C258:C262"/>
    <mergeCell ref="B263:B267"/>
    <mergeCell ref="C263:C267"/>
    <mergeCell ref="B183:B187"/>
    <mergeCell ref="C183:C187"/>
    <mergeCell ref="B228:B232"/>
    <mergeCell ref="C228:C232"/>
    <mergeCell ref="B213:B217"/>
    <mergeCell ref="C213:C217"/>
    <mergeCell ref="B198:B202"/>
    <mergeCell ref="C198:C202"/>
    <mergeCell ref="B223:B227"/>
    <mergeCell ref="C223:C227"/>
    <mergeCell ref="B268:B272"/>
    <mergeCell ref="C268:C272"/>
    <mergeCell ref="B248:B252"/>
    <mergeCell ref="C248:C252"/>
    <mergeCell ref="B253:B257"/>
    <mergeCell ref="C253:C257"/>
    <mergeCell ref="B233:B237"/>
    <mergeCell ref="C233:C237"/>
    <mergeCell ref="B158:B162"/>
    <mergeCell ref="C158:C162"/>
    <mergeCell ref="B163:B167"/>
    <mergeCell ref="C163:C167"/>
    <mergeCell ref="B143:B147"/>
    <mergeCell ref="C143:C147"/>
    <mergeCell ref="B148:B152"/>
    <mergeCell ref="C148:C152"/>
    <mergeCell ref="B153:B157"/>
    <mergeCell ref="C153:C157"/>
    <mergeCell ref="B238:B242"/>
    <mergeCell ref="C238:C242"/>
    <mergeCell ref="B243:B247"/>
    <mergeCell ref="C243:C247"/>
    <mergeCell ref="B303:B307"/>
    <mergeCell ref="C303:C307"/>
    <mergeCell ref="E108:E112"/>
    <mergeCell ref="E113:E117"/>
    <mergeCell ref="E118:E122"/>
    <mergeCell ref="E123:E127"/>
    <mergeCell ref="E128:E132"/>
    <mergeCell ref="E133:E137"/>
    <mergeCell ref="E173:E177"/>
    <mergeCell ref="E178:E182"/>
    <mergeCell ref="E183:E187"/>
    <mergeCell ref="E188:E192"/>
    <mergeCell ref="E193:E197"/>
    <mergeCell ref="E228:E232"/>
    <mergeCell ref="E233:E237"/>
    <mergeCell ref="E238:E242"/>
    <mergeCell ref="E243:E247"/>
    <mergeCell ref="E248:E252"/>
    <mergeCell ref="E158:E162"/>
    <mergeCell ref="E163:E167"/>
    <mergeCell ref="B408:B412"/>
    <mergeCell ref="C408:C412"/>
    <mergeCell ref="B393:B397"/>
    <mergeCell ref="C393:C397"/>
    <mergeCell ref="B378:B382"/>
    <mergeCell ref="B383:B387"/>
    <mergeCell ref="C383:C387"/>
    <mergeCell ref="B388:B392"/>
    <mergeCell ref="C388:C392"/>
    <mergeCell ref="B368:B372"/>
    <mergeCell ref="C368:C372"/>
    <mergeCell ref="E3:E7"/>
    <mergeCell ref="E8:E12"/>
    <mergeCell ref="E13:E17"/>
    <mergeCell ref="E18:E22"/>
    <mergeCell ref="E23:E27"/>
    <mergeCell ref="E28:E32"/>
    <mergeCell ref="E33:E37"/>
    <mergeCell ref="E38:E42"/>
    <mergeCell ref="E43:E47"/>
    <mergeCell ref="E98:E102"/>
    <mergeCell ref="E103:E107"/>
    <mergeCell ref="E48:E52"/>
    <mergeCell ref="E53:E57"/>
    <mergeCell ref="E58:E62"/>
    <mergeCell ref="E63:E67"/>
    <mergeCell ref="E68:E72"/>
    <mergeCell ref="E73:E77"/>
    <mergeCell ref="E168:E172"/>
    <mergeCell ref="E138:E142"/>
    <mergeCell ref="E143:E147"/>
    <mergeCell ref="E148:E152"/>
    <mergeCell ref="E153:E157"/>
    <mergeCell ref="E78:E82"/>
    <mergeCell ref="E83:E87"/>
    <mergeCell ref="E88:E92"/>
    <mergeCell ref="E93:E97"/>
    <mergeCell ref="E253:E257"/>
    <mergeCell ref="E198:E202"/>
    <mergeCell ref="E203:E207"/>
    <mergeCell ref="E208:E212"/>
    <mergeCell ref="E213:E217"/>
    <mergeCell ref="E218:E222"/>
    <mergeCell ref="E223:E227"/>
    <mergeCell ref="E288:E292"/>
    <mergeCell ref="E293:E297"/>
    <mergeCell ref="E298:E302"/>
    <mergeCell ref="E303:E307"/>
    <mergeCell ref="E308:E312"/>
    <mergeCell ref="E313:E317"/>
    <mergeCell ref="E258:E262"/>
    <mergeCell ref="E263:E267"/>
    <mergeCell ref="E268:E272"/>
    <mergeCell ref="E273:E277"/>
    <mergeCell ref="E278:E282"/>
    <mergeCell ref="E283:E287"/>
    <mergeCell ref="E348:E352"/>
    <mergeCell ref="E353:E357"/>
    <mergeCell ref="E358:E362"/>
    <mergeCell ref="E363:E367"/>
    <mergeCell ref="E368:E372"/>
    <mergeCell ref="E373:E377"/>
    <mergeCell ref="E318:E322"/>
    <mergeCell ref="E323:E327"/>
    <mergeCell ref="E328:E332"/>
    <mergeCell ref="E333:E337"/>
    <mergeCell ref="E338:E342"/>
    <mergeCell ref="E343:E347"/>
    <mergeCell ref="E408:E412"/>
    <mergeCell ref="E413:E417"/>
    <mergeCell ref="E418:E422"/>
    <mergeCell ref="E423:E427"/>
    <mergeCell ref="E428:E432"/>
    <mergeCell ref="E433:E437"/>
    <mergeCell ref="E378:E382"/>
    <mergeCell ref="E383:E387"/>
    <mergeCell ref="E388:E392"/>
    <mergeCell ref="E393:E397"/>
    <mergeCell ref="E398:E402"/>
    <mergeCell ref="E403:E407"/>
    <mergeCell ref="E498:E502"/>
    <mergeCell ref="E468:E472"/>
    <mergeCell ref="E473:E477"/>
    <mergeCell ref="E478:E482"/>
    <mergeCell ref="E483:E487"/>
    <mergeCell ref="E488:E492"/>
    <mergeCell ref="E493:E497"/>
    <mergeCell ref="E438:E442"/>
    <mergeCell ref="E443:E447"/>
    <mergeCell ref="E448:E452"/>
    <mergeCell ref="E453:E457"/>
    <mergeCell ref="E458:E462"/>
    <mergeCell ref="E463:E467"/>
    <mergeCell ref="D3:D7"/>
    <mergeCell ref="D8:D12"/>
    <mergeCell ref="D13:D17"/>
    <mergeCell ref="D18:D22"/>
    <mergeCell ref="D23:D27"/>
    <mergeCell ref="D28:D32"/>
    <mergeCell ref="D33:D37"/>
    <mergeCell ref="D38:D42"/>
    <mergeCell ref="D43:D47"/>
    <mergeCell ref="D48:D52"/>
    <mergeCell ref="D53:D57"/>
    <mergeCell ref="D58:D62"/>
    <mergeCell ref="D63:D67"/>
    <mergeCell ref="D68:D72"/>
    <mergeCell ref="D73:D77"/>
    <mergeCell ref="D78:D82"/>
    <mergeCell ref="D83:D87"/>
    <mergeCell ref="D88:D92"/>
    <mergeCell ref="D93:D97"/>
    <mergeCell ref="D98:D102"/>
    <mergeCell ref="D103:D107"/>
    <mergeCell ref="D108:D112"/>
    <mergeCell ref="D113:D117"/>
    <mergeCell ref="D118:D122"/>
    <mergeCell ref="D123:D127"/>
    <mergeCell ref="D128:D132"/>
    <mergeCell ref="D133:D137"/>
    <mergeCell ref="D138:D142"/>
    <mergeCell ref="D143:D147"/>
    <mergeCell ref="D148:D152"/>
    <mergeCell ref="D153:D157"/>
    <mergeCell ref="D158:D162"/>
    <mergeCell ref="D163:D167"/>
    <mergeCell ref="D168:D172"/>
    <mergeCell ref="D173:D177"/>
    <mergeCell ref="D178:D182"/>
    <mergeCell ref="D183:D187"/>
    <mergeCell ref="D188:D192"/>
    <mergeCell ref="D193:D197"/>
    <mergeCell ref="D198:D202"/>
    <mergeCell ref="D203:D207"/>
    <mergeCell ref="D208:D212"/>
    <mergeCell ref="D213:D217"/>
    <mergeCell ref="D218:D222"/>
    <mergeCell ref="D223:D227"/>
    <mergeCell ref="D228:D232"/>
    <mergeCell ref="D233:D237"/>
    <mergeCell ref="D238:D242"/>
    <mergeCell ref="D243:D247"/>
    <mergeCell ref="D248:D252"/>
    <mergeCell ref="D253:D257"/>
    <mergeCell ref="D258:D262"/>
    <mergeCell ref="D263:D267"/>
    <mergeCell ref="D268:D272"/>
    <mergeCell ref="D273:D277"/>
    <mergeCell ref="D278:D282"/>
    <mergeCell ref="D283:D287"/>
    <mergeCell ref="D288:D292"/>
    <mergeCell ref="D293:D297"/>
    <mergeCell ref="D298:D302"/>
    <mergeCell ref="D303:D307"/>
    <mergeCell ref="D308:D312"/>
    <mergeCell ref="D313:D317"/>
    <mergeCell ref="D383:D387"/>
    <mergeCell ref="D388:D392"/>
    <mergeCell ref="D393:D397"/>
    <mergeCell ref="D398:D402"/>
    <mergeCell ref="D403:D407"/>
    <mergeCell ref="D318:D322"/>
    <mergeCell ref="D323:D327"/>
    <mergeCell ref="D328:D332"/>
    <mergeCell ref="D333:D337"/>
    <mergeCell ref="D338:D342"/>
    <mergeCell ref="D343:D347"/>
    <mergeCell ref="D348:D352"/>
    <mergeCell ref="D353:D357"/>
    <mergeCell ref="D358:D362"/>
    <mergeCell ref="H2:I2"/>
    <mergeCell ref="D498:D502"/>
    <mergeCell ref="D453:D457"/>
    <mergeCell ref="D458:D462"/>
    <mergeCell ref="D463:D467"/>
    <mergeCell ref="D468:D472"/>
    <mergeCell ref="D473:D477"/>
    <mergeCell ref="D478:D482"/>
    <mergeCell ref="D483:D487"/>
    <mergeCell ref="D488:D492"/>
    <mergeCell ref="D493:D497"/>
    <mergeCell ref="D408:D412"/>
    <mergeCell ref="D413:D417"/>
    <mergeCell ref="D418:D422"/>
    <mergeCell ref="D423:D427"/>
    <mergeCell ref="D428:D432"/>
    <mergeCell ref="D433:D437"/>
    <mergeCell ref="D438:D442"/>
    <mergeCell ref="D443:D447"/>
    <mergeCell ref="D448:D452"/>
    <mergeCell ref="D363:D367"/>
    <mergeCell ref="D368:D372"/>
    <mergeCell ref="D373:D377"/>
    <mergeCell ref="D378:D38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Highscores</vt:lpstr>
      <vt:lpstr>Non-NReality 0ths</vt:lpstr>
      <vt:lpstr>FBFed 0ths</vt:lpstr>
      <vt:lpstr>Ep Ownage</vt:lpstr>
      <vt:lpstr>Episode Difference Rankings</vt:lpstr>
      <vt:lpstr>nonlegitplyrname</vt:lpstr>
      <vt:lpstr>nonlegitscoreminuslevelscore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Compaq DX2710</dc:creator>
  <cp:lastModifiedBy>Student</cp:lastModifiedBy>
  <dcterms:created xsi:type="dcterms:W3CDTF">2009-12-27T18:28:04Z</dcterms:created>
  <dcterms:modified xsi:type="dcterms:W3CDTF">2011-12-05T18:09:33Z</dcterms:modified>
</cp:coreProperties>
</file>